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5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rtualBoxVMs\Git\ZPocketSonataT\project-spec\meta-user\recipes-apps\apppocketsonata\Document\신호 분석\"/>
    </mc:Choice>
  </mc:AlternateContent>
  <bookViews>
    <workbookView xWindow="0" yWindow="0" windowWidth="15360" windowHeight="7575" tabRatio="758" activeTab="2"/>
  </bookViews>
  <sheets>
    <sheet name="패턴 분석" sheetId="6" r:id="rId1"/>
    <sheet name="Sheet7" sheetId="27" r:id="rId2"/>
    <sheet name="스태거 분석" sheetId="1" r:id="rId3"/>
    <sheet name="CHopping 데이터 분석" sheetId="3" r:id="rId4"/>
    <sheet name="PRI 범위 분석" sheetId="4" r:id="rId5"/>
    <sheet name="Sheet3" sheetId="18" r:id="rId6"/>
    <sheet name="Sheet4" sheetId="19" r:id="rId7"/>
    <sheet name="지터율" sheetId="10" r:id="rId8"/>
    <sheet name="펄스폭 변화" sheetId="12" r:id="rId9"/>
    <sheet name="DTOA" sheetId="7" r:id="rId10"/>
    <sheet name="패턴(사인)" sheetId="5" r:id="rId11"/>
    <sheet name="패턴(증감)" sheetId="2" r:id="rId12"/>
    <sheet name="스캔 분석" sheetId="14" r:id="rId13"/>
    <sheet name="Sheet6" sheetId="21" r:id="rId14"/>
    <sheet name="Sheet1" sheetId="25" r:id="rId15"/>
    <sheet name="신호세기" sheetId="16" r:id="rId16"/>
    <sheet name="Sheet12" sheetId="13" r:id="rId17"/>
    <sheet name="Sheet8" sheetId="8" r:id="rId18"/>
    <sheet name="Sheet9" sheetId="9" r:id="rId19"/>
    <sheet name="Sheet10" sheetId="23" r:id="rId20"/>
    <sheet name="Sheet11" sheetId="24" r:id="rId21"/>
    <sheet name="스태거 분석(ACF)" sheetId="17" r:id="rId22"/>
    <sheet name="Sheet5" sheetId="20" r:id="rId23"/>
    <sheet name="Sheet2" sheetId="26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6" l="1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3" i="26"/>
  <c r="G37" i="4" l="1"/>
  <c r="F5" i="2" l="1"/>
  <c r="F6" i="2"/>
  <c r="M9" i="4" l="1"/>
  <c r="M8" i="4"/>
  <c r="R5" i="4"/>
  <c r="R4" i="4"/>
  <c r="M7" i="4"/>
  <c r="M6" i="4"/>
  <c r="M5" i="4"/>
  <c r="M4" i="4"/>
  <c r="G10" i="24" l="1"/>
  <c r="H4" i="24"/>
  <c r="G5" i="24"/>
  <c r="G4" i="24"/>
  <c r="L2" i="23"/>
  <c r="M3" i="23" l="1"/>
  <c r="M2" i="23"/>
  <c r="L3" i="23"/>
  <c r="L4" i="23"/>
  <c r="P4" i="14"/>
  <c r="O4" i="14"/>
  <c r="K4" i="21"/>
  <c r="K5" i="21"/>
  <c r="K6" i="21"/>
  <c r="K7" i="21"/>
  <c r="K8" i="21"/>
  <c r="K9" i="21"/>
  <c r="K10" i="21"/>
  <c r="K3" i="21"/>
  <c r="G16" i="4"/>
  <c r="I16" i="4" s="1"/>
  <c r="P17" i="20"/>
  <c r="P13" i="20"/>
  <c r="P9" i="20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6" i="17"/>
  <c r="J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5" i="17"/>
  <c r="G4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5" i="17"/>
  <c r="F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4" i="17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O233" i="18"/>
  <c r="O234" i="18"/>
  <c r="O235" i="18"/>
  <c r="O236" i="18"/>
  <c r="O237" i="18"/>
  <c r="O238" i="18"/>
  <c r="O239" i="18"/>
  <c r="O240" i="18"/>
  <c r="O241" i="18"/>
  <c r="O242" i="18"/>
  <c r="O243" i="18"/>
  <c r="O244" i="18"/>
  <c r="O245" i="18"/>
  <c r="O246" i="18"/>
  <c r="O247" i="18"/>
  <c r="O248" i="18"/>
  <c r="O249" i="18"/>
  <c r="O250" i="18"/>
  <c r="O251" i="18"/>
  <c r="O252" i="18"/>
  <c r="O253" i="18"/>
  <c r="O254" i="18"/>
  <c r="O255" i="18"/>
  <c r="O256" i="18"/>
  <c r="O257" i="18"/>
  <c r="O4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132" i="18"/>
  <c r="N133" i="18"/>
  <c r="N134" i="18"/>
  <c r="N135" i="18"/>
  <c r="N136" i="18"/>
  <c r="N137" i="18"/>
  <c r="N138" i="18"/>
  <c r="N139" i="18"/>
  <c r="N140" i="18"/>
  <c r="N141" i="18"/>
  <c r="N142" i="18"/>
  <c r="N143" i="18"/>
  <c r="N144" i="18"/>
  <c r="N145" i="18"/>
  <c r="N146" i="18"/>
  <c r="N147" i="18"/>
  <c r="N148" i="18"/>
  <c r="N149" i="18"/>
  <c r="N150" i="18"/>
  <c r="N151" i="18"/>
  <c r="N152" i="18"/>
  <c r="N153" i="18"/>
  <c r="N154" i="18"/>
  <c r="N155" i="18"/>
  <c r="N156" i="18"/>
  <c r="N157" i="18"/>
  <c r="N158" i="18"/>
  <c r="N159" i="18"/>
  <c r="N160" i="18"/>
  <c r="N161" i="18"/>
  <c r="N162" i="18"/>
  <c r="N163" i="18"/>
  <c r="N164" i="18"/>
  <c r="N165" i="18"/>
  <c r="N166" i="18"/>
  <c r="N167" i="18"/>
  <c r="N168" i="18"/>
  <c r="N169" i="18"/>
  <c r="N170" i="18"/>
  <c r="N171" i="18"/>
  <c r="N172" i="18"/>
  <c r="N173" i="18"/>
  <c r="N174" i="18"/>
  <c r="N175" i="18"/>
  <c r="N176" i="18"/>
  <c r="N177" i="18"/>
  <c r="N178" i="18"/>
  <c r="N179" i="18"/>
  <c r="N180" i="18"/>
  <c r="N181" i="18"/>
  <c r="N182" i="18"/>
  <c r="N183" i="18"/>
  <c r="N184" i="18"/>
  <c r="N185" i="18"/>
  <c r="N186" i="18"/>
  <c r="N187" i="18"/>
  <c r="N188" i="18"/>
  <c r="N189" i="18"/>
  <c r="N190" i="18"/>
  <c r="N191" i="18"/>
  <c r="N192" i="18"/>
  <c r="N193" i="18"/>
  <c r="N194" i="18"/>
  <c r="N195" i="18"/>
  <c r="N196" i="18"/>
  <c r="N197" i="18"/>
  <c r="N198" i="18"/>
  <c r="N199" i="18"/>
  <c r="N200" i="18"/>
  <c r="N201" i="18"/>
  <c r="N202" i="18"/>
  <c r="N203" i="18"/>
  <c r="N204" i="18"/>
  <c r="N205" i="18"/>
  <c r="N206" i="18"/>
  <c r="N207" i="18"/>
  <c r="N208" i="18"/>
  <c r="N209" i="18"/>
  <c r="N210" i="18"/>
  <c r="N211" i="18"/>
  <c r="N212" i="18"/>
  <c r="N213" i="18"/>
  <c r="N214" i="18"/>
  <c r="N215" i="18"/>
  <c r="N216" i="18"/>
  <c r="N217" i="18"/>
  <c r="N218" i="18"/>
  <c r="N219" i="18"/>
  <c r="N220" i="18"/>
  <c r="N221" i="18"/>
  <c r="N222" i="18"/>
  <c r="N223" i="18"/>
  <c r="N224" i="18"/>
  <c r="N225" i="18"/>
  <c r="N226" i="18"/>
  <c r="N227" i="18"/>
  <c r="N228" i="18"/>
  <c r="N229" i="18"/>
  <c r="N230" i="18"/>
  <c r="N231" i="18"/>
  <c r="N232" i="18"/>
  <c r="N233" i="18"/>
  <c r="N234" i="18"/>
  <c r="N235" i="18"/>
  <c r="N236" i="18"/>
  <c r="N237" i="18"/>
  <c r="N238" i="18"/>
  <c r="N239" i="18"/>
  <c r="N240" i="18"/>
  <c r="N241" i="18"/>
  <c r="N242" i="18"/>
  <c r="N243" i="18"/>
  <c r="N244" i="18"/>
  <c r="N245" i="18"/>
  <c r="N246" i="18"/>
  <c r="N247" i="18"/>
  <c r="N248" i="18"/>
  <c r="N249" i="18"/>
  <c r="N250" i="18"/>
  <c r="N251" i="18"/>
  <c r="N252" i="18"/>
  <c r="N253" i="18"/>
  <c r="N254" i="18"/>
  <c r="N255" i="18"/>
  <c r="N256" i="18"/>
  <c r="N257" i="18"/>
  <c r="N4" i="18"/>
  <c r="N5" i="18"/>
  <c r="N6" i="18"/>
  <c r="N7" i="18"/>
  <c r="N8" i="18"/>
  <c r="N9" i="18"/>
  <c r="N10" i="18"/>
  <c r="N11" i="18"/>
  <c r="N12" i="18"/>
  <c r="N13" i="18"/>
  <c r="N3" i="18"/>
  <c r="J259" i="17" l="1"/>
  <c r="G259" i="17"/>
  <c r="K259" i="13"/>
  <c r="K258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5" i="13"/>
  <c r="H259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6" i="13"/>
  <c r="J5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4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5" i="13"/>
  <c r="G6" i="13"/>
  <c r="G7" i="13"/>
  <c r="G8" i="13"/>
  <c r="G9" i="13"/>
  <c r="G10" i="13"/>
  <c r="G11" i="13"/>
  <c r="G12" i="13"/>
  <c r="G13" i="13"/>
  <c r="G14" i="13"/>
  <c r="G15" i="13"/>
  <c r="G4" i="13"/>
  <c r="Q5" i="13" l="1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169" i="13"/>
  <c r="Q170" i="13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208" i="13"/>
  <c r="Q209" i="13"/>
  <c r="Q210" i="13"/>
  <c r="Q211" i="13"/>
  <c r="Q212" i="13"/>
  <c r="Q213" i="13"/>
  <c r="Q214" i="13"/>
  <c r="Q215" i="13"/>
  <c r="Q216" i="13"/>
  <c r="Q217" i="13"/>
  <c r="Q218" i="13"/>
  <c r="Q219" i="13"/>
  <c r="Q220" i="13"/>
  <c r="Q221" i="13"/>
  <c r="Q222" i="13"/>
  <c r="Q223" i="13"/>
  <c r="Q224" i="13"/>
  <c r="Q225" i="13"/>
  <c r="Q226" i="13"/>
  <c r="Q227" i="13"/>
  <c r="Q228" i="13"/>
  <c r="Q229" i="13"/>
  <c r="Q230" i="13"/>
  <c r="Q231" i="13"/>
  <c r="Q232" i="13"/>
  <c r="Q233" i="13"/>
  <c r="Q234" i="13"/>
  <c r="Q235" i="13"/>
  <c r="Q236" i="13"/>
  <c r="Q237" i="13"/>
  <c r="Q238" i="13"/>
  <c r="Q239" i="13"/>
  <c r="Q240" i="13"/>
  <c r="Q241" i="13"/>
  <c r="Q242" i="13"/>
  <c r="Q243" i="13"/>
  <c r="Q244" i="13"/>
  <c r="Q245" i="13"/>
  <c r="Q246" i="13"/>
  <c r="Q247" i="13"/>
  <c r="Q248" i="13"/>
  <c r="Q249" i="13"/>
  <c r="Q250" i="13"/>
  <c r="Q251" i="13"/>
  <c r="Q252" i="13"/>
  <c r="Q253" i="13"/>
  <c r="Q254" i="13"/>
  <c r="Q255" i="13"/>
  <c r="Q256" i="13"/>
  <c r="Q257" i="13"/>
  <c r="Q258" i="13"/>
  <c r="Q4" i="13"/>
  <c r="H26" i="10" l="1"/>
  <c r="H27" i="10"/>
  <c r="H17" i="10" l="1"/>
  <c r="H16" i="10"/>
  <c r="G39" i="4"/>
  <c r="K39" i="4" s="1"/>
  <c r="O39" i="4" s="1"/>
  <c r="G38" i="4"/>
  <c r="K38" i="4" s="1"/>
  <c r="G28" i="4"/>
  <c r="H22" i="10"/>
  <c r="F22" i="10"/>
  <c r="I39" i="4" l="1"/>
  <c r="M39" i="4" s="1"/>
  <c r="M38" i="4"/>
  <c r="I38" i="4"/>
  <c r="O38" i="4" s="1"/>
  <c r="G5" i="14"/>
  <c r="G4" i="14"/>
  <c r="G3" i="14"/>
  <c r="G2" i="14"/>
  <c r="G15" i="4" l="1"/>
  <c r="I15" i="4" s="1"/>
  <c r="K5" i="8" l="1"/>
  <c r="K6" i="8" s="1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34" i="4" l="1"/>
  <c r="G33" i="4"/>
  <c r="B7" i="10"/>
  <c r="H3" i="10" s="1"/>
  <c r="H7" i="10" s="1"/>
  <c r="B11" i="10" s="1"/>
  <c r="B6" i="10"/>
  <c r="E3" i="10" s="1"/>
  <c r="H60" i="7"/>
  <c r="H69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3" i="7"/>
  <c r="H26" i="7"/>
  <c r="G19" i="4"/>
  <c r="I19" i="4" s="1"/>
  <c r="G12" i="7"/>
  <c r="H12" i="7" s="1"/>
  <c r="G13" i="7"/>
  <c r="H13" i="7" s="1"/>
  <c r="G14" i="7"/>
  <c r="H14" i="7" s="1"/>
  <c r="G15" i="7"/>
  <c r="H15" i="7" s="1"/>
  <c r="G16" i="7"/>
  <c r="H16" i="7" s="1"/>
  <c r="G17" i="7"/>
  <c r="H17" i="7" s="1"/>
  <c r="G18" i="7"/>
  <c r="H18" i="7" s="1"/>
  <c r="G19" i="7"/>
  <c r="H19" i="7" s="1"/>
  <c r="G20" i="7"/>
  <c r="H20" i="7" s="1"/>
  <c r="G21" i="7"/>
  <c r="H21" i="7" s="1"/>
  <c r="G22" i="7"/>
  <c r="H22" i="7" s="1"/>
  <c r="G23" i="7"/>
  <c r="G24" i="7"/>
  <c r="H24" i="7" s="1"/>
  <c r="G25" i="7"/>
  <c r="H25" i="7" s="1"/>
  <c r="G26" i="7"/>
  <c r="G27" i="7"/>
  <c r="H27" i="7" s="1"/>
  <c r="G28" i="7"/>
  <c r="H28" i="7" s="1"/>
  <c r="G29" i="7"/>
  <c r="H29" i="7" s="1"/>
  <c r="G30" i="7"/>
  <c r="H30" i="7" s="1"/>
  <c r="G31" i="7"/>
  <c r="H31" i="7" s="1"/>
  <c r="G32" i="7"/>
  <c r="H32" i="7" s="1"/>
  <c r="G33" i="7"/>
  <c r="H33" i="7" s="1"/>
  <c r="G34" i="7"/>
  <c r="H34" i="7" s="1"/>
  <c r="G35" i="7"/>
  <c r="H35" i="7" s="1"/>
  <c r="G36" i="7"/>
  <c r="H36" i="7" s="1"/>
  <c r="G37" i="7"/>
  <c r="H37" i="7" s="1"/>
  <c r="G38" i="7"/>
  <c r="H38" i="7" s="1"/>
  <c r="G39" i="7"/>
  <c r="H39" i="7" s="1"/>
  <c r="G40" i="7"/>
  <c r="H40" i="7" s="1"/>
  <c r="G41" i="7"/>
  <c r="H41" i="7" s="1"/>
  <c r="G42" i="7"/>
  <c r="H42" i="7" s="1"/>
  <c r="G43" i="7"/>
  <c r="H43" i="7" s="1"/>
  <c r="G44" i="7"/>
  <c r="H44" i="7" s="1"/>
  <c r="G45" i="7"/>
  <c r="H45" i="7" s="1"/>
  <c r="G46" i="7"/>
  <c r="H46" i="7" s="1"/>
  <c r="G47" i="7"/>
  <c r="H47" i="7" s="1"/>
  <c r="G48" i="7"/>
  <c r="H48" i="7" s="1"/>
  <c r="G49" i="7"/>
  <c r="H49" i="7" s="1"/>
  <c r="G50" i="7"/>
  <c r="H50" i="7" s="1"/>
  <c r="G51" i="7"/>
  <c r="H51" i="7" s="1"/>
  <c r="G52" i="7"/>
  <c r="H52" i="7" s="1"/>
  <c r="G53" i="7"/>
  <c r="H53" i="7" s="1"/>
  <c r="G54" i="7"/>
  <c r="H54" i="7" s="1"/>
  <c r="G55" i="7"/>
  <c r="H55" i="7" s="1"/>
  <c r="G56" i="7"/>
  <c r="H56" i="7" s="1"/>
  <c r="G57" i="7"/>
  <c r="H57" i="7" s="1"/>
  <c r="G58" i="7"/>
  <c r="H58" i="7" s="1"/>
  <c r="G59" i="7"/>
  <c r="H59" i="7" s="1"/>
  <c r="G60" i="7"/>
  <c r="G61" i="7"/>
  <c r="H61" i="7" s="1"/>
  <c r="G62" i="7"/>
  <c r="H62" i="7" s="1"/>
  <c r="G63" i="7"/>
  <c r="H63" i="7" s="1"/>
  <c r="G64" i="7"/>
  <c r="H64" i="7" s="1"/>
  <c r="G65" i="7"/>
  <c r="H65" i="7" s="1"/>
  <c r="G66" i="7"/>
  <c r="H66" i="7" s="1"/>
  <c r="G67" i="7"/>
  <c r="H67" i="7" s="1"/>
  <c r="G68" i="7"/>
  <c r="H68" i="7" s="1"/>
  <c r="G69" i="7"/>
  <c r="G70" i="7"/>
  <c r="H70" i="7" s="1"/>
  <c r="G71" i="7"/>
  <c r="H71" i="7" s="1"/>
  <c r="G72" i="7"/>
  <c r="H72" i="7" s="1"/>
  <c r="G73" i="7"/>
  <c r="H73" i="7" s="1"/>
  <c r="G74" i="7"/>
  <c r="H74" i="7" s="1"/>
  <c r="G75" i="7"/>
  <c r="H75" i="7" s="1"/>
  <c r="G76" i="7"/>
  <c r="H76" i="7" s="1"/>
  <c r="G77" i="7"/>
  <c r="H77" i="7" s="1"/>
  <c r="G78" i="7"/>
  <c r="H78" i="7" s="1"/>
  <c r="G79" i="7"/>
  <c r="H79" i="7" s="1"/>
  <c r="G80" i="7"/>
  <c r="H80" i="7" s="1"/>
  <c r="G81" i="7"/>
  <c r="H81" i="7" s="1"/>
  <c r="G82" i="7"/>
  <c r="H82" i="7" s="1"/>
  <c r="G83" i="7"/>
  <c r="H83" i="7" s="1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11" i="7"/>
  <c r="H11" i="7" s="1"/>
  <c r="G10" i="7"/>
  <c r="H10" i="7" s="1"/>
  <c r="G9" i="7"/>
  <c r="H9" i="7" s="1"/>
  <c r="G8" i="7"/>
  <c r="H8" i="7" s="1"/>
  <c r="G7" i="7"/>
  <c r="H7" i="7" s="1"/>
  <c r="G6" i="7"/>
  <c r="H6" i="7" s="1"/>
  <c r="G5" i="7"/>
  <c r="H5" i="7" s="1"/>
  <c r="G4" i="7"/>
  <c r="H4" i="7" s="1"/>
  <c r="G18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4" i="8"/>
  <c r="G30" i="4"/>
  <c r="I30" i="4" s="1"/>
  <c r="M30" i="4" s="1"/>
  <c r="G29" i="4"/>
  <c r="M29" i="4" s="1"/>
  <c r="G26" i="4"/>
  <c r="G24" i="4"/>
  <c r="G25" i="4"/>
  <c r="G21" i="4"/>
  <c r="I21" i="4" s="1"/>
  <c r="G20" i="4"/>
  <c r="I20" i="4" s="1"/>
  <c r="I29" i="4" l="1"/>
  <c r="O29" i="4" s="1"/>
  <c r="K30" i="4"/>
  <c r="O30" i="4" s="1"/>
  <c r="K29" i="4"/>
  <c r="E7" i="10"/>
  <c r="E6" i="10"/>
  <c r="B10" i="10" s="1"/>
  <c r="H6" i="10"/>
  <c r="D5" i="4"/>
  <c r="D7" i="4"/>
  <c r="E7" i="4"/>
  <c r="E5" i="4"/>
  <c r="E6" i="4"/>
  <c r="D6" i="4"/>
  <c r="E3" i="4"/>
  <c r="E1" i="4"/>
  <c r="E2" i="4"/>
  <c r="D3" i="4"/>
  <c r="D1" i="4"/>
  <c r="D2" i="4"/>
</calcChain>
</file>

<file path=xl/sharedStrings.xml><?xml version="1.0" encoding="utf-8"?>
<sst xmlns="http://schemas.openxmlformats.org/spreadsheetml/2006/main" count="30293" uniqueCount="1257">
  <si>
    <t>이름</t>
  </si>
  <si>
    <t>값</t>
  </si>
  <si>
    <t>형식</t>
  </si>
  <si>
    <t>[0]</t>
  </si>
  <si>
    <t>float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</si>
  <si>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</si>
  <si>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</si>
  <si>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</si>
  <si>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</si>
  <si>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</si>
  <si>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</si>
  <si>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</si>
  <si>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</si>
  <si>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</si>
  <si>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</si>
  <si>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</si>
  <si>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</si>
  <si>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</si>
  <si>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</si>
  <si>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</si>
  <si>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</si>
  <si>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</si>
  <si>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</si>
  <si>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</si>
  <si>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</si>
  <si>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</si>
  <si>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</si>
  <si>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</si>
  <si>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</si>
  <si>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</si>
  <si>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</si>
  <si>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</si>
  <si>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</si>
  <si>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</si>
  <si>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</si>
  <si>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</si>
  <si>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</si>
  <si>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</si>
  <si>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</si>
  <si>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</si>
  <si>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</si>
  <si>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</si>
  <si>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</si>
  <si>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</si>
  <si>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</si>
  <si>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</si>
  <si>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</si>
  <si>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</si>
  <si>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</si>
  <si>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</si>
  <si>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</si>
  <si>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</si>
  <si>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</si>
  <si>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</si>
  <si>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</si>
  <si>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</si>
  <si>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</si>
  <si>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</si>
  <si>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</si>
  <si>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</si>
  <si>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</si>
  <si>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</si>
  <si>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</si>
  <si>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</si>
  <si>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</si>
  <si>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</si>
  <si>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</si>
  <si>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</si>
  <si>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</si>
  <si>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</si>
  <si>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</si>
  <si>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</si>
  <si>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</si>
  <si>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</si>
  <si>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</si>
  <si>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</si>
  <si>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</si>
  <si>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</si>
  <si>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</si>
  <si>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</si>
  <si>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</si>
  <si>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</si>
  <si>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</si>
  <si>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</si>
  <si>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</si>
  <si>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</si>
  <si>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</si>
  <si>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</si>
  <si>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</si>
  <si>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</si>
  <si>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</si>
  <si>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</si>
  <si>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</si>
  <si>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</si>
  <si>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</si>
  <si>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</si>
  <si>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</si>
  <si>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</si>
  <si>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</si>
  <si>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</si>
  <si>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</si>
  <si>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</si>
  <si>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</si>
  <si>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</si>
  <si>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int</t>
  </si>
  <si>
    <t>[100]</t>
  </si>
  <si>
    <t>[101]</t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</si>
  <si>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</si>
  <si>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</si>
  <si>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</si>
  <si>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</si>
  <si>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</si>
  <si>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</si>
  <si>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</si>
  <si>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</si>
  <si>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</si>
  <si>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</si>
  <si>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</si>
  <si>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</si>
  <si>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</si>
  <si>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</si>
  <si>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</si>
  <si>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</si>
  <si>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[118]</t>
  </si>
  <si>
    <t>[119]</t>
  </si>
  <si>
    <t>[120]</t>
  </si>
  <si>
    <t>[121]</t>
  </si>
  <si>
    <t>[122]</t>
  </si>
  <si>
    <t>[123]</t>
  </si>
  <si>
    <t>[124]</t>
  </si>
  <si>
    <t>[125]</t>
  </si>
  <si>
    <t>[126]</t>
  </si>
  <si>
    <t>[127]</t>
  </si>
  <si>
    <t>[128]</t>
  </si>
  <si>
    <t>[129]</t>
  </si>
  <si>
    <t>[130]</t>
  </si>
  <si>
    <t>[131]</t>
  </si>
  <si>
    <t>[132]</t>
  </si>
  <si>
    <t>[133]</t>
  </si>
  <si>
    <t>[134]</t>
  </si>
  <si>
    <t>[135]</t>
  </si>
  <si>
    <t>[136]</t>
  </si>
  <si>
    <t>[137]</t>
  </si>
  <si>
    <t>[138]</t>
  </si>
  <si>
    <t>[139]</t>
  </si>
  <si>
    <t>[140]</t>
  </si>
  <si>
    <t>[141]</t>
  </si>
  <si>
    <t>[142]</t>
  </si>
  <si>
    <t>[143]</t>
  </si>
  <si>
    <t>[144]</t>
  </si>
  <si>
    <t>[145]</t>
  </si>
  <si>
    <t>[146]</t>
  </si>
  <si>
    <t>[147]</t>
  </si>
  <si>
    <t>[148]</t>
  </si>
  <si>
    <t>[149]</t>
  </si>
  <si>
    <t>[150]</t>
  </si>
  <si>
    <t>[151]</t>
  </si>
  <si>
    <t>[152]</t>
  </si>
  <si>
    <t>[153]</t>
  </si>
  <si>
    <t>[154]</t>
  </si>
  <si>
    <t>[155]</t>
  </si>
  <si>
    <t>[156]</t>
  </si>
  <si>
    <t>[157]</t>
  </si>
  <si>
    <t>[158]</t>
  </si>
  <si>
    <t>[159]</t>
  </si>
  <si>
    <t>[160]</t>
  </si>
  <si>
    <t>[161]</t>
  </si>
  <si>
    <t>[162]</t>
  </si>
  <si>
    <t>[163]</t>
  </si>
  <si>
    <t>[164]</t>
  </si>
  <si>
    <t>[165]</t>
  </si>
  <si>
    <t>[166]</t>
  </si>
  <si>
    <t>[167]</t>
  </si>
  <si>
    <t>[168]</t>
  </si>
  <si>
    <t>[169]</t>
  </si>
  <si>
    <t>[170]</t>
  </si>
  <si>
    <t>[171]</t>
  </si>
  <si>
    <t>[172]</t>
  </si>
  <si>
    <t>[173]</t>
  </si>
  <si>
    <t>[174]</t>
  </si>
  <si>
    <t>[175]</t>
  </si>
  <si>
    <t>[176]</t>
  </si>
  <si>
    <t>[177]</t>
  </si>
  <si>
    <t>[178]</t>
  </si>
  <si>
    <t>[179]</t>
  </si>
  <si>
    <t>[180]</t>
  </si>
  <si>
    <t>[181]</t>
  </si>
  <si>
    <t>[182]</t>
  </si>
  <si>
    <t>[183]</t>
  </si>
  <si>
    <t>[184]</t>
  </si>
  <si>
    <t>[185]</t>
  </si>
  <si>
    <t>[186]</t>
  </si>
  <si>
    <t>[187]</t>
  </si>
  <si>
    <t>[188]</t>
  </si>
  <si>
    <t>[189]</t>
  </si>
  <si>
    <t>[190]</t>
  </si>
  <si>
    <t>[191]</t>
  </si>
  <si>
    <t>[192]</t>
  </si>
  <si>
    <t>[193]</t>
  </si>
  <si>
    <t>[194]</t>
  </si>
  <si>
    <t>[195]</t>
  </si>
  <si>
    <t>[196]</t>
  </si>
  <si>
    <t>[197]</t>
  </si>
  <si>
    <t>[198]</t>
  </si>
  <si>
    <t>[199]</t>
  </si>
  <si>
    <t>[200]</t>
  </si>
  <si>
    <t>[201]</t>
  </si>
  <si>
    <t>[202]</t>
  </si>
  <si>
    <t>[203]</t>
  </si>
  <si>
    <t>[204]</t>
  </si>
  <si>
    <t>[205]</t>
  </si>
  <si>
    <t>[206]</t>
  </si>
  <si>
    <t>[207]</t>
  </si>
  <si>
    <t>[208]</t>
  </si>
  <si>
    <t>[209]</t>
  </si>
  <si>
    <t>[210]</t>
  </si>
  <si>
    <t>[211]</t>
  </si>
  <si>
    <t>[212]</t>
  </si>
  <si>
    <t>[213]</t>
  </si>
  <si>
    <t>[214]</t>
  </si>
  <si>
    <t>[215]</t>
  </si>
  <si>
    <t>[216]</t>
  </si>
  <si>
    <t>[217]</t>
  </si>
  <si>
    <t>[218]</t>
  </si>
  <si>
    <t>[219]</t>
  </si>
  <si>
    <t>[220]</t>
  </si>
  <si>
    <t>[221]</t>
  </si>
  <si>
    <t>[222]</t>
  </si>
  <si>
    <t>[223]</t>
  </si>
  <si>
    <t>[224]</t>
  </si>
  <si>
    <t>[225]</t>
  </si>
  <si>
    <t>[226]</t>
  </si>
  <si>
    <t>[227]</t>
  </si>
  <si>
    <t>[228]</t>
  </si>
  <si>
    <t>[229]</t>
  </si>
  <si>
    <t>[230]</t>
  </si>
  <si>
    <t>[231]</t>
  </si>
  <si>
    <t>[232]</t>
  </si>
  <si>
    <t>[233]</t>
  </si>
  <si>
    <t>[234]</t>
  </si>
  <si>
    <t>[235]</t>
  </si>
  <si>
    <t>[236]</t>
  </si>
  <si>
    <t>[237]</t>
  </si>
  <si>
    <t>[238]</t>
  </si>
  <si>
    <t>[239]</t>
  </si>
  <si>
    <t>[240]</t>
  </si>
  <si>
    <t>[241]</t>
  </si>
  <si>
    <t>[242]</t>
  </si>
  <si>
    <t>[243]</t>
  </si>
  <si>
    <t>[244]</t>
  </si>
  <si>
    <t>[245]</t>
  </si>
  <si>
    <t>[246]</t>
  </si>
  <si>
    <t>[247]</t>
  </si>
  <si>
    <t>[248]</t>
  </si>
  <si>
    <t>[249]</t>
  </si>
  <si>
    <t>[250]</t>
  </si>
  <si>
    <t>[251]</t>
  </si>
  <si>
    <t>[252]</t>
  </si>
  <si>
    <t>[253]</t>
  </si>
  <si>
    <t>[254]</t>
  </si>
  <si>
    <t>[255]</t>
  </si>
  <si>
    <t>m_pSampleData</t>
    <phoneticPr fontId="3" type="noConversion"/>
  </si>
  <si>
    <t>m_pAcf</t>
    <phoneticPr fontId="3" type="noConversion"/>
  </si>
  <si>
    <t>[256]</t>
  </si>
  <si>
    <t>[257]</t>
  </si>
  <si>
    <t>[258]</t>
  </si>
  <si>
    <t>[259]</t>
  </si>
  <si>
    <t>[260]</t>
  </si>
  <si>
    <t>[261]</t>
  </si>
  <si>
    <t>[262]</t>
  </si>
  <si>
    <t>[263]</t>
  </si>
  <si>
    <t>[264]</t>
  </si>
  <si>
    <t>[265]</t>
  </si>
  <si>
    <t>[266]</t>
  </si>
  <si>
    <t>[267]</t>
  </si>
  <si>
    <t>[268]</t>
  </si>
  <si>
    <t>[269]</t>
  </si>
  <si>
    <t>[270]</t>
  </si>
  <si>
    <t>[271]</t>
  </si>
  <si>
    <t>[272]</t>
  </si>
  <si>
    <t>[273]</t>
  </si>
  <si>
    <t>[274]</t>
  </si>
  <si>
    <t>[275]</t>
  </si>
  <si>
    <t>[276]</t>
  </si>
  <si>
    <t>[277]</t>
  </si>
  <si>
    <t>[278]</t>
  </si>
  <si>
    <t>[279]</t>
  </si>
  <si>
    <t>[280]</t>
  </si>
  <si>
    <t>[281]</t>
  </si>
  <si>
    <t>[282]</t>
  </si>
  <si>
    <t>[283]</t>
  </si>
  <si>
    <t>[284]</t>
  </si>
  <si>
    <t>[285]</t>
  </si>
  <si>
    <t>[286]</t>
  </si>
  <si>
    <t>[287]</t>
  </si>
  <si>
    <t>[288]</t>
  </si>
  <si>
    <t>[289]</t>
  </si>
  <si>
    <t>[290]</t>
  </si>
  <si>
    <t>[291]</t>
  </si>
  <si>
    <t>[292]</t>
  </si>
  <si>
    <t>[293]</t>
  </si>
  <si>
    <t>[294]</t>
  </si>
  <si>
    <t>[295]</t>
  </si>
  <si>
    <t>[296]</t>
  </si>
  <si>
    <t>[297]</t>
  </si>
  <si>
    <t>[298]</t>
  </si>
  <si>
    <t>[299]</t>
  </si>
  <si>
    <t>unsigned int</t>
  </si>
  <si>
    <t>m_puiDataY</t>
    <phoneticPr fontId="3" type="noConversion"/>
  </si>
  <si>
    <t>m_piSampleData</t>
  </si>
  <si>
    <t>tMean</t>
  </si>
  <si>
    <t>unsigned __int64</t>
  </si>
  <si>
    <t>tMin</t>
  </si>
  <si>
    <t>tMax</t>
  </si>
  <si>
    <t>tLow</t>
  </si>
  <si>
    <t>tHigh</t>
  </si>
  <si>
    <t>m_piDiffY</t>
    <phoneticPr fontId="3" type="noConversion"/>
  </si>
  <si>
    <t>[us]</t>
    <phoneticPr fontId="3" type="noConversion"/>
  </si>
  <si>
    <t>DTOA</t>
    <phoneticPr fontId="3" type="noConversion"/>
  </si>
  <si>
    <t>DTOA[us]</t>
    <phoneticPr fontId="3" type="noConversion"/>
  </si>
  <si>
    <t>[us]</t>
    <phoneticPr fontId="3" type="noConversion"/>
  </si>
  <si>
    <t>PRI 평균</t>
    <phoneticPr fontId="3" type="noConversion"/>
  </si>
  <si>
    <t>최대 범위</t>
    <phoneticPr fontId="3" type="noConversion"/>
  </si>
  <si>
    <t>최대 펄스열 범위</t>
    <phoneticPr fontId="3" type="noConversion"/>
  </si>
  <si>
    <t>m_pSampleData,256</t>
  </si>
  <si>
    <t>m_p1PrimeData,400</t>
  </si>
  <si>
    <t>m_p2PrimeData,400</t>
    <phoneticPr fontId="3" type="noConversion"/>
  </si>
  <si>
    <t>m_pAcf,300</t>
  </si>
  <si>
    <t>평균 PRI</t>
    <phoneticPr fontId="3" type="noConversion"/>
  </si>
  <si>
    <t>최소 PRI</t>
    <phoneticPr fontId="3" type="noConversion"/>
  </si>
  <si>
    <t>최대 PRI</t>
    <phoneticPr fontId="3" type="noConversion"/>
  </si>
  <si>
    <t>tMinPRI</t>
  </si>
  <si>
    <t>tMaxPRI</t>
  </si>
  <si>
    <t>m_nSample</t>
    <phoneticPr fontId="3" type="noConversion"/>
  </si>
  <si>
    <r>
      <rPr>
        <b/>
        <sz val="11"/>
        <color theme="1"/>
        <rFont val="맑은 고딕"/>
        <family val="2"/>
        <charset val="129"/>
      </rPr>
      <t>평균</t>
    </r>
    <phoneticPr fontId="3" type="noConversion"/>
  </si>
  <si>
    <t>표준편차</t>
    <phoneticPr fontId="3" type="noConversion"/>
  </si>
  <si>
    <t>Skewness</t>
    <phoneticPr fontId="3" type="noConversion"/>
  </si>
  <si>
    <t>Kurtosus</t>
    <phoneticPr fontId="3" type="noConversion"/>
  </si>
  <si>
    <t>[300]</t>
  </si>
  <si>
    <t>[301]</t>
  </si>
  <si>
    <t>[302]</t>
  </si>
  <si>
    <t>[303]</t>
  </si>
  <si>
    <t>[304]</t>
  </si>
  <si>
    <t>[305]</t>
  </si>
  <si>
    <t>[306]</t>
  </si>
  <si>
    <t>[307]</t>
  </si>
  <si>
    <t>[308]</t>
  </si>
  <si>
    <t>[309]</t>
  </si>
  <si>
    <t>[310]</t>
  </si>
  <si>
    <t>[311]</t>
  </si>
  <si>
    <t>[312]</t>
  </si>
  <si>
    <t>[313]</t>
  </si>
  <si>
    <t>[314]</t>
  </si>
  <si>
    <t>[315]</t>
  </si>
  <si>
    <t>[316]</t>
  </si>
  <si>
    <t>[317]</t>
  </si>
  <si>
    <t>[318]</t>
  </si>
  <si>
    <t>[319]</t>
  </si>
  <si>
    <t>[320]</t>
  </si>
  <si>
    <t>[321]</t>
  </si>
  <si>
    <t>[322]</t>
  </si>
  <si>
    <t>[323]</t>
  </si>
  <si>
    <t>[324]</t>
  </si>
  <si>
    <t>[325]</t>
  </si>
  <si>
    <t>[326]</t>
  </si>
  <si>
    <t>[327]</t>
  </si>
  <si>
    <t>[328]</t>
  </si>
  <si>
    <t>[329]</t>
  </si>
  <si>
    <t>[330]</t>
  </si>
  <si>
    <t>[331]</t>
  </si>
  <si>
    <t>[332]</t>
  </si>
  <si>
    <t>[333]</t>
  </si>
  <si>
    <t>[334]</t>
  </si>
  <si>
    <t>[335]</t>
  </si>
  <si>
    <t>[336]</t>
  </si>
  <si>
    <t>[337]</t>
  </si>
  <si>
    <t>[338]</t>
  </si>
  <si>
    <t>[339]</t>
  </si>
  <si>
    <t>[340]</t>
  </si>
  <si>
    <t>[341]</t>
  </si>
  <si>
    <t>[342]</t>
  </si>
  <si>
    <t>[343]</t>
  </si>
  <si>
    <t>[344]</t>
  </si>
  <si>
    <t>[345]</t>
  </si>
  <si>
    <t>[346]</t>
  </si>
  <si>
    <t>[347]</t>
  </si>
  <si>
    <t>[348]</t>
  </si>
  <si>
    <t>[349]</t>
  </si>
  <si>
    <t>[350]</t>
  </si>
  <si>
    <t>[351]</t>
  </si>
  <si>
    <t>[352]</t>
  </si>
  <si>
    <t>[353]</t>
  </si>
  <si>
    <t>[354]</t>
  </si>
  <si>
    <t>[355]</t>
  </si>
  <si>
    <t>[356]</t>
  </si>
  <si>
    <t>[357]</t>
  </si>
  <si>
    <t>[358]</t>
  </si>
  <si>
    <t>[359]</t>
  </si>
  <si>
    <t>[360]</t>
  </si>
  <si>
    <t>[361]</t>
  </si>
  <si>
    <t>[362]</t>
  </si>
  <si>
    <t>[363]</t>
  </si>
  <si>
    <t>[364]</t>
  </si>
  <si>
    <t>[365]</t>
  </si>
  <si>
    <t>[366]</t>
  </si>
  <si>
    <t>[367]</t>
  </si>
  <si>
    <t>[368]</t>
  </si>
  <si>
    <t>[369]</t>
  </si>
  <si>
    <t>[370]</t>
  </si>
  <si>
    <t>[371]</t>
  </si>
  <si>
    <t>[372]</t>
  </si>
  <si>
    <t>[373]</t>
  </si>
  <si>
    <t>[374]</t>
  </si>
  <si>
    <t>[375]</t>
  </si>
  <si>
    <t>[376]</t>
  </si>
  <si>
    <t>[377]</t>
  </si>
  <si>
    <t>[378]</t>
  </si>
  <si>
    <t>[379]</t>
  </si>
  <si>
    <t>[380]</t>
  </si>
  <si>
    <t>[381]</t>
  </si>
  <si>
    <t>[382]</t>
  </si>
  <si>
    <t>[383]</t>
  </si>
  <si>
    <t>[384]</t>
  </si>
  <si>
    <t>[385]</t>
  </si>
  <si>
    <t>[386]</t>
  </si>
  <si>
    <t>[387]</t>
  </si>
  <si>
    <t>[388]</t>
  </si>
  <si>
    <t>[389]</t>
  </si>
  <si>
    <t>[390]</t>
  </si>
  <si>
    <t>[391]</t>
  </si>
  <si>
    <t>[392]</t>
  </si>
  <si>
    <t>[393]</t>
  </si>
  <si>
    <t>[394]</t>
  </si>
  <si>
    <t>[395]</t>
  </si>
  <si>
    <t>[396]</t>
  </si>
  <si>
    <t>[397]</t>
  </si>
  <si>
    <t>[398]</t>
  </si>
  <si>
    <t>[399]</t>
  </si>
  <si>
    <t>[400]</t>
  </si>
  <si>
    <t>[401]</t>
  </si>
  <si>
    <t>[402]</t>
  </si>
  <si>
    <t>[403]</t>
  </si>
  <si>
    <t>[404]</t>
  </si>
  <si>
    <t>[405]</t>
  </si>
  <si>
    <t>[406]</t>
  </si>
  <si>
    <t>[407]</t>
  </si>
  <si>
    <t>[408]</t>
  </si>
  <si>
    <t>[409]</t>
  </si>
  <si>
    <t>[410]</t>
  </si>
  <si>
    <t>[411]</t>
  </si>
  <si>
    <t>[412]</t>
  </si>
  <si>
    <t>[413]</t>
  </si>
  <si>
    <t>[414]</t>
  </si>
  <si>
    <t>[415]</t>
  </si>
  <si>
    <t>[416]</t>
  </si>
  <si>
    <t>[417]</t>
  </si>
  <si>
    <t>[418]</t>
  </si>
  <si>
    <t>[419]</t>
  </si>
  <si>
    <t>[420]</t>
  </si>
  <si>
    <t>[421]</t>
  </si>
  <si>
    <t>[422]</t>
  </si>
  <si>
    <t>[423]</t>
  </si>
  <si>
    <t>[424]</t>
  </si>
  <si>
    <t>[425]</t>
  </si>
  <si>
    <t>[426]</t>
  </si>
  <si>
    <t>[427]</t>
  </si>
  <si>
    <t>[428]</t>
  </si>
  <si>
    <t>[429]</t>
  </si>
  <si>
    <t>[430]</t>
  </si>
  <si>
    <t>[431]</t>
  </si>
  <si>
    <t>[432]</t>
  </si>
  <si>
    <t>[433]</t>
  </si>
  <si>
    <t>[434]</t>
  </si>
  <si>
    <t>[435]</t>
  </si>
  <si>
    <t>[436]</t>
  </si>
  <si>
    <t>[437]</t>
  </si>
  <si>
    <t>[438]</t>
  </si>
  <si>
    <t>[439]</t>
  </si>
  <si>
    <t>[440]</t>
  </si>
  <si>
    <t>[441]</t>
  </si>
  <si>
    <t>[442]</t>
  </si>
  <si>
    <t>[443]</t>
  </si>
  <si>
    <t>[444]</t>
  </si>
  <si>
    <t>[445]</t>
  </si>
  <si>
    <t>[446]</t>
  </si>
  <si>
    <t>[447]</t>
  </si>
  <si>
    <t>[448]</t>
  </si>
  <si>
    <t>[449]</t>
  </si>
  <si>
    <t>[450]</t>
  </si>
  <si>
    <t>[451]</t>
  </si>
  <si>
    <t>[452]</t>
  </si>
  <si>
    <t>[453]</t>
  </si>
  <si>
    <t>[454]</t>
  </si>
  <si>
    <t>[455]</t>
  </si>
  <si>
    <t>[456]</t>
  </si>
  <si>
    <t>[457]</t>
  </si>
  <si>
    <t>[458]</t>
  </si>
  <si>
    <t>[459]</t>
  </si>
  <si>
    <t>[460]</t>
  </si>
  <si>
    <t>[461]</t>
  </si>
  <si>
    <t>[462]</t>
  </si>
  <si>
    <t>[463]</t>
  </si>
  <si>
    <t>[464]</t>
  </si>
  <si>
    <t>[465]</t>
  </si>
  <si>
    <t>[466]</t>
  </si>
  <si>
    <t>[467]</t>
  </si>
  <si>
    <t>[468]</t>
  </si>
  <si>
    <t>[469]</t>
  </si>
  <si>
    <t>[470]</t>
  </si>
  <si>
    <t>[471]</t>
  </si>
  <si>
    <t>[472]</t>
  </si>
  <si>
    <t>[473]</t>
  </si>
  <si>
    <t>[474]</t>
  </si>
  <si>
    <t>[475]</t>
  </si>
  <si>
    <t>[476]</t>
  </si>
  <si>
    <t>[477]</t>
  </si>
  <si>
    <t>[478]</t>
  </si>
  <si>
    <t>[479]</t>
  </si>
  <si>
    <t>[480]</t>
  </si>
  <si>
    <t>[481]</t>
  </si>
  <si>
    <t>[482]</t>
  </si>
  <si>
    <t>[483]</t>
  </si>
  <si>
    <t>[ms]</t>
    <phoneticPr fontId="3" type="noConversion"/>
  </si>
  <si>
    <t>[484]</t>
  </si>
  <si>
    <t>[485]</t>
  </si>
  <si>
    <t>[486]</t>
  </si>
  <si>
    <t>[487]</t>
  </si>
  <si>
    <t>[488]</t>
  </si>
  <si>
    <t>[489]</t>
  </si>
  <si>
    <t>[490]</t>
  </si>
  <si>
    <t>[491]</t>
  </si>
  <si>
    <t>[492]</t>
  </si>
  <si>
    <t>[493]</t>
  </si>
  <si>
    <t>[494]</t>
  </si>
  <si>
    <t>[495]</t>
  </si>
  <si>
    <t>[496]</t>
  </si>
  <si>
    <t>[497]</t>
  </si>
  <si>
    <t>[498]</t>
  </si>
  <si>
    <t>[499]</t>
  </si>
  <si>
    <t>[500]</t>
  </si>
  <si>
    <t>[501]</t>
  </si>
  <si>
    <t>[502]</t>
  </si>
  <si>
    <t>[503]</t>
  </si>
  <si>
    <t>[504]</t>
  </si>
  <si>
    <t>[505]</t>
  </si>
  <si>
    <t>[506]</t>
  </si>
  <si>
    <t>[507]</t>
  </si>
  <si>
    <t>[508]</t>
  </si>
  <si>
    <t>[509]</t>
  </si>
  <si>
    <t>[510]</t>
  </si>
  <si>
    <t>[511]</t>
  </si>
  <si>
    <t>[512]</t>
  </si>
  <si>
    <t>[513]</t>
  </si>
  <si>
    <t>[514]</t>
  </si>
  <si>
    <t>[515]</t>
  </si>
  <si>
    <t>[516]</t>
  </si>
  <si>
    <t>[517]</t>
  </si>
  <si>
    <t>[518]</t>
  </si>
  <si>
    <t>[519]</t>
  </si>
  <si>
    <t>[520]</t>
  </si>
  <si>
    <t>[521]</t>
  </si>
  <si>
    <t>[522]</t>
  </si>
  <si>
    <t>[523]</t>
  </si>
  <si>
    <t>[524]</t>
  </si>
  <si>
    <t>[525]</t>
  </si>
  <si>
    <t>[526]</t>
  </si>
  <si>
    <t>[527]</t>
  </si>
  <si>
    <t>[528]</t>
  </si>
  <si>
    <t>[529]</t>
  </si>
  <si>
    <t>[530]</t>
  </si>
  <si>
    <t>[531]</t>
  </si>
  <si>
    <t>[532]</t>
  </si>
  <si>
    <t>[533]</t>
  </si>
  <si>
    <t>[534]</t>
  </si>
  <si>
    <t>[535]</t>
  </si>
  <si>
    <t>[536]</t>
  </si>
  <si>
    <t>[537]</t>
  </si>
  <si>
    <t>[538]</t>
  </si>
  <si>
    <t>[539]</t>
  </si>
  <si>
    <t>[540]</t>
  </si>
  <si>
    <t>[541]</t>
  </si>
  <si>
    <t>[542]</t>
  </si>
  <si>
    <t>[543]</t>
  </si>
  <si>
    <t>[544]</t>
  </si>
  <si>
    <t>[545]</t>
  </si>
  <si>
    <t>[546]</t>
  </si>
  <si>
    <t>[547]</t>
  </si>
  <si>
    <t>[548]</t>
  </si>
  <si>
    <t>[549]</t>
  </si>
  <si>
    <t>[550]</t>
  </si>
  <si>
    <t>[551]</t>
  </si>
  <si>
    <t>[552]</t>
  </si>
  <si>
    <t>[553]</t>
  </si>
  <si>
    <t>[554]</t>
  </si>
  <si>
    <t>[555]</t>
  </si>
  <si>
    <t>[556]</t>
  </si>
  <si>
    <t>[557]</t>
  </si>
  <si>
    <t>[558]</t>
  </si>
  <si>
    <t>[559]</t>
  </si>
  <si>
    <t>[560]</t>
  </si>
  <si>
    <t>[561]</t>
  </si>
  <si>
    <t>[562]</t>
  </si>
  <si>
    <t>[563]</t>
  </si>
  <si>
    <t>[564]</t>
  </si>
  <si>
    <t>[565]</t>
  </si>
  <si>
    <t>[566]</t>
  </si>
  <si>
    <t>[567]</t>
  </si>
  <si>
    <t>[568]</t>
  </si>
  <si>
    <t>[569]</t>
  </si>
  <si>
    <t>[570]</t>
  </si>
  <si>
    <t>[571]</t>
  </si>
  <si>
    <t>[572]</t>
  </si>
  <si>
    <t>[573]</t>
  </si>
  <si>
    <t>[574]</t>
  </si>
  <si>
    <t>[575]</t>
  </si>
  <si>
    <t>[576]</t>
  </si>
  <si>
    <t>[577]</t>
  </si>
  <si>
    <t>[578]</t>
  </si>
  <si>
    <t>[579]</t>
  </si>
  <si>
    <t>[580]</t>
  </si>
  <si>
    <t>[581]</t>
  </si>
  <si>
    <t>[582]</t>
  </si>
  <si>
    <t>[583]</t>
  </si>
  <si>
    <t>[584]</t>
  </si>
  <si>
    <t>[585]</t>
  </si>
  <si>
    <t>[586]</t>
  </si>
  <si>
    <t>[587]</t>
  </si>
  <si>
    <t>[588]</t>
  </si>
  <si>
    <t>[589]</t>
  </si>
  <si>
    <t>[590]</t>
  </si>
  <si>
    <t>[591]</t>
  </si>
  <si>
    <t>[592]</t>
  </si>
  <si>
    <t>[593]</t>
  </si>
  <si>
    <t>[594]</t>
  </si>
  <si>
    <t>[595]</t>
  </si>
  <si>
    <t>[596]</t>
  </si>
  <si>
    <t>[597]</t>
  </si>
  <si>
    <t>[598]</t>
  </si>
  <si>
    <t>[599]</t>
  </si>
  <si>
    <t>[600]</t>
  </si>
  <si>
    <t>[601]</t>
  </si>
  <si>
    <t>[602]</t>
  </si>
  <si>
    <t>[603]</t>
  </si>
  <si>
    <t>[604]</t>
  </si>
  <si>
    <t>[605]</t>
  </si>
  <si>
    <t>[606]</t>
  </si>
  <si>
    <t>[607]</t>
  </si>
  <si>
    <t>[608]</t>
  </si>
  <si>
    <t>[609]</t>
  </si>
  <si>
    <t>[610]</t>
  </si>
  <si>
    <t>[611]</t>
  </si>
  <si>
    <t>[612]</t>
  </si>
  <si>
    <t>[613]</t>
  </si>
  <si>
    <t>[614]</t>
  </si>
  <si>
    <t>[615]</t>
  </si>
  <si>
    <t>[616]</t>
  </si>
  <si>
    <t>[617]</t>
  </si>
  <si>
    <t>[618]</t>
  </si>
  <si>
    <t>[619]</t>
  </si>
  <si>
    <t>[620]</t>
  </si>
  <si>
    <t>[621]</t>
  </si>
  <si>
    <t>[622]</t>
  </si>
  <si>
    <t>[623]</t>
  </si>
  <si>
    <t>[624]</t>
  </si>
  <si>
    <t>[625]</t>
  </si>
  <si>
    <t>[626]</t>
  </si>
  <si>
    <t>[627]</t>
  </si>
  <si>
    <t>[628]</t>
  </si>
  <si>
    <t>[629]</t>
  </si>
  <si>
    <t>[630]</t>
  </si>
  <si>
    <t>[631]</t>
  </si>
  <si>
    <t>[632]</t>
  </si>
  <si>
    <t>[633]</t>
  </si>
  <si>
    <t>[634]</t>
  </si>
  <si>
    <t>[635]</t>
  </si>
  <si>
    <t>[636]</t>
  </si>
  <si>
    <t>[637]</t>
  </si>
  <si>
    <t>[638]</t>
  </si>
  <si>
    <t>[639]</t>
  </si>
  <si>
    <t>[640]</t>
  </si>
  <si>
    <t>[641]</t>
  </si>
  <si>
    <t>[642]</t>
  </si>
  <si>
    <t>[643]</t>
  </si>
  <si>
    <t>[644]</t>
  </si>
  <si>
    <t>[645]</t>
  </si>
  <si>
    <t>[646]</t>
  </si>
  <si>
    <t>[647]</t>
  </si>
  <si>
    <t>[648]</t>
  </si>
  <si>
    <t>[649]</t>
  </si>
  <si>
    <t>[650]</t>
  </si>
  <si>
    <t>[651]</t>
  </si>
  <si>
    <t>[652]</t>
  </si>
  <si>
    <t>[653]</t>
  </si>
  <si>
    <t>[654]</t>
  </si>
  <si>
    <t>[655]</t>
  </si>
  <si>
    <t>[656]</t>
  </si>
  <si>
    <t>[657]</t>
  </si>
  <si>
    <t>[658]</t>
  </si>
  <si>
    <t>[659]</t>
  </si>
  <si>
    <t>[660]</t>
  </si>
  <si>
    <t>[661]</t>
  </si>
  <si>
    <t>[662]</t>
  </si>
  <si>
    <t>[663]</t>
  </si>
  <si>
    <t>[664]</t>
  </si>
  <si>
    <t>[665]</t>
  </si>
  <si>
    <t>[666]</t>
  </si>
  <si>
    <t>[667]</t>
  </si>
  <si>
    <t>[668]</t>
  </si>
  <si>
    <t>[669]</t>
  </si>
  <si>
    <t>[670]</t>
  </si>
  <si>
    <t>[671]</t>
  </si>
  <si>
    <t>[672]</t>
  </si>
  <si>
    <t>[673]</t>
  </si>
  <si>
    <t>[674]</t>
  </si>
  <si>
    <t>[675]</t>
  </si>
  <si>
    <t>[676]</t>
  </si>
  <si>
    <t>[677]</t>
  </si>
  <si>
    <t>[678]</t>
  </si>
  <si>
    <t>[679]</t>
  </si>
  <si>
    <t>[680]</t>
  </si>
  <si>
    <t>[681]</t>
  </si>
  <si>
    <t>[682]</t>
  </si>
  <si>
    <t>[683]</t>
  </si>
  <si>
    <t>[684]</t>
  </si>
  <si>
    <t>[685]</t>
  </si>
  <si>
    <t>[686]</t>
  </si>
  <si>
    <t>[687]</t>
  </si>
  <si>
    <t>[688]</t>
  </si>
  <si>
    <t>[689]</t>
  </si>
  <si>
    <t>[690]</t>
  </si>
  <si>
    <t>[691]</t>
  </si>
  <si>
    <t>[692]</t>
  </si>
  <si>
    <t>[693]</t>
  </si>
  <si>
    <t>[694]</t>
  </si>
  <si>
    <t>[695]</t>
  </si>
  <si>
    <t>[696]</t>
  </si>
  <si>
    <t>[697]</t>
  </si>
  <si>
    <t>[698]</t>
  </si>
  <si>
    <t>[699]</t>
  </si>
  <si>
    <t>[700]</t>
  </si>
  <si>
    <t>[701]</t>
  </si>
  <si>
    <t>[702]</t>
  </si>
  <si>
    <t>[703]</t>
  </si>
  <si>
    <t>[704]</t>
  </si>
  <si>
    <t>[705]</t>
  </si>
  <si>
    <t>[706]</t>
  </si>
  <si>
    <t>[707]</t>
  </si>
  <si>
    <t>[708]</t>
  </si>
  <si>
    <t>[709]</t>
  </si>
  <si>
    <t>[710]</t>
  </si>
  <si>
    <t>[711]</t>
  </si>
  <si>
    <t>[712]</t>
  </si>
  <si>
    <t>[713]</t>
  </si>
  <si>
    <t>[714]</t>
  </si>
  <si>
    <t>[715]</t>
  </si>
  <si>
    <t>[716]</t>
  </si>
  <si>
    <t>[717]</t>
  </si>
  <si>
    <t>[718]</t>
  </si>
  <si>
    <t>[719]</t>
  </si>
  <si>
    <t>[720]</t>
  </si>
  <si>
    <t>[721]</t>
  </si>
  <si>
    <t>[722]</t>
  </si>
  <si>
    <t>[723]</t>
  </si>
  <si>
    <t>[724]</t>
  </si>
  <si>
    <t>[725]</t>
  </si>
  <si>
    <t>[726]</t>
  </si>
  <si>
    <t>[727]</t>
  </si>
  <si>
    <t>[728]</t>
  </si>
  <si>
    <t>[729]</t>
  </si>
  <si>
    <t>[730]</t>
  </si>
  <si>
    <t>[731]</t>
  </si>
  <si>
    <t>[732]</t>
  </si>
  <si>
    <t>[733]</t>
  </si>
  <si>
    <t>[734]</t>
  </si>
  <si>
    <t>[735]</t>
  </si>
  <si>
    <t>[736]</t>
  </si>
  <si>
    <t>[737]</t>
  </si>
  <si>
    <t>[738]</t>
  </si>
  <si>
    <t>[739]</t>
  </si>
  <si>
    <t>[740]</t>
  </si>
  <si>
    <t>[741]</t>
  </si>
  <si>
    <t>[742]</t>
  </si>
  <si>
    <t>[743]</t>
  </si>
  <si>
    <t>[744]</t>
  </si>
  <si>
    <t>[745]</t>
  </si>
  <si>
    <t>[746]</t>
  </si>
  <si>
    <t>[747]</t>
  </si>
  <si>
    <t>[748]</t>
  </si>
  <si>
    <t>[749]</t>
  </si>
  <si>
    <t>[750]</t>
  </si>
  <si>
    <t>[751]</t>
  </si>
  <si>
    <t>[752]</t>
  </si>
  <si>
    <t>[753]</t>
  </si>
  <si>
    <t>[754]</t>
  </si>
  <si>
    <t>[755]</t>
  </si>
  <si>
    <t>[756]</t>
  </si>
  <si>
    <t>[757]</t>
  </si>
  <si>
    <t>[758]</t>
  </si>
  <si>
    <t>[759]</t>
  </si>
  <si>
    <t>[760]</t>
  </si>
  <si>
    <t>[761]</t>
  </si>
  <si>
    <t>[762]</t>
  </si>
  <si>
    <t>[763]</t>
  </si>
  <si>
    <t>[764]</t>
  </si>
  <si>
    <t>[765]</t>
  </si>
  <si>
    <t>[766]</t>
  </si>
  <si>
    <t>[767]</t>
  </si>
  <si>
    <t>[768]</t>
  </si>
  <si>
    <t>[769]</t>
  </si>
  <si>
    <t>[770]</t>
  </si>
  <si>
    <t>[771]</t>
  </si>
  <si>
    <t>[772]</t>
  </si>
  <si>
    <t>[773]</t>
  </si>
  <si>
    <t>[774]</t>
  </si>
  <si>
    <t>[775]</t>
  </si>
  <si>
    <t>[776]</t>
  </si>
  <si>
    <t>[777]</t>
  </si>
  <si>
    <t>[778]</t>
  </si>
  <si>
    <t>[779]</t>
  </si>
  <si>
    <t>[780]</t>
  </si>
  <si>
    <t>[781]</t>
  </si>
  <si>
    <t>[782]</t>
  </si>
  <si>
    <t>[783]</t>
  </si>
  <si>
    <t>[784]</t>
  </si>
  <si>
    <t>[785]</t>
  </si>
  <si>
    <t>[786]</t>
  </si>
  <si>
    <t>[787]</t>
  </si>
  <si>
    <t>[788]</t>
  </si>
  <si>
    <t>[789]</t>
  </si>
  <si>
    <t>[790]</t>
  </si>
  <si>
    <t>[791]</t>
  </si>
  <si>
    <t>[792]</t>
  </si>
  <si>
    <t>[793]</t>
  </si>
  <si>
    <t>[794]</t>
  </si>
  <si>
    <t>[795]</t>
  </si>
  <si>
    <t>[796]</t>
  </si>
  <si>
    <t>[797]</t>
  </si>
  <si>
    <t>[798]</t>
  </si>
  <si>
    <t>[799]</t>
  </si>
  <si>
    <t>[800]</t>
  </si>
  <si>
    <t>[801]</t>
  </si>
  <si>
    <t>[802]</t>
  </si>
  <si>
    <t>[803]</t>
  </si>
  <si>
    <t>[804]</t>
  </si>
  <si>
    <t>[805]</t>
  </si>
  <si>
    <t>[806]</t>
  </si>
  <si>
    <t>[807]</t>
  </si>
  <si>
    <t>[808]</t>
  </si>
  <si>
    <t>[809]</t>
  </si>
  <si>
    <t>[810]</t>
  </si>
  <si>
    <t>[811]</t>
  </si>
  <si>
    <t>[812]</t>
  </si>
  <si>
    <t>[813]</t>
  </si>
  <si>
    <t>[814]</t>
  </si>
  <si>
    <t>[815]</t>
  </si>
  <si>
    <t>[816]</t>
  </si>
  <si>
    <t>[817]</t>
  </si>
  <si>
    <t>[818]</t>
  </si>
  <si>
    <t>[819]</t>
  </si>
  <si>
    <t>[820]</t>
  </si>
  <si>
    <t>[821]</t>
  </si>
  <si>
    <t>[822]</t>
  </si>
  <si>
    <t>[823]</t>
  </si>
  <si>
    <t>[824]</t>
  </si>
  <si>
    <t>[825]</t>
  </si>
  <si>
    <t>[826]</t>
  </si>
  <si>
    <t>[827]</t>
  </si>
  <si>
    <t>[828]</t>
  </si>
  <si>
    <t>[829]</t>
  </si>
  <si>
    <t>[830]</t>
  </si>
  <si>
    <t>[831]</t>
  </si>
  <si>
    <t>[832]</t>
  </si>
  <si>
    <t>[833]</t>
  </si>
  <si>
    <t>[834]</t>
  </si>
  <si>
    <t>[835]</t>
  </si>
  <si>
    <t>[836]</t>
  </si>
  <si>
    <t>[837]</t>
  </si>
  <si>
    <t>[838]</t>
  </si>
  <si>
    <t>[839]</t>
  </si>
  <si>
    <t>[840]</t>
  </si>
  <si>
    <t>[841]</t>
  </si>
  <si>
    <t>[842]</t>
  </si>
  <si>
    <t>[843]</t>
  </si>
  <si>
    <t>[844]</t>
  </si>
  <si>
    <t>[845]</t>
  </si>
  <si>
    <t>[846]</t>
  </si>
  <si>
    <t>[847]</t>
  </si>
  <si>
    <t>[848]</t>
  </si>
  <si>
    <t>[849]</t>
  </si>
  <si>
    <t>[850]</t>
  </si>
  <si>
    <t>[851]</t>
  </si>
  <si>
    <t>[852]</t>
  </si>
  <si>
    <t>[853]</t>
  </si>
  <si>
    <t>[854]</t>
  </si>
  <si>
    <t>[855]</t>
  </si>
  <si>
    <t>[856]</t>
  </si>
  <si>
    <t>[857]</t>
  </si>
  <si>
    <t>[858]</t>
  </si>
  <si>
    <t>[859]</t>
  </si>
  <si>
    <t>[860]</t>
  </si>
  <si>
    <t>[861]</t>
  </si>
  <si>
    <t>[862]</t>
  </si>
  <si>
    <t>[863]</t>
  </si>
  <si>
    <t>[864]</t>
  </si>
  <si>
    <t>[865]</t>
  </si>
  <si>
    <t>[866]</t>
  </si>
  <si>
    <t>[867]</t>
  </si>
  <si>
    <t>[868]</t>
  </si>
  <si>
    <t>[869]</t>
  </si>
  <si>
    <t>[870]</t>
  </si>
  <si>
    <t>[871]</t>
  </si>
  <si>
    <t>[872]</t>
  </si>
  <si>
    <t>[873]</t>
  </si>
  <si>
    <t>[874]</t>
  </si>
  <si>
    <t>[875]</t>
  </si>
  <si>
    <t>[876]</t>
  </si>
  <si>
    <t>[877]</t>
  </si>
  <si>
    <t>[878]</t>
  </si>
  <si>
    <t>[879]</t>
  </si>
  <si>
    <t>[880]</t>
  </si>
  <si>
    <t>[881]</t>
  </si>
  <si>
    <t>[882]</t>
  </si>
  <si>
    <t>[883]</t>
  </si>
  <si>
    <t>[884]</t>
  </si>
  <si>
    <t>[885]</t>
  </si>
  <si>
    <t>[886]</t>
  </si>
  <si>
    <t>[887]</t>
  </si>
  <si>
    <t>[888]</t>
  </si>
  <si>
    <t>[889]</t>
  </si>
  <si>
    <t>[890]</t>
  </si>
  <si>
    <t>[891]</t>
  </si>
  <si>
    <t>[892]</t>
  </si>
  <si>
    <t>[893]</t>
  </si>
  <si>
    <t>[894]</t>
  </si>
  <si>
    <t>[895]</t>
  </si>
  <si>
    <t>[896]</t>
  </si>
  <si>
    <t>[897]</t>
  </si>
  <si>
    <t>[898]</t>
  </si>
  <si>
    <t>[899]</t>
  </si>
  <si>
    <t>[900]</t>
  </si>
  <si>
    <t>[901]</t>
  </si>
  <si>
    <t>[902]</t>
  </si>
  <si>
    <t>[903]</t>
  </si>
  <si>
    <t>[904]</t>
  </si>
  <si>
    <t>[905]</t>
  </si>
  <si>
    <t>[906]</t>
  </si>
  <si>
    <t>[907]</t>
  </si>
  <si>
    <t>[908]</t>
  </si>
  <si>
    <t>[909]</t>
  </si>
  <si>
    <t>[910]</t>
  </si>
  <si>
    <t>[911]</t>
  </si>
  <si>
    <t>[912]</t>
  </si>
  <si>
    <t>[913]</t>
  </si>
  <si>
    <t>[914]</t>
  </si>
  <si>
    <t>[915]</t>
  </si>
  <si>
    <t>[916]</t>
  </si>
  <si>
    <t>[917]</t>
  </si>
  <si>
    <t>[918]</t>
  </si>
  <si>
    <t>[919]</t>
  </si>
  <si>
    <t>[920]</t>
  </si>
  <si>
    <t>[921]</t>
  </si>
  <si>
    <t>[922]</t>
  </si>
  <si>
    <t>[923]</t>
  </si>
  <si>
    <t>[924]</t>
  </si>
  <si>
    <t>[925]</t>
  </si>
  <si>
    <t>[926]</t>
  </si>
  <si>
    <t>[927]</t>
  </si>
  <si>
    <t>[928]</t>
  </si>
  <si>
    <t>[929]</t>
  </si>
  <si>
    <t>[930]</t>
  </si>
  <si>
    <t>[931]</t>
  </si>
  <si>
    <t>[932]</t>
  </si>
  <si>
    <t>[933]</t>
  </si>
  <si>
    <t>[934]</t>
  </si>
  <si>
    <t>[935]</t>
  </si>
  <si>
    <t>[936]</t>
  </si>
  <si>
    <t>[937]</t>
  </si>
  <si>
    <t>[938]</t>
  </si>
  <si>
    <t>[939]</t>
  </si>
  <si>
    <t>[940]</t>
  </si>
  <si>
    <t>[941]</t>
  </si>
  <si>
    <t>[942]</t>
  </si>
  <si>
    <t>[943]</t>
  </si>
  <si>
    <t>[944]</t>
  </si>
  <si>
    <t>[945]</t>
  </si>
  <si>
    <t>[946]</t>
  </si>
  <si>
    <t>[947]</t>
  </si>
  <si>
    <t>[948]</t>
  </si>
  <si>
    <t>[949]</t>
  </si>
  <si>
    <t>[950]</t>
  </si>
  <si>
    <t>[951]</t>
  </si>
  <si>
    <t>[952]</t>
  </si>
  <si>
    <t>[953]</t>
  </si>
  <si>
    <t>[954]</t>
  </si>
  <si>
    <t>[955]</t>
  </si>
  <si>
    <t>[956]</t>
  </si>
  <si>
    <t>[957]</t>
  </si>
  <si>
    <t>[958]</t>
  </si>
  <si>
    <t>[959]</t>
  </si>
  <si>
    <t>[960]</t>
  </si>
  <si>
    <t>[961]</t>
  </si>
  <si>
    <t>[962]</t>
  </si>
  <si>
    <t>[963]</t>
  </si>
  <si>
    <t>[964]</t>
  </si>
  <si>
    <t>[965]</t>
  </si>
  <si>
    <t>[966]</t>
  </si>
  <si>
    <t>[967]</t>
  </si>
  <si>
    <t>[968]</t>
  </si>
  <si>
    <t>[969]</t>
  </si>
  <si>
    <t>[970]</t>
  </si>
  <si>
    <t>[971]</t>
  </si>
  <si>
    <t>[972]</t>
  </si>
  <si>
    <t>[973]</t>
  </si>
  <si>
    <t>[974]</t>
  </si>
  <si>
    <t>[975]</t>
  </si>
  <si>
    <t>[976]</t>
  </si>
  <si>
    <t>[977]</t>
  </si>
  <si>
    <t>[978]</t>
  </si>
  <si>
    <t>[979]</t>
  </si>
  <si>
    <t>[980]</t>
  </si>
  <si>
    <t>[981]</t>
  </si>
  <si>
    <t>[982]</t>
  </si>
  <si>
    <t>[983]</t>
  </si>
  <si>
    <t>[984]</t>
  </si>
  <si>
    <t>[985]</t>
  </si>
  <si>
    <t>[986]</t>
  </si>
  <si>
    <t>[987]</t>
  </si>
  <si>
    <t>[988]</t>
  </si>
  <si>
    <t>[989]</t>
  </si>
  <si>
    <t>[990]</t>
  </si>
  <si>
    <t>[991]</t>
  </si>
  <si>
    <t>[992]</t>
  </si>
  <si>
    <t>[993]</t>
  </si>
  <si>
    <t>[994]</t>
  </si>
  <si>
    <t>[995]</t>
  </si>
  <si>
    <t>[996]</t>
  </si>
  <si>
    <t>[997]</t>
  </si>
  <si>
    <t>[998]</t>
  </si>
  <si>
    <t>[999]</t>
  </si>
  <si>
    <t>[1000]</t>
  </si>
  <si>
    <t>[1001]</t>
  </si>
  <si>
    <t>[1002]</t>
  </si>
  <si>
    <t>[1003]</t>
  </si>
  <si>
    <t>[1004]</t>
  </si>
  <si>
    <t>[1005]</t>
  </si>
  <si>
    <t>[1006]</t>
  </si>
  <si>
    <t>[1007]</t>
  </si>
  <si>
    <t>[1008]</t>
  </si>
  <si>
    <t>[1009]</t>
  </si>
  <si>
    <t>[1010]</t>
  </si>
  <si>
    <t>[1011]</t>
  </si>
  <si>
    <t>[1012]</t>
  </si>
  <si>
    <t>[1013]</t>
  </si>
  <si>
    <t>[1014]</t>
  </si>
  <si>
    <t>[1015]</t>
  </si>
  <si>
    <t>[1016]</t>
  </si>
  <si>
    <t>[1017]</t>
  </si>
  <si>
    <t>[1018]</t>
  </si>
  <si>
    <t>[1019]</t>
  </si>
  <si>
    <t>[1020]</t>
  </si>
  <si>
    <t>[1021]</t>
  </si>
  <si>
    <t>[1022]</t>
  </si>
  <si>
    <t>[1023]</t>
  </si>
  <si>
    <t>[1024]</t>
  </si>
  <si>
    <t>[1025]</t>
  </si>
  <si>
    <t>[1026]</t>
  </si>
  <si>
    <t>[1027]</t>
  </si>
  <si>
    <t>[1028]</t>
  </si>
  <si>
    <t>[1029]</t>
  </si>
  <si>
    <t>[1030]</t>
  </si>
  <si>
    <t>[1031]</t>
  </si>
  <si>
    <t>[1032]</t>
  </si>
  <si>
    <t>[1033]</t>
  </si>
  <si>
    <t>[1034]</t>
  </si>
  <si>
    <t>[1035]</t>
  </si>
  <si>
    <t>[1036]</t>
  </si>
  <si>
    <t>[1037]</t>
  </si>
  <si>
    <t>[1038]</t>
  </si>
  <si>
    <t>[1039]</t>
  </si>
  <si>
    <t>[1040]</t>
  </si>
  <si>
    <t>[1041]</t>
  </si>
  <si>
    <t>[1042]</t>
  </si>
  <si>
    <t>[1043]</t>
  </si>
  <si>
    <t>[1044]</t>
  </si>
  <si>
    <t>[1045]</t>
  </si>
  <si>
    <t>[1046]</t>
  </si>
  <si>
    <t>[1047]</t>
  </si>
  <si>
    <t>[1048]</t>
  </si>
  <si>
    <t>[1049]</t>
  </si>
  <si>
    <t>[1050]</t>
  </si>
  <si>
    <t>[1051]</t>
  </si>
  <si>
    <t>[1052]</t>
  </si>
  <si>
    <t>[1053]</t>
  </si>
  <si>
    <t>[1054]</t>
  </si>
  <si>
    <t>[1055]</t>
  </si>
  <si>
    <t>[1056]</t>
  </si>
  <si>
    <t>[1057]</t>
  </si>
  <si>
    <t>[1058]</t>
  </si>
  <si>
    <t>[1059]</t>
  </si>
  <si>
    <t>[1060]</t>
  </si>
  <si>
    <t>[1061]</t>
  </si>
  <si>
    <t>[1062]</t>
  </si>
  <si>
    <t>[1063]</t>
  </si>
  <si>
    <t>[1064]</t>
  </si>
  <si>
    <t>[1065]</t>
  </si>
  <si>
    <t>[1066]</t>
  </si>
  <si>
    <t>[1067]</t>
  </si>
  <si>
    <t>[1068]</t>
  </si>
  <si>
    <t>[1069]</t>
  </si>
  <si>
    <t>[1070]</t>
  </si>
  <si>
    <t>[1071]</t>
  </si>
  <si>
    <t>[1072]</t>
  </si>
  <si>
    <t>[1073]</t>
  </si>
  <si>
    <t>[1074]</t>
  </si>
  <si>
    <t>[1075]</t>
  </si>
  <si>
    <t>[1076]</t>
  </si>
  <si>
    <t>[1077]</t>
  </si>
  <si>
    <t>[1078]</t>
  </si>
  <si>
    <t>[1079]</t>
  </si>
  <si>
    <t>[1080]</t>
  </si>
  <si>
    <t>[1081]</t>
  </si>
  <si>
    <t>[1082]</t>
  </si>
  <si>
    <t>[1083]</t>
  </si>
  <si>
    <t>[1084]</t>
  </si>
  <si>
    <t>[1085]</t>
  </si>
  <si>
    <t>[1086]</t>
  </si>
  <si>
    <t>[1087]</t>
  </si>
  <si>
    <t>[1088]</t>
  </si>
  <si>
    <t>[1089]</t>
  </si>
  <si>
    <t>[1090]</t>
  </si>
  <si>
    <t>[1091]</t>
  </si>
  <si>
    <t>[1092]</t>
  </si>
  <si>
    <t>[1093]</t>
  </si>
  <si>
    <t>[1094]</t>
  </si>
  <si>
    <t>[1095]</t>
  </si>
  <si>
    <t>[1096]</t>
  </si>
  <si>
    <t>[1097]</t>
  </si>
  <si>
    <t>[1098]</t>
  </si>
  <si>
    <t>[1099]</t>
  </si>
  <si>
    <t>[1100]</t>
  </si>
  <si>
    <t>[1101]</t>
  </si>
  <si>
    <t>[1102]</t>
  </si>
  <si>
    <t>[1103]</t>
  </si>
  <si>
    <t>[1104]</t>
  </si>
  <si>
    <t>[1105]</t>
  </si>
  <si>
    <t>[1106]</t>
  </si>
  <si>
    <t>[1107]</t>
  </si>
  <si>
    <t>[1108]</t>
  </si>
  <si>
    <t>[1109]</t>
  </si>
  <si>
    <t>[1110]</t>
  </si>
  <si>
    <t>[1111]</t>
  </si>
  <si>
    <t>[1112]</t>
  </si>
  <si>
    <t>[1113]</t>
  </si>
  <si>
    <t>[1114]</t>
  </si>
  <si>
    <t>[1115]</t>
  </si>
  <si>
    <t>[1116]</t>
  </si>
  <si>
    <t>[1117]</t>
  </si>
  <si>
    <t>[1118]</t>
  </si>
  <si>
    <t>[1119]</t>
  </si>
  <si>
    <t>[1120]</t>
  </si>
  <si>
    <t>[1121]</t>
  </si>
  <si>
    <t>[1122]</t>
  </si>
  <si>
    <t>[1123]</t>
  </si>
  <si>
    <t>[1124]</t>
  </si>
  <si>
    <t>[1125]</t>
  </si>
  <si>
    <t>[1126]</t>
  </si>
  <si>
    <t>[1127]</t>
  </si>
  <si>
    <t>[1128]</t>
  </si>
  <si>
    <t>[1129]</t>
  </si>
  <si>
    <t>[1130]</t>
  </si>
  <si>
    <t>[1131]</t>
  </si>
  <si>
    <t>[1132]</t>
  </si>
  <si>
    <t>[1133]</t>
  </si>
  <si>
    <t>[1134]</t>
  </si>
  <si>
    <t>[1135]</t>
  </si>
  <si>
    <t>[1136]</t>
  </si>
  <si>
    <t>[1137]</t>
  </si>
  <si>
    <t>[1138]</t>
  </si>
  <si>
    <t>[1139]</t>
  </si>
  <si>
    <t>[1140]</t>
  </si>
  <si>
    <t>[1141]</t>
  </si>
  <si>
    <t>[1142]</t>
  </si>
  <si>
    <t>[1143]</t>
  </si>
  <si>
    <t>[1144]</t>
  </si>
  <si>
    <t>[1145]</t>
  </si>
  <si>
    <t>[1146]</t>
  </si>
  <si>
    <t>[1147]</t>
  </si>
  <si>
    <t>[1148]</t>
  </si>
  <si>
    <t>[1149]</t>
  </si>
  <si>
    <t>[1150]</t>
  </si>
  <si>
    <t>[1151]</t>
  </si>
  <si>
    <t>[1152]</t>
  </si>
  <si>
    <t>[1153]</t>
  </si>
  <si>
    <t>[1154]</t>
  </si>
  <si>
    <t>[1155]</t>
  </si>
  <si>
    <t>[1156]</t>
  </si>
  <si>
    <t>[1157]</t>
  </si>
  <si>
    <t>[1158]</t>
  </si>
  <si>
    <t>[1159]</t>
  </si>
  <si>
    <t>[1160]</t>
  </si>
  <si>
    <t>[1161]</t>
  </si>
  <si>
    <t>[1162]</t>
  </si>
  <si>
    <t>[1163]</t>
  </si>
  <si>
    <t>[1164]</t>
  </si>
  <si>
    <t>[1165]</t>
  </si>
  <si>
    <t>[1166]</t>
  </si>
  <si>
    <t>[1167]</t>
  </si>
  <si>
    <t>[1168]</t>
  </si>
  <si>
    <t>[1169]</t>
  </si>
  <si>
    <t>[1170]</t>
  </si>
  <si>
    <t>[1171]</t>
  </si>
  <si>
    <t>[1172]</t>
  </si>
  <si>
    <t>[1173]</t>
  </si>
  <si>
    <t>[1174]</t>
  </si>
  <si>
    <t>[1175]</t>
  </si>
  <si>
    <t>[1176]</t>
  </si>
  <si>
    <t>[1177]</t>
  </si>
  <si>
    <t>[1178]</t>
  </si>
  <si>
    <t>[1179]</t>
  </si>
  <si>
    <t>[1180]</t>
  </si>
  <si>
    <t>[1181]</t>
  </si>
  <si>
    <t>[1182]</t>
  </si>
  <si>
    <t>[1183]</t>
  </si>
  <si>
    <t>[1184]</t>
  </si>
  <si>
    <t>[1185]</t>
  </si>
  <si>
    <t>[1186]</t>
  </si>
  <si>
    <t>[1187]</t>
  </si>
  <si>
    <t>[1188]</t>
  </si>
  <si>
    <t>[1189]</t>
  </si>
  <si>
    <t>[1190]</t>
  </si>
  <si>
    <t>[1191]</t>
  </si>
  <si>
    <t>[1192]</t>
  </si>
  <si>
    <t>[1193]</t>
  </si>
  <si>
    <t>[1194]</t>
  </si>
  <si>
    <t>[1195]</t>
  </si>
  <si>
    <t>[1196]</t>
  </si>
  <si>
    <t>[1197]</t>
  </si>
  <si>
    <t>[1198]</t>
  </si>
  <si>
    <t>[1199]</t>
  </si>
  <si>
    <t>지터율(+-%)</t>
    <phoneticPr fontId="3" type="noConversion"/>
  </si>
  <si>
    <r>
      <rPr>
        <b/>
        <sz val="11"/>
        <color theme="1"/>
        <rFont val="맑은 고딕"/>
        <family val="2"/>
        <charset val="129"/>
      </rPr>
      <t>지터율</t>
    </r>
    <r>
      <rPr>
        <b/>
        <sz val="11"/>
        <color theme="1"/>
        <rFont val="Calibri"/>
        <family val="2"/>
      </rPr>
      <t>[%]</t>
    </r>
    <phoneticPr fontId="3" type="noConversion"/>
  </si>
  <si>
    <r>
      <t>지터율[%]</t>
    </r>
    <r>
      <rPr>
        <sz val="11"/>
        <color theme="1"/>
        <rFont val="나눔스퀘어_ac ExtraBold"/>
        <family val="3"/>
        <charset val="129"/>
      </rPr>
      <t>±</t>
    </r>
    <phoneticPr fontId="3" type="noConversion"/>
  </si>
  <si>
    <t>m_pAcf</t>
    <phoneticPr fontId="3" type="noConversion"/>
  </si>
  <si>
    <t>m_pPulseToa,300</t>
  </si>
  <si>
    <t>DTOA</t>
    <phoneticPr fontId="3" type="noConversion"/>
  </si>
  <si>
    <t>DTOA+TOA1</t>
    <phoneticPr fontId="3" type="noConversion"/>
  </si>
  <si>
    <t>+TOA1</t>
    <phoneticPr fontId="3" type="noConversion"/>
  </si>
  <si>
    <t>+TOA2</t>
    <phoneticPr fontId="3" type="noConversion"/>
  </si>
  <si>
    <t>pPocketPDW-&gt;pstPDW[uiTotalPDW - 1].stHwPdwDataRf.ullTOA</t>
  </si>
  <si>
    <t>pPocketPDW-&gt;pstPDW[0].stHwPdwDataRf.ullTOA</t>
  </si>
  <si>
    <t>ullTOA</t>
  </si>
  <si>
    <t>샘플링 타임</t>
    <phoneticPr fontId="3" type="noConversion"/>
  </si>
  <si>
    <t>방위</t>
    <phoneticPr fontId="3" type="noConversion"/>
  </si>
  <si>
    <t>범위</t>
    <phoneticPr fontId="3" type="noConversion"/>
  </si>
  <si>
    <t>하한</t>
    <phoneticPr fontId="3" type="noConversion"/>
  </si>
  <si>
    <t>상한</t>
    <phoneticPr fontId="3" type="noConversion"/>
  </si>
  <si>
    <t>m_pToaAcf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</si>
</sst>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0.0000_ "/>
    <numFmt numFmtId="178" formatCode="0.00_);[Red]\(0.00\)"/>
    <numFmt numFmtId="179" formatCode="0_ "/>
  </numFmts>
  <fonts count="7"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</font>
    <font>
      <sz val="11"/>
      <color theme="1"/>
      <name val="나눔스퀘어_ac ExtraBold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11" fontId="2" fillId="0" borderId="4" xfId="0" applyNumberFormat="1" applyFont="1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176" fontId="0" fillId="3" borderId="0" xfId="0" applyNumberFormat="1" applyFill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2" fillId="0" borderId="0" xfId="0" applyFont="1" applyFill="1" applyBorder="1" applyAlignment="1">
      <alignment vertical="center" wrapText="1"/>
    </xf>
    <xf numFmtId="0" fontId="0" fillId="0" borderId="0" xfId="0" quotePrefix="1">
      <alignment vertical="center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179" fontId="2" fillId="0" borderId="4" xfId="0" applyNumberFormat="1" applyFont="1" applyBorder="1" applyAlignment="1">
      <alignment vertical="center" wrapText="1"/>
    </xf>
    <xf numFmtId="179" fontId="0" fillId="0" borderId="0" xfId="0" applyNumberFormat="1">
      <alignment vertical="center"/>
    </xf>
    <xf numFmtId="0" fontId="0" fillId="0" borderId="5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'패턴 분석'!$H$2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'패턴 분석'!$H$3:$H$82</c:f>
              <c:numCache>
                <c:formatCode>General</c:formatCode>
                <c:ptCount val="80"/>
                <c:pt idx="0">
                  <c:v>1</c:v>
                </c:pt>
                <c:pt idx="1">
                  <c:v>0.17387460199999999</c:v>
                </c:pt>
                <c:pt idx="2">
                  <c:v>-1.7065141400000001E-2</c:v>
                </c:pt>
                <c:pt idx="3">
                  <c:v>4.7955568900000002E-2</c:v>
                </c:pt>
                <c:pt idx="4">
                  <c:v>-0.20991542899999999</c:v>
                </c:pt>
                <c:pt idx="5">
                  <c:v>-0.113932699</c:v>
                </c:pt>
                <c:pt idx="6">
                  <c:v>-3.9530575300000002E-2</c:v>
                </c:pt>
                <c:pt idx="7">
                  <c:v>5.0307501099999999E-2</c:v>
                </c:pt>
                <c:pt idx="8">
                  <c:v>-8.7798042199999995E-3</c:v>
                </c:pt>
                <c:pt idx="9">
                  <c:v>-7.0782318699999999E-2</c:v>
                </c:pt>
                <c:pt idx="10">
                  <c:v>-5.9276476500000001E-2</c:v>
                </c:pt>
                <c:pt idx="11">
                  <c:v>-7.5513594800000004E-3</c:v>
                </c:pt>
                <c:pt idx="12">
                  <c:v>-4.6027965800000001E-2</c:v>
                </c:pt>
                <c:pt idx="13">
                  <c:v>0.134022593</c:v>
                </c:pt>
                <c:pt idx="14">
                  <c:v>0.107298404</c:v>
                </c:pt>
                <c:pt idx="15">
                  <c:v>-3.8729284000000003E-2</c:v>
                </c:pt>
                <c:pt idx="16">
                  <c:v>-1.15079945E-2</c:v>
                </c:pt>
                <c:pt idx="17">
                  <c:v>-0.13285860399999999</c:v>
                </c:pt>
                <c:pt idx="18">
                  <c:v>-1.6256002700000001E-2</c:v>
                </c:pt>
                <c:pt idx="19">
                  <c:v>1.20854806E-2</c:v>
                </c:pt>
                <c:pt idx="20">
                  <c:v>4.1190795600000003E-2</c:v>
                </c:pt>
                <c:pt idx="21">
                  <c:v>0.117404789</c:v>
                </c:pt>
                <c:pt idx="22">
                  <c:v>9.5782980300000001E-2</c:v>
                </c:pt>
                <c:pt idx="23">
                  <c:v>7.4395626800000003E-2</c:v>
                </c:pt>
                <c:pt idx="24">
                  <c:v>-0.117067829</c:v>
                </c:pt>
                <c:pt idx="25">
                  <c:v>-2.6814449600000002E-2</c:v>
                </c:pt>
                <c:pt idx="26">
                  <c:v>-2.8505109300000001E-2</c:v>
                </c:pt>
                <c:pt idx="27">
                  <c:v>-5.6236457099999998E-2</c:v>
                </c:pt>
                <c:pt idx="28">
                  <c:v>-5.9213653200000001E-2</c:v>
                </c:pt>
                <c:pt idx="29">
                  <c:v>-7.8917451200000002E-2</c:v>
                </c:pt>
                <c:pt idx="30">
                  <c:v>-6.3036702599999994E-2</c:v>
                </c:pt>
                <c:pt idx="31">
                  <c:v>-9.8417192700000003E-2</c:v>
                </c:pt>
                <c:pt idx="32">
                  <c:v>-3.7210062100000003E-2</c:v>
                </c:pt>
                <c:pt idx="33">
                  <c:v>3.05164624E-2</c:v>
                </c:pt>
                <c:pt idx="34">
                  <c:v>0.14216889399999999</c:v>
                </c:pt>
                <c:pt idx="35">
                  <c:v>5.5623382300000003E-2</c:v>
                </c:pt>
                <c:pt idx="36">
                  <c:v>5.61491866E-3</c:v>
                </c:pt>
                <c:pt idx="37">
                  <c:v>4.9576967999999999E-2</c:v>
                </c:pt>
                <c:pt idx="38">
                  <c:v>-7.6990284000000006E-2</c:v>
                </c:pt>
                <c:pt idx="39">
                  <c:v>-0.100780725</c:v>
                </c:pt>
                <c:pt idx="40">
                  <c:v>-5.1281865699999998E-2</c:v>
                </c:pt>
                <c:pt idx="41">
                  <c:v>-1.3879926900000001E-2</c:v>
                </c:pt>
                <c:pt idx="42">
                  <c:v>-3.2738540300000001E-2</c:v>
                </c:pt>
                <c:pt idx="43">
                  <c:v>7.2809539699999995E-2</c:v>
                </c:pt>
                <c:pt idx="44">
                  <c:v>9.1736309200000005E-2</c:v>
                </c:pt>
                <c:pt idx="45">
                  <c:v>2.4134714200000001E-2</c:v>
                </c:pt>
                <c:pt idx="46">
                  <c:v>3.7204034599999998E-2</c:v>
                </c:pt>
                <c:pt idx="47">
                  <c:v>-2.9197665900000001E-3</c:v>
                </c:pt>
                <c:pt idx="48">
                  <c:v>-8.1204168500000007E-2</c:v>
                </c:pt>
                <c:pt idx="49">
                  <c:v>-1.36129037E-2</c:v>
                </c:pt>
                <c:pt idx="50">
                  <c:v>-7.8543071899999999E-4</c:v>
                </c:pt>
                <c:pt idx="51">
                  <c:v>-9.3439079800000005E-2</c:v>
                </c:pt>
                <c:pt idx="52">
                  <c:v>-1.5859739899999999E-2</c:v>
                </c:pt>
                <c:pt idx="53">
                  <c:v>5.6874757900000005E-4</c:v>
                </c:pt>
                <c:pt idx="54">
                  <c:v>-3.1630463900000003E-2</c:v>
                </c:pt>
                <c:pt idx="55">
                  <c:v>-2.5707131699999998E-3</c:v>
                </c:pt>
                <c:pt idx="56">
                  <c:v>2.2545294800000001E-2</c:v>
                </c:pt>
                <c:pt idx="57">
                  <c:v>-3.4788675599999999E-2</c:v>
                </c:pt>
                <c:pt idx="58">
                  <c:v>-4.7545380900000003E-2</c:v>
                </c:pt>
                <c:pt idx="59">
                  <c:v>-7.2121643500000004E-3</c:v>
                </c:pt>
                <c:pt idx="60">
                  <c:v>2.5636446699999998E-3</c:v>
                </c:pt>
                <c:pt idx="61">
                  <c:v>-0.120084569</c:v>
                </c:pt>
                <c:pt idx="62">
                  <c:v>-2.5431089099999998E-2</c:v>
                </c:pt>
                <c:pt idx="63">
                  <c:v>1.3465389600000001E-2</c:v>
                </c:pt>
                <c:pt idx="64">
                  <c:v>-1.7987530700000001E-2</c:v>
                </c:pt>
                <c:pt idx="65">
                  <c:v>9.5649406300000003E-2</c:v>
                </c:pt>
                <c:pt idx="66">
                  <c:v>5.8439131800000002E-2</c:v>
                </c:pt>
                <c:pt idx="67">
                  <c:v>-4.3097615200000002E-2</c:v>
                </c:pt>
                <c:pt idx="68">
                  <c:v>-4.2388062900000002E-2</c:v>
                </c:pt>
                <c:pt idx="69">
                  <c:v>7.5130001599999999E-3</c:v>
                </c:pt>
                <c:pt idx="70">
                  <c:v>-5.9772459800000004E-3</c:v>
                </c:pt>
                <c:pt idx="71">
                  <c:v>-1.37225091E-2</c:v>
                </c:pt>
                <c:pt idx="72">
                  <c:v>2.6907350900000002E-2</c:v>
                </c:pt>
                <c:pt idx="73">
                  <c:v>-7.6181054999999998E-3</c:v>
                </c:pt>
                <c:pt idx="74">
                  <c:v>-0.12993775299999999</c:v>
                </c:pt>
                <c:pt idx="75">
                  <c:v>-3.2672941699999999E-2</c:v>
                </c:pt>
                <c:pt idx="76">
                  <c:v>1.23506142E-2</c:v>
                </c:pt>
                <c:pt idx="77">
                  <c:v>1.99135784E-2</c:v>
                </c:pt>
                <c:pt idx="78">
                  <c:v>0.14042949699999999</c:v>
                </c:pt>
                <c:pt idx="79">
                  <c:v>8.0832399400000005E-2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A-4441-9CA2-76EAAD095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795951"/>
        <c:axId val="1456796783"/>
      </c:lineChart>
      <c:catAx>
        <c:axId val="1456795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796783"/>
        <c:crosses val="autoZero"/>
        <c:auto val="1"/>
        <c:lblAlgn val="ctr"/>
        <c:lblOffset val="100"/>
        <c:noMultiLvlLbl val="0"/>
      </c:catAx>
      <c:valAx>
        <c:axId val="145679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79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'스태거 분석'!$R$2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'스태거 분석'!$Q$3:$Q$85</c:f>
              <c:strCache>
                <c:ptCount val="83"/>
                <c:pt idx="0">
                  <c:v>[0]</c:v>
                </c:pt>
                <c:pt idx="1">
                  <c:v>[1]</c:v>
                </c:pt>
                <c:pt idx="2">
                  <c:v>[2]</c:v>
                </c:pt>
                <c:pt idx="3">
                  <c:v>[3]</c:v>
                </c:pt>
                <c:pt idx="4">
                  <c:v>[4]</c:v>
                </c:pt>
                <c:pt idx="5">
                  <c:v>[5]</c:v>
                </c:pt>
                <c:pt idx="6">
                  <c:v>[6]</c:v>
                </c:pt>
                <c:pt idx="7">
                  <c:v>[7]</c:v>
                </c:pt>
                <c:pt idx="8">
                  <c:v>[8]</c:v>
                </c:pt>
                <c:pt idx="9">
                  <c:v>[9]</c:v>
                </c:pt>
                <c:pt idx="10">
                  <c:v>[10]</c:v>
                </c:pt>
                <c:pt idx="11">
                  <c:v>[11]</c:v>
                </c:pt>
                <c:pt idx="12">
                  <c:v>[12]</c:v>
                </c:pt>
                <c:pt idx="13">
                  <c:v>[13]</c:v>
                </c:pt>
                <c:pt idx="14">
                  <c:v>[14]</c:v>
                </c:pt>
                <c:pt idx="15">
                  <c:v>[15]</c:v>
                </c:pt>
                <c:pt idx="16">
                  <c:v>[16]</c:v>
                </c:pt>
                <c:pt idx="17">
                  <c:v>[17]</c:v>
                </c:pt>
                <c:pt idx="18">
                  <c:v>[18]</c:v>
                </c:pt>
                <c:pt idx="19">
                  <c:v>[19]</c:v>
                </c:pt>
                <c:pt idx="20">
                  <c:v>[20]</c:v>
                </c:pt>
                <c:pt idx="21">
                  <c:v>[21]</c:v>
                </c:pt>
                <c:pt idx="22">
                  <c:v>[22]</c:v>
                </c:pt>
                <c:pt idx="23">
                  <c:v>[23]</c:v>
                </c:pt>
                <c:pt idx="24">
                  <c:v>[24]</c:v>
                </c:pt>
                <c:pt idx="25">
                  <c:v>[25]</c:v>
                </c:pt>
                <c:pt idx="26">
                  <c:v>[26]</c:v>
                </c:pt>
                <c:pt idx="27">
                  <c:v>[27]</c:v>
                </c:pt>
                <c:pt idx="28">
                  <c:v>[28]</c:v>
                </c:pt>
                <c:pt idx="29">
                  <c:v>[29]</c:v>
                </c:pt>
                <c:pt idx="30">
                  <c:v>[30]</c:v>
                </c:pt>
                <c:pt idx="31">
                  <c:v>[31]</c:v>
                </c:pt>
                <c:pt idx="32">
                  <c:v>[32]</c:v>
                </c:pt>
                <c:pt idx="33">
                  <c:v>[33]</c:v>
                </c:pt>
                <c:pt idx="34">
                  <c:v>[34]</c:v>
                </c:pt>
                <c:pt idx="35">
                  <c:v>[35]</c:v>
                </c:pt>
                <c:pt idx="36">
                  <c:v>[36]</c:v>
                </c:pt>
                <c:pt idx="37">
                  <c:v>[37]</c:v>
                </c:pt>
                <c:pt idx="38">
                  <c:v>[38]</c:v>
                </c:pt>
                <c:pt idx="39">
                  <c:v>[39]</c:v>
                </c:pt>
                <c:pt idx="40">
                  <c:v>[40]</c:v>
                </c:pt>
                <c:pt idx="41">
                  <c:v>[41]</c:v>
                </c:pt>
                <c:pt idx="42">
                  <c:v>[42]</c:v>
                </c:pt>
                <c:pt idx="43">
                  <c:v>[43]</c:v>
                </c:pt>
                <c:pt idx="44">
                  <c:v>[44]</c:v>
                </c:pt>
                <c:pt idx="45">
                  <c:v>[45]</c:v>
                </c:pt>
                <c:pt idx="46">
                  <c:v>[46]</c:v>
                </c:pt>
                <c:pt idx="47">
                  <c:v>[47]</c:v>
                </c:pt>
                <c:pt idx="48">
                  <c:v>[48]</c:v>
                </c:pt>
                <c:pt idx="49">
                  <c:v>[49]</c:v>
                </c:pt>
                <c:pt idx="50">
                  <c:v>[50]</c:v>
                </c:pt>
                <c:pt idx="51">
                  <c:v>[51]</c:v>
                </c:pt>
                <c:pt idx="52">
                  <c:v>[52]</c:v>
                </c:pt>
                <c:pt idx="53">
                  <c:v>[53]</c:v>
                </c:pt>
                <c:pt idx="54">
                  <c:v>[54]</c:v>
                </c:pt>
                <c:pt idx="55">
                  <c:v>[55]</c:v>
                </c:pt>
                <c:pt idx="56">
                  <c:v>[56]</c:v>
                </c:pt>
                <c:pt idx="57">
                  <c:v>[57]</c:v>
                </c:pt>
                <c:pt idx="58">
                  <c:v>[58]</c:v>
                </c:pt>
                <c:pt idx="59">
                  <c:v>[59]</c:v>
                </c:pt>
                <c:pt idx="60">
                  <c:v>[60]</c:v>
                </c:pt>
                <c:pt idx="61">
                  <c:v>[61]</c:v>
                </c:pt>
                <c:pt idx="62">
                  <c:v>[62]</c:v>
                </c:pt>
                <c:pt idx="63">
                  <c:v>[63]</c:v>
                </c:pt>
                <c:pt idx="64">
                  <c:v>[64]</c:v>
                </c:pt>
                <c:pt idx="65">
                  <c:v>[65]</c:v>
                </c:pt>
                <c:pt idx="66">
                  <c:v>[66]</c:v>
                </c:pt>
                <c:pt idx="67">
                  <c:v>[67]</c:v>
                </c:pt>
                <c:pt idx="68">
                  <c:v>[68]</c:v>
                </c:pt>
                <c:pt idx="69">
                  <c:v>[69]</c:v>
                </c:pt>
                <c:pt idx="70">
                  <c:v>[70]</c:v>
                </c:pt>
                <c:pt idx="71">
                  <c:v>[71]</c:v>
                </c:pt>
                <c:pt idx="72">
                  <c:v>[72]</c:v>
                </c:pt>
                <c:pt idx="73">
                  <c:v>[73]</c:v>
                </c:pt>
                <c:pt idx="74">
                  <c:v>[74]</c:v>
                </c:pt>
                <c:pt idx="75">
                  <c:v>[75]</c:v>
                </c:pt>
                <c:pt idx="76">
                  <c:v>[76]</c:v>
                </c:pt>
                <c:pt idx="77">
                  <c:v>[77]</c:v>
                </c:pt>
                <c:pt idx="78">
                  <c:v>[78]</c:v>
                </c:pt>
                <c:pt idx="79">
                  <c:v>[79]</c:v>
                </c:pt>
                <c:pt idx="80">
                  <c:v>[80]</c:v>
                </c:pt>
                <c:pt idx="81">
                  <c:v>[81]</c:v>
                </c:pt>
                <c:pt idx="82">
                  <c:v>[82]</c:v>
                </c:pt>
              </c:strCache>
            </c:strRef>
          </c:cat>
          <c:val>
            <c:numRef>
              <c:f>'스태거 분석'!$R$3:$R$85</c:f>
              <c:numCache>
                <c:formatCode>General</c:formatCode>
                <c:ptCount val="83"/>
                <c:pt idx="0">
                  <c:v>255</c:v>
                </c:pt>
                <c:pt idx="1">
                  <c:v>71</c:v>
                </c:pt>
                <c:pt idx="2">
                  <c:v>12</c:v>
                </c:pt>
                <c:pt idx="3">
                  <c:v>12</c:v>
                </c:pt>
                <c:pt idx="4">
                  <c:v>28</c:v>
                </c:pt>
                <c:pt idx="5">
                  <c:v>22</c:v>
                </c:pt>
                <c:pt idx="6">
                  <c:v>5</c:v>
                </c:pt>
                <c:pt idx="7">
                  <c:v>6</c:v>
                </c:pt>
                <c:pt idx="8">
                  <c:v>17</c:v>
                </c:pt>
                <c:pt idx="9">
                  <c:v>19</c:v>
                </c:pt>
                <c:pt idx="10">
                  <c:v>11</c:v>
                </c:pt>
                <c:pt idx="11">
                  <c:v>19</c:v>
                </c:pt>
                <c:pt idx="12">
                  <c:v>10</c:v>
                </c:pt>
                <c:pt idx="13">
                  <c:v>12</c:v>
                </c:pt>
                <c:pt idx="14">
                  <c:v>6</c:v>
                </c:pt>
                <c:pt idx="15">
                  <c:v>17</c:v>
                </c:pt>
                <c:pt idx="16">
                  <c:v>33</c:v>
                </c:pt>
                <c:pt idx="17">
                  <c:v>11</c:v>
                </c:pt>
                <c:pt idx="18">
                  <c:v>22</c:v>
                </c:pt>
                <c:pt idx="19">
                  <c:v>10</c:v>
                </c:pt>
                <c:pt idx="20">
                  <c:v>19</c:v>
                </c:pt>
                <c:pt idx="21">
                  <c:v>27</c:v>
                </c:pt>
                <c:pt idx="22">
                  <c:v>20</c:v>
                </c:pt>
                <c:pt idx="23">
                  <c:v>12</c:v>
                </c:pt>
                <c:pt idx="24">
                  <c:v>33</c:v>
                </c:pt>
                <c:pt idx="25">
                  <c:v>4</c:v>
                </c:pt>
                <c:pt idx="26">
                  <c:v>16</c:v>
                </c:pt>
                <c:pt idx="27">
                  <c:v>33</c:v>
                </c:pt>
                <c:pt idx="28">
                  <c:v>13</c:v>
                </c:pt>
                <c:pt idx="29">
                  <c:v>50</c:v>
                </c:pt>
                <c:pt idx="30">
                  <c:v>198</c:v>
                </c:pt>
                <c:pt idx="31">
                  <c:v>62</c:v>
                </c:pt>
                <c:pt idx="32">
                  <c:v>10</c:v>
                </c:pt>
                <c:pt idx="33">
                  <c:v>11</c:v>
                </c:pt>
                <c:pt idx="34">
                  <c:v>24</c:v>
                </c:pt>
                <c:pt idx="35">
                  <c:v>18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17</c:v>
                </c:pt>
                <c:pt idx="40">
                  <c:v>9</c:v>
                </c:pt>
                <c:pt idx="41">
                  <c:v>17</c:v>
                </c:pt>
                <c:pt idx="42">
                  <c:v>9</c:v>
                </c:pt>
                <c:pt idx="43">
                  <c:v>10</c:v>
                </c:pt>
                <c:pt idx="44">
                  <c:v>4</c:v>
                </c:pt>
                <c:pt idx="45">
                  <c:v>16</c:v>
                </c:pt>
                <c:pt idx="46">
                  <c:v>4</c:v>
                </c:pt>
                <c:pt idx="47">
                  <c:v>27</c:v>
                </c:pt>
                <c:pt idx="48">
                  <c:v>9</c:v>
                </c:pt>
                <c:pt idx="49">
                  <c:v>9</c:v>
                </c:pt>
                <c:pt idx="50">
                  <c:v>17</c:v>
                </c:pt>
                <c:pt idx="51">
                  <c:v>24</c:v>
                </c:pt>
                <c:pt idx="52">
                  <c:v>16</c:v>
                </c:pt>
                <c:pt idx="53">
                  <c:v>10</c:v>
                </c:pt>
                <c:pt idx="54">
                  <c:v>28</c:v>
                </c:pt>
                <c:pt idx="55">
                  <c:v>12</c:v>
                </c:pt>
                <c:pt idx="56">
                  <c:v>27</c:v>
                </c:pt>
                <c:pt idx="57">
                  <c:v>30</c:v>
                </c:pt>
                <c:pt idx="58">
                  <c:v>11</c:v>
                </c:pt>
                <c:pt idx="59">
                  <c:v>43</c:v>
                </c:pt>
                <c:pt idx="60">
                  <c:v>174</c:v>
                </c:pt>
                <c:pt idx="61">
                  <c:v>54</c:v>
                </c:pt>
                <c:pt idx="62">
                  <c:v>7</c:v>
                </c:pt>
                <c:pt idx="63">
                  <c:v>8</c:v>
                </c:pt>
                <c:pt idx="64">
                  <c:v>18</c:v>
                </c:pt>
                <c:pt idx="65">
                  <c:v>16</c:v>
                </c:pt>
                <c:pt idx="66">
                  <c:v>4</c:v>
                </c:pt>
                <c:pt idx="67">
                  <c:v>3</c:v>
                </c:pt>
                <c:pt idx="68">
                  <c:v>8</c:v>
                </c:pt>
                <c:pt idx="69">
                  <c:v>15</c:v>
                </c:pt>
                <c:pt idx="70">
                  <c:v>7</c:v>
                </c:pt>
                <c:pt idx="71">
                  <c:v>7</c:v>
                </c:pt>
                <c:pt idx="72">
                  <c:v>4</c:v>
                </c:pt>
                <c:pt idx="73">
                  <c:v>14</c:v>
                </c:pt>
                <c:pt idx="74">
                  <c:v>4</c:v>
                </c:pt>
                <c:pt idx="75">
                  <c:v>25</c:v>
                </c:pt>
                <c:pt idx="76">
                  <c:v>8</c:v>
                </c:pt>
                <c:pt idx="77">
                  <c:v>7</c:v>
                </c:pt>
                <c:pt idx="78">
                  <c:v>15</c:v>
                </c:pt>
                <c:pt idx="79">
                  <c:v>22</c:v>
                </c:pt>
                <c:pt idx="80">
                  <c:v>14</c:v>
                </c:pt>
                <c:pt idx="81">
                  <c:v>9</c:v>
                </c:pt>
                <c:pt idx="8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5-4CA8-B5B9-EF73F773F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345727"/>
        <c:axId val="801352383"/>
      </c:lineChart>
      <c:catAx>
        <c:axId val="80134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1352383"/>
        <c:crosses val="autoZero"/>
        <c:auto val="1"/>
        <c:lblAlgn val="ctr"/>
        <c:lblOffset val="100"/>
        <c:noMultiLvlLbl val="0"/>
      </c:catAx>
      <c:valAx>
        <c:axId val="80135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134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'스태거 분석'!$Q$2</c:f>
              <c:strCache>
                <c:ptCount val="1"/>
                <c:pt idx="0">
                  <c:v>이름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'스태거 분석'!$P$3:$P$257</c:f>
              <c:numCache>
                <c:formatCode>General</c:formatCode>
                <c:ptCount val="255"/>
              </c:numCache>
            </c:numRef>
          </c:cat>
          <c:val>
            <c:numRef>
              <c:f>'스태거 분석'!$Q$3:$Q$257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7-4AAD-9304-E85A5FD60021}"/>
            </c:ext>
          </c:extLst>
        </c:ser>
        <c:ser>
          <c:idx val="1"/>
          <c:order val="1"/>
          <c:tx>
            <c:strRef>
              <c:f>'스태거 분석'!$R$2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'스태거 분석'!$P$3:$P$257</c:f>
              <c:numCache>
                <c:formatCode>General</c:formatCode>
                <c:ptCount val="255"/>
              </c:numCache>
            </c:numRef>
          </c:cat>
          <c:val>
            <c:numRef>
              <c:f>'스태거 분석'!$R$3:$R$257</c:f>
              <c:numCache>
                <c:formatCode>General</c:formatCode>
                <c:ptCount val="255"/>
                <c:pt idx="0">
                  <c:v>255</c:v>
                </c:pt>
                <c:pt idx="1">
                  <c:v>71</c:v>
                </c:pt>
                <c:pt idx="2">
                  <c:v>12</c:v>
                </c:pt>
                <c:pt idx="3">
                  <c:v>12</c:v>
                </c:pt>
                <c:pt idx="4">
                  <c:v>28</c:v>
                </c:pt>
                <c:pt idx="5">
                  <c:v>22</c:v>
                </c:pt>
                <c:pt idx="6">
                  <c:v>5</c:v>
                </c:pt>
                <c:pt idx="7">
                  <c:v>6</c:v>
                </c:pt>
                <c:pt idx="8">
                  <c:v>17</c:v>
                </c:pt>
                <c:pt idx="9">
                  <c:v>19</c:v>
                </c:pt>
                <c:pt idx="10">
                  <c:v>11</c:v>
                </c:pt>
                <c:pt idx="11">
                  <c:v>19</c:v>
                </c:pt>
                <c:pt idx="12">
                  <c:v>10</c:v>
                </c:pt>
                <c:pt idx="13">
                  <c:v>12</c:v>
                </c:pt>
                <c:pt idx="14">
                  <c:v>6</c:v>
                </c:pt>
                <c:pt idx="15">
                  <c:v>17</c:v>
                </c:pt>
                <c:pt idx="16">
                  <c:v>33</c:v>
                </c:pt>
                <c:pt idx="17">
                  <c:v>11</c:v>
                </c:pt>
                <c:pt idx="18">
                  <c:v>22</c:v>
                </c:pt>
                <c:pt idx="19">
                  <c:v>10</c:v>
                </c:pt>
                <c:pt idx="20">
                  <c:v>19</c:v>
                </c:pt>
                <c:pt idx="21">
                  <c:v>27</c:v>
                </c:pt>
                <c:pt idx="22">
                  <c:v>20</c:v>
                </c:pt>
                <c:pt idx="23">
                  <c:v>12</c:v>
                </c:pt>
                <c:pt idx="24">
                  <c:v>33</c:v>
                </c:pt>
                <c:pt idx="25">
                  <c:v>4</c:v>
                </c:pt>
                <c:pt idx="26">
                  <c:v>16</c:v>
                </c:pt>
                <c:pt idx="27">
                  <c:v>33</c:v>
                </c:pt>
                <c:pt idx="28">
                  <c:v>13</c:v>
                </c:pt>
                <c:pt idx="29">
                  <c:v>50</c:v>
                </c:pt>
                <c:pt idx="30">
                  <c:v>198</c:v>
                </c:pt>
                <c:pt idx="31">
                  <c:v>62</c:v>
                </c:pt>
                <c:pt idx="32">
                  <c:v>10</c:v>
                </c:pt>
                <c:pt idx="33">
                  <c:v>11</c:v>
                </c:pt>
                <c:pt idx="34">
                  <c:v>24</c:v>
                </c:pt>
                <c:pt idx="35">
                  <c:v>18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17</c:v>
                </c:pt>
                <c:pt idx="40">
                  <c:v>9</c:v>
                </c:pt>
                <c:pt idx="41">
                  <c:v>17</c:v>
                </c:pt>
                <c:pt idx="42">
                  <c:v>9</c:v>
                </c:pt>
                <c:pt idx="43">
                  <c:v>10</c:v>
                </c:pt>
                <c:pt idx="44">
                  <c:v>4</c:v>
                </c:pt>
                <c:pt idx="45">
                  <c:v>16</c:v>
                </c:pt>
                <c:pt idx="46">
                  <c:v>4</c:v>
                </c:pt>
                <c:pt idx="47">
                  <c:v>27</c:v>
                </c:pt>
                <c:pt idx="48">
                  <c:v>9</c:v>
                </c:pt>
                <c:pt idx="49">
                  <c:v>9</c:v>
                </c:pt>
                <c:pt idx="50">
                  <c:v>17</c:v>
                </c:pt>
                <c:pt idx="51">
                  <c:v>24</c:v>
                </c:pt>
                <c:pt idx="52">
                  <c:v>16</c:v>
                </c:pt>
                <c:pt idx="53">
                  <c:v>10</c:v>
                </c:pt>
                <c:pt idx="54">
                  <c:v>28</c:v>
                </c:pt>
                <c:pt idx="55">
                  <c:v>12</c:v>
                </c:pt>
                <c:pt idx="56">
                  <c:v>27</c:v>
                </c:pt>
                <c:pt idx="57">
                  <c:v>30</c:v>
                </c:pt>
                <c:pt idx="58">
                  <c:v>11</c:v>
                </c:pt>
                <c:pt idx="59">
                  <c:v>43</c:v>
                </c:pt>
                <c:pt idx="60">
                  <c:v>174</c:v>
                </c:pt>
                <c:pt idx="61">
                  <c:v>54</c:v>
                </c:pt>
                <c:pt idx="62">
                  <c:v>7</c:v>
                </c:pt>
                <c:pt idx="63">
                  <c:v>8</c:v>
                </c:pt>
                <c:pt idx="64">
                  <c:v>18</c:v>
                </c:pt>
                <c:pt idx="65">
                  <c:v>16</c:v>
                </c:pt>
                <c:pt idx="66">
                  <c:v>4</c:v>
                </c:pt>
                <c:pt idx="67">
                  <c:v>3</c:v>
                </c:pt>
                <c:pt idx="68">
                  <c:v>8</c:v>
                </c:pt>
                <c:pt idx="69">
                  <c:v>15</c:v>
                </c:pt>
                <c:pt idx="70">
                  <c:v>7</c:v>
                </c:pt>
                <c:pt idx="71">
                  <c:v>7</c:v>
                </c:pt>
                <c:pt idx="72">
                  <c:v>4</c:v>
                </c:pt>
                <c:pt idx="73">
                  <c:v>14</c:v>
                </c:pt>
                <c:pt idx="74">
                  <c:v>4</c:v>
                </c:pt>
                <c:pt idx="75">
                  <c:v>25</c:v>
                </c:pt>
                <c:pt idx="76">
                  <c:v>8</c:v>
                </c:pt>
                <c:pt idx="77">
                  <c:v>7</c:v>
                </c:pt>
                <c:pt idx="78">
                  <c:v>15</c:v>
                </c:pt>
                <c:pt idx="79">
                  <c:v>22</c:v>
                </c:pt>
                <c:pt idx="80">
                  <c:v>14</c:v>
                </c:pt>
                <c:pt idx="81">
                  <c:v>9</c:v>
                </c:pt>
                <c:pt idx="82">
                  <c:v>26</c:v>
                </c:pt>
                <c:pt idx="83">
                  <c:v>3</c:v>
                </c:pt>
                <c:pt idx="84">
                  <c:v>27</c:v>
                </c:pt>
                <c:pt idx="85">
                  <c:v>10</c:v>
                </c:pt>
                <c:pt idx="86">
                  <c:v>35</c:v>
                </c:pt>
                <c:pt idx="87">
                  <c:v>45</c:v>
                </c:pt>
                <c:pt idx="88">
                  <c:v>9</c:v>
                </c:pt>
                <c:pt idx="89">
                  <c:v>9</c:v>
                </c:pt>
                <c:pt idx="90">
                  <c:v>14</c:v>
                </c:pt>
                <c:pt idx="91">
                  <c:v>3</c:v>
                </c:pt>
                <c:pt idx="92">
                  <c:v>12</c:v>
                </c:pt>
                <c:pt idx="93">
                  <c:v>6</c:v>
                </c:pt>
                <c:pt idx="94">
                  <c:v>14</c:v>
                </c:pt>
                <c:pt idx="95">
                  <c:v>6</c:v>
                </c:pt>
                <c:pt idx="96">
                  <c:v>9</c:v>
                </c:pt>
                <c:pt idx="97">
                  <c:v>3</c:v>
                </c:pt>
                <c:pt idx="98">
                  <c:v>10</c:v>
                </c:pt>
                <c:pt idx="99">
                  <c:v>3</c:v>
                </c:pt>
                <c:pt idx="100">
                  <c:v>21</c:v>
                </c:pt>
                <c:pt idx="101">
                  <c:v>6</c:v>
                </c:pt>
                <c:pt idx="102">
                  <c:v>16</c:v>
                </c:pt>
                <c:pt idx="103">
                  <c:v>7</c:v>
                </c:pt>
                <c:pt idx="104">
                  <c:v>12</c:v>
                </c:pt>
                <c:pt idx="105">
                  <c:v>19</c:v>
                </c:pt>
                <c:pt idx="106">
                  <c:v>13</c:v>
                </c:pt>
                <c:pt idx="107">
                  <c:v>9</c:v>
                </c:pt>
                <c:pt idx="108">
                  <c:v>24</c:v>
                </c:pt>
                <c:pt idx="109">
                  <c:v>3</c:v>
                </c:pt>
                <c:pt idx="110">
                  <c:v>9</c:v>
                </c:pt>
                <c:pt idx="111">
                  <c:v>22</c:v>
                </c:pt>
                <c:pt idx="112">
                  <c:v>23</c:v>
                </c:pt>
                <c:pt idx="113">
                  <c:v>9</c:v>
                </c:pt>
                <c:pt idx="114">
                  <c:v>31</c:v>
                </c:pt>
                <c:pt idx="115">
                  <c:v>123</c:v>
                </c:pt>
                <c:pt idx="116">
                  <c:v>38</c:v>
                </c:pt>
                <c:pt idx="117">
                  <c:v>7</c:v>
                </c:pt>
                <c:pt idx="118">
                  <c:v>8</c:v>
                </c:pt>
                <c:pt idx="119">
                  <c:v>15</c:v>
                </c:pt>
                <c:pt idx="120">
                  <c:v>12</c:v>
                </c:pt>
                <c:pt idx="121">
                  <c:v>4</c:v>
                </c:pt>
                <c:pt idx="122">
                  <c:v>3</c:v>
                </c:pt>
                <c:pt idx="123">
                  <c:v>8</c:v>
                </c:pt>
                <c:pt idx="124">
                  <c:v>11</c:v>
                </c:pt>
                <c:pt idx="125">
                  <c:v>6</c:v>
                </c:pt>
                <c:pt idx="126">
                  <c:v>12</c:v>
                </c:pt>
                <c:pt idx="127">
                  <c:v>6</c:v>
                </c:pt>
                <c:pt idx="128">
                  <c:v>8</c:v>
                </c:pt>
                <c:pt idx="129">
                  <c:v>3</c:v>
                </c:pt>
                <c:pt idx="130">
                  <c:v>3</c:v>
                </c:pt>
                <c:pt idx="131">
                  <c:v>16</c:v>
                </c:pt>
                <c:pt idx="132">
                  <c:v>6</c:v>
                </c:pt>
                <c:pt idx="133">
                  <c:v>6</c:v>
                </c:pt>
                <c:pt idx="134">
                  <c:v>10</c:v>
                </c:pt>
                <c:pt idx="135">
                  <c:v>17</c:v>
                </c:pt>
                <c:pt idx="136">
                  <c:v>11</c:v>
                </c:pt>
                <c:pt idx="137">
                  <c:v>7</c:v>
                </c:pt>
                <c:pt idx="138">
                  <c:v>8</c:v>
                </c:pt>
                <c:pt idx="139">
                  <c:v>18</c:v>
                </c:pt>
                <c:pt idx="140">
                  <c:v>19</c:v>
                </c:pt>
                <c:pt idx="141">
                  <c:v>7</c:v>
                </c:pt>
                <c:pt idx="142">
                  <c:v>25</c:v>
                </c:pt>
                <c:pt idx="143">
                  <c:v>31</c:v>
                </c:pt>
                <c:pt idx="144">
                  <c:v>6</c:v>
                </c:pt>
                <c:pt idx="145">
                  <c:v>7</c:v>
                </c:pt>
                <c:pt idx="146">
                  <c:v>13</c:v>
                </c:pt>
                <c:pt idx="147">
                  <c:v>9</c:v>
                </c:pt>
                <c:pt idx="148">
                  <c:v>2</c:v>
                </c:pt>
                <c:pt idx="149">
                  <c:v>8</c:v>
                </c:pt>
                <c:pt idx="150">
                  <c:v>7</c:v>
                </c:pt>
                <c:pt idx="151">
                  <c:v>3</c:v>
                </c:pt>
                <c:pt idx="152">
                  <c:v>10</c:v>
                </c:pt>
                <c:pt idx="153">
                  <c:v>4</c:v>
                </c:pt>
                <c:pt idx="154">
                  <c:v>6</c:v>
                </c:pt>
                <c:pt idx="155">
                  <c:v>4</c:v>
                </c:pt>
                <c:pt idx="156">
                  <c:v>11</c:v>
                </c:pt>
                <c:pt idx="157">
                  <c:v>5</c:v>
                </c:pt>
                <c:pt idx="158">
                  <c:v>8</c:v>
                </c:pt>
                <c:pt idx="159">
                  <c:v>13</c:v>
                </c:pt>
                <c:pt idx="160">
                  <c:v>8</c:v>
                </c:pt>
                <c:pt idx="161">
                  <c:v>6</c:v>
                </c:pt>
                <c:pt idx="162">
                  <c:v>17</c:v>
                </c:pt>
                <c:pt idx="163">
                  <c:v>3</c:v>
                </c:pt>
                <c:pt idx="164">
                  <c:v>6</c:v>
                </c:pt>
                <c:pt idx="165">
                  <c:v>14</c:v>
                </c:pt>
                <c:pt idx="166">
                  <c:v>15</c:v>
                </c:pt>
                <c:pt idx="167">
                  <c:v>6</c:v>
                </c:pt>
                <c:pt idx="168">
                  <c:v>23</c:v>
                </c:pt>
                <c:pt idx="169">
                  <c:v>24</c:v>
                </c:pt>
                <c:pt idx="170">
                  <c:v>5</c:v>
                </c:pt>
                <c:pt idx="171">
                  <c:v>6</c:v>
                </c:pt>
                <c:pt idx="172">
                  <c:v>10</c:v>
                </c:pt>
                <c:pt idx="173">
                  <c:v>7</c:v>
                </c:pt>
                <c:pt idx="174">
                  <c:v>2</c:v>
                </c:pt>
                <c:pt idx="175">
                  <c:v>3</c:v>
                </c:pt>
                <c:pt idx="176">
                  <c:v>6</c:v>
                </c:pt>
                <c:pt idx="177">
                  <c:v>6</c:v>
                </c:pt>
                <c:pt idx="178">
                  <c:v>4</c:v>
                </c:pt>
                <c:pt idx="179">
                  <c:v>8</c:v>
                </c:pt>
                <c:pt idx="180">
                  <c:v>4</c:v>
                </c:pt>
                <c:pt idx="181">
                  <c:v>6</c:v>
                </c:pt>
                <c:pt idx="182">
                  <c:v>3</c:v>
                </c:pt>
                <c:pt idx="183">
                  <c:v>7</c:v>
                </c:pt>
                <c:pt idx="184">
                  <c:v>3</c:v>
                </c:pt>
                <c:pt idx="185">
                  <c:v>11</c:v>
                </c:pt>
                <c:pt idx="186">
                  <c:v>4</c:v>
                </c:pt>
                <c:pt idx="187">
                  <c:v>9</c:v>
                </c:pt>
                <c:pt idx="188">
                  <c:v>5</c:v>
                </c:pt>
                <c:pt idx="189">
                  <c:v>7</c:v>
                </c:pt>
                <c:pt idx="190">
                  <c:v>10</c:v>
                </c:pt>
                <c:pt idx="191">
                  <c:v>6</c:v>
                </c:pt>
                <c:pt idx="192">
                  <c:v>5</c:v>
                </c:pt>
                <c:pt idx="193">
                  <c:v>11</c:v>
                </c:pt>
                <c:pt idx="194">
                  <c:v>3</c:v>
                </c:pt>
                <c:pt idx="195">
                  <c:v>4</c:v>
                </c:pt>
                <c:pt idx="196">
                  <c:v>9</c:v>
                </c:pt>
                <c:pt idx="197">
                  <c:v>10</c:v>
                </c:pt>
                <c:pt idx="198">
                  <c:v>4</c:v>
                </c:pt>
                <c:pt idx="199">
                  <c:v>16</c:v>
                </c:pt>
                <c:pt idx="200">
                  <c:v>49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4</c:v>
                </c:pt>
                <c:pt idx="209">
                  <c:v>4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6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4</c:v>
                </c:pt>
                <c:pt idx="219">
                  <c:v>4</c:v>
                </c:pt>
                <c:pt idx="220">
                  <c:v>8</c:v>
                </c:pt>
                <c:pt idx="221">
                  <c:v>2</c:v>
                </c:pt>
                <c:pt idx="222">
                  <c:v>6</c:v>
                </c:pt>
                <c:pt idx="223">
                  <c:v>5</c:v>
                </c:pt>
                <c:pt idx="224">
                  <c:v>2</c:v>
                </c:pt>
                <c:pt idx="225">
                  <c:v>8</c:v>
                </c:pt>
                <c:pt idx="226">
                  <c:v>27</c:v>
                </c:pt>
                <c:pt idx="227">
                  <c:v>9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3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7-4AAD-9304-E85A5FD60021}"/>
            </c:ext>
          </c:extLst>
        </c:ser>
        <c:ser>
          <c:idx val="2"/>
          <c:order val="2"/>
          <c:tx>
            <c:strRef>
              <c:f>'스태거 분석'!$S$2</c:f>
              <c:strCache>
                <c:ptCount val="1"/>
                <c:pt idx="0">
                  <c:v>형식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'스태거 분석'!$P$3:$P$257</c:f>
              <c:numCache>
                <c:formatCode>General</c:formatCode>
                <c:ptCount val="255"/>
              </c:numCache>
            </c:numRef>
          </c:cat>
          <c:val>
            <c:numRef>
              <c:f>'스태거 분석'!$S$3:$S$257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F7-4AAD-9304-E85A5FD6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751199"/>
        <c:axId val="871752031"/>
      </c:lineChart>
      <c:catAx>
        <c:axId val="87175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1752031"/>
        <c:crosses val="autoZero"/>
        <c:auto val="1"/>
        <c:lblAlgn val="ctr"/>
        <c:lblOffset val="100"/>
        <c:noMultiLvlLbl val="0"/>
      </c:catAx>
      <c:valAx>
        <c:axId val="8717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175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'CHopping 데이터 분석'!$C$1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'CHopping 데이터 분석'!$C$3:$C$223</c:f>
              <c:numCache>
                <c:formatCode>General</c:formatCode>
                <c:ptCount val="221"/>
                <c:pt idx="0">
                  <c:v>23119</c:v>
                </c:pt>
                <c:pt idx="1">
                  <c:v>15413</c:v>
                </c:pt>
                <c:pt idx="2">
                  <c:v>15413</c:v>
                </c:pt>
                <c:pt idx="3">
                  <c:v>15413</c:v>
                </c:pt>
                <c:pt idx="4">
                  <c:v>15413</c:v>
                </c:pt>
                <c:pt idx="5">
                  <c:v>15413</c:v>
                </c:pt>
                <c:pt idx="6">
                  <c:v>15413</c:v>
                </c:pt>
                <c:pt idx="7">
                  <c:v>15413</c:v>
                </c:pt>
                <c:pt idx="8">
                  <c:v>30826</c:v>
                </c:pt>
                <c:pt idx="9">
                  <c:v>15413</c:v>
                </c:pt>
                <c:pt idx="10">
                  <c:v>16954</c:v>
                </c:pt>
                <c:pt idx="11">
                  <c:v>50862</c:v>
                </c:pt>
                <c:pt idx="12">
                  <c:v>16954</c:v>
                </c:pt>
                <c:pt idx="13">
                  <c:v>16954</c:v>
                </c:pt>
                <c:pt idx="14">
                  <c:v>16954</c:v>
                </c:pt>
                <c:pt idx="15">
                  <c:v>33908</c:v>
                </c:pt>
                <c:pt idx="16">
                  <c:v>16954</c:v>
                </c:pt>
                <c:pt idx="17">
                  <c:v>18495</c:v>
                </c:pt>
                <c:pt idx="18">
                  <c:v>18495</c:v>
                </c:pt>
                <c:pt idx="19">
                  <c:v>18495</c:v>
                </c:pt>
                <c:pt idx="20">
                  <c:v>18495</c:v>
                </c:pt>
                <c:pt idx="21">
                  <c:v>18495</c:v>
                </c:pt>
                <c:pt idx="22">
                  <c:v>18495</c:v>
                </c:pt>
                <c:pt idx="23">
                  <c:v>18495</c:v>
                </c:pt>
                <c:pt idx="24">
                  <c:v>36990</c:v>
                </c:pt>
                <c:pt idx="25">
                  <c:v>18495</c:v>
                </c:pt>
                <c:pt idx="26">
                  <c:v>20036</c:v>
                </c:pt>
                <c:pt idx="27">
                  <c:v>80144</c:v>
                </c:pt>
                <c:pt idx="28">
                  <c:v>20036</c:v>
                </c:pt>
                <c:pt idx="29">
                  <c:v>20036</c:v>
                </c:pt>
                <c:pt idx="30">
                  <c:v>20036</c:v>
                </c:pt>
                <c:pt idx="31">
                  <c:v>40072</c:v>
                </c:pt>
                <c:pt idx="32">
                  <c:v>21578</c:v>
                </c:pt>
                <c:pt idx="33">
                  <c:v>21578</c:v>
                </c:pt>
                <c:pt idx="34">
                  <c:v>21578</c:v>
                </c:pt>
                <c:pt idx="35">
                  <c:v>21578</c:v>
                </c:pt>
                <c:pt idx="36">
                  <c:v>43156</c:v>
                </c:pt>
                <c:pt idx="37">
                  <c:v>21578</c:v>
                </c:pt>
                <c:pt idx="38">
                  <c:v>21578</c:v>
                </c:pt>
                <c:pt idx="39">
                  <c:v>21578</c:v>
                </c:pt>
                <c:pt idx="40">
                  <c:v>21578</c:v>
                </c:pt>
                <c:pt idx="41">
                  <c:v>23119</c:v>
                </c:pt>
                <c:pt idx="42">
                  <c:v>23119</c:v>
                </c:pt>
                <c:pt idx="43">
                  <c:v>23119</c:v>
                </c:pt>
                <c:pt idx="44">
                  <c:v>23119</c:v>
                </c:pt>
                <c:pt idx="45">
                  <c:v>23119</c:v>
                </c:pt>
                <c:pt idx="46">
                  <c:v>23119</c:v>
                </c:pt>
                <c:pt idx="47">
                  <c:v>23119</c:v>
                </c:pt>
                <c:pt idx="48">
                  <c:v>46238</c:v>
                </c:pt>
                <c:pt idx="49">
                  <c:v>23119</c:v>
                </c:pt>
                <c:pt idx="50">
                  <c:v>30826</c:v>
                </c:pt>
                <c:pt idx="51">
                  <c:v>30826</c:v>
                </c:pt>
                <c:pt idx="52">
                  <c:v>15413</c:v>
                </c:pt>
                <c:pt idx="53">
                  <c:v>15413</c:v>
                </c:pt>
                <c:pt idx="54">
                  <c:v>30826</c:v>
                </c:pt>
                <c:pt idx="55">
                  <c:v>15413</c:v>
                </c:pt>
                <c:pt idx="56">
                  <c:v>15413</c:v>
                </c:pt>
                <c:pt idx="57">
                  <c:v>16954</c:v>
                </c:pt>
                <c:pt idx="58">
                  <c:v>16954</c:v>
                </c:pt>
                <c:pt idx="59">
                  <c:v>33908</c:v>
                </c:pt>
                <c:pt idx="60">
                  <c:v>16954</c:v>
                </c:pt>
                <c:pt idx="61">
                  <c:v>16954</c:v>
                </c:pt>
                <c:pt idx="62">
                  <c:v>16954</c:v>
                </c:pt>
                <c:pt idx="63">
                  <c:v>16954</c:v>
                </c:pt>
                <c:pt idx="64">
                  <c:v>16954</c:v>
                </c:pt>
                <c:pt idx="65">
                  <c:v>16954</c:v>
                </c:pt>
                <c:pt idx="66">
                  <c:v>18495</c:v>
                </c:pt>
                <c:pt idx="67">
                  <c:v>18495</c:v>
                </c:pt>
                <c:pt idx="68">
                  <c:v>18495</c:v>
                </c:pt>
                <c:pt idx="69">
                  <c:v>18495</c:v>
                </c:pt>
                <c:pt idx="70">
                  <c:v>18495</c:v>
                </c:pt>
                <c:pt idx="71">
                  <c:v>18495</c:v>
                </c:pt>
                <c:pt idx="72">
                  <c:v>18495</c:v>
                </c:pt>
                <c:pt idx="73">
                  <c:v>36990</c:v>
                </c:pt>
                <c:pt idx="74">
                  <c:v>18495</c:v>
                </c:pt>
                <c:pt idx="75">
                  <c:v>40072</c:v>
                </c:pt>
                <c:pt idx="76">
                  <c:v>20036</c:v>
                </c:pt>
                <c:pt idx="77">
                  <c:v>20036</c:v>
                </c:pt>
                <c:pt idx="78">
                  <c:v>40072</c:v>
                </c:pt>
                <c:pt idx="79">
                  <c:v>20036</c:v>
                </c:pt>
                <c:pt idx="80">
                  <c:v>20036</c:v>
                </c:pt>
                <c:pt idx="81">
                  <c:v>20036</c:v>
                </c:pt>
                <c:pt idx="82">
                  <c:v>20036</c:v>
                </c:pt>
                <c:pt idx="83">
                  <c:v>21578</c:v>
                </c:pt>
                <c:pt idx="84">
                  <c:v>21578</c:v>
                </c:pt>
                <c:pt idx="85">
                  <c:v>21578</c:v>
                </c:pt>
                <c:pt idx="86">
                  <c:v>21578</c:v>
                </c:pt>
                <c:pt idx="87">
                  <c:v>21578</c:v>
                </c:pt>
                <c:pt idx="88">
                  <c:v>21578</c:v>
                </c:pt>
                <c:pt idx="89">
                  <c:v>21578</c:v>
                </c:pt>
                <c:pt idx="90">
                  <c:v>21578</c:v>
                </c:pt>
                <c:pt idx="91">
                  <c:v>21578</c:v>
                </c:pt>
                <c:pt idx="92">
                  <c:v>21578</c:v>
                </c:pt>
                <c:pt idx="93">
                  <c:v>23119</c:v>
                </c:pt>
                <c:pt idx="94">
                  <c:v>23119</c:v>
                </c:pt>
                <c:pt idx="95">
                  <c:v>23119</c:v>
                </c:pt>
                <c:pt idx="96">
                  <c:v>23119</c:v>
                </c:pt>
                <c:pt idx="97">
                  <c:v>23119</c:v>
                </c:pt>
                <c:pt idx="98">
                  <c:v>23119</c:v>
                </c:pt>
                <c:pt idx="99">
                  <c:v>23119</c:v>
                </c:pt>
                <c:pt idx="100">
                  <c:v>23119</c:v>
                </c:pt>
                <c:pt idx="101">
                  <c:v>23119</c:v>
                </c:pt>
                <c:pt idx="102">
                  <c:v>38532</c:v>
                </c:pt>
                <c:pt idx="103">
                  <c:v>15413</c:v>
                </c:pt>
                <c:pt idx="104">
                  <c:v>15413</c:v>
                </c:pt>
                <c:pt idx="105">
                  <c:v>15413</c:v>
                </c:pt>
                <c:pt idx="106">
                  <c:v>30826</c:v>
                </c:pt>
                <c:pt idx="107">
                  <c:v>15413</c:v>
                </c:pt>
                <c:pt idx="108">
                  <c:v>15413</c:v>
                </c:pt>
                <c:pt idx="109">
                  <c:v>15413</c:v>
                </c:pt>
                <c:pt idx="110">
                  <c:v>15413</c:v>
                </c:pt>
                <c:pt idx="111">
                  <c:v>33908</c:v>
                </c:pt>
                <c:pt idx="112">
                  <c:v>16954</c:v>
                </c:pt>
                <c:pt idx="113">
                  <c:v>33908</c:v>
                </c:pt>
                <c:pt idx="114">
                  <c:v>16954</c:v>
                </c:pt>
                <c:pt idx="115">
                  <c:v>16954</c:v>
                </c:pt>
                <c:pt idx="116">
                  <c:v>16954</c:v>
                </c:pt>
                <c:pt idx="117">
                  <c:v>16954</c:v>
                </c:pt>
                <c:pt idx="118">
                  <c:v>16954</c:v>
                </c:pt>
                <c:pt idx="119">
                  <c:v>18495</c:v>
                </c:pt>
                <c:pt idx="120">
                  <c:v>18495</c:v>
                </c:pt>
                <c:pt idx="121">
                  <c:v>18495</c:v>
                </c:pt>
                <c:pt idx="122">
                  <c:v>36990</c:v>
                </c:pt>
                <c:pt idx="123">
                  <c:v>18495</c:v>
                </c:pt>
                <c:pt idx="124">
                  <c:v>18495</c:v>
                </c:pt>
                <c:pt idx="125">
                  <c:v>18495</c:v>
                </c:pt>
                <c:pt idx="126">
                  <c:v>18495</c:v>
                </c:pt>
                <c:pt idx="127">
                  <c:v>18495</c:v>
                </c:pt>
                <c:pt idx="128">
                  <c:v>20036</c:v>
                </c:pt>
                <c:pt idx="129">
                  <c:v>20036</c:v>
                </c:pt>
                <c:pt idx="130">
                  <c:v>20036</c:v>
                </c:pt>
                <c:pt idx="131">
                  <c:v>20036</c:v>
                </c:pt>
                <c:pt idx="132">
                  <c:v>40072</c:v>
                </c:pt>
                <c:pt idx="133">
                  <c:v>20036</c:v>
                </c:pt>
                <c:pt idx="134">
                  <c:v>20036</c:v>
                </c:pt>
                <c:pt idx="135">
                  <c:v>20036</c:v>
                </c:pt>
                <c:pt idx="136">
                  <c:v>20036</c:v>
                </c:pt>
                <c:pt idx="137">
                  <c:v>21578</c:v>
                </c:pt>
                <c:pt idx="138">
                  <c:v>43156</c:v>
                </c:pt>
                <c:pt idx="139">
                  <c:v>21578</c:v>
                </c:pt>
                <c:pt idx="140">
                  <c:v>21578</c:v>
                </c:pt>
                <c:pt idx="141">
                  <c:v>21578</c:v>
                </c:pt>
                <c:pt idx="142">
                  <c:v>21578</c:v>
                </c:pt>
                <c:pt idx="143">
                  <c:v>21578</c:v>
                </c:pt>
                <c:pt idx="144">
                  <c:v>21578</c:v>
                </c:pt>
                <c:pt idx="145">
                  <c:v>21578</c:v>
                </c:pt>
                <c:pt idx="146">
                  <c:v>23119</c:v>
                </c:pt>
                <c:pt idx="147">
                  <c:v>23119</c:v>
                </c:pt>
                <c:pt idx="148">
                  <c:v>23119</c:v>
                </c:pt>
                <c:pt idx="149">
                  <c:v>23119</c:v>
                </c:pt>
                <c:pt idx="150">
                  <c:v>23119</c:v>
                </c:pt>
                <c:pt idx="151">
                  <c:v>23119</c:v>
                </c:pt>
                <c:pt idx="152">
                  <c:v>23119</c:v>
                </c:pt>
                <c:pt idx="153">
                  <c:v>23119</c:v>
                </c:pt>
                <c:pt idx="154">
                  <c:v>23119</c:v>
                </c:pt>
                <c:pt idx="155">
                  <c:v>23119</c:v>
                </c:pt>
                <c:pt idx="156">
                  <c:v>15413</c:v>
                </c:pt>
                <c:pt idx="157">
                  <c:v>15413</c:v>
                </c:pt>
                <c:pt idx="158">
                  <c:v>15413</c:v>
                </c:pt>
                <c:pt idx="159">
                  <c:v>15413</c:v>
                </c:pt>
                <c:pt idx="160">
                  <c:v>15413</c:v>
                </c:pt>
                <c:pt idx="161">
                  <c:v>15413</c:v>
                </c:pt>
                <c:pt idx="162">
                  <c:v>15413</c:v>
                </c:pt>
                <c:pt idx="163">
                  <c:v>15413</c:v>
                </c:pt>
                <c:pt idx="164">
                  <c:v>30826</c:v>
                </c:pt>
                <c:pt idx="165">
                  <c:v>16954</c:v>
                </c:pt>
                <c:pt idx="166">
                  <c:v>16954</c:v>
                </c:pt>
                <c:pt idx="167">
                  <c:v>16954</c:v>
                </c:pt>
                <c:pt idx="168">
                  <c:v>16954</c:v>
                </c:pt>
                <c:pt idx="169">
                  <c:v>16954</c:v>
                </c:pt>
                <c:pt idx="170">
                  <c:v>16954</c:v>
                </c:pt>
                <c:pt idx="171">
                  <c:v>16954</c:v>
                </c:pt>
                <c:pt idx="172">
                  <c:v>16954</c:v>
                </c:pt>
                <c:pt idx="173">
                  <c:v>16954</c:v>
                </c:pt>
                <c:pt idx="174">
                  <c:v>16954</c:v>
                </c:pt>
                <c:pt idx="175">
                  <c:v>18495</c:v>
                </c:pt>
                <c:pt idx="176">
                  <c:v>18495</c:v>
                </c:pt>
                <c:pt idx="177">
                  <c:v>18495</c:v>
                </c:pt>
                <c:pt idx="178">
                  <c:v>36990</c:v>
                </c:pt>
                <c:pt idx="179">
                  <c:v>18495</c:v>
                </c:pt>
                <c:pt idx="180">
                  <c:v>36990</c:v>
                </c:pt>
                <c:pt idx="181">
                  <c:v>18495</c:v>
                </c:pt>
                <c:pt idx="182">
                  <c:v>18495</c:v>
                </c:pt>
                <c:pt idx="183">
                  <c:v>20036</c:v>
                </c:pt>
                <c:pt idx="184">
                  <c:v>20036</c:v>
                </c:pt>
                <c:pt idx="185">
                  <c:v>20036</c:v>
                </c:pt>
                <c:pt idx="186">
                  <c:v>20036</c:v>
                </c:pt>
                <c:pt idx="187">
                  <c:v>40072</c:v>
                </c:pt>
                <c:pt idx="188">
                  <c:v>20036</c:v>
                </c:pt>
                <c:pt idx="189">
                  <c:v>20036</c:v>
                </c:pt>
                <c:pt idx="190">
                  <c:v>20036</c:v>
                </c:pt>
                <c:pt idx="191">
                  <c:v>20036</c:v>
                </c:pt>
                <c:pt idx="192">
                  <c:v>21578</c:v>
                </c:pt>
                <c:pt idx="193">
                  <c:v>21578</c:v>
                </c:pt>
                <c:pt idx="194">
                  <c:v>21578</c:v>
                </c:pt>
                <c:pt idx="195">
                  <c:v>21578</c:v>
                </c:pt>
                <c:pt idx="196">
                  <c:v>21578</c:v>
                </c:pt>
                <c:pt idx="197">
                  <c:v>21578</c:v>
                </c:pt>
                <c:pt idx="198">
                  <c:v>21578</c:v>
                </c:pt>
                <c:pt idx="199">
                  <c:v>21578</c:v>
                </c:pt>
                <c:pt idx="200">
                  <c:v>21578</c:v>
                </c:pt>
                <c:pt idx="201">
                  <c:v>21578</c:v>
                </c:pt>
                <c:pt idx="202">
                  <c:v>23119</c:v>
                </c:pt>
                <c:pt idx="203">
                  <c:v>23119</c:v>
                </c:pt>
                <c:pt idx="204">
                  <c:v>23119</c:v>
                </c:pt>
                <c:pt idx="205">
                  <c:v>69357</c:v>
                </c:pt>
                <c:pt idx="206">
                  <c:v>23119</c:v>
                </c:pt>
                <c:pt idx="207">
                  <c:v>23119</c:v>
                </c:pt>
                <c:pt idx="208">
                  <c:v>23119</c:v>
                </c:pt>
                <c:pt idx="209">
                  <c:v>23119</c:v>
                </c:pt>
                <c:pt idx="210">
                  <c:v>15413</c:v>
                </c:pt>
                <c:pt idx="211">
                  <c:v>15413</c:v>
                </c:pt>
                <c:pt idx="212">
                  <c:v>15413</c:v>
                </c:pt>
                <c:pt idx="213">
                  <c:v>15413</c:v>
                </c:pt>
                <c:pt idx="214">
                  <c:v>30826</c:v>
                </c:pt>
                <c:pt idx="215">
                  <c:v>30826</c:v>
                </c:pt>
                <c:pt idx="216">
                  <c:v>15413</c:v>
                </c:pt>
                <c:pt idx="217">
                  <c:v>32367</c:v>
                </c:pt>
                <c:pt idx="218">
                  <c:v>16954</c:v>
                </c:pt>
                <c:pt idx="219">
                  <c:v>16954</c:v>
                </c:pt>
                <c:pt idx="220">
                  <c:v>16954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3-4510-93F7-E2F4088E9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943743"/>
        <c:axId val="1710933343"/>
      </c:lineChart>
      <c:catAx>
        <c:axId val="171094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0933343"/>
        <c:crosses val="autoZero"/>
        <c:auto val="1"/>
        <c:lblAlgn val="ctr"/>
        <c:lblOffset val="100"/>
        <c:noMultiLvlLbl val="0"/>
      </c:catAx>
      <c:valAx>
        <c:axId val="17109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094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41" r="0.23" t="0.75" header="0.3" footer="0.3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'CHopping 데이터 분석'!$H$1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'CHopping 데이터 분석'!$H$3:$H$283</c:f>
              <c:numCache>
                <c:formatCode>General</c:formatCode>
                <c:ptCount val="281"/>
                <c:pt idx="0">
                  <c:v>1020000</c:v>
                </c:pt>
                <c:pt idx="1">
                  <c:v>1020000</c:v>
                </c:pt>
                <c:pt idx="2">
                  <c:v>1020000</c:v>
                </c:pt>
                <c:pt idx="3">
                  <c:v>1020000</c:v>
                </c:pt>
                <c:pt idx="4">
                  <c:v>1020000</c:v>
                </c:pt>
                <c:pt idx="5">
                  <c:v>1020000</c:v>
                </c:pt>
                <c:pt idx="6">
                  <c:v>1020000</c:v>
                </c:pt>
                <c:pt idx="7">
                  <c:v>1020000</c:v>
                </c:pt>
                <c:pt idx="8">
                  <c:v>1020000</c:v>
                </c:pt>
                <c:pt idx="9">
                  <c:v>1020000</c:v>
                </c:pt>
                <c:pt idx="10">
                  <c:v>1020000</c:v>
                </c:pt>
                <c:pt idx="11">
                  <c:v>1020000</c:v>
                </c:pt>
                <c:pt idx="12">
                  <c:v>1020000</c:v>
                </c:pt>
                <c:pt idx="13">
                  <c:v>1030000</c:v>
                </c:pt>
                <c:pt idx="14">
                  <c:v>1030000</c:v>
                </c:pt>
                <c:pt idx="15">
                  <c:v>1030000</c:v>
                </c:pt>
                <c:pt idx="16">
                  <c:v>1030000</c:v>
                </c:pt>
                <c:pt idx="17">
                  <c:v>1030000</c:v>
                </c:pt>
                <c:pt idx="18">
                  <c:v>1030000</c:v>
                </c:pt>
                <c:pt idx="19">
                  <c:v>1030000</c:v>
                </c:pt>
                <c:pt idx="20">
                  <c:v>1030000</c:v>
                </c:pt>
                <c:pt idx="21">
                  <c:v>1030000</c:v>
                </c:pt>
                <c:pt idx="22">
                  <c:v>1030000</c:v>
                </c:pt>
                <c:pt idx="23">
                  <c:v>1030000</c:v>
                </c:pt>
                <c:pt idx="24">
                  <c:v>1030000</c:v>
                </c:pt>
                <c:pt idx="25">
                  <c:v>1030000</c:v>
                </c:pt>
                <c:pt idx="26">
                  <c:v>1030000</c:v>
                </c:pt>
                <c:pt idx="27">
                  <c:v>1030000</c:v>
                </c:pt>
                <c:pt idx="28">
                  <c:v>1030000</c:v>
                </c:pt>
                <c:pt idx="29">
                  <c:v>1030000</c:v>
                </c:pt>
                <c:pt idx="30">
                  <c:v>1030000</c:v>
                </c:pt>
                <c:pt idx="31">
                  <c:v>1030000</c:v>
                </c:pt>
                <c:pt idx="32">
                  <c:v>1030000</c:v>
                </c:pt>
                <c:pt idx="33">
                  <c:v>1030000</c:v>
                </c:pt>
                <c:pt idx="34">
                  <c:v>1030000</c:v>
                </c:pt>
                <c:pt idx="35">
                  <c:v>1030000</c:v>
                </c:pt>
                <c:pt idx="36">
                  <c:v>1030000</c:v>
                </c:pt>
                <c:pt idx="37">
                  <c:v>1030000</c:v>
                </c:pt>
                <c:pt idx="38">
                  <c:v>1030000</c:v>
                </c:pt>
                <c:pt idx="39">
                  <c:v>1030000</c:v>
                </c:pt>
                <c:pt idx="40">
                  <c:v>1030000</c:v>
                </c:pt>
                <c:pt idx="41">
                  <c:v>1030000</c:v>
                </c:pt>
                <c:pt idx="42">
                  <c:v>1030000</c:v>
                </c:pt>
                <c:pt idx="43">
                  <c:v>1040000</c:v>
                </c:pt>
                <c:pt idx="44">
                  <c:v>1040000</c:v>
                </c:pt>
                <c:pt idx="45">
                  <c:v>1040000</c:v>
                </c:pt>
                <c:pt idx="46">
                  <c:v>1040000</c:v>
                </c:pt>
                <c:pt idx="47">
                  <c:v>1040000</c:v>
                </c:pt>
                <c:pt idx="48">
                  <c:v>1040000</c:v>
                </c:pt>
                <c:pt idx="49">
                  <c:v>1040000</c:v>
                </c:pt>
                <c:pt idx="50">
                  <c:v>1040000</c:v>
                </c:pt>
                <c:pt idx="51">
                  <c:v>1040000</c:v>
                </c:pt>
                <c:pt idx="52">
                  <c:v>1040000</c:v>
                </c:pt>
                <c:pt idx="53">
                  <c:v>1040000</c:v>
                </c:pt>
                <c:pt idx="54">
                  <c:v>1040000</c:v>
                </c:pt>
                <c:pt idx="55">
                  <c:v>1040000</c:v>
                </c:pt>
                <c:pt idx="56">
                  <c:v>1040000</c:v>
                </c:pt>
                <c:pt idx="57">
                  <c:v>1040000</c:v>
                </c:pt>
                <c:pt idx="58">
                  <c:v>1040000</c:v>
                </c:pt>
                <c:pt idx="59">
                  <c:v>1040000</c:v>
                </c:pt>
                <c:pt idx="60">
                  <c:v>1040000</c:v>
                </c:pt>
                <c:pt idx="61">
                  <c:v>1040000</c:v>
                </c:pt>
                <c:pt idx="62">
                  <c:v>1040000</c:v>
                </c:pt>
                <c:pt idx="63">
                  <c:v>1040000</c:v>
                </c:pt>
                <c:pt idx="64">
                  <c:v>1040000</c:v>
                </c:pt>
                <c:pt idx="65">
                  <c:v>1040000</c:v>
                </c:pt>
                <c:pt idx="66">
                  <c:v>1040000</c:v>
                </c:pt>
                <c:pt idx="67">
                  <c:v>1040000</c:v>
                </c:pt>
                <c:pt idx="68">
                  <c:v>1040000</c:v>
                </c:pt>
                <c:pt idx="69">
                  <c:v>1040000</c:v>
                </c:pt>
                <c:pt idx="70">
                  <c:v>1040000</c:v>
                </c:pt>
                <c:pt idx="71">
                  <c:v>1040000</c:v>
                </c:pt>
                <c:pt idx="72">
                  <c:v>1050000</c:v>
                </c:pt>
                <c:pt idx="73">
                  <c:v>1050000</c:v>
                </c:pt>
                <c:pt idx="74">
                  <c:v>1050000</c:v>
                </c:pt>
                <c:pt idx="75">
                  <c:v>1050000</c:v>
                </c:pt>
                <c:pt idx="76">
                  <c:v>1050000</c:v>
                </c:pt>
                <c:pt idx="77">
                  <c:v>1050000</c:v>
                </c:pt>
                <c:pt idx="78">
                  <c:v>1050000</c:v>
                </c:pt>
                <c:pt idx="79">
                  <c:v>1050000</c:v>
                </c:pt>
                <c:pt idx="80">
                  <c:v>1050000</c:v>
                </c:pt>
                <c:pt idx="81">
                  <c:v>1050000</c:v>
                </c:pt>
                <c:pt idx="82">
                  <c:v>1050000</c:v>
                </c:pt>
                <c:pt idx="83">
                  <c:v>1050000</c:v>
                </c:pt>
                <c:pt idx="84">
                  <c:v>1050000</c:v>
                </c:pt>
                <c:pt idx="85">
                  <c:v>1050000</c:v>
                </c:pt>
                <c:pt idx="86">
                  <c:v>1050000</c:v>
                </c:pt>
                <c:pt idx="87">
                  <c:v>1050000</c:v>
                </c:pt>
                <c:pt idx="88">
                  <c:v>1050000</c:v>
                </c:pt>
                <c:pt idx="89">
                  <c:v>1050000</c:v>
                </c:pt>
                <c:pt idx="90">
                  <c:v>1050000</c:v>
                </c:pt>
                <c:pt idx="91">
                  <c:v>1050000</c:v>
                </c:pt>
                <c:pt idx="92">
                  <c:v>1050000</c:v>
                </c:pt>
                <c:pt idx="93">
                  <c:v>1050000</c:v>
                </c:pt>
                <c:pt idx="94">
                  <c:v>1050000</c:v>
                </c:pt>
                <c:pt idx="95">
                  <c:v>1050000</c:v>
                </c:pt>
                <c:pt idx="96">
                  <c:v>1050000</c:v>
                </c:pt>
                <c:pt idx="97">
                  <c:v>1050000</c:v>
                </c:pt>
                <c:pt idx="98">
                  <c:v>1050000</c:v>
                </c:pt>
                <c:pt idx="99">
                  <c:v>1050000</c:v>
                </c:pt>
                <c:pt idx="100">
                  <c:v>1050000</c:v>
                </c:pt>
                <c:pt idx="101">
                  <c:v>1050000</c:v>
                </c:pt>
                <c:pt idx="102">
                  <c:v>1060000</c:v>
                </c:pt>
                <c:pt idx="103">
                  <c:v>1060000</c:v>
                </c:pt>
                <c:pt idx="104">
                  <c:v>1060000</c:v>
                </c:pt>
                <c:pt idx="105">
                  <c:v>1060000</c:v>
                </c:pt>
                <c:pt idx="106">
                  <c:v>1060000</c:v>
                </c:pt>
                <c:pt idx="107">
                  <c:v>1060000</c:v>
                </c:pt>
                <c:pt idx="108">
                  <c:v>1060000</c:v>
                </c:pt>
                <c:pt idx="109">
                  <c:v>1060000</c:v>
                </c:pt>
                <c:pt idx="110">
                  <c:v>1060000</c:v>
                </c:pt>
                <c:pt idx="111">
                  <c:v>1060000</c:v>
                </c:pt>
                <c:pt idx="112">
                  <c:v>1060000</c:v>
                </c:pt>
                <c:pt idx="113">
                  <c:v>1060000</c:v>
                </c:pt>
                <c:pt idx="114">
                  <c:v>1060000</c:v>
                </c:pt>
                <c:pt idx="115">
                  <c:v>1060000</c:v>
                </c:pt>
                <c:pt idx="116">
                  <c:v>1060000</c:v>
                </c:pt>
                <c:pt idx="117">
                  <c:v>1060000</c:v>
                </c:pt>
                <c:pt idx="118">
                  <c:v>1060000</c:v>
                </c:pt>
                <c:pt idx="119">
                  <c:v>1060000</c:v>
                </c:pt>
                <c:pt idx="120">
                  <c:v>1060000</c:v>
                </c:pt>
                <c:pt idx="121">
                  <c:v>1060000</c:v>
                </c:pt>
                <c:pt idx="122">
                  <c:v>1060000</c:v>
                </c:pt>
                <c:pt idx="123">
                  <c:v>1060000</c:v>
                </c:pt>
                <c:pt idx="124">
                  <c:v>1060000</c:v>
                </c:pt>
                <c:pt idx="125">
                  <c:v>1060000</c:v>
                </c:pt>
                <c:pt idx="126">
                  <c:v>1060000</c:v>
                </c:pt>
                <c:pt idx="127">
                  <c:v>1060000</c:v>
                </c:pt>
                <c:pt idx="128">
                  <c:v>1060000</c:v>
                </c:pt>
                <c:pt idx="129">
                  <c:v>1060000</c:v>
                </c:pt>
                <c:pt idx="130">
                  <c:v>1060000</c:v>
                </c:pt>
                <c:pt idx="131">
                  <c:v>1060000</c:v>
                </c:pt>
                <c:pt idx="132">
                  <c:v>1060000</c:v>
                </c:pt>
                <c:pt idx="133">
                  <c:v>1070000</c:v>
                </c:pt>
                <c:pt idx="134">
                  <c:v>1070000</c:v>
                </c:pt>
                <c:pt idx="135">
                  <c:v>1070000</c:v>
                </c:pt>
                <c:pt idx="136">
                  <c:v>1070000</c:v>
                </c:pt>
                <c:pt idx="137">
                  <c:v>1070000</c:v>
                </c:pt>
                <c:pt idx="138">
                  <c:v>1070000</c:v>
                </c:pt>
                <c:pt idx="139">
                  <c:v>1070000</c:v>
                </c:pt>
                <c:pt idx="140">
                  <c:v>1070000</c:v>
                </c:pt>
                <c:pt idx="141">
                  <c:v>1070000</c:v>
                </c:pt>
                <c:pt idx="142">
                  <c:v>1070000</c:v>
                </c:pt>
                <c:pt idx="143">
                  <c:v>1070000</c:v>
                </c:pt>
                <c:pt idx="144">
                  <c:v>1070000</c:v>
                </c:pt>
                <c:pt idx="145">
                  <c:v>1070000</c:v>
                </c:pt>
                <c:pt idx="146">
                  <c:v>1070000</c:v>
                </c:pt>
                <c:pt idx="147">
                  <c:v>1070000</c:v>
                </c:pt>
                <c:pt idx="148">
                  <c:v>1070000</c:v>
                </c:pt>
                <c:pt idx="149">
                  <c:v>1070000</c:v>
                </c:pt>
                <c:pt idx="150">
                  <c:v>1070000</c:v>
                </c:pt>
                <c:pt idx="151">
                  <c:v>1070000</c:v>
                </c:pt>
                <c:pt idx="152">
                  <c:v>1070000</c:v>
                </c:pt>
                <c:pt idx="153">
                  <c:v>1070000</c:v>
                </c:pt>
                <c:pt idx="154">
                  <c:v>1070000</c:v>
                </c:pt>
                <c:pt idx="155">
                  <c:v>1070000</c:v>
                </c:pt>
                <c:pt idx="156">
                  <c:v>1070000</c:v>
                </c:pt>
                <c:pt idx="157">
                  <c:v>1070000</c:v>
                </c:pt>
                <c:pt idx="158">
                  <c:v>1070000</c:v>
                </c:pt>
                <c:pt idx="159">
                  <c:v>1070000</c:v>
                </c:pt>
                <c:pt idx="160">
                  <c:v>1070000</c:v>
                </c:pt>
                <c:pt idx="161">
                  <c:v>1070000</c:v>
                </c:pt>
                <c:pt idx="162">
                  <c:v>1070000</c:v>
                </c:pt>
                <c:pt idx="163">
                  <c:v>1080000</c:v>
                </c:pt>
                <c:pt idx="164">
                  <c:v>1080000</c:v>
                </c:pt>
                <c:pt idx="165">
                  <c:v>1080000</c:v>
                </c:pt>
                <c:pt idx="166">
                  <c:v>1080000</c:v>
                </c:pt>
                <c:pt idx="167">
                  <c:v>1080000</c:v>
                </c:pt>
                <c:pt idx="168">
                  <c:v>1080000</c:v>
                </c:pt>
                <c:pt idx="169">
                  <c:v>1080000</c:v>
                </c:pt>
                <c:pt idx="170">
                  <c:v>1080000</c:v>
                </c:pt>
                <c:pt idx="171">
                  <c:v>1080000</c:v>
                </c:pt>
                <c:pt idx="172">
                  <c:v>1080000</c:v>
                </c:pt>
                <c:pt idx="173">
                  <c:v>1080000</c:v>
                </c:pt>
                <c:pt idx="174">
                  <c:v>1080000</c:v>
                </c:pt>
                <c:pt idx="175">
                  <c:v>1080000</c:v>
                </c:pt>
                <c:pt idx="176">
                  <c:v>1080000</c:v>
                </c:pt>
                <c:pt idx="177">
                  <c:v>1080000</c:v>
                </c:pt>
                <c:pt idx="178">
                  <c:v>1080000</c:v>
                </c:pt>
                <c:pt idx="179">
                  <c:v>1080000</c:v>
                </c:pt>
                <c:pt idx="180">
                  <c:v>1080000</c:v>
                </c:pt>
                <c:pt idx="181">
                  <c:v>1080000</c:v>
                </c:pt>
                <c:pt idx="182">
                  <c:v>1080000</c:v>
                </c:pt>
                <c:pt idx="183">
                  <c:v>1080000</c:v>
                </c:pt>
                <c:pt idx="184">
                  <c:v>1080000</c:v>
                </c:pt>
                <c:pt idx="185">
                  <c:v>1080000</c:v>
                </c:pt>
                <c:pt idx="186">
                  <c:v>1080000</c:v>
                </c:pt>
                <c:pt idx="187">
                  <c:v>1080000</c:v>
                </c:pt>
                <c:pt idx="188">
                  <c:v>1080000</c:v>
                </c:pt>
                <c:pt idx="189">
                  <c:v>1080000</c:v>
                </c:pt>
                <c:pt idx="190">
                  <c:v>1080000</c:v>
                </c:pt>
                <c:pt idx="191">
                  <c:v>1080000</c:v>
                </c:pt>
                <c:pt idx="192">
                  <c:v>1090000</c:v>
                </c:pt>
                <c:pt idx="193">
                  <c:v>1090000</c:v>
                </c:pt>
                <c:pt idx="194">
                  <c:v>1090000</c:v>
                </c:pt>
                <c:pt idx="195">
                  <c:v>1090000</c:v>
                </c:pt>
                <c:pt idx="196">
                  <c:v>1090000</c:v>
                </c:pt>
                <c:pt idx="197">
                  <c:v>1090000</c:v>
                </c:pt>
                <c:pt idx="198">
                  <c:v>1090000</c:v>
                </c:pt>
                <c:pt idx="199">
                  <c:v>1090000</c:v>
                </c:pt>
                <c:pt idx="200">
                  <c:v>1090000</c:v>
                </c:pt>
                <c:pt idx="201">
                  <c:v>1090000</c:v>
                </c:pt>
                <c:pt idx="202">
                  <c:v>1090000</c:v>
                </c:pt>
                <c:pt idx="203">
                  <c:v>1090000</c:v>
                </c:pt>
                <c:pt idx="204">
                  <c:v>1090000</c:v>
                </c:pt>
                <c:pt idx="205">
                  <c:v>1090000</c:v>
                </c:pt>
                <c:pt idx="206">
                  <c:v>1090000</c:v>
                </c:pt>
                <c:pt idx="207">
                  <c:v>1090000</c:v>
                </c:pt>
                <c:pt idx="208">
                  <c:v>1090000</c:v>
                </c:pt>
                <c:pt idx="209">
                  <c:v>1090000</c:v>
                </c:pt>
                <c:pt idx="210">
                  <c:v>1090000</c:v>
                </c:pt>
                <c:pt idx="211">
                  <c:v>1090000</c:v>
                </c:pt>
                <c:pt idx="212">
                  <c:v>1090000</c:v>
                </c:pt>
                <c:pt idx="213">
                  <c:v>1090000</c:v>
                </c:pt>
                <c:pt idx="214">
                  <c:v>1090000</c:v>
                </c:pt>
                <c:pt idx="215">
                  <c:v>1090000</c:v>
                </c:pt>
                <c:pt idx="216">
                  <c:v>1090000</c:v>
                </c:pt>
                <c:pt idx="217">
                  <c:v>1090000</c:v>
                </c:pt>
                <c:pt idx="218">
                  <c:v>1090000</c:v>
                </c:pt>
                <c:pt idx="219">
                  <c:v>1090000</c:v>
                </c:pt>
                <c:pt idx="220">
                  <c:v>1090000</c:v>
                </c:pt>
                <c:pt idx="221">
                  <c:v>1090000</c:v>
                </c:pt>
                <c:pt idx="222">
                  <c:v>1100000</c:v>
                </c:pt>
                <c:pt idx="223">
                  <c:v>1100000</c:v>
                </c:pt>
                <c:pt idx="224">
                  <c:v>1100000</c:v>
                </c:pt>
                <c:pt idx="225">
                  <c:v>1100000</c:v>
                </c:pt>
                <c:pt idx="226">
                  <c:v>1100000</c:v>
                </c:pt>
                <c:pt idx="227">
                  <c:v>1100000</c:v>
                </c:pt>
                <c:pt idx="228">
                  <c:v>1100000</c:v>
                </c:pt>
                <c:pt idx="229">
                  <c:v>1100000</c:v>
                </c:pt>
                <c:pt idx="230">
                  <c:v>1100000</c:v>
                </c:pt>
                <c:pt idx="231">
                  <c:v>1100000</c:v>
                </c:pt>
                <c:pt idx="232">
                  <c:v>1100000</c:v>
                </c:pt>
                <c:pt idx="233">
                  <c:v>1100000</c:v>
                </c:pt>
                <c:pt idx="234">
                  <c:v>1100000</c:v>
                </c:pt>
                <c:pt idx="235">
                  <c:v>1100000</c:v>
                </c:pt>
                <c:pt idx="236">
                  <c:v>1100000</c:v>
                </c:pt>
                <c:pt idx="237">
                  <c:v>1100000</c:v>
                </c:pt>
                <c:pt idx="238">
                  <c:v>1100000</c:v>
                </c:pt>
                <c:pt idx="239">
                  <c:v>1100000</c:v>
                </c:pt>
                <c:pt idx="240">
                  <c:v>1100000</c:v>
                </c:pt>
                <c:pt idx="241">
                  <c:v>1100000</c:v>
                </c:pt>
                <c:pt idx="242">
                  <c:v>1100000</c:v>
                </c:pt>
                <c:pt idx="243">
                  <c:v>1100000</c:v>
                </c:pt>
                <c:pt idx="244">
                  <c:v>1100000</c:v>
                </c:pt>
                <c:pt idx="245">
                  <c:v>1100000</c:v>
                </c:pt>
                <c:pt idx="246">
                  <c:v>1100000</c:v>
                </c:pt>
                <c:pt idx="247">
                  <c:v>1100000</c:v>
                </c:pt>
                <c:pt idx="248">
                  <c:v>1100000</c:v>
                </c:pt>
                <c:pt idx="249">
                  <c:v>1100000</c:v>
                </c:pt>
                <c:pt idx="250">
                  <c:v>1100000</c:v>
                </c:pt>
                <c:pt idx="251">
                  <c:v>1100000</c:v>
                </c:pt>
                <c:pt idx="252">
                  <c:v>1100000</c:v>
                </c:pt>
                <c:pt idx="253">
                  <c:v>1110000</c:v>
                </c:pt>
                <c:pt idx="254">
                  <c:v>1110000</c:v>
                </c:pt>
                <c:pt idx="255">
                  <c:v>1110000</c:v>
                </c:pt>
                <c:pt idx="256">
                  <c:v>1110000</c:v>
                </c:pt>
                <c:pt idx="257">
                  <c:v>1110000</c:v>
                </c:pt>
                <c:pt idx="258">
                  <c:v>1110000</c:v>
                </c:pt>
                <c:pt idx="259">
                  <c:v>1110000</c:v>
                </c:pt>
                <c:pt idx="260">
                  <c:v>1110000</c:v>
                </c:pt>
                <c:pt idx="261">
                  <c:v>1110000</c:v>
                </c:pt>
                <c:pt idx="262">
                  <c:v>1110000</c:v>
                </c:pt>
                <c:pt idx="263">
                  <c:v>1110000</c:v>
                </c:pt>
                <c:pt idx="264">
                  <c:v>1110000</c:v>
                </c:pt>
                <c:pt idx="265">
                  <c:v>1110000</c:v>
                </c:pt>
                <c:pt idx="266">
                  <c:v>1110000</c:v>
                </c:pt>
                <c:pt idx="267">
                  <c:v>1110000</c:v>
                </c:pt>
                <c:pt idx="268">
                  <c:v>1110000</c:v>
                </c:pt>
                <c:pt idx="269">
                  <c:v>1110000</c:v>
                </c:pt>
                <c:pt idx="270">
                  <c:v>1110000</c:v>
                </c:pt>
                <c:pt idx="271">
                  <c:v>1110000</c:v>
                </c:pt>
                <c:pt idx="272">
                  <c:v>1110000</c:v>
                </c:pt>
                <c:pt idx="273">
                  <c:v>1110000</c:v>
                </c:pt>
                <c:pt idx="274">
                  <c:v>1110000</c:v>
                </c:pt>
                <c:pt idx="275">
                  <c:v>1110000</c:v>
                </c:pt>
                <c:pt idx="276">
                  <c:v>1110000</c:v>
                </c:pt>
                <c:pt idx="277">
                  <c:v>1110000</c:v>
                </c:pt>
                <c:pt idx="278">
                  <c:v>1110000</c:v>
                </c:pt>
                <c:pt idx="279">
                  <c:v>1110000</c:v>
                </c:pt>
                <c:pt idx="280">
                  <c:v>1110000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B-4CF5-B36F-52FF10C3B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383103"/>
        <c:axId val="1796388095"/>
      </c:lineChart>
      <c:catAx>
        <c:axId val="179638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6388095"/>
        <c:crosses val="autoZero"/>
        <c:auto val="1"/>
        <c:lblAlgn val="ctr"/>
        <c:lblOffset val="100"/>
        <c:noMultiLvlLbl val="0"/>
      </c:catAx>
      <c:valAx>
        <c:axId val="17963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63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'CHopping 데이터 분석'!$M$1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'CHopping 데이터 분석'!$M$3:$M$244</c:f>
              <c:numCache>
                <c:formatCode>General</c:formatCode>
                <c:ptCount val="24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0.222222224</c:v>
                </c:pt>
                <c:pt idx="30">
                  <c:v>0.44444444799999999</c:v>
                </c:pt>
                <c:pt idx="31">
                  <c:v>0.222222224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0.44444444799999999</c:v>
                </c:pt>
                <c:pt idx="60">
                  <c:v>0</c:v>
                </c:pt>
                <c:pt idx="61">
                  <c:v>0.333333343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0.222222224</c:v>
                </c:pt>
                <c:pt idx="90">
                  <c:v>0.333333343</c:v>
                </c:pt>
                <c:pt idx="91">
                  <c:v>0.111111112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0.55555558199999999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0.111111112</c:v>
                </c:pt>
                <c:pt idx="150">
                  <c:v>0.222222224</c:v>
                </c:pt>
                <c:pt idx="151">
                  <c:v>0.111111112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0.222222224</c:v>
                </c:pt>
                <c:pt idx="180">
                  <c:v>0</c:v>
                </c:pt>
                <c:pt idx="181">
                  <c:v>0.111111112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0.111111112</c:v>
                </c:pt>
                <c:pt idx="210">
                  <c:v>0.111111112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0.111111112</c:v>
                </c:pt>
                <c:pt idx="2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B-47B6-B4B3-4D8D9CBB8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17967"/>
        <c:axId val="27811727"/>
      </c:lineChart>
      <c:catAx>
        <c:axId val="27817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11727"/>
        <c:crosses val="autoZero"/>
        <c:auto val="1"/>
        <c:lblAlgn val="ctr"/>
        <c:lblOffset val="100"/>
        <c:noMultiLvlLbl val="0"/>
      </c:catAx>
      <c:valAx>
        <c:axId val="278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1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'CHopping 데이터 분석'!$R$1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'CHopping 데이터 분석'!$R$3:$R$302</c:f>
              <c:numCache>
                <c:formatCode>General</c:formatCode>
                <c:ptCount val="3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-3.3329002599999998E-2</c:v>
                </c:pt>
                <c:pt idx="7">
                  <c:v>0</c:v>
                </c:pt>
                <c:pt idx="8">
                  <c:v>1.33341951E-2</c:v>
                </c:pt>
                <c:pt idx="9">
                  <c:v>1.33341951E-2</c:v>
                </c:pt>
                <c:pt idx="10">
                  <c:v>-1.33125698E-2</c:v>
                </c:pt>
                <c:pt idx="11">
                  <c:v>-0.126651078</c:v>
                </c:pt>
                <c:pt idx="12">
                  <c:v>6.6649350300000002E-3</c:v>
                </c:pt>
                <c:pt idx="13">
                  <c:v>6.6692601000000002E-3</c:v>
                </c:pt>
                <c:pt idx="14">
                  <c:v>-3.3329002599999998E-2</c:v>
                </c:pt>
                <c:pt idx="15">
                  <c:v>0</c:v>
                </c:pt>
                <c:pt idx="16">
                  <c:v>-3.3329002599999998E-2</c:v>
                </c:pt>
                <c:pt idx="17">
                  <c:v>0</c:v>
                </c:pt>
                <c:pt idx="18">
                  <c:v>1.33298701E-2</c:v>
                </c:pt>
                <c:pt idx="19">
                  <c:v>-3.3329002599999998E-2</c:v>
                </c:pt>
                <c:pt idx="20">
                  <c:v>-4.66718562E-2</c:v>
                </c:pt>
                <c:pt idx="21">
                  <c:v>-6.6701255700000003E-2</c:v>
                </c:pt>
                <c:pt idx="22">
                  <c:v>2.6659740099999999E-2</c:v>
                </c:pt>
                <c:pt idx="23">
                  <c:v>0</c:v>
                </c:pt>
                <c:pt idx="24">
                  <c:v>-3.3350627899999999E-2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-2.6659740099999999E-2</c:v>
                </c:pt>
                <c:pt idx="29">
                  <c:v>-5.9988740800000002E-2</c:v>
                </c:pt>
                <c:pt idx="30">
                  <c:v>-1.9986154499999999E-2</c:v>
                </c:pt>
                <c:pt idx="31">
                  <c:v>-5.9993069599999997E-2</c:v>
                </c:pt>
                <c:pt idx="32">
                  <c:v>1.33385202E-2</c:v>
                </c:pt>
                <c:pt idx="33">
                  <c:v>6.6649350300000002E-3</c:v>
                </c:pt>
                <c:pt idx="34">
                  <c:v>-3.3329002599999998E-2</c:v>
                </c:pt>
                <c:pt idx="35">
                  <c:v>0</c:v>
                </c:pt>
                <c:pt idx="36">
                  <c:v>-3.3350627899999999E-2</c:v>
                </c:pt>
                <c:pt idx="37">
                  <c:v>0</c:v>
                </c:pt>
                <c:pt idx="38">
                  <c:v>6.6649350300000002E-3</c:v>
                </c:pt>
                <c:pt idx="39">
                  <c:v>-3.3350627899999999E-2</c:v>
                </c:pt>
                <c:pt idx="40">
                  <c:v>-6.0053627900000003E-2</c:v>
                </c:pt>
                <c:pt idx="41">
                  <c:v>-5.9988740800000002E-2</c:v>
                </c:pt>
                <c:pt idx="42">
                  <c:v>2.6659740099999999E-2</c:v>
                </c:pt>
                <c:pt idx="43">
                  <c:v>0</c:v>
                </c:pt>
                <c:pt idx="44">
                  <c:v>-3.3329002599999998E-2</c:v>
                </c:pt>
                <c:pt idx="45">
                  <c:v>0</c:v>
                </c:pt>
                <c:pt idx="46">
                  <c:v>-3.3329002599999998E-2</c:v>
                </c:pt>
                <c:pt idx="47">
                  <c:v>0</c:v>
                </c:pt>
                <c:pt idx="48">
                  <c:v>-2.66640652E-2</c:v>
                </c:pt>
                <c:pt idx="49">
                  <c:v>-3.3329002599999998E-2</c:v>
                </c:pt>
                <c:pt idx="50">
                  <c:v>-6.6519598499999999E-3</c:v>
                </c:pt>
                <c:pt idx="51">
                  <c:v>-5.3323809100000001E-2</c:v>
                </c:pt>
                <c:pt idx="52">
                  <c:v>2.6668390300000001E-2</c:v>
                </c:pt>
                <c:pt idx="53">
                  <c:v>-3.3329002599999998E-2</c:v>
                </c:pt>
                <c:pt idx="54">
                  <c:v>-3.3329002599999998E-2</c:v>
                </c:pt>
                <c:pt idx="55">
                  <c:v>0</c:v>
                </c:pt>
                <c:pt idx="56">
                  <c:v>0</c:v>
                </c:pt>
                <c:pt idx="57">
                  <c:v>0.16666662700000001</c:v>
                </c:pt>
                <c:pt idx="58">
                  <c:v>1.33298701E-2</c:v>
                </c:pt>
                <c:pt idx="59">
                  <c:v>0.16666662700000001</c:v>
                </c:pt>
                <c:pt idx="60">
                  <c:v>7.3340244600000007E-2</c:v>
                </c:pt>
                <c:pt idx="61">
                  <c:v>0.180005148</c:v>
                </c:pt>
                <c:pt idx="62">
                  <c:v>2.6659740099999999E-2</c:v>
                </c:pt>
                <c:pt idx="63">
                  <c:v>0</c:v>
                </c:pt>
                <c:pt idx="64">
                  <c:v>0.173331559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-1.9994804599999999E-2</c:v>
                </c:pt>
                <c:pt idx="69">
                  <c:v>-3.3329002599999998E-2</c:v>
                </c:pt>
                <c:pt idx="70">
                  <c:v>-6.6519598499999999E-3</c:v>
                </c:pt>
                <c:pt idx="71">
                  <c:v>-5.3323809100000001E-2</c:v>
                </c:pt>
                <c:pt idx="72">
                  <c:v>-1.99991297E-2</c:v>
                </c:pt>
                <c:pt idx="73">
                  <c:v>0</c:v>
                </c:pt>
                <c:pt idx="74">
                  <c:v>6.6692601000000002E-3</c:v>
                </c:pt>
                <c:pt idx="75">
                  <c:v>0</c:v>
                </c:pt>
                <c:pt idx="76">
                  <c:v>-3.3329002599999998E-2</c:v>
                </c:pt>
                <c:pt idx="77">
                  <c:v>0</c:v>
                </c:pt>
                <c:pt idx="78">
                  <c:v>1.33298701E-2</c:v>
                </c:pt>
                <c:pt idx="79">
                  <c:v>-3.3329002599999998E-2</c:v>
                </c:pt>
                <c:pt idx="80">
                  <c:v>-2.0012108599999998E-2</c:v>
                </c:pt>
                <c:pt idx="81">
                  <c:v>-9.3360990300000002E-2</c:v>
                </c:pt>
                <c:pt idx="82">
                  <c:v>2.6659740099999999E-2</c:v>
                </c:pt>
                <c:pt idx="83">
                  <c:v>0</c:v>
                </c:pt>
                <c:pt idx="84">
                  <c:v>6.6649350300000002E-3</c:v>
                </c:pt>
                <c:pt idx="85">
                  <c:v>0</c:v>
                </c:pt>
                <c:pt idx="86">
                  <c:v>-3.3329002599999998E-2</c:v>
                </c:pt>
                <c:pt idx="87">
                  <c:v>0</c:v>
                </c:pt>
                <c:pt idx="88">
                  <c:v>-2.6659740099999999E-2</c:v>
                </c:pt>
                <c:pt idx="89">
                  <c:v>-3.3329002599999998E-2</c:v>
                </c:pt>
                <c:pt idx="90">
                  <c:v>5.3332459200000001E-2</c:v>
                </c:pt>
                <c:pt idx="91">
                  <c:v>-5.3323809100000001E-2</c:v>
                </c:pt>
                <c:pt idx="92">
                  <c:v>-5.3319480299999999E-2</c:v>
                </c:pt>
                <c:pt idx="93">
                  <c:v>0</c:v>
                </c:pt>
                <c:pt idx="94">
                  <c:v>6.6649350300000002E-3</c:v>
                </c:pt>
                <c:pt idx="95">
                  <c:v>0</c:v>
                </c:pt>
                <c:pt idx="96">
                  <c:v>-3.3350627899999999E-2</c:v>
                </c:pt>
                <c:pt idx="97">
                  <c:v>0</c:v>
                </c:pt>
                <c:pt idx="98">
                  <c:v>1.33298701E-2</c:v>
                </c:pt>
                <c:pt idx="99">
                  <c:v>-3.3350627899999999E-2</c:v>
                </c:pt>
                <c:pt idx="100">
                  <c:v>-2.6681369199999999E-2</c:v>
                </c:pt>
                <c:pt idx="101">
                  <c:v>-9.3339368699999994E-2</c:v>
                </c:pt>
                <c:pt idx="102">
                  <c:v>1.9994804599999999E-2</c:v>
                </c:pt>
                <c:pt idx="103">
                  <c:v>0</c:v>
                </c:pt>
                <c:pt idx="104">
                  <c:v>6.6649350300000002E-3</c:v>
                </c:pt>
                <c:pt idx="105">
                  <c:v>0</c:v>
                </c:pt>
                <c:pt idx="106">
                  <c:v>-3.3329002599999998E-2</c:v>
                </c:pt>
                <c:pt idx="107">
                  <c:v>0</c:v>
                </c:pt>
                <c:pt idx="108">
                  <c:v>6.6649350300000002E-3</c:v>
                </c:pt>
                <c:pt idx="109">
                  <c:v>-6.6658005100000001E-2</c:v>
                </c:pt>
                <c:pt idx="110">
                  <c:v>-2.6651089999999999E-2</c:v>
                </c:pt>
                <c:pt idx="111">
                  <c:v>-1.9994804599999999E-2</c:v>
                </c:pt>
                <c:pt idx="112">
                  <c:v>1.99991297E-2</c:v>
                </c:pt>
                <c:pt idx="113">
                  <c:v>0</c:v>
                </c:pt>
                <c:pt idx="114">
                  <c:v>-3.3329002599999998E-2</c:v>
                </c:pt>
                <c:pt idx="115">
                  <c:v>0</c:v>
                </c:pt>
                <c:pt idx="116">
                  <c:v>0.16666662700000001</c:v>
                </c:pt>
                <c:pt idx="117">
                  <c:v>0</c:v>
                </c:pt>
                <c:pt idx="118">
                  <c:v>6.6649350300000002E-3</c:v>
                </c:pt>
                <c:pt idx="119">
                  <c:v>0</c:v>
                </c:pt>
                <c:pt idx="120">
                  <c:v>0.22666834299999999</c:v>
                </c:pt>
                <c:pt idx="121">
                  <c:v>0.180005148</c:v>
                </c:pt>
                <c:pt idx="122">
                  <c:v>1.33298701E-2</c:v>
                </c:pt>
                <c:pt idx="123">
                  <c:v>0</c:v>
                </c:pt>
                <c:pt idx="124">
                  <c:v>6.6649350300000002E-3</c:v>
                </c:pt>
                <c:pt idx="125">
                  <c:v>0</c:v>
                </c:pt>
                <c:pt idx="126">
                  <c:v>-3.3329002599999998E-2</c:v>
                </c:pt>
                <c:pt idx="127">
                  <c:v>0</c:v>
                </c:pt>
                <c:pt idx="128">
                  <c:v>6.6692601000000002E-3</c:v>
                </c:pt>
                <c:pt idx="129">
                  <c:v>6.6649350300000002E-3</c:v>
                </c:pt>
                <c:pt idx="130">
                  <c:v>1.33385202E-2</c:v>
                </c:pt>
                <c:pt idx="131">
                  <c:v>-5.9988740800000002E-2</c:v>
                </c:pt>
                <c:pt idx="132">
                  <c:v>-2.66640652E-2</c:v>
                </c:pt>
                <c:pt idx="133">
                  <c:v>0</c:v>
                </c:pt>
                <c:pt idx="134">
                  <c:v>6.6692601000000002E-3</c:v>
                </c:pt>
                <c:pt idx="135">
                  <c:v>0</c:v>
                </c:pt>
                <c:pt idx="136">
                  <c:v>-3.3329002599999998E-2</c:v>
                </c:pt>
                <c:pt idx="137">
                  <c:v>0</c:v>
                </c:pt>
                <c:pt idx="138">
                  <c:v>6.6649350300000002E-3</c:v>
                </c:pt>
                <c:pt idx="139">
                  <c:v>0</c:v>
                </c:pt>
                <c:pt idx="140">
                  <c:v>-5.3345438100000003E-2</c:v>
                </c:pt>
                <c:pt idx="141">
                  <c:v>-2.6681369199999999E-2</c:v>
                </c:pt>
                <c:pt idx="142">
                  <c:v>6.6649350300000002E-3</c:v>
                </c:pt>
                <c:pt idx="143">
                  <c:v>0</c:v>
                </c:pt>
                <c:pt idx="144">
                  <c:v>6.6649350300000002E-3</c:v>
                </c:pt>
                <c:pt idx="145">
                  <c:v>0</c:v>
                </c:pt>
                <c:pt idx="146">
                  <c:v>-3.3329002599999998E-2</c:v>
                </c:pt>
                <c:pt idx="147">
                  <c:v>0</c:v>
                </c:pt>
                <c:pt idx="148">
                  <c:v>0</c:v>
                </c:pt>
                <c:pt idx="149">
                  <c:v>-2.6659740099999999E-2</c:v>
                </c:pt>
                <c:pt idx="150">
                  <c:v>-2.6655413199999999E-2</c:v>
                </c:pt>
                <c:pt idx="151">
                  <c:v>-2.66640652E-2</c:v>
                </c:pt>
                <c:pt idx="152">
                  <c:v>6.6692601000000002E-3</c:v>
                </c:pt>
                <c:pt idx="153">
                  <c:v>0</c:v>
                </c:pt>
                <c:pt idx="154">
                  <c:v>6.6649350300000002E-3</c:v>
                </c:pt>
                <c:pt idx="155">
                  <c:v>0</c:v>
                </c:pt>
                <c:pt idx="156">
                  <c:v>-3.3350627899999999E-2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-6.0036327700000003E-2</c:v>
                </c:pt>
                <c:pt idx="161">
                  <c:v>-2.6659740099999999E-2</c:v>
                </c:pt>
                <c:pt idx="162">
                  <c:v>1.33298701E-2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-3.3329002599999998E-2</c:v>
                </c:pt>
                <c:pt idx="167">
                  <c:v>0</c:v>
                </c:pt>
                <c:pt idx="168">
                  <c:v>0</c:v>
                </c:pt>
                <c:pt idx="169">
                  <c:v>6.6649350300000002E-3</c:v>
                </c:pt>
                <c:pt idx="170">
                  <c:v>-3.9989616700000001E-2</c:v>
                </c:pt>
                <c:pt idx="171">
                  <c:v>-2.6659740099999999E-2</c:v>
                </c:pt>
                <c:pt idx="172">
                  <c:v>1.33341951E-2</c:v>
                </c:pt>
                <c:pt idx="173">
                  <c:v>-3.3329002599999998E-2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0.16666662700000001</c:v>
                </c:pt>
                <c:pt idx="178">
                  <c:v>0</c:v>
                </c:pt>
                <c:pt idx="179">
                  <c:v>0</c:v>
                </c:pt>
                <c:pt idx="180">
                  <c:v>0.20666488999999999</c:v>
                </c:pt>
                <c:pt idx="181">
                  <c:v>1.3338523E-2</c:v>
                </c:pt>
                <c:pt idx="182">
                  <c:v>6.6649350300000002E-3</c:v>
                </c:pt>
                <c:pt idx="183">
                  <c:v>0</c:v>
                </c:pt>
                <c:pt idx="184">
                  <c:v>6.6649350300000002E-3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-3.3329002599999998E-2</c:v>
                </c:pt>
                <c:pt idx="189">
                  <c:v>6.6692601000000002E-3</c:v>
                </c:pt>
                <c:pt idx="190">
                  <c:v>-6.6606099700000001E-3</c:v>
                </c:pt>
                <c:pt idx="191">
                  <c:v>-2.66640652E-2</c:v>
                </c:pt>
                <c:pt idx="192">
                  <c:v>6.6649350300000002E-3</c:v>
                </c:pt>
                <c:pt idx="193">
                  <c:v>0</c:v>
                </c:pt>
                <c:pt idx="194">
                  <c:v>6.6692601000000002E-3</c:v>
                </c:pt>
                <c:pt idx="195">
                  <c:v>0</c:v>
                </c:pt>
                <c:pt idx="196">
                  <c:v>0</c:v>
                </c:pt>
                <c:pt idx="197">
                  <c:v>-3.3329002599999998E-2</c:v>
                </c:pt>
                <c:pt idx="198">
                  <c:v>0</c:v>
                </c:pt>
                <c:pt idx="199">
                  <c:v>0</c:v>
                </c:pt>
                <c:pt idx="200">
                  <c:v>-1.33298701E-2</c:v>
                </c:pt>
                <c:pt idx="201">
                  <c:v>-2.6681369199999999E-2</c:v>
                </c:pt>
                <c:pt idx="202">
                  <c:v>1.9994804599999999E-2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-3.3329002599999998E-2</c:v>
                </c:pt>
                <c:pt idx="209">
                  <c:v>0</c:v>
                </c:pt>
                <c:pt idx="210">
                  <c:v>-1.9994804599999999E-2</c:v>
                </c:pt>
                <c:pt idx="211">
                  <c:v>-1.9994804599999999E-2</c:v>
                </c:pt>
                <c:pt idx="212">
                  <c:v>6.6692601000000002E-3</c:v>
                </c:pt>
                <c:pt idx="213">
                  <c:v>0</c:v>
                </c:pt>
                <c:pt idx="214">
                  <c:v>6.6649350300000002E-3</c:v>
                </c:pt>
                <c:pt idx="215">
                  <c:v>0</c:v>
                </c:pt>
                <c:pt idx="216">
                  <c:v>0</c:v>
                </c:pt>
                <c:pt idx="217">
                  <c:v>-3.3350627899999999E-2</c:v>
                </c:pt>
                <c:pt idx="218">
                  <c:v>0</c:v>
                </c:pt>
                <c:pt idx="219">
                  <c:v>0</c:v>
                </c:pt>
                <c:pt idx="220">
                  <c:v>-2.6685694199999999E-2</c:v>
                </c:pt>
                <c:pt idx="221">
                  <c:v>-2.6659740099999999E-2</c:v>
                </c:pt>
                <c:pt idx="222">
                  <c:v>1.33298701E-2</c:v>
                </c:pt>
                <c:pt idx="223">
                  <c:v>0</c:v>
                </c:pt>
                <c:pt idx="224">
                  <c:v>6.6649350300000002E-3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-6.6658005100000001E-2</c:v>
                </c:pt>
                <c:pt idx="231">
                  <c:v>-1.9994804599999999E-2</c:v>
                </c:pt>
                <c:pt idx="232">
                  <c:v>1.33341951E-2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0.180005148</c:v>
                </c:pt>
                <c:pt idx="242">
                  <c:v>1.33298701E-2</c:v>
                </c:pt>
                <c:pt idx="243">
                  <c:v>0</c:v>
                </c:pt>
                <c:pt idx="244">
                  <c:v>6.6649350300000002E-3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1.33341951E-2</c:v>
                </c:pt>
                <c:pt idx="252">
                  <c:v>-2.66640652E-2</c:v>
                </c:pt>
                <c:pt idx="253">
                  <c:v>0</c:v>
                </c:pt>
                <c:pt idx="254">
                  <c:v>6.6692601000000002E-3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-2.6659740099999999E-2</c:v>
                </c:pt>
                <c:pt idx="262">
                  <c:v>6.6649350300000002E-3</c:v>
                </c:pt>
                <c:pt idx="263">
                  <c:v>0</c:v>
                </c:pt>
                <c:pt idx="264">
                  <c:v>6.6649350300000002E-3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6.6692601000000002E-3</c:v>
                </c:pt>
                <c:pt idx="272">
                  <c:v>-3.3329002599999998E-2</c:v>
                </c:pt>
                <c:pt idx="273">
                  <c:v>0</c:v>
                </c:pt>
                <c:pt idx="274">
                  <c:v>6.6649350300000002E-3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-3.3350627899999999E-2</c:v>
                </c:pt>
                <c:pt idx="282">
                  <c:v>0</c:v>
                </c:pt>
                <c:pt idx="283">
                  <c:v>0</c:v>
                </c:pt>
                <c:pt idx="284">
                  <c:v>6.6649350300000002E-3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-3.3329002599999998E-2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5-4AFF-8CD6-3969D8B6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481552"/>
        <c:axId val="469471152"/>
      </c:lineChart>
      <c:catAx>
        <c:axId val="46948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471152"/>
        <c:crosses val="autoZero"/>
        <c:auto val="1"/>
        <c:lblAlgn val="ctr"/>
        <c:lblOffset val="100"/>
        <c:noMultiLvlLbl val="0"/>
      </c:catAx>
      <c:valAx>
        <c:axId val="4694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48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Sheet3!$N$1:$N$2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Sheet3!$N$3:$N$257</c:f>
              <c:numCache>
                <c:formatCode>General</c:formatCode>
                <c:ptCount val="255"/>
                <c:pt idx="0">
                  <c:v>-7.9024545454545452</c:v>
                </c:pt>
                <c:pt idx="1">
                  <c:v>-7.0512499999999996</c:v>
                </c:pt>
                <c:pt idx="2">
                  <c:v>-7.9164545454545454</c:v>
                </c:pt>
                <c:pt idx="3">
                  <c:v>-7.1411666666666669</c:v>
                </c:pt>
                <c:pt idx="4">
                  <c:v>-7.9024545454545452</c:v>
                </c:pt>
                <c:pt idx="5">
                  <c:v>-7.0512499999999996</c:v>
                </c:pt>
                <c:pt idx="6">
                  <c:v>-7.9164545454545454</c:v>
                </c:pt>
                <c:pt idx="7">
                  <c:v>-7.1411666666666669</c:v>
                </c:pt>
                <c:pt idx="8">
                  <c:v>-7.9024545454545452</c:v>
                </c:pt>
                <c:pt idx="9">
                  <c:v>-7.0512499999999996</c:v>
                </c:pt>
                <c:pt idx="10">
                  <c:v>-7.9164545454545454</c:v>
                </c:pt>
                <c:pt idx="11">
                  <c:v>-7.1411666666666669</c:v>
                </c:pt>
                <c:pt idx="12">
                  <c:v>-7.9024545454545452</c:v>
                </c:pt>
                <c:pt idx="13">
                  <c:v>-7.0512499999999996</c:v>
                </c:pt>
                <c:pt idx="14">
                  <c:v>-7.9164545454545454</c:v>
                </c:pt>
                <c:pt idx="15">
                  <c:v>-7.1411666666666669</c:v>
                </c:pt>
                <c:pt idx="16">
                  <c:v>-7.9024545454545452</c:v>
                </c:pt>
                <c:pt idx="17">
                  <c:v>-7.6922727272727274</c:v>
                </c:pt>
                <c:pt idx="18">
                  <c:v>7.853409090909091</c:v>
                </c:pt>
                <c:pt idx="19">
                  <c:v>7.2439166666666663</c:v>
                </c:pt>
                <c:pt idx="20">
                  <c:v>7.6922727272727274</c:v>
                </c:pt>
                <c:pt idx="21">
                  <c:v>7.5119565217391306</c:v>
                </c:pt>
                <c:pt idx="22">
                  <c:v>7.2439166666666663</c:v>
                </c:pt>
                <c:pt idx="23">
                  <c:v>7.6922727272727274</c:v>
                </c:pt>
                <c:pt idx="24">
                  <c:v>7.2567500000000003</c:v>
                </c:pt>
                <c:pt idx="25">
                  <c:v>7.7903636363636366</c:v>
                </c:pt>
                <c:pt idx="26">
                  <c:v>7.2439166666666663</c:v>
                </c:pt>
                <c:pt idx="27">
                  <c:v>7.6922727272727274</c:v>
                </c:pt>
                <c:pt idx="28">
                  <c:v>7.5119565217391306</c:v>
                </c:pt>
                <c:pt idx="29">
                  <c:v>7.2439166666666663</c:v>
                </c:pt>
                <c:pt idx="30">
                  <c:v>7.6922727272727274</c:v>
                </c:pt>
                <c:pt idx="31">
                  <c:v>7.2567500000000003</c:v>
                </c:pt>
                <c:pt idx="32">
                  <c:v>7.7903636363636366</c:v>
                </c:pt>
                <c:pt idx="33">
                  <c:v>-7.9024545454545452</c:v>
                </c:pt>
                <c:pt idx="34">
                  <c:v>-7.0512499999999996</c:v>
                </c:pt>
                <c:pt idx="35">
                  <c:v>-7.9164545454545454</c:v>
                </c:pt>
                <c:pt idx="36">
                  <c:v>-7.1411666666666669</c:v>
                </c:pt>
                <c:pt idx="37">
                  <c:v>-7.9024545454545452</c:v>
                </c:pt>
                <c:pt idx="38">
                  <c:v>-7.0512499999999996</c:v>
                </c:pt>
                <c:pt idx="39">
                  <c:v>-7.9164545454545454</c:v>
                </c:pt>
                <c:pt idx="40">
                  <c:v>-7.1411666666666669</c:v>
                </c:pt>
                <c:pt idx="41">
                  <c:v>-7.9024545454545452</c:v>
                </c:pt>
                <c:pt idx="42">
                  <c:v>-7.4650434782608697</c:v>
                </c:pt>
                <c:pt idx="43">
                  <c:v>-7.1411666666666669</c:v>
                </c:pt>
                <c:pt idx="44">
                  <c:v>-7.9024545454545452</c:v>
                </c:pt>
                <c:pt idx="45">
                  <c:v>-7.0512499999999996</c:v>
                </c:pt>
                <c:pt idx="46">
                  <c:v>-7.9164545454545454</c:v>
                </c:pt>
                <c:pt idx="47">
                  <c:v>-7.1411666666666669</c:v>
                </c:pt>
                <c:pt idx="48">
                  <c:v>-7.9024545454545452</c:v>
                </c:pt>
                <c:pt idx="49">
                  <c:v>-7.6922727272727274</c:v>
                </c:pt>
                <c:pt idx="50">
                  <c:v>7.9164545454545454</c:v>
                </c:pt>
                <c:pt idx="51">
                  <c:v>7.5657647058823532</c:v>
                </c:pt>
                <c:pt idx="52">
                  <c:v>7.2567500000000003</c:v>
                </c:pt>
                <c:pt idx="53">
                  <c:v>7.7903636363636366</c:v>
                </c:pt>
                <c:pt idx="54">
                  <c:v>7.2439166666666663</c:v>
                </c:pt>
                <c:pt idx="55">
                  <c:v>7.6922727272727274</c:v>
                </c:pt>
                <c:pt idx="56">
                  <c:v>7.2567500000000003</c:v>
                </c:pt>
                <c:pt idx="57">
                  <c:v>7.7903636363636366</c:v>
                </c:pt>
                <c:pt idx="58">
                  <c:v>7.2439166666666663</c:v>
                </c:pt>
                <c:pt idx="59">
                  <c:v>7.6922727272727274</c:v>
                </c:pt>
                <c:pt idx="60">
                  <c:v>7.2567500000000003</c:v>
                </c:pt>
                <c:pt idx="61">
                  <c:v>7.7903636363636366</c:v>
                </c:pt>
                <c:pt idx="62">
                  <c:v>7.2439166666666663</c:v>
                </c:pt>
                <c:pt idx="63">
                  <c:v>7.6922727272727274</c:v>
                </c:pt>
                <c:pt idx="64">
                  <c:v>7.2567500000000003</c:v>
                </c:pt>
                <c:pt idx="65">
                  <c:v>7.7903636363636366</c:v>
                </c:pt>
                <c:pt idx="66">
                  <c:v>-7.9024545454545452</c:v>
                </c:pt>
                <c:pt idx="67">
                  <c:v>-7.4650434782608697</c:v>
                </c:pt>
                <c:pt idx="68">
                  <c:v>-7.1411666666666669</c:v>
                </c:pt>
                <c:pt idx="69">
                  <c:v>-7.9024545454545452</c:v>
                </c:pt>
                <c:pt idx="70">
                  <c:v>-7.0512499999999996</c:v>
                </c:pt>
                <c:pt idx="71">
                  <c:v>-7.9164545454545454</c:v>
                </c:pt>
                <c:pt idx="72">
                  <c:v>-7.1411666666666669</c:v>
                </c:pt>
                <c:pt idx="73">
                  <c:v>-7.9024545454545452</c:v>
                </c:pt>
                <c:pt idx="74">
                  <c:v>-7.0512499999999996</c:v>
                </c:pt>
                <c:pt idx="75">
                  <c:v>-7.9164545454545454</c:v>
                </c:pt>
                <c:pt idx="76">
                  <c:v>-7.505260869565217</c:v>
                </c:pt>
                <c:pt idx="77">
                  <c:v>-7.0512499999999996</c:v>
                </c:pt>
                <c:pt idx="78">
                  <c:v>-7.9164545454545454</c:v>
                </c:pt>
                <c:pt idx="79">
                  <c:v>-7.1411666666666669</c:v>
                </c:pt>
                <c:pt idx="80">
                  <c:v>-7.9024545454545452</c:v>
                </c:pt>
                <c:pt idx="81">
                  <c:v>-7.6922727272727274</c:v>
                </c:pt>
                <c:pt idx="82">
                  <c:v>7.9164545454545454</c:v>
                </c:pt>
                <c:pt idx="83">
                  <c:v>7.7903636363636366</c:v>
                </c:pt>
                <c:pt idx="84">
                  <c:v>7.2439166666666663</c:v>
                </c:pt>
                <c:pt idx="85">
                  <c:v>7.6922727272727274</c:v>
                </c:pt>
                <c:pt idx="86">
                  <c:v>7.2567500000000003</c:v>
                </c:pt>
                <c:pt idx="87">
                  <c:v>7.7903636363636366</c:v>
                </c:pt>
                <c:pt idx="88">
                  <c:v>7.2439166666666663</c:v>
                </c:pt>
                <c:pt idx="89">
                  <c:v>7.6922727272727274</c:v>
                </c:pt>
                <c:pt idx="90">
                  <c:v>7.2567500000000003</c:v>
                </c:pt>
                <c:pt idx="91">
                  <c:v>7.505260869565217</c:v>
                </c:pt>
                <c:pt idx="92">
                  <c:v>7.6922727272727274</c:v>
                </c:pt>
                <c:pt idx="93">
                  <c:v>7.2567500000000003</c:v>
                </c:pt>
                <c:pt idx="94">
                  <c:v>7.7903636363636366</c:v>
                </c:pt>
                <c:pt idx="95">
                  <c:v>7.2439166666666663</c:v>
                </c:pt>
                <c:pt idx="96">
                  <c:v>7.6922727272727274</c:v>
                </c:pt>
                <c:pt idx="97">
                  <c:v>7.2567500000000003</c:v>
                </c:pt>
                <c:pt idx="98">
                  <c:v>7.7903636363636366</c:v>
                </c:pt>
                <c:pt idx="99">
                  <c:v>-7.9024545454545452</c:v>
                </c:pt>
                <c:pt idx="100">
                  <c:v>-7.0512499999999996</c:v>
                </c:pt>
                <c:pt idx="101">
                  <c:v>-7.9164545454545454</c:v>
                </c:pt>
                <c:pt idx="102">
                  <c:v>-7.1411666666666669</c:v>
                </c:pt>
                <c:pt idx="103">
                  <c:v>-7.9024545454545452</c:v>
                </c:pt>
                <c:pt idx="104">
                  <c:v>-7.0512499999999996</c:v>
                </c:pt>
                <c:pt idx="105">
                  <c:v>-7.9164545454545454</c:v>
                </c:pt>
                <c:pt idx="106">
                  <c:v>-7.505260869565217</c:v>
                </c:pt>
                <c:pt idx="107">
                  <c:v>-7.0512499999999996</c:v>
                </c:pt>
                <c:pt idx="108">
                  <c:v>-7.9164545454545454</c:v>
                </c:pt>
                <c:pt idx="109">
                  <c:v>-7.1411666666666669</c:v>
                </c:pt>
                <c:pt idx="110">
                  <c:v>-7.9024545454545452</c:v>
                </c:pt>
                <c:pt idx="111">
                  <c:v>-7.0512499999999996</c:v>
                </c:pt>
                <c:pt idx="112">
                  <c:v>-7.9164545454545454</c:v>
                </c:pt>
                <c:pt idx="113">
                  <c:v>-7.1411666666666669</c:v>
                </c:pt>
                <c:pt idx="114">
                  <c:v>-7.9024545454545452</c:v>
                </c:pt>
                <c:pt idx="115">
                  <c:v>-7.6922727272727274</c:v>
                </c:pt>
                <c:pt idx="116">
                  <c:v>7.9164545454545454</c:v>
                </c:pt>
                <c:pt idx="117">
                  <c:v>7.7903636363636366</c:v>
                </c:pt>
                <c:pt idx="118">
                  <c:v>7.4583478260869569</c:v>
                </c:pt>
                <c:pt idx="119">
                  <c:v>7.2567500000000003</c:v>
                </c:pt>
                <c:pt idx="120">
                  <c:v>7.505260869565217</c:v>
                </c:pt>
                <c:pt idx="121">
                  <c:v>7.6922727272727274</c:v>
                </c:pt>
                <c:pt idx="122">
                  <c:v>7.2567500000000003</c:v>
                </c:pt>
                <c:pt idx="123">
                  <c:v>7.7903636363636366</c:v>
                </c:pt>
                <c:pt idx="124">
                  <c:v>7.2439166666666663</c:v>
                </c:pt>
                <c:pt idx="125">
                  <c:v>7.6922727272727274</c:v>
                </c:pt>
                <c:pt idx="126">
                  <c:v>7.2567500000000003</c:v>
                </c:pt>
                <c:pt idx="127">
                  <c:v>7.7903636363636366</c:v>
                </c:pt>
                <c:pt idx="128">
                  <c:v>7.2439166666666663</c:v>
                </c:pt>
                <c:pt idx="129">
                  <c:v>7.6922727272727274</c:v>
                </c:pt>
                <c:pt idx="130">
                  <c:v>7.2567500000000003</c:v>
                </c:pt>
                <c:pt idx="131">
                  <c:v>7.7903636363636366</c:v>
                </c:pt>
                <c:pt idx="132">
                  <c:v>-7.9024545454545452</c:v>
                </c:pt>
                <c:pt idx="133">
                  <c:v>-7.0512499999999996</c:v>
                </c:pt>
                <c:pt idx="134">
                  <c:v>-7.9164545454545454</c:v>
                </c:pt>
                <c:pt idx="135">
                  <c:v>-7.1411666666666669</c:v>
                </c:pt>
                <c:pt idx="136">
                  <c:v>-7.9024545454545452</c:v>
                </c:pt>
                <c:pt idx="137">
                  <c:v>-7.0512499999999996</c:v>
                </c:pt>
                <c:pt idx="138">
                  <c:v>-7.9164545454545454</c:v>
                </c:pt>
                <c:pt idx="139">
                  <c:v>-7.1411666666666669</c:v>
                </c:pt>
                <c:pt idx="140">
                  <c:v>-7.4583478260869569</c:v>
                </c:pt>
                <c:pt idx="141">
                  <c:v>-7.9164545454545454</c:v>
                </c:pt>
                <c:pt idx="142">
                  <c:v>-7.1411666666666669</c:v>
                </c:pt>
                <c:pt idx="143">
                  <c:v>-7.9024545454545452</c:v>
                </c:pt>
                <c:pt idx="144">
                  <c:v>-7.0512499999999996</c:v>
                </c:pt>
                <c:pt idx="145">
                  <c:v>-7.9164545454545454</c:v>
                </c:pt>
                <c:pt idx="146">
                  <c:v>-7.1411666666666669</c:v>
                </c:pt>
                <c:pt idx="147">
                  <c:v>-7.9024545454545452</c:v>
                </c:pt>
                <c:pt idx="148">
                  <c:v>-7.6922727272727274</c:v>
                </c:pt>
                <c:pt idx="149">
                  <c:v>7.9164545454545454</c:v>
                </c:pt>
                <c:pt idx="150">
                  <c:v>7.7903636363636366</c:v>
                </c:pt>
                <c:pt idx="151">
                  <c:v>7.2439166666666663</c:v>
                </c:pt>
                <c:pt idx="152">
                  <c:v>7.6922727272727274</c:v>
                </c:pt>
                <c:pt idx="153">
                  <c:v>7.2567500000000003</c:v>
                </c:pt>
                <c:pt idx="154">
                  <c:v>7.7903636363636366</c:v>
                </c:pt>
                <c:pt idx="155">
                  <c:v>7.2439166666666663</c:v>
                </c:pt>
                <c:pt idx="156">
                  <c:v>7.6922727272727274</c:v>
                </c:pt>
                <c:pt idx="157">
                  <c:v>7.2567500000000003</c:v>
                </c:pt>
                <c:pt idx="158">
                  <c:v>7.7903636363636366</c:v>
                </c:pt>
                <c:pt idx="159">
                  <c:v>7.2439166666666663</c:v>
                </c:pt>
                <c:pt idx="160">
                  <c:v>7.6922727272727274</c:v>
                </c:pt>
                <c:pt idx="161">
                  <c:v>7.2567500000000003</c:v>
                </c:pt>
                <c:pt idx="162">
                  <c:v>7.505260869565217</c:v>
                </c:pt>
                <c:pt idx="163">
                  <c:v>7.6922727272727274</c:v>
                </c:pt>
                <c:pt idx="164">
                  <c:v>7.2567500000000003</c:v>
                </c:pt>
                <c:pt idx="165">
                  <c:v>7.7903636363636366</c:v>
                </c:pt>
                <c:pt idx="166">
                  <c:v>-7.9024545454545452</c:v>
                </c:pt>
                <c:pt idx="167">
                  <c:v>-7.0512499999999996</c:v>
                </c:pt>
                <c:pt idx="168">
                  <c:v>-7.5119565217391306</c:v>
                </c:pt>
                <c:pt idx="169">
                  <c:v>-7.9024545454545452</c:v>
                </c:pt>
                <c:pt idx="170">
                  <c:v>-7.0512499999999996</c:v>
                </c:pt>
                <c:pt idx="171">
                  <c:v>-7.9164545454545454</c:v>
                </c:pt>
                <c:pt idx="172">
                  <c:v>-7.1411666666666669</c:v>
                </c:pt>
                <c:pt idx="173">
                  <c:v>-7.9024545454545452</c:v>
                </c:pt>
                <c:pt idx="174">
                  <c:v>-7.0512499999999996</c:v>
                </c:pt>
                <c:pt idx="175">
                  <c:v>-7.9164545454545454</c:v>
                </c:pt>
                <c:pt idx="176">
                  <c:v>-7.1411666666666669</c:v>
                </c:pt>
                <c:pt idx="177">
                  <c:v>-7.9024545454545452</c:v>
                </c:pt>
                <c:pt idx="178">
                  <c:v>-7.0512499999999996</c:v>
                </c:pt>
                <c:pt idx="179">
                  <c:v>-7.5119565217391306</c:v>
                </c:pt>
                <c:pt idx="180">
                  <c:v>-7.9024545454545452</c:v>
                </c:pt>
                <c:pt idx="181">
                  <c:v>-7.6922727272727274</c:v>
                </c:pt>
                <c:pt idx="182">
                  <c:v>7.9164545454545454</c:v>
                </c:pt>
                <c:pt idx="183">
                  <c:v>7.7903636363636366</c:v>
                </c:pt>
                <c:pt idx="184">
                  <c:v>7.2439166666666663</c:v>
                </c:pt>
                <c:pt idx="185">
                  <c:v>7.6922727272727274</c:v>
                </c:pt>
                <c:pt idx="186">
                  <c:v>7.2567500000000003</c:v>
                </c:pt>
                <c:pt idx="187">
                  <c:v>7.7903636363636366</c:v>
                </c:pt>
                <c:pt idx="188">
                  <c:v>7.4583478260869569</c:v>
                </c:pt>
                <c:pt idx="189">
                  <c:v>7.2567500000000003</c:v>
                </c:pt>
                <c:pt idx="190">
                  <c:v>7.505260869565217</c:v>
                </c:pt>
                <c:pt idx="191">
                  <c:v>7.6922727272727274</c:v>
                </c:pt>
                <c:pt idx="192">
                  <c:v>7.2567500000000003</c:v>
                </c:pt>
                <c:pt idx="193">
                  <c:v>7.7903636363636366</c:v>
                </c:pt>
                <c:pt idx="194">
                  <c:v>7.2439166666666663</c:v>
                </c:pt>
                <c:pt idx="195">
                  <c:v>7.6922727272727274</c:v>
                </c:pt>
                <c:pt idx="196">
                  <c:v>7.2567500000000003</c:v>
                </c:pt>
                <c:pt idx="197">
                  <c:v>7.7903636363636366</c:v>
                </c:pt>
                <c:pt idx="198">
                  <c:v>-7.9024545454545452</c:v>
                </c:pt>
                <c:pt idx="199">
                  <c:v>-7.0512499999999996</c:v>
                </c:pt>
                <c:pt idx="200">
                  <c:v>-7.9164545454545454</c:v>
                </c:pt>
                <c:pt idx="201">
                  <c:v>-7.1411666666666669</c:v>
                </c:pt>
                <c:pt idx="202">
                  <c:v>-7.9024545454545452</c:v>
                </c:pt>
                <c:pt idx="203">
                  <c:v>-7.0512499999999996</c:v>
                </c:pt>
                <c:pt idx="204">
                  <c:v>-7.9164545454545454</c:v>
                </c:pt>
                <c:pt idx="205">
                  <c:v>-7.505260869565217</c:v>
                </c:pt>
                <c:pt idx="206">
                  <c:v>-7.0512499999999996</c:v>
                </c:pt>
                <c:pt idx="207">
                  <c:v>-7.9164545454545454</c:v>
                </c:pt>
                <c:pt idx="208">
                  <c:v>-7.1411666666666669</c:v>
                </c:pt>
                <c:pt idx="209">
                  <c:v>-7.4583478260869569</c:v>
                </c:pt>
                <c:pt idx="210">
                  <c:v>-7.9164545454545454</c:v>
                </c:pt>
                <c:pt idx="211">
                  <c:v>-7.505260869565217</c:v>
                </c:pt>
                <c:pt idx="212">
                  <c:v>-7.6922727272727274</c:v>
                </c:pt>
                <c:pt idx="213">
                  <c:v>7.9164545454545454</c:v>
                </c:pt>
                <c:pt idx="214">
                  <c:v>7.7903636363636366</c:v>
                </c:pt>
                <c:pt idx="215">
                  <c:v>7.2439166666666663</c:v>
                </c:pt>
                <c:pt idx="216">
                  <c:v>7.6922727272727274</c:v>
                </c:pt>
                <c:pt idx="217">
                  <c:v>7.2567500000000003</c:v>
                </c:pt>
                <c:pt idx="218">
                  <c:v>7.7903636363636366</c:v>
                </c:pt>
                <c:pt idx="219">
                  <c:v>7.2439166666666663</c:v>
                </c:pt>
                <c:pt idx="220">
                  <c:v>7.6922727272727274</c:v>
                </c:pt>
                <c:pt idx="221">
                  <c:v>7.2567500000000003</c:v>
                </c:pt>
                <c:pt idx="222">
                  <c:v>7.7903636363636366</c:v>
                </c:pt>
                <c:pt idx="223">
                  <c:v>7.2439166666666663</c:v>
                </c:pt>
                <c:pt idx="224">
                  <c:v>7.6922727272727274</c:v>
                </c:pt>
                <c:pt idx="225">
                  <c:v>7.2567500000000003</c:v>
                </c:pt>
                <c:pt idx="226">
                  <c:v>7.7903636363636366</c:v>
                </c:pt>
                <c:pt idx="227">
                  <c:v>7.2439166666666663</c:v>
                </c:pt>
                <c:pt idx="228">
                  <c:v>7.6922727272727274</c:v>
                </c:pt>
                <c:pt idx="229">
                  <c:v>7.2567500000000003</c:v>
                </c:pt>
                <c:pt idx="230">
                  <c:v>7.7903636363636366</c:v>
                </c:pt>
                <c:pt idx="231">
                  <c:v>-7.9024545454545452</c:v>
                </c:pt>
                <c:pt idx="232">
                  <c:v>-7.0512499999999996</c:v>
                </c:pt>
                <c:pt idx="233">
                  <c:v>-7.9164545454545454</c:v>
                </c:pt>
                <c:pt idx="234">
                  <c:v>-7.1411666666666669</c:v>
                </c:pt>
                <c:pt idx="235">
                  <c:v>-7.9024545454545452</c:v>
                </c:pt>
                <c:pt idx="236">
                  <c:v>-7.4650434782608697</c:v>
                </c:pt>
                <c:pt idx="237">
                  <c:v>-7.1411666666666669</c:v>
                </c:pt>
                <c:pt idx="238">
                  <c:v>-7.9024545454545452</c:v>
                </c:pt>
                <c:pt idx="239">
                  <c:v>-7.4650434782608697</c:v>
                </c:pt>
                <c:pt idx="240">
                  <c:v>-7.1411666666666669</c:v>
                </c:pt>
                <c:pt idx="241">
                  <c:v>-7.9024545454545452</c:v>
                </c:pt>
                <c:pt idx="242">
                  <c:v>-7.0512499999999996</c:v>
                </c:pt>
                <c:pt idx="243">
                  <c:v>-7.9164545454545454</c:v>
                </c:pt>
                <c:pt idx="244">
                  <c:v>-7.1411666666666669</c:v>
                </c:pt>
                <c:pt idx="245">
                  <c:v>-7.9024545454545452</c:v>
                </c:pt>
                <c:pt idx="246">
                  <c:v>-7.6922727272727274</c:v>
                </c:pt>
                <c:pt idx="247">
                  <c:v>7.853409090909091</c:v>
                </c:pt>
                <c:pt idx="248">
                  <c:v>7.2439166666666663</c:v>
                </c:pt>
                <c:pt idx="249">
                  <c:v>7.6922727272727274</c:v>
                </c:pt>
                <c:pt idx="250">
                  <c:v>7.2567500000000003</c:v>
                </c:pt>
                <c:pt idx="251">
                  <c:v>7.7903636363636366</c:v>
                </c:pt>
                <c:pt idx="252">
                  <c:v>7.2439166666666663</c:v>
                </c:pt>
                <c:pt idx="253">
                  <c:v>7.6922727272727274</c:v>
                </c:pt>
                <c:pt idx="254">
                  <c:v>7.2567500000000003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3-417D-950A-B6562FECF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407087"/>
        <c:axId val="1913406671"/>
      </c:lineChart>
      <c:catAx>
        <c:axId val="191340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3406671"/>
        <c:crosses val="autoZero"/>
        <c:auto val="1"/>
        <c:lblAlgn val="ctr"/>
        <c:lblOffset val="100"/>
        <c:noMultiLvlLbl val="0"/>
      </c:catAx>
      <c:valAx>
        <c:axId val="19134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340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Sheet3!$O$1:$O$3</c:f>
              <c:strCache>
                <c:ptCount val="3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Sheet3!$O$4:$O$257</c:f>
              <c:numCache>
                <c:formatCode>General</c:formatCode>
                <c:ptCount val="254"/>
                <c:pt idx="0">
                  <c:v>0.8512045454545456</c:v>
                </c:pt>
                <c:pt idx="1">
                  <c:v>-0.86520454545454584</c:v>
                </c:pt>
                <c:pt idx="2">
                  <c:v>0.77528787878787853</c:v>
                </c:pt>
                <c:pt idx="3">
                  <c:v>-0.76128787878787829</c:v>
                </c:pt>
                <c:pt idx="4">
                  <c:v>0.8512045454545456</c:v>
                </c:pt>
                <c:pt idx="5">
                  <c:v>-0.86520454545454584</c:v>
                </c:pt>
                <c:pt idx="6">
                  <c:v>0.77528787878787853</c:v>
                </c:pt>
                <c:pt idx="7">
                  <c:v>-0.76128787878787829</c:v>
                </c:pt>
                <c:pt idx="8">
                  <c:v>0.8512045454545456</c:v>
                </c:pt>
                <c:pt idx="9">
                  <c:v>-0.86520454545454584</c:v>
                </c:pt>
                <c:pt idx="10">
                  <c:v>0.77528787878787853</c:v>
                </c:pt>
                <c:pt idx="11">
                  <c:v>-0.76128787878787829</c:v>
                </c:pt>
                <c:pt idx="12">
                  <c:v>0.8512045454545456</c:v>
                </c:pt>
                <c:pt idx="13">
                  <c:v>-0.86520454545454584</c:v>
                </c:pt>
                <c:pt idx="14">
                  <c:v>0.77528787878787853</c:v>
                </c:pt>
                <c:pt idx="15">
                  <c:v>-0.76128787878787829</c:v>
                </c:pt>
                <c:pt idx="16">
                  <c:v>0.2101818181818178</c:v>
                </c:pt>
                <c:pt idx="17">
                  <c:v>15.545681818181819</c:v>
                </c:pt>
                <c:pt idx="18">
                  <c:v>-0.60949242424242467</c:v>
                </c:pt>
                <c:pt idx="19">
                  <c:v>0.44835606060606104</c:v>
                </c:pt>
                <c:pt idx="20">
                  <c:v>-0.18031620553359673</c:v>
                </c:pt>
                <c:pt idx="21">
                  <c:v>-0.26803985507246431</c:v>
                </c:pt>
                <c:pt idx="22">
                  <c:v>0.44835606060606104</c:v>
                </c:pt>
                <c:pt idx="23">
                  <c:v>-0.43552272727272712</c:v>
                </c:pt>
                <c:pt idx="24">
                  <c:v>0.53361363636363635</c:v>
                </c:pt>
                <c:pt idx="25">
                  <c:v>-0.54644696969697026</c:v>
                </c:pt>
                <c:pt idx="26">
                  <c:v>0.44835606060606104</c:v>
                </c:pt>
                <c:pt idx="27">
                  <c:v>-0.18031620553359673</c:v>
                </c:pt>
                <c:pt idx="28">
                  <c:v>-0.26803985507246431</c:v>
                </c:pt>
                <c:pt idx="29">
                  <c:v>0.44835606060606104</c:v>
                </c:pt>
                <c:pt idx="30">
                  <c:v>-0.43552272727272712</c:v>
                </c:pt>
                <c:pt idx="31">
                  <c:v>0.53361363636363635</c:v>
                </c:pt>
                <c:pt idx="32">
                  <c:v>-15.692818181818183</c:v>
                </c:pt>
                <c:pt idx="33">
                  <c:v>0.8512045454545456</c:v>
                </c:pt>
                <c:pt idx="34">
                  <c:v>-0.86520454545454584</c:v>
                </c:pt>
                <c:pt idx="35">
                  <c:v>0.77528787878787853</c:v>
                </c:pt>
                <c:pt idx="36">
                  <c:v>-0.76128787878787829</c:v>
                </c:pt>
                <c:pt idx="37">
                  <c:v>0.8512045454545456</c:v>
                </c:pt>
                <c:pt idx="38">
                  <c:v>-0.86520454545454584</c:v>
                </c:pt>
                <c:pt idx="39">
                  <c:v>0.77528787878787853</c:v>
                </c:pt>
                <c:pt idx="40">
                  <c:v>-0.76128787878787829</c:v>
                </c:pt>
                <c:pt idx="41">
                  <c:v>0.43741106719367551</c:v>
                </c:pt>
                <c:pt idx="42">
                  <c:v>0.32387681159420278</c:v>
                </c:pt>
                <c:pt idx="43">
                  <c:v>-0.76128787878787829</c:v>
                </c:pt>
                <c:pt idx="44">
                  <c:v>0.8512045454545456</c:v>
                </c:pt>
                <c:pt idx="45">
                  <c:v>-0.86520454545454584</c:v>
                </c:pt>
                <c:pt idx="46">
                  <c:v>0.77528787878787853</c:v>
                </c:pt>
                <c:pt idx="47">
                  <c:v>-0.76128787878787829</c:v>
                </c:pt>
                <c:pt idx="48">
                  <c:v>0.2101818181818178</c:v>
                </c:pt>
                <c:pt idx="49">
                  <c:v>15.608727272727272</c:v>
                </c:pt>
                <c:pt idx="50">
                  <c:v>-0.35068983957219224</c:v>
                </c:pt>
                <c:pt idx="51">
                  <c:v>-0.30901470588235291</c:v>
                </c:pt>
                <c:pt idx="52">
                  <c:v>0.53361363636363635</c:v>
                </c:pt>
                <c:pt idx="53">
                  <c:v>-0.54644696969697026</c:v>
                </c:pt>
                <c:pt idx="54">
                  <c:v>0.44835606060606104</c:v>
                </c:pt>
                <c:pt idx="55">
                  <c:v>-0.43552272727272712</c:v>
                </c:pt>
                <c:pt idx="56">
                  <c:v>0.53361363636363635</c:v>
                </c:pt>
                <c:pt idx="57">
                  <c:v>-0.54644696969697026</c:v>
                </c:pt>
                <c:pt idx="58">
                  <c:v>0.44835606060606104</c:v>
                </c:pt>
                <c:pt idx="59">
                  <c:v>-0.43552272727272712</c:v>
                </c:pt>
                <c:pt idx="60">
                  <c:v>0.53361363636363635</c:v>
                </c:pt>
                <c:pt idx="61">
                  <c:v>-0.54644696969697026</c:v>
                </c:pt>
                <c:pt idx="62">
                  <c:v>0.44835606060606104</c:v>
                </c:pt>
                <c:pt idx="63">
                  <c:v>-0.43552272727272712</c:v>
                </c:pt>
                <c:pt idx="64">
                  <c:v>0.53361363636363635</c:v>
                </c:pt>
                <c:pt idx="65">
                  <c:v>-15.692818181818183</c:v>
                </c:pt>
                <c:pt idx="66">
                  <c:v>0.43741106719367551</c:v>
                </c:pt>
                <c:pt idx="67">
                  <c:v>0.32387681159420278</c:v>
                </c:pt>
                <c:pt idx="68">
                  <c:v>-0.76128787878787829</c:v>
                </c:pt>
                <c:pt idx="69">
                  <c:v>0.8512045454545456</c:v>
                </c:pt>
                <c:pt idx="70">
                  <c:v>-0.86520454545454584</c:v>
                </c:pt>
                <c:pt idx="71">
                  <c:v>0.77528787878787853</c:v>
                </c:pt>
                <c:pt idx="72">
                  <c:v>-0.76128787878787829</c:v>
                </c:pt>
                <c:pt idx="73">
                  <c:v>0.8512045454545456</c:v>
                </c:pt>
                <c:pt idx="74">
                  <c:v>-0.86520454545454584</c:v>
                </c:pt>
                <c:pt idx="75">
                  <c:v>0.41119367588932842</c:v>
                </c:pt>
                <c:pt idx="76">
                  <c:v>0.45401086956521741</c:v>
                </c:pt>
                <c:pt idx="77">
                  <c:v>-0.86520454545454584</c:v>
                </c:pt>
                <c:pt idx="78">
                  <c:v>0.77528787878787853</c:v>
                </c:pt>
                <c:pt idx="79">
                  <c:v>-0.76128787878787829</c:v>
                </c:pt>
                <c:pt idx="80">
                  <c:v>0.2101818181818178</c:v>
                </c:pt>
                <c:pt idx="81">
                  <c:v>15.608727272727272</c:v>
                </c:pt>
                <c:pt idx="82">
                  <c:v>-0.12609090909090881</c:v>
                </c:pt>
                <c:pt idx="83">
                  <c:v>-0.54644696969697026</c:v>
                </c:pt>
                <c:pt idx="84">
                  <c:v>0.44835606060606104</c:v>
                </c:pt>
                <c:pt idx="85">
                  <c:v>-0.43552272727272712</c:v>
                </c:pt>
                <c:pt idx="86">
                  <c:v>0.53361363636363635</c:v>
                </c:pt>
                <c:pt idx="87">
                  <c:v>-0.54644696969697026</c:v>
                </c:pt>
                <c:pt idx="88">
                  <c:v>0.44835606060606104</c:v>
                </c:pt>
                <c:pt idx="89">
                  <c:v>-0.43552272727272712</c:v>
                </c:pt>
                <c:pt idx="90">
                  <c:v>0.24851086956521673</c:v>
                </c:pt>
                <c:pt idx="91">
                  <c:v>0.18701185770751039</c:v>
                </c:pt>
                <c:pt idx="92">
                  <c:v>-0.43552272727272712</c:v>
                </c:pt>
                <c:pt idx="93">
                  <c:v>0.53361363636363635</c:v>
                </c:pt>
                <c:pt idx="94">
                  <c:v>-0.54644696969697026</c:v>
                </c:pt>
                <c:pt idx="95">
                  <c:v>0.44835606060606104</c:v>
                </c:pt>
                <c:pt idx="96">
                  <c:v>-0.43552272727272712</c:v>
                </c:pt>
                <c:pt idx="97">
                  <c:v>0.53361363636363635</c:v>
                </c:pt>
                <c:pt idx="98">
                  <c:v>-15.692818181818183</c:v>
                </c:pt>
                <c:pt idx="99">
                  <c:v>0.8512045454545456</c:v>
                </c:pt>
                <c:pt idx="100">
                  <c:v>-0.86520454545454584</c:v>
                </c:pt>
                <c:pt idx="101">
                  <c:v>0.77528787878787853</c:v>
                </c:pt>
                <c:pt idx="102">
                  <c:v>-0.76128787878787829</c:v>
                </c:pt>
                <c:pt idx="103">
                  <c:v>0.8512045454545456</c:v>
                </c:pt>
                <c:pt idx="104">
                  <c:v>-0.86520454545454584</c:v>
                </c:pt>
                <c:pt idx="105">
                  <c:v>0.41119367588932842</c:v>
                </c:pt>
                <c:pt idx="106">
                  <c:v>0.45401086956521741</c:v>
                </c:pt>
                <c:pt idx="107">
                  <c:v>-0.86520454545454584</c:v>
                </c:pt>
                <c:pt idx="108">
                  <c:v>0.77528787878787853</c:v>
                </c:pt>
                <c:pt idx="109">
                  <c:v>-0.76128787878787829</c:v>
                </c:pt>
                <c:pt idx="110">
                  <c:v>0.8512045454545456</c:v>
                </c:pt>
                <c:pt idx="111">
                  <c:v>-0.86520454545454584</c:v>
                </c:pt>
                <c:pt idx="112">
                  <c:v>0.77528787878787853</c:v>
                </c:pt>
                <c:pt idx="113">
                  <c:v>-0.76128787878787829</c:v>
                </c:pt>
                <c:pt idx="114">
                  <c:v>0.2101818181818178</c:v>
                </c:pt>
                <c:pt idx="115">
                  <c:v>15.608727272727272</c:v>
                </c:pt>
                <c:pt idx="116">
                  <c:v>-0.12609090909090881</c:v>
                </c:pt>
                <c:pt idx="117">
                  <c:v>-0.3320158102766797</c:v>
                </c:pt>
                <c:pt idx="118">
                  <c:v>-0.20159782608695664</c:v>
                </c:pt>
                <c:pt idx="119">
                  <c:v>0.24851086956521673</c:v>
                </c:pt>
                <c:pt idx="120">
                  <c:v>0.18701185770751039</c:v>
                </c:pt>
                <c:pt idx="121">
                  <c:v>-0.43552272727272712</c:v>
                </c:pt>
                <c:pt idx="122">
                  <c:v>0.53361363636363635</c:v>
                </c:pt>
                <c:pt idx="123">
                  <c:v>-0.54644696969697026</c:v>
                </c:pt>
                <c:pt idx="124">
                  <c:v>0.44835606060606104</c:v>
                </c:pt>
                <c:pt idx="125">
                  <c:v>-0.43552272727272712</c:v>
                </c:pt>
                <c:pt idx="126">
                  <c:v>0.53361363636363635</c:v>
                </c:pt>
                <c:pt idx="127">
                  <c:v>-0.54644696969697026</c:v>
                </c:pt>
                <c:pt idx="128">
                  <c:v>0.44835606060606104</c:v>
                </c:pt>
                <c:pt idx="129">
                  <c:v>-0.43552272727272712</c:v>
                </c:pt>
                <c:pt idx="130">
                  <c:v>0.53361363636363635</c:v>
                </c:pt>
                <c:pt idx="131">
                  <c:v>-15.692818181818183</c:v>
                </c:pt>
                <c:pt idx="132">
                  <c:v>0.8512045454545456</c:v>
                </c:pt>
                <c:pt idx="133">
                  <c:v>-0.86520454545454584</c:v>
                </c:pt>
                <c:pt idx="134">
                  <c:v>0.77528787878787853</c:v>
                </c:pt>
                <c:pt idx="135">
                  <c:v>-0.76128787878787829</c:v>
                </c:pt>
                <c:pt idx="136">
                  <c:v>0.8512045454545456</c:v>
                </c:pt>
                <c:pt idx="137">
                  <c:v>-0.86520454545454584</c:v>
                </c:pt>
                <c:pt idx="138">
                  <c:v>0.77528787878787853</c:v>
                </c:pt>
                <c:pt idx="139">
                  <c:v>-0.31718115942029002</c:v>
                </c:pt>
                <c:pt idx="140">
                  <c:v>-0.45810671936758851</c:v>
                </c:pt>
                <c:pt idx="141">
                  <c:v>0.77528787878787853</c:v>
                </c:pt>
                <c:pt idx="142">
                  <c:v>-0.76128787878787829</c:v>
                </c:pt>
                <c:pt idx="143">
                  <c:v>0.8512045454545456</c:v>
                </c:pt>
                <c:pt idx="144">
                  <c:v>-0.86520454545454584</c:v>
                </c:pt>
                <c:pt idx="145">
                  <c:v>0.77528787878787853</c:v>
                </c:pt>
                <c:pt idx="146">
                  <c:v>-0.76128787878787829</c:v>
                </c:pt>
                <c:pt idx="147">
                  <c:v>0.2101818181818178</c:v>
                </c:pt>
                <c:pt idx="148">
                  <c:v>15.608727272727272</c:v>
                </c:pt>
                <c:pt idx="149">
                  <c:v>-0.12609090909090881</c:v>
                </c:pt>
                <c:pt idx="150">
                  <c:v>-0.54644696969697026</c:v>
                </c:pt>
                <c:pt idx="151">
                  <c:v>0.44835606060606104</c:v>
                </c:pt>
                <c:pt idx="152">
                  <c:v>-0.43552272727272712</c:v>
                </c:pt>
                <c:pt idx="153">
                  <c:v>0.53361363636363635</c:v>
                </c:pt>
                <c:pt idx="154">
                  <c:v>-0.54644696969697026</c:v>
                </c:pt>
                <c:pt idx="155">
                  <c:v>0.44835606060606104</c:v>
                </c:pt>
                <c:pt idx="156">
                  <c:v>-0.43552272727272712</c:v>
                </c:pt>
                <c:pt idx="157">
                  <c:v>0.53361363636363635</c:v>
                </c:pt>
                <c:pt idx="158">
                  <c:v>-0.54644696969697026</c:v>
                </c:pt>
                <c:pt idx="159">
                  <c:v>0.44835606060606104</c:v>
                </c:pt>
                <c:pt idx="160">
                  <c:v>-0.43552272727272712</c:v>
                </c:pt>
                <c:pt idx="161">
                  <c:v>0.24851086956521673</c:v>
                </c:pt>
                <c:pt idx="162">
                  <c:v>0.18701185770751039</c:v>
                </c:pt>
                <c:pt idx="163">
                  <c:v>-0.43552272727272712</c:v>
                </c:pt>
                <c:pt idx="164">
                  <c:v>0.53361363636363635</c:v>
                </c:pt>
                <c:pt idx="165">
                  <c:v>-15.692818181818183</c:v>
                </c:pt>
                <c:pt idx="166">
                  <c:v>0.8512045454545456</c:v>
                </c:pt>
                <c:pt idx="167">
                  <c:v>-0.46070652173913107</c:v>
                </c:pt>
                <c:pt idx="168">
                  <c:v>-0.39049802371541453</c:v>
                </c:pt>
                <c:pt idx="169">
                  <c:v>0.8512045454545456</c:v>
                </c:pt>
                <c:pt idx="170">
                  <c:v>-0.86520454545454584</c:v>
                </c:pt>
                <c:pt idx="171">
                  <c:v>0.77528787878787853</c:v>
                </c:pt>
                <c:pt idx="172">
                  <c:v>-0.76128787878787829</c:v>
                </c:pt>
                <c:pt idx="173">
                  <c:v>0.8512045454545456</c:v>
                </c:pt>
                <c:pt idx="174">
                  <c:v>-0.86520454545454584</c:v>
                </c:pt>
                <c:pt idx="175">
                  <c:v>0.77528787878787853</c:v>
                </c:pt>
                <c:pt idx="176">
                  <c:v>-0.76128787878787829</c:v>
                </c:pt>
                <c:pt idx="177">
                  <c:v>0.8512045454545456</c:v>
                </c:pt>
                <c:pt idx="178">
                  <c:v>-0.46070652173913107</c:v>
                </c:pt>
                <c:pt idx="179">
                  <c:v>-0.39049802371541453</c:v>
                </c:pt>
                <c:pt idx="180">
                  <c:v>0.2101818181818178</c:v>
                </c:pt>
                <c:pt idx="181">
                  <c:v>15.608727272727272</c:v>
                </c:pt>
                <c:pt idx="182">
                  <c:v>-0.12609090909090881</c:v>
                </c:pt>
                <c:pt idx="183">
                  <c:v>-0.54644696969697026</c:v>
                </c:pt>
                <c:pt idx="184">
                  <c:v>0.44835606060606104</c:v>
                </c:pt>
                <c:pt idx="185">
                  <c:v>-0.43552272727272712</c:v>
                </c:pt>
                <c:pt idx="186">
                  <c:v>0.53361363636363635</c:v>
                </c:pt>
                <c:pt idx="187">
                  <c:v>-0.3320158102766797</c:v>
                </c:pt>
                <c:pt idx="188">
                  <c:v>-0.20159782608695664</c:v>
                </c:pt>
                <c:pt idx="189">
                  <c:v>0.24851086956521673</c:v>
                </c:pt>
                <c:pt idx="190">
                  <c:v>0.18701185770751039</c:v>
                </c:pt>
                <c:pt idx="191">
                  <c:v>-0.43552272727272712</c:v>
                </c:pt>
                <c:pt idx="192">
                  <c:v>0.53361363636363635</c:v>
                </c:pt>
                <c:pt idx="193">
                  <c:v>-0.54644696969697026</c:v>
                </c:pt>
                <c:pt idx="194">
                  <c:v>0.44835606060606104</c:v>
                </c:pt>
                <c:pt idx="195">
                  <c:v>-0.43552272727272712</c:v>
                </c:pt>
                <c:pt idx="196">
                  <c:v>0.53361363636363635</c:v>
                </c:pt>
                <c:pt idx="197">
                  <c:v>-15.692818181818183</c:v>
                </c:pt>
                <c:pt idx="198">
                  <c:v>0.8512045454545456</c:v>
                </c:pt>
                <c:pt idx="199">
                  <c:v>-0.86520454545454584</c:v>
                </c:pt>
                <c:pt idx="200">
                  <c:v>0.77528787878787853</c:v>
                </c:pt>
                <c:pt idx="201">
                  <c:v>-0.76128787878787829</c:v>
                </c:pt>
                <c:pt idx="202">
                  <c:v>0.8512045454545456</c:v>
                </c:pt>
                <c:pt idx="203">
                  <c:v>-0.86520454545454584</c:v>
                </c:pt>
                <c:pt idx="204">
                  <c:v>0.41119367588932842</c:v>
                </c:pt>
                <c:pt idx="205">
                  <c:v>0.45401086956521741</c:v>
                </c:pt>
                <c:pt idx="206">
                  <c:v>-0.86520454545454584</c:v>
                </c:pt>
                <c:pt idx="207">
                  <c:v>0.77528787878787853</c:v>
                </c:pt>
                <c:pt idx="208">
                  <c:v>-0.31718115942029002</c:v>
                </c:pt>
                <c:pt idx="209">
                  <c:v>-0.45810671936758851</c:v>
                </c:pt>
                <c:pt idx="210">
                  <c:v>0.41119367588932842</c:v>
                </c:pt>
                <c:pt idx="211">
                  <c:v>-0.18701185770751039</c:v>
                </c:pt>
                <c:pt idx="212">
                  <c:v>15.608727272727272</c:v>
                </c:pt>
                <c:pt idx="213">
                  <c:v>-0.12609090909090881</c:v>
                </c:pt>
                <c:pt idx="214">
                  <c:v>-0.54644696969697026</c:v>
                </c:pt>
                <c:pt idx="215">
                  <c:v>0.44835606060606104</c:v>
                </c:pt>
                <c:pt idx="216">
                  <c:v>-0.43552272727272712</c:v>
                </c:pt>
                <c:pt idx="217">
                  <c:v>0.53361363636363635</c:v>
                </c:pt>
                <c:pt idx="218">
                  <c:v>-0.54644696969697026</c:v>
                </c:pt>
                <c:pt idx="219">
                  <c:v>0.44835606060606104</c:v>
                </c:pt>
                <c:pt idx="220">
                  <c:v>-0.43552272727272712</c:v>
                </c:pt>
                <c:pt idx="221">
                  <c:v>0.53361363636363635</c:v>
                </c:pt>
                <c:pt idx="222">
                  <c:v>-0.54644696969697026</c:v>
                </c:pt>
                <c:pt idx="223">
                  <c:v>0.44835606060606104</c:v>
                </c:pt>
                <c:pt idx="224">
                  <c:v>-0.43552272727272712</c:v>
                </c:pt>
                <c:pt idx="225">
                  <c:v>0.53361363636363635</c:v>
                </c:pt>
                <c:pt idx="226">
                  <c:v>-0.54644696969697026</c:v>
                </c:pt>
                <c:pt idx="227">
                  <c:v>0.44835606060606104</c:v>
                </c:pt>
                <c:pt idx="228">
                  <c:v>-0.43552272727272712</c:v>
                </c:pt>
                <c:pt idx="229">
                  <c:v>0.53361363636363635</c:v>
                </c:pt>
                <c:pt idx="230">
                  <c:v>-15.692818181818183</c:v>
                </c:pt>
                <c:pt idx="231">
                  <c:v>0.8512045454545456</c:v>
                </c:pt>
                <c:pt idx="232">
                  <c:v>-0.86520454545454584</c:v>
                </c:pt>
                <c:pt idx="233">
                  <c:v>0.77528787878787853</c:v>
                </c:pt>
                <c:pt idx="234">
                  <c:v>-0.76128787878787829</c:v>
                </c:pt>
                <c:pt idx="235">
                  <c:v>0.43741106719367551</c:v>
                </c:pt>
                <c:pt idx="236">
                  <c:v>0.32387681159420278</c:v>
                </c:pt>
                <c:pt idx="237">
                  <c:v>-0.76128787878787829</c:v>
                </c:pt>
                <c:pt idx="238">
                  <c:v>0.43741106719367551</c:v>
                </c:pt>
                <c:pt idx="239">
                  <c:v>0.32387681159420278</c:v>
                </c:pt>
                <c:pt idx="240">
                  <c:v>-0.76128787878787829</c:v>
                </c:pt>
                <c:pt idx="241">
                  <c:v>0.8512045454545456</c:v>
                </c:pt>
                <c:pt idx="242">
                  <c:v>-0.86520454545454584</c:v>
                </c:pt>
                <c:pt idx="243">
                  <c:v>0.77528787878787853</c:v>
                </c:pt>
                <c:pt idx="244">
                  <c:v>-0.76128787878787829</c:v>
                </c:pt>
                <c:pt idx="245">
                  <c:v>0.2101818181818178</c:v>
                </c:pt>
                <c:pt idx="246">
                  <c:v>15.545681818181819</c:v>
                </c:pt>
                <c:pt idx="247">
                  <c:v>-0.60949242424242467</c:v>
                </c:pt>
                <c:pt idx="248">
                  <c:v>0.44835606060606104</c:v>
                </c:pt>
                <c:pt idx="249">
                  <c:v>-0.43552272727272712</c:v>
                </c:pt>
                <c:pt idx="250">
                  <c:v>0.53361363636363635</c:v>
                </c:pt>
                <c:pt idx="251">
                  <c:v>-0.54644696969697026</c:v>
                </c:pt>
                <c:pt idx="252">
                  <c:v>0.44835606060606104</c:v>
                </c:pt>
                <c:pt idx="253">
                  <c:v>-0.43552272727272712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B-423B-9B48-E71F7CC1D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829855"/>
        <c:axId val="1858833183"/>
      </c:lineChart>
      <c:catAx>
        <c:axId val="1858829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833183"/>
        <c:crosses val="autoZero"/>
        <c:auto val="1"/>
        <c:lblAlgn val="ctr"/>
        <c:lblOffset val="100"/>
        <c:noMultiLvlLbl val="0"/>
      </c:catAx>
      <c:valAx>
        <c:axId val="185883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82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8406039581186803E-2"/>
          <c:y val="7.7971296443814272E-2"/>
          <c:w val="0.93598371632117416"/>
          <c:h val="0.85262597478045243"/>
        </c:manualLayout>
      </c:layout>
      <c:lineChart>
        <c:grouping val="standar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Sheet4!$C$4:$C$257</c:f>
              <c:numCache>
                <c:formatCode>General</c:formatCode>
                <c:ptCount val="254"/>
                <c:pt idx="0">
                  <c:v>-1</c:v>
                </c:pt>
                <c:pt idx="1">
                  <c:v>-0.89070808899999998</c:v>
                </c:pt>
                <c:pt idx="2">
                  <c:v>-0.98740869799999997</c:v>
                </c:pt>
                <c:pt idx="3">
                  <c:v>-0.89228606200000005</c:v>
                </c:pt>
                <c:pt idx="4">
                  <c:v>-1</c:v>
                </c:pt>
                <c:pt idx="5">
                  <c:v>-0.89070808899999998</c:v>
                </c:pt>
                <c:pt idx="6">
                  <c:v>-0.98740869799999997</c:v>
                </c:pt>
                <c:pt idx="7">
                  <c:v>-0.89228606200000005</c:v>
                </c:pt>
                <c:pt idx="8">
                  <c:v>-1</c:v>
                </c:pt>
                <c:pt idx="9">
                  <c:v>-0.89070808899999998</c:v>
                </c:pt>
                <c:pt idx="10">
                  <c:v>-0.93950766299999999</c:v>
                </c:pt>
                <c:pt idx="11">
                  <c:v>-1</c:v>
                </c:pt>
                <c:pt idx="12">
                  <c:v>-0.89070808899999998</c:v>
                </c:pt>
                <c:pt idx="13">
                  <c:v>-0.98740869799999997</c:v>
                </c:pt>
                <c:pt idx="14">
                  <c:v>-0.89228606200000005</c:v>
                </c:pt>
                <c:pt idx="15">
                  <c:v>-0.91666668699999998</c:v>
                </c:pt>
                <c:pt idx="16">
                  <c:v>0.89070808899999998</c:v>
                </c:pt>
                <c:pt idx="17">
                  <c:v>0.90512466400000002</c:v>
                </c:pt>
                <c:pt idx="18">
                  <c:v>0.973402977</c:v>
                </c:pt>
                <c:pt idx="19">
                  <c:v>0.91666668699999998</c:v>
                </c:pt>
                <c:pt idx="20">
                  <c:v>0.97168159499999995</c:v>
                </c:pt>
                <c:pt idx="21">
                  <c:v>0.93950766299999999</c:v>
                </c:pt>
                <c:pt idx="22">
                  <c:v>0.91666668699999998</c:v>
                </c:pt>
                <c:pt idx="23">
                  <c:v>0.97168159499999995</c:v>
                </c:pt>
                <c:pt idx="24">
                  <c:v>0.93950766299999999</c:v>
                </c:pt>
                <c:pt idx="25">
                  <c:v>0.91666668699999998</c:v>
                </c:pt>
                <c:pt idx="26">
                  <c:v>0.97168159499999995</c:v>
                </c:pt>
                <c:pt idx="27">
                  <c:v>0.90512466400000002</c:v>
                </c:pt>
                <c:pt idx="28">
                  <c:v>0.973402977</c:v>
                </c:pt>
                <c:pt idx="29">
                  <c:v>0.91666668699999998</c:v>
                </c:pt>
                <c:pt idx="30">
                  <c:v>0.97168159499999995</c:v>
                </c:pt>
                <c:pt idx="31">
                  <c:v>0</c:v>
                </c:pt>
                <c:pt idx="32">
                  <c:v>-1</c:v>
                </c:pt>
                <c:pt idx="33">
                  <c:v>-0.89070808899999998</c:v>
                </c:pt>
                <c:pt idx="34">
                  <c:v>-0.98740869799999997</c:v>
                </c:pt>
                <c:pt idx="35">
                  <c:v>-0.89228606200000005</c:v>
                </c:pt>
                <c:pt idx="36">
                  <c:v>-1</c:v>
                </c:pt>
                <c:pt idx="37">
                  <c:v>-0.89070808899999998</c:v>
                </c:pt>
                <c:pt idx="38">
                  <c:v>-0.98740869799999997</c:v>
                </c:pt>
                <c:pt idx="39">
                  <c:v>-0.89228606200000005</c:v>
                </c:pt>
                <c:pt idx="40">
                  <c:v>-1</c:v>
                </c:pt>
                <c:pt idx="41">
                  <c:v>-0.93867033700000002</c:v>
                </c:pt>
                <c:pt idx="42">
                  <c:v>-0.89228606200000005</c:v>
                </c:pt>
                <c:pt idx="43">
                  <c:v>-0.94456923000000004</c:v>
                </c:pt>
                <c:pt idx="44">
                  <c:v>-0.98740869799999997</c:v>
                </c:pt>
                <c:pt idx="45">
                  <c:v>-0.89228606200000005</c:v>
                </c:pt>
                <c:pt idx="46">
                  <c:v>-0.91666668699999998</c:v>
                </c:pt>
                <c:pt idx="47">
                  <c:v>0.89070808899999998</c:v>
                </c:pt>
                <c:pt idx="48">
                  <c:v>0.90512466400000002</c:v>
                </c:pt>
                <c:pt idx="49">
                  <c:v>0.973402977</c:v>
                </c:pt>
                <c:pt idx="50">
                  <c:v>0.91666668699999998</c:v>
                </c:pt>
                <c:pt idx="51">
                  <c:v>0.97168159499999995</c:v>
                </c:pt>
                <c:pt idx="52">
                  <c:v>0.90512466400000002</c:v>
                </c:pt>
                <c:pt idx="53">
                  <c:v>0.973402977</c:v>
                </c:pt>
                <c:pt idx="54">
                  <c:v>0.91666668699999998</c:v>
                </c:pt>
                <c:pt idx="55">
                  <c:v>0.97168159499999995</c:v>
                </c:pt>
                <c:pt idx="56">
                  <c:v>0.90512466400000002</c:v>
                </c:pt>
                <c:pt idx="57">
                  <c:v>0.973402977</c:v>
                </c:pt>
                <c:pt idx="58">
                  <c:v>0.91666668699999998</c:v>
                </c:pt>
                <c:pt idx="59">
                  <c:v>0.93867033700000002</c:v>
                </c:pt>
                <c:pt idx="60">
                  <c:v>0.973402977</c:v>
                </c:pt>
                <c:pt idx="61">
                  <c:v>0.91666668699999998</c:v>
                </c:pt>
                <c:pt idx="62">
                  <c:v>0.97168159499999995</c:v>
                </c:pt>
                <c:pt idx="63">
                  <c:v>0.90512466400000002</c:v>
                </c:pt>
                <c:pt idx="64">
                  <c:v>-0.89228606200000005</c:v>
                </c:pt>
                <c:pt idx="65">
                  <c:v>-1</c:v>
                </c:pt>
                <c:pt idx="66">
                  <c:v>-0.89070808899999998</c:v>
                </c:pt>
                <c:pt idx="67">
                  <c:v>-0.98740869799999997</c:v>
                </c:pt>
                <c:pt idx="68">
                  <c:v>-0.89228606200000005</c:v>
                </c:pt>
                <c:pt idx="69">
                  <c:v>-1</c:v>
                </c:pt>
                <c:pt idx="70">
                  <c:v>-0.89070808899999998</c:v>
                </c:pt>
                <c:pt idx="71">
                  <c:v>-0.98740869799999997</c:v>
                </c:pt>
                <c:pt idx="72">
                  <c:v>-0.89228606200000005</c:v>
                </c:pt>
                <c:pt idx="73">
                  <c:v>-1</c:v>
                </c:pt>
                <c:pt idx="74">
                  <c:v>-0.89070808899999998</c:v>
                </c:pt>
                <c:pt idx="75">
                  <c:v>-0.98740869799999997</c:v>
                </c:pt>
                <c:pt idx="76">
                  <c:v>-0.89228606200000005</c:v>
                </c:pt>
                <c:pt idx="77">
                  <c:v>-1</c:v>
                </c:pt>
                <c:pt idx="78">
                  <c:v>-0.89070808899999998</c:v>
                </c:pt>
                <c:pt idx="79">
                  <c:v>-0.98740869799999997</c:v>
                </c:pt>
                <c:pt idx="80">
                  <c:v>-0.90431213399999999</c:v>
                </c:pt>
                <c:pt idx="81">
                  <c:v>0.89785855999999997</c:v>
                </c:pt>
                <c:pt idx="82">
                  <c:v>0.973402977</c:v>
                </c:pt>
                <c:pt idx="83">
                  <c:v>0.93143677700000005</c:v>
                </c:pt>
                <c:pt idx="84">
                  <c:v>0.973402977</c:v>
                </c:pt>
                <c:pt idx="85">
                  <c:v>0.91666668699999998</c:v>
                </c:pt>
                <c:pt idx="86">
                  <c:v>0.97168159499999995</c:v>
                </c:pt>
                <c:pt idx="87">
                  <c:v>0.90512466400000002</c:v>
                </c:pt>
                <c:pt idx="88">
                  <c:v>0.973402977</c:v>
                </c:pt>
                <c:pt idx="89">
                  <c:v>0.91666668699999998</c:v>
                </c:pt>
                <c:pt idx="90">
                  <c:v>0.97168159499999995</c:v>
                </c:pt>
                <c:pt idx="91">
                  <c:v>0.90512466400000002</c:v>
                </c:pt>
                <c:pt idx="92">
                  <c:v>0.973402977</c:v>
                </c:pt>
                <c:pt idx="93">
                  <c:v>0.91666668699999998</c:v>
                </c:pt>
                <c:pt idx="94">
                  <c:v>0.97168159499999995</c:v>
                </c:pt>
                <c:pt idx="95">
                  <c:v>0.90512466400000002</c:v>
                </c:pt>
                <c:pt idx="96">
                  <c:v>-0.89228606200000005</c:v>
                </c:pt>
                <c:pt idx="97">
                  <c:v>-1</c:v>
                </c:pt>
                <c:pt idx="98">
                  <c:v>-0.89070808899999998</c:v>
                </c:pt>
                <c:pt idx="99">
                  <c:v>-0.98740869799999997</c:v>
                </c:pt>
                <c:pt idx="100">
                  <c:v>-0.89228606200000005</c:v>
                </c:pt>
                <c:pt idx="101">
                  <c:v>-1</c:v>
                </c:pt>
                <c:pt idx="102">
                  <c:v>-0.89070808899999998</c:v>
                </c:pt>
                <c:pt idx="103">
                  <c:v>-0.98740869799999997</c:v>
                </c:pt>
                <c:pt idx="104">
                  <c:v>-0.89228606200000005</c:v>
                </c:pt>
                <c:pt idx="105">
                  <c:v>-1</c:v>
                </c:pt>
                <c:pt idx="106">
                  <c:v>-0.89070808899999998</c:v>
                </c:pt>
                <c:pt idx="107">
                  <c:v>-0.98740869799999997</c:v>
                </c:pt>
                <c:pt idx="108">
                  <c:v>-0.89228606200000005</c:v>
                </c:pt>
                <c:pt idx="109">
                  <c:v>-1</c:v>
                </c:pt>
                <c:pt idx="110">
                  <c:v>-0.89070808899999998</c:v>
                </c:pt>
                <c:pt idx="111">
                  <c:v>-0.98740869799999997</c:v>
                </c:pt>
                <c:pt idx="112">
                  <c:v>-0.89228606200000005</c:v>
                </c:pt>
                <c:pt idx="113">
                  <c:v>-0.91666668699999998</c:v>
                </c:pt>
                <c:pt idx="114">
                  <c:v>0.89070808899999998</c:v>
                </c:pt>
                <c:pt idx="115">
                  <c:v>0.90512466400000002</c:v>
                </c:pt>
                <c:pt idx="116">
                  <c:v>0.973402977</c:v>
                </c:pt>
                <c:pt idx="117">
                  <c:v>0.91666668699999998</c:v>
                </c:pt>
                <c:pt idx="118">
                  <c:v>0.97168159499999995</c:v>
                </c:pt>
                <c:pt idx="119">
                  <c:v>0.93950766299999999</c:v>
                </c:pt>
                <c:pt idx="120">
                  <c:v>0.91666668699999998</c:v>
                </c:pt>
                <c:pt idx="121">
                  <c:v>0.97168159499999995</c:v>
                </c:pt>
                <c:pt idx="122">
                  <c:v>0.93950766299999999</c:v>
                </c:pt>
                <c:pt idx="123">
                  <c:v>0.91666668699999998</c:v>
                </c:pt>
                <c:pt idx="124">
                  <c:v>0.97168159499999995</c:v>
                </c:pt>
                <c:pt idx="125">
                  <c:v>0.90512466400000002</c:v>
                </c:pt>
                <c:pt idx="126">
                  <c:v>0.973402977</c:v>
                </c:pt>
                <c:pt idx="127">
                  <c:v>0.91666668699999998</c:v>
                </c:pt>
                <c:pt idx="128">
                  <c:v>0.97168159499999995</c:v>
                </c:pt>
                <c:pt idx="129">
                  <c:v>0.90512466400000002</c:v>
                </c:pt>
                <c:pt idx="130">
                  <c:v>-0.94541716600000003</c:v>
                </c:pt>
                <c:pt idx="131">
                  <c:v>-0.89070808899999998</c:v>
                </c:pt>
                <c:pt idx="132">
                  <c:v>-0.98740869799999997</c:v>
                </c:pt>
                <c:pt idx="133">
                  <c:v>-0.89228606200000005</c:v>
                </c:pt>
                <c:pt idx="134">
                  <c:v>-0.95883190600000001</c:v>
                </c:pt>
                <c:pt idx="135">
                  <c:v>-0.89228606200000005</c:v>
                </c:pt>
                <c:pt idx="136">
                  <c:v>-1</c:v>
                </c:pt>
                <c:pt idx="137">
                  <c:v>-0.89070808899999998</c:v>
                </c:pt>
                <c:pt idx="138">
                  <c:v>-0.98740869799999997</c:v>
                </c:pt>
                <c:pt idx="139">
                  <c:v>-0.89228606200000005</c:v>
                </c:pt>
                <c:pt idx="140">
                  <c:v>-1</c:v>
                </c:pt>
                <c:pt idx="141">
                  <c:v>-0.89070808899999998</c:v>
                </c:pt>
                <c:pt idx="142">
                  <c:v>-0.98740869799999997</c:v>
                </c:pt>
                <c:pt idx="143">
                  <c:v>-0.89228606200000005</c:v>
                </c:pt>
                <c:pt idx="144">
                  <c:v>0</c:v>
                </c:pt>
                <c:pt idx="145">
                  <c:v>0.90512466400000002</c:v>
                </c:pt>
                <c:pt idx="146">
                  <c:v>0.973402977</c:v>
                </c:pt>
                <c:pt idx="147">
                  <c:v>0.94456923000000004</c:v>
                </c:pt>
                <c:pt idx="148">
                  <c:v>0.90512466400000002</c:v>
                </c:pt>
                <c:pt idx="149">
                  <c:v>0.973402977</c:v>
                </c:pt>
                <c:pt idx="150">
                  <c:v>0.91666668699999998</c:v>
                </c:pt>
                <c:pt idx="151">
                  <c:v>0.97168159499999995</c:v>
                </c:pt>
                <c:pt idx="152">
                  <c:v>0.90512466400000002</c:v>
                </c:pt>
                <c:pt idx="153">
                  <c:v>0.973402977</c:v>
                </c:pt>
                <c:pt idx="154">
                  <c:v>0.91666668699999998</c:v>
                </c:pt>
                <c:pt idx="155">
                  <c:v>0.97168159499999995</c:v>
                </c:pt>
                <c:pt idx="156">
                  <c:v>0.90512466400000002</c:v>
                </c:pt>
                <c:pt idx="157">
                  <c:v>0.973402977</c:v>
                </c:pt>
                <c:pt idx="158">
                  <c:v>0.91666668699999998</c:v>
                </c:pt>
                <c:pt idx="159">
                  <c:v>0.97168159499999995</c:v>
                </c:pt>
                <c:pt idx="160">
                  <c:v>0.90512466400000002</c:v>
                </c:pt>
                <c:pt idx="161">
                  <c:v>-0.89228606200000005</c:v>
                </c:pt>
                <c:pt idx="162">
                  <c:v>-1</c:v>
                </c:pt>
                <c:pt idx="163">
                  <c:v>-0.89070808899999998</c:v>
                </c:pt>
                <c:pt idx="164">
                  <c:v>-0.98740869799999997</c:v>
                </c:pt>
                <c:pt idx="165">
                  <c:v>-0.89228606200000005</c:v>
                </c:pt>
                <c:pt idx="166">
                  <c:v>-1</c:v>
                </c:pt>
                <c:pt idx="167">
                  <c:v>-0.89070808899999998</c:v>
                </c:pt>
                <c:pt idx="168">
                  <c:v>-0.98740869799999997</c:v>
                </c:pt>
                <c:pt idx="169">
                  <c:v>-0.89228606200000005</c:v>
                </c:pt>
                <c:pt idx="170">
                  <c:v>-1</c:v>
                </c:pt>
                <c:pt idx="171">
                  <c:v>-0.89070808899999998</c:v>
                </c:pt>
                <c:pt idx="172">
                  <c:v>-0.98740869799999997</c:v>
                </c:pt>
                <c:pt idx="173">
                  <c:v>-0.94541716600000003</c:v>
                </c:pt>
                <c:pt idx="174">
                  <c:v>-0.89070808899999998</c:v>
                </c:pt>
                <c:pt idx="175">
                  <c:v>-0.98740869799999997</c:v>
                </c:pt>
                <c:pt idx="176">
                  <c:v>-0.89228606200000005</c:v>
                </c:pt>
                <c:pt idx="177">
                  <c:v>-0.91666668699999998</c:v>
                </c:pt>
                <c:pt idx="178">
                  <c:v>0.89070808899999998</c:v>
                </c:pt>
                <c:pt idx="179">
                  <c:v>0.90512466400000002</c:v>
                </c:pt>
                <c:pt idx="180">
                  <c:v>0.973402977</c:v>
                </c:pt>
                <c:pt idx="181">
                  <c:v>0.91666668699999998</c:v>
                </c:pt>
                <c:pt idx="182">
                  <c:v>0.97168159499999995</c:v>
                </c:pt>
                <c:pt idx="183">
                  <c:v>0.90512466400000002</c:v>
                </c:pt>
                <c:pt idx="184">
                  <c:v>0.94541716600000003</c:v>
                </c:pt>
                <c:pt idx="185">
                  <c:v>0.97168159499999995</c:v>
                </c:pt>
                <c:pt idx="186">
                  <c:v>0.90512466400000002</c:v>
                </c:pt>
                <c:pt idx="187">
                  <c:v>0.973402977</c:v>
                </c:pt>
                <c:pt idx="188">
                  <c:v>0.91666668699999998</c:v>
                </c:pt>
                <c:pt idx="189">
                  <c:v>0.97168159499999995</c:v>
                </c:pt>
                <c:pt idx="190">
                  <c:v>0.90512466400000002</c:v>
                </c:pt>
                <c:pt idx="191">
                  <c:v>0.973402977</c:v>
                </c:pt>
                <c:pt idx="192">
                  <c:v>0.91666668699999998</c:v>
                </c:pt>
                <c:pt idx="193">
                  <c:v>0.97168159499999995</c:v>
                </c:pt>
                <c:pt idx="194">
                  <c:v>0.90512466400000002</c:v>
                </c:pt>
                <c:pt idx="195">
                  <c:v>-0.89228606200000005</c:v>
                </c:pt>
                <c:pt idx="196">
                  <c:v>-1</c:v>
                </c:pt>
                <c:pt idx="197">
                  <c:v>-0.89070808899999998</c:v>
                </c:pt>
                <c:pt idx="198">
                  <c:v>-0.98740869799999997</c:v>
                </c:pt>
                <c:pt idx="199">
                  <c:v>-0.89228606200000005</c:v>
                </c:pt>
                <c:pt idx="200">
                  <c:v>-1</c:v>
                </c:pt>
                <c:pt idx="201">
                  <c:v>-0.89070808899999998</c:v>
                </c:pt>
                <c:pt idx="202">
                  <c:v>-0.98740869799999997</c:v>
                </c:pt>
                <c:pt idx="203">
                  <c:v>-0.89228606200000005</c:v>
                </c:pt>
                <c:pt idx="204">
                  <c:v>-1</c:v>
                </c:pt>
                <c:pt idx="205">
                  <c:v>-0.89070808899999998</c:v>
                </c:pt>
                <c:pt idx="206">
                  <c:v>-0.98740869799999997</c:v>
                </c:pt>
                <c:pt idx="207">
                  <c:v>-0.89228606200000005</c:v>
                </c:pt>
                <c:pt idx="208">
                  <c:v>-1</c:v>
                </c:pt>
                <c:pt idx="209">
                  <c:v>-0.89070808899999998</c:v>
                </c:pt>
                <c:pt idx="210">
                  <c:v>-0.98740869799999997</c:v>
                </c:pt>
                <c:pt idx="211">
                  <c:v>-0.89228606200000005</c:v>
                </c:pt>
                <c:pt idx="212">
                  <c:v>-0.91666668699999998</c:v>
                </c:pt>
                <c:pt idx="213">
                  <c:v>0.89070808899999998</c:v>
                </c:pt>
                <c:pt idx="214">
                  <c:v>0.90512466400000002</c:v>
                </c:pt>
                <c:pt idx="215">
                  <c:v>0.973402977</c:v>
                </c:pt>
                <c:pt idx="216">
                  <c:v>0.91666668699999998</c:v>
                </c:pt>
                <c:pt idx="217">
                  <c:v>0.93867033700000002</c:v>
                </c:pt>
                <c:pt idx="218">
                  <c:v>0.973402977</c:v>
                </c:pt>
                <c:pt idx="219">
                  <c:v>0.94456923000000004</c:v>
                </c:pt>
                <c:pt idx="220">
                  <c:v>0.90512466400000002</c:v>
                </c:pt>
                <c:pt idx="221">
                  <c:v>0.973402977</c:v>
                </c:pt>
                <c:pt idx="222">
                  <c:v>0.91666668699999998</c:v>
                </c:pt>
                <c:pt idx="223">
                  <c:v>0.97168159499999995</c:v>
                </c:pt>
                <c:pt idx="224">
                  <c:v>0.90512466400000002</c:v>
                </c:pt>
                <c:pt idx="225">
                  <c:v>0.94541716600000003</c:v>
                </c:pt>
                <c:pt idx="226">
                  <c:v>0.97168159499999995</c:v>
                </c:pt>
                <c:pt idx="227">
                  <c:v>0.90512466400000002</c:v>
                </c:pt>
                <c:pt idx="228">
                  <c:v>-0.89228606200000005</c:v>
                </c:pt>
                <c:pt idx="229">
                  <c:v>-1</c:v>
                </c:pt>
                <c:pt idx="230">
                  <c:v>-0.89070808899999998</c:v>
                </c:pt>
                <c:pt idx="231">
                  <c:v>-0.98740869799999997</c:v>
                </c:pt>
                <c:pt idx="232">
                  <c:v>-0.89228606200000005</c:v>
                </c:pt>
                <c:pt idx="233">
                  <c:v>-0.94456923000000004</c:v>
                </c:pt>
                <c:pt idx="234">
                  <c:v>-0.98740869799999997</c:v>
                </c:pt>
                <c:pt idx="235">
                  <c:v>-0.89228606200000005</c:v>
                </c:pt>
                <c:pt idx="236">
                  <c:v>-1</c:v>
                </c:pt>
                <c:pt idx="237">
                  <c:v>-0.89070808899999998</c:v>
                </c:pt>
                <c:pt idx="238">
                  <c:v>-0.98740869799999997</c:v>
                </c:pt>
                <c:pt idx="239">
                  <c:v>-0.89228606200000005</c:v>
                </c:pt>
                <c:pt idx="240">
                  <c:v>-1</c:v>
                </c:pt>
                <c:pt idx="241">
                  <c:v>-0.89070808899999998</c:v>
                </c:pt>
                <c:pt idx="242">
                  <c:v>-0.98740869799999997</c:v>
                </c:pt>
                <c:pt idx="243">
                  <c:v>-0.89228606200000005</c:v>
                </c:pt>
                <c:pt idx="244">
                  <c:v>-0.91666668699999998</c:v>
                </c:pt>
                <c:pt idx="245">
                  <c:v>0.89070808899999998</c:v>
                </c:pt>
                <c:pt idx="246">
                  <c:v>0.90512466400000002</c:v>
                </c:pt>
                <c:pt idx="247">
                  <c:v>0.973402977</c:v>
                </c:pt>
                <c:pt idx="248">
                  <c:v>0.91666668699999998</c:v>
                </c:pt>
                <c:pt idx="249">
                  <c:v>0.97168159499999995</c:v>
                </c:pt>
                <c:pt idx="250">
                  <c:v>0.90512466400000002</c:v>
                </c:pt>
                <c:pt idx="251">
                  <c:v>0.973402977</c:v>
                </c:pt>
                <c:pt idx="252">
                  <c:v>0.94456923000000004</c:v>
                </c:pt>
                <c:pt idx="253">
                  <c:v>0.90512466400000002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9-43B9-8373-76FDA3E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814879"/>
        <c:axId val="1858820703"/>
      </c:lineChart>
      <c:catAx>
        <c:axId val="185881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820703"/>
        <c:crosses val="autoZero"/>
        <c:auto val="1"/>
        <c:lblAlgn val="ctr"/>
        <c:lblOffset val="100"/>
        <c:noMultiLvlLbl val="0"/>
      </c:catAx>
      <c:valAx>
        <c:axId val="18588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81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8872698628345817E-2"/>
          <c:y val="0.13405456175989022"/>
          <c:w val="0.93520587569324187"/>
          <c:h val="0.85113581163250474"/>
        </c:manualLayout>
      </c:layout>
      <c:lineChart>
        <c:grouping val="standard"/>
        <c:varyColors val="0"/>
        <c:ser>
          <c:idx val="0"/>
          <c:order val="0"/>
          <c:tx>
            <c:strRef>
              <c:f>Sheet4!$H$1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Sheet4!$H$4:$H$257</c:f>
              <c:numCache>
                <c:formatCode>General</c:formatCode>
                <c:ptCount val="254"/>
                <c:pt idx="0">
                  <c:v>-5.8206703499999998E-2</c:v>
                </c:pt>
                <c:pt idx="1">
                  <c:v>5.9059411300000003E-2</c:v>
                </c:pt>
                <c:pt idx="2">
                  <c:v>-5.2255295200000003E-2</c:v>
                </c:pt>
                <c:pt idx="3">
                  <c:v>5.1402587399999998E-2</c:v>
                </c:pt>
                <c:pt idx="4">
                  <c:v>-5.8206703499999998E-2</c:v>
                </c:pt>
                <c:pt idx="5">
                  <c:v>5.9059411300000003E-2</c:v>
                </c:pt>
                <c:pt idx="6">
                  <c:v>-5.2255295200000003E-2</c:v>
                </c:pt>
                <c:pt idx="7">
                  <c:v>5.1402587399999998E-2</c:v>
                </c:pt>
                <c:pt idx="8">
                  <c:v>-5.8206703499999998E-2</c:v>
                </c:pt>
                <c:pt idx="9">
                  <c:v>5.9059411300000003E-2</c:v>
                </c:pt>
                <c:pt idx="10">
                  <c:v>-2.63704248E-2</c:v>
                </c:pt>
                <c:pt idx="11">
                  <c:v>-3.2688986500000003E-2</c:v>
                </c:pt>
                <c:pt idx="12">
                  <c:v>5.9059411300000003E-2</c:v>
                </c:pt>
                <c:pt idx="13">
                  <c:v>-5.2255295200000003E-2</c:v>
                </c:pt>
                <c:pt idx="14">
                  <c:v>5.1402587399999998E-2</c:v>
                </c:pt>
                <c:pt idx="15">
                  <c:v>-1.3174857E-2</c:v>
                </c:pt>
                <c:pt idx="16">
                  <c:v>0.97667324499999997</c:v>
                </c:pt>
                <c:pt idx="17">
                  <c:v>7.7904616500000003E-3</c:v>
                </c:pt>
                <c:pt idx="18">
                  <c:v>3.6896389000000002E-2</c:v>
                </c:pt>
                <c:pt idx="19">
                  <c:v>-3.0659286300000001E-2</c:v>
                </c:pt>
                <c:pt idx="20">
                  <c:v>2.9729081300000001E-2</c:v>
                </c:pt>
                <c:pt idx="21">
                  <c:v>-1.73862223E-2</c:v>
                </c:pt>
                <c:pt idx="22">
                  <c:v>-1.2342859100000001E-2</c:v>
                </c:pt>
                <c:pt idx="23">
                  <c:v>2.9729081300000001E-2</c:v>
                </c:pt>
                <c:pt idx="24">
                  <c:v>-1.73862223E-2</c:v>
                </c:pt>
                <c:pt idx="25">
                  <c:v>-1.2342859100000001E-2</c:v>
                </c:pt>
                <c:pt idx="26">
                  <c:v>2.9729081300000001E-2</c:v>
                </c:pt>
                <c:pt idx="27">
                  <c:v>-3.5966183999999998E-2</c:v>
                </c:pt>
                <c:pt idx="28">
                  <c:v>3.6896389000000002E-2</c:v>
                </c:pt>
                <c:pt idx="29">
                  <c:v>-3.0659286300000001E-2</c:v>
                </c:pt>
                <c:pt idx="30">
                  <c:v>2.9729081300000001E-2</c:v>
                </c:pt>
                <c:pt idx="31">
                  <c:v>-0.52507948900000001</c:v>
                </c:pt>
                <c:pt idx="32">
                  <c:v>-0.54038226599999994</c:v>
                </c:pt>
                <c:pt idx="33">
                  <c:v>5.9059411300000003E-2</c:v>
                </c:pt>
                <c:pt idx="34">
                  <c:v>-5.2255295200000003E-2</c:v>
                </c:pt>
                <c:pt idx="35">
                  <c:v>5.1402587399999998E-2</c:v>
                </c:pt>
                <c:pt idx="36">
                  <c:v>-5.8206703499999998E-2</c:v>
                </c:pt>
                <c:pt idx="37">
                  <c:v>5.9059411300000003E-2</c:v>
                </c:pt>
                <c:pt idx="38">
                  <c:v>-5.2255295200000003E-2</c:v>
                </c:pt>
                <c:pt idx="39">
                  <c:v>5.1402587399999998E-2</c:v>
                </c:pt>
                <c:pt idx="40">
                  <c:v>-5.8206703499999998E-2</c:v>
                </c:pt>
                <c:pt idx="41">
                  <c:v>3.3141464000000002E-2</c:v>
                </c:pt>
                <c:pt idx="42">
                  <c:v>2.5065239499999999E-2</c:v>
                </c:pt>
                <c:pt idx="43">
                  <c:v>-2.8252897799999999E-2</c:v>
                </c:pt>
                <c:pt idx="44">
                  <c:v>-2.31496897E-2</c:v>
                </c:pt>
                <c:pt idx="45">
                  <c:v>5.1402587399999998E-2</c:v>
                </c:pt>
                <c:pt idx="46">
                  <c:v>-1.3174857E-2</c:v>
                </c:pt>
                <c:pt idx="47">
                  <c:v>0.97667324499999997</c:v>
                </c:pt>
                <c:pt idx="48">
                  <c:v>7.7904616500000003E-3</c:v>
                </c:pt>
                <c:pt idx="49">
                  <c:v>3.6896389000000002E-2</c:v>
                </c:pt>
                <c:pt idx="50">
                  <c:v>-3.0659286300000001E-2</c:v>
                </c:pt>
                <c:pt idx="51">
                  <c:v>2.9729081300000001E-2</c:v>
                </c:pt>
                <c:pt idx="52">
                  <c:v>-3.5966183999999998E-2</c:v>
                </c:pt>
                <c:pt idx="53">
                  <c:v>3.6896389000000002E-2</c:v>
                </c:pt>
                <c:pt idx="54">
                  <c:v>-3.0659286300000001E-2</c:v>
                </c:pt>
                <c:pt idx="55">
                  <c:v>2.9729081300000001E-2</c:v>
                </c:pt>
                <c:pt idx="56">
                  <c:v>-3.5966183999999998E-2</c:v>
                </c:pt>
                <c:pt idx="57">
                  <c:v>3.6896389000000002E-2</c:v>
                </c:pt>
                <c:pt idx="58">
                  <c:v>-3.0659286300000001E-2</c:v>
                </c:pt>
                <c:pt idx="59">
                  <c:v>1.1890382499999999E-2</c:v>
                </c:pt>
                <c:pt idx="60">
                  <c:v>1.8768902899999999E-2</c:v>
                </c:pt>
                <c:pt idx="61">
                  <c:v>-3.0659286300000001E-2</c:v>
                </c:pt>
                <c:pt idx="62">
                  <c:v>2.9729081300000001E-2</c:v>
                </c:pt>
                <c:pt idx="63">
                  <c:v>-3.5966183999999998E-2</c:v>
                </c:pt>
                <c:pt idx="64">
                  <c:v>-0.97128891900000003</c:v>
                </c:pt>
                <c:pt idx="65">
                  <c:v>-5.8206703499999998E-2</c:v>
                </c:pt>
                <c:pt idx="66">
                  <c:v>5.9059411300000003E-2</c:v>
                </c:pt>
                <c:pt idx="67">
                  <c:v>-5.2255295200000003E-2</c:v>
                </c:pt>
                <c:pt idx="68">
                  <c:v>5.1402587399999998E-2</c:v>
                </c:pt>
                <c:pt idx="69">
                  <c:v>-5.8206703499999998E-2</c:v>
                </c:pt>
                <c:pt idx="70">
                  <c:v>5.9059411300000003E-2</c:v>
                </c:pt>
                <c:pt idx="71">
                  <c:v>-5.2255295200000003E-2</c:v>
                </c:pt>
                <c:pt idx="72">
                  <c:v>5.1402587399999998E-2</c:v>
                </c:pt>
                <c:pt idx="73">
                  <c:v>-5.8206703499999998E-2</c:v>
                </c:pt>
                <c:pt idx="74">
                  <c:v>5.9059411300000003E-2</c:v>
                </c:pt>
                <c:pt idx="75">
                  <c:v>-5.2255295200000003E-2</c:v>
                </c:pt>
                <c:pt idx="76">
                  <c:v>5.1402587399999998E-2</c:v>
                </c:pt>
                <c:pt idx="77">
                  <c:v>-5.8206703499999998E-2</c:v>
                </c:pt>
                <c:pt idx="78">
                  <c:v>5.9059411300000003E-2</c:v>
                </c:pt>
                <c:pt idx="79">
                  <c:v>-5.2255295200000003E-2</c:v>
                </c:pt>
                <c:pt idx="80">
                  <c:v>4.49039117E-2</c:v>
                </c:pt>
                <c:pt idx="81">
                  <c:v>0.97386109799999998</c:v>
                </c:pt>
                <c:pt idx="82">
                  <c:v>4.0822863600000002E-2</c:v>
                </c:pt>
                <c:pt idx="83">
                  <c:v>-2.2677790400000002E-2</c:v>
                </c:pt>
                <c:pt idx="84">
                  <c:v>2.2677790400000002E-2</c:v>
                </c:pt>
                <c:pt idx="85">
                  <c:v>-3.0659286300000001E-2</c:v>
                </c:pt>
                <c:pt idx="86">
                  <c:v>2.9729081300000001E-2</c:v>
                </c:pt>
                <c:pt idx="87">
                  <c:v>-3.5966183999999998E-2</c:v>
                </c:pt>
                <c:pt idx="88">
                  <c:v>3.6896389000000002E-2</c:v>
                </c:pt>
                <c:pt idx="89">
                  <c:v>-3.0659286300000001E-2</c:v>
                </c:pt>
                <c:pt idx="90">
                  <c:v>2.9729081300000001E-2</c:v>
                </c:pt>
                <c:pt idx="91">
                  <c:v>-3.5966183999999998E-2</c:v>
                </c:pt>
                <c:pt idx="92">
                  <c:v>3.6896389000000002E-2</c:v>
                </c:pt>
                <c:pt idx="93">
                  <c:v>-3.0659286300000001E-2</c:v>
                </c:pt>
                <c:pt idx="94">
                  <c:v>2.9729081300000001E-2</c:v>
                </c:pt>
                <c:pt idx="95">
                  <c:v>-3.5966183999999998E-2</c:v>
                </c:pt>
                <c:pt idx="96">
                  <c:v>-0.97128891900000003</c:v>
                </c:pt>
                <c:pt idx="97">
                  <c:v>-5.8206703499999998E-2</c:v>
                </c:pt>
                <c:pt idx="98">
                  <c:v>5.9059411300000003E-2</c:v>
                </c:pt>
                <c:pt idx="99">
                  <c:v>-5.2255295200000003E-2</c:v>
                </c:pt>
                <c:pt idx="100">
                  <c:v>5.1402587399999998E-2</c:v>
                </c:pt>
                <c:pt idx="101">
                  <c:v>-5.8206703499999998E-2</c:v>
                </c:pt>
                <c:pt idx="102">
                  <c:v>5.9059411300000003E-2</c:v>
                </c:pt>
                <c:pt idx="103">
                  <c:v>-5.2255295200000003E-2</c:v>
                </c:pt>
                <c:pt idx="104">
                  <c:v>5.1402587399999998E-2</c:v>
                </c:pt>
                <c:pt idx="105">
                  <c:v>-5.8206703499999998E-2</c:v>
                </c:pt>
                <c:pt idx="106">
                  <c:v>5.9059411300000003E-2</c:v>
                </c:pt>
                <c:pt idx="107">
                  <c:v>-5.2255295200000003E-2</c:v>
                </c:pt>
                <c:pt idx="108">
                  <c:v>5.1402587399999998E-2</c:v>
                </c:pt>
                <c:pt idx="109">
                  <c:v>-5.8206703499999998E-2</c:v>
                </c:pt>
                <c:pt idx="110">
                  <c:v>5.9059411300000003E-2</c:v>
                </c:pt>
                <c:pt idx="111">
                  <c:v>-5.2255295200000003E-2</c:v>
                </c:pt>
                <c:pt idx="112">
                  <c:v>5.1402587399999998E-2</c:v>
                </c:pt>
                <c:pt idx="113">
                  <c:v>-1.3174857E-2</c:v>
                </c:pt>
                <c:pt idx="114">
                  <c:v>0.97667324499999997</c:v>
                </c:pt>
                <c:pt idx="115">
                  <c:v>7.7904616500000003E-3</c:v>
                </c:pt>
                <c:pt idx="116">
                  <c:v>3.6896389000000002E-2</c:v>
                </c:pt>
                <c:pt idx="117">
                  <c:v>-3.0659286300000001E-2</c:v>
                </c:pt>
                <c:pt idx="118">
                  <c:v>2.9729081300000001E-2</c:v>
                </c:pt>
                <c:pt idx="119">
                  <c:v>-1.73862223E-2</c:v>
                </c:pt>
                <c:pt idx="120">
                  <c:v>-1.2342859100000001E-2</c:v>
                </c:pt>
                <c:pt idx="121">
                  <c:v>2.9729081300000001E-2</c:v>
                </c:pt>
                <c:pt idx="122">
                  <c:v>-1.73862223E-2</c:v>
                </c:pt>
                <c:pt idx="123">
                  <c:v>-1.2342859100000001E-2</c:v>
                </c:pt>
                <c:pt idx="124">
                  <c:v>2.9729081300000001E-2</c:v>
                </c:pt>
                <c:pt idx="125">
                  <c:v>-3.5966183999999998E-2</c:v>
                </c:pt>
                <c:pt idx="126">
                  <c:v>3.6896389000000002E-2</c:v>
                </c:pt>
                <c:pt idx="127">
                  <c:v>-3.0659286300000001E-2</c:v>
                </c:pt>
                <c:pt idx="128">
                  <c:v>2.9729081300000001E-2</c:v>
                </c:pt>
                <c:pt idx="129">
                  <c:v>-3.5966183999999998E-2</c:v>
                </c:pt>
                <c:pt idx="130">
                  <c:v>-1</c:v>
                </c:pt>
                <c:pt idx="131">
                  <c:v>2.9563814399999999E-2</c:v>
                </c:pt>
                <c:pt idx="132">
                  <c:v>-5.2255295200000003E-2</c:v>
                </c:pt>
                <c:pt idx="133">
                  <c:v>5.1402587399999998E-2</c:v>
                </c:pt>
                <c:pt idx="134">
                  <c:v>-3.5960193699999997E-2</c:v>
                </c:pt>
                <c:pt idx="135">
                  <c:v>3.5960193699999997E-2</c:v>
                </c:pt>
                <c:pt idx="136">
                  <c:v>-5.8206703499999998E-2</c:v>
                </c:pt>
                <c:pt idx="137">
                  <c:v>5.9059411300000003E-2</c:v>
                </c:pt>
                <c:pt idx="138">
                  <c:v>-5.2255295200000003E-2</c:v>
                </c:pt>
                <c:pt idx="139">
                  <c:v>5.1402587399999998E-2</c:v>
                </c:pt>
                <c:pt idx="140">
                  <c:v>-5.8206703499999998E-2</c:v>
                </c:pt>
                <c:pt idx="141">
                  <c:v>5.9059411300000003E-2</c:v>
                </c:pt>
                <c:pt idx="142">
                  <c:v>-5.2255295200000003E-2</c:v>
                </c:pt>
                <c:pt idx="143">
                  <c:v>5.1402587399999998E-2</c:v>
                </c:pt>
                <c:pt idx="144">
                  <c:v>0.48217555899999998</c:v>
                </c:pt>
                <c:pt idx="145">
                  <c:v>0.48911333099999998</c:v>
                </c:pt>
                <c:pt idx="146">
                  <c:v>3.6896389000000002E-2</c:v>
                </c:pt>
                <c:pt idx="147">
                  <c:v>-1.55812455E-2</c:v>
                </c:pt>
                <c:pt idx="148">
                  <c:v>-2.13151444E-2</c:v>
                </c:pt>
                <c:pt idx="149">
                  <c:v>3.6896389000000002E-2</c:v>
                </c:pt>
                <c:pt idx="150">
                  <c:v>-3.0659286300000001E-2</c:v>
                </c:pt>
                <c:pt idx="151">
                  <c:v>2.9729081300000001E-2</c:v>
                </c:pt>
                <c:pt idx="152">
                  <c:v>-3.5966183999999998E-2</c:v>
                </c:pt>
                <c:pt idx="153">
                  <c:v>3.6896389000000002E-2</c:v>
                </c:pt>
                <c:pt idx="154">
                  <c:v>-3.0659286300000001E-2</c:v>
                </c:pt>
                <c:pt idx="155">
                  <c:v>2.9729081300000001E-2</c:v>
                </c:pt>
                <c:pt idx="156">
                  <c:v>-3.5966183999999998E-2</c:v>
                </c:pt>
                <c:pt idx="157">
                  <c:v>3.6896389000000002E-2</c:v>
                </c:pt>
                <c:pt idx="158">
                  <c:v>-3.0659286300000001E-2</c:v>
                </c:pt>
                <c:pt idx="159">
                  <c:v>2.9729081300000001E-2</c:v>
                </c:pt>
                <c:pt idx="160">
                  <c:v>-3.5966183999999998E-2</c:v>
                </c:pt>
                <c:pt idx="161">
                  <c:v>-0.97128891900000003</c:v>
                </c:pt>
                <c:pt idx="162">
                  <c:v>-5.8206703499999998E-2</c:v>
                </c:pt>
                <c:pt idx="163">
                  <c:v>5.9059411300000003E-2</c:v>
                </c:pt>
                <c:pt idx="164">
                  <c:v>-5.2255295200000003E-2</c:v>
                </c:pt>
                <c:pt idx="165">
                  <c:v>5.1402587399999998E-2</c:v>
                </c:pt>
                <c:pt idx="166">
                  <c:v>-5.8206703499999998E-2</c:v>
                </c:pt>
                <c:pt idx="167">
                  <c:v>5.9059411300000003E-2</c:v>
                </c:pt>
                <c:pt idx="168">
                  <c:v>-5.2255295200000003E-2</c:v>
                </c:pt>
                <c:pt idx="169">
                  <c:v>5.1402587399999998E-2</c:v>
                </c:pt>
                <c:pt idx="170">
                  <c:v>-5.8206703499999998E-2</c:v>
                </c:pt>
                <c:pt idx="171">
                  <c:v>5.9059411300000003E-2</c:v>
                </c:pt>
                <c:pt idx="172">
                  <c:v>-5.2255295200000003E-2</c:v>
                </c:pt>
                <c:pt idx="173">
                  <c:v>2.2691479000000001E-2</c:v>
                </c:pt>
                <c:pt idx="174">
                  <c:v>2.9563814399999999E-2</c:v>
                </c:pt>
                <c:pt idx="175">
                  <c:v>-5.2255295200000003E-2</c:v>
                </c:pt>
                <c:pt idx="176">
                  <c:v>5.1402587399999998E-2</c:v>
                </c:pt>
                <c:pt idx="177">
                  <c:v>-1.3174857E-2</c:v>
                </c:pt>
                <c:pt idx="178">
                  <c:v>0.97667324499999997</c:v>
                </c:pt>
                <c:pt idx="179">
                  <c:v>7.7904616500000003E-3</c:v>
                </c:pt>
                <c:pt idx="180">
                  <c:v>3.6896389000000002E-2</c:v>
                </c:pt>
                <c:pt idx="181">
                  <c:v>-3.0659286300000001E-2</c:v>
                </c:pt>
                <c:pt idx="182">
                  <c:v>2.9729081300000001E-2</c:v>
                </c:pt>
                <c:pt idx="183">
                  <c:v>-3.5966183999999998E-2</c:v>
                </c:pt>
                <c:pt idx="184">
                  <c:v>2.1773353200000001E-2</c:v>
                </c:pt>
                <c:pt idx="185">
                  <c:v>1.41928317E-2</c:v>
                </c:pt>
                <c:pt idx="186">
                  <c:v>-3.5966183999999998E-2</c:v>
                </c:pt>
                <c:pt idx="187">
                  <c:v>3.6896389000000002E-2</c:v>
                </c:pt>
                <c:pt idx="188">
                  <c:v>-3.0659286300000001E-2</c:v>
                </c:pt>
                <c:pt idx="189">
                  <c:v>2.9729081300000001E-2</c:v>
                </c:pt>
                <c:pt idx="190">
                  <c:v>-3.5966183999999998E-2</c:v>
                </c:pt>
                <c:pt idx="191">
                  <c:v>3.6896389000000002E-2</c:v>
                </c:pt>
                <c:pt idx="192">
                  <c:v>-3.0659286300000001E-2</c:v>
                </c:pt>
                <c:pt idx="193">
                  <c:v>2.9729081300000001E-2</c:v>
                </c:pt>
                <c:pt idx="194">
                  <c:v>-3.5966183999999998E-2</c:v>
                </c:pt>
                <c:pt idx="195">
                  <c:v>-0.97128891900000003</c:v>
                </c:pt>
                <c:pt idx="196">
                  <c:v>-5.8206703499999998E-2</c:v>
                </c:pt>
                <c:pt idx="197">
                  <c:v>5.9059411300000003E-2</c:v>
                </c:pt>
                <c:pt idx="198">
                  <c:v>-5.2255295200000003E-2</c:v>
                </c:pt>
                <c:pt idx="199">
                  <c:v>5.1402587399999998E-2</c:v>
                </c:pt>
                <c:pt idx="200">
                  <c:v>-5.8206703499999998E-2</c:v>
                </c:pt>
                <c:pt idx="201">
                  <c:v>5.9059411300000003E-2</c:v>
                </c:pt>
                <c:pt idx="202">
                  <c:v>-5.2255295200000003E-2</c:v>
                </c:pt>
                <c:pt idx="203">
                  <c:v>5.1402587399999998E-2</c:v>
                </c:pt>
                <c:pt idx="204">
                  <c:v>-5.8206703499999998E-2</c:v>
                </c:pt>
                <c:pt idx="205">
                  <c:v>5.9059411300000003E-2</c:v>
                </c:pt>
                <c:pt idx="206">
                  <c:v>-5.2255295200000003E-2</c:v>
                </c:pt>
                <c:pt idx="207">
                  <c:v>5.1402587399999998E-2</c:v>
                </c:pt>
                <c:pt idx="208">
                  <c:v>-5.8206703499999998E-2</c:v>
                </c:pt>
                <c:pt idx="209">
                  <c:v>5.9059411300000003E-2</c:v>
                </c:pt>
                <c:pt idx="210">
                  <c:v>-5.2255295200000003E-2</c:v>
                </c:pt>
                <c:pt idx="211">
                  <c:v>5.1402587399999998E-2</c:v>
                </c:pt>
                <c:pt idx="212">
                  <c:v>-1.3174857E-2</c:v>
                </c:pt>
                <c:pt idx="213">
                  <c:v>0.97667324499999997</c:v>
                </c:pt>
                <c:pt idx="214">
                  <c:v>7.7904616500000003E-3</c:v>
                </c:pt>
                <c:pt idx="215">
                  <c:v>3.6896389000000002E-2</c:v>
                </c:pt>
                <c:pt idx="216">
                  <c:v>-3.0659286300000001E-2</c:v>
                </c:pt>
                <c:pt idx="217">
                  <c:v>1.1890382499999999E-2</c:v>
                </c:pt>
                <c:pt idx="218">
                  <c:v>1.8768902899999999E-2</c:v>
                </c:pt>
                <c:pt idx="219">
                  <c:v>-1.55812455E-2</c:v>
                </c:pt>
                <c:pt idx="220">
                  <c:v>-2.13151444E-2</c:v>
                </c:pt>
                <c:pt idx="221">
                  <c:v>3.6896389000000002E-2</c:v>
                </c:pt>
                <c:pt idx="222">
                  <c:v>-3.0659286300000001E-2</c:v>
                </c:pt>
                <c:pt idx="223">
                  <c:v>2.9729081300000001E-2</c:v>
                </c:pt>
                <c:pt idx="224">
                  <c:v>-3.5966183999999998E-2</c:v>
                </c:pt>
                <c:pt idx="225">
                  <c:v>2.1773353200000001E-2</c:v>
                </c:pt>
                <c:pt idx="226">
                  <c:v>1.41928317E-2</c:v>
                </c:pt>
                <c:pt idx="227">
                  <c:v>-3.5966183999999998E-2</c:v>
                </c:pt>
                <c:pt idx="228">
                  <c:v>-0.97128891900000003</c:v>
                </c:pt>
                <c:pt idx="229">
                  <c:v>-5.8206703499999998E-2</c:v>
                </c:pt>
                <c:pt idx="230">
                  <c:v>5.9059411300000003E-2</c:v>
                </c:pt>
                <c:pt idx="231">
                  <c:v>-5.2255295200000003E-2</c:v>
                </c:pt>
                <c:pt idx="232">
                  <c:v>5.1402587399999998E-2</c:v>
                </c:pt>
                <c:pt idx="233">
                  <c:v>-2.8252897799999999E-2</c:v>
                </c:pt>
                <c:pt idx="234">
                  <c:v>-2.31496897E-2</c:v>
                </c:pt>
                <c:pt idx="235">
                  <c:v>5.1402587399999998E-2</c:v>
                </c:pt>
                <c:pt idx="236">
                  <c:v>-5.8206703499999998E-2</c:v>
                </c:pt>
                <c:pt idx="237">
                  <c:v>5.9059411300000003E-2</c:v>
                </c:pt>
                <c:pt idx="238">
                  <c:v>-5.2255295200000003E-2</c:v>
                </c:pt>
                <c:pt idx="239">
                  <c:v>5.1402587399999998E-2</c:v>
                </c:pt>
                <c:pt idx="240">
                  <c:v>-5.8206703499999998E-2</c:v>
                </c:pt>
                <c:pt idx="241">
                  <c:v>5.9059411300000003E-2</c:v>
                </c:pt>
                <c:pt idx="242">
                  <c:v>-5.2255295200000003E-2</c:v>
                </c:pt>
                <c:pt idx="243">
                  <c:v>5.1402587399999998E-2</c:v>
                </c:pt>
                <c:pt idx="244">
                  <c:v>-1.3174857E-2</c:v>
                </c:pt>
                <c:pt idx="245">
                  <c:v>0.97667324499999997</c:v>
                </c:pt>
                <c:pt idx="246">
                  <c:v>7.7904616500000003E-3</c:v>
                </c:pt>
                <c:pt idx="247">
                  <c:v>3.6896389000000002E-2</c:v>
                </c:pt>
                <c:pt idx="248">
                  <c:v>-3.0659286300000001E-2</c:v>
                </c:pt>
                <c:pt idx="249">
                  <c:v>2.9729081300000001E-2</c:v>
                </c:pt>
                <c:pt idx="250">
                  <c:v>-3.5966183999999998E-2</c:v>
                </c:pt>
                <c:pt idx="251">
                  <c:v>3.6896389000000002E-2</c:v>
                </c:pt>
                <c:pt idx="252">
                  <c:v>-1.55812455E-2</c:v>
                </c:pt>
                <c:pt idx="253">
                  <c:v>-2.13151444E-2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A-48D0-AC12-D871D220C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838175"/>
        <c:axId val="1858826943"/>
      </c:lineChart>
      <c:catAx>
        <c:axId val="1858838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826943"/>
        <c:crosses val="autoZero"/>
        <c:auto val="1"/>
        <c:lblAlgn val="ctr"/>
        <c:lblOffset val="100"/>
        <c:noMultiLvlLbl val="0"/>
      </c:catAx>
      <c:valAx>
        <c:axId val="18588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83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'패턴 분석'!$C$1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'패턴 분석'!$C$2:$C$82</c:f>
              <c:numCache>
                <c:formatCode>General</c:formatCode>
                <c:ptCount val="81"/>
                <c:pt idx="0">
                  <c:v>0</c:v>
                </c:pt>
                <c:pt idx="1">
                  <c:v>194328</c:v>
                </c:pt>
                <c:pt idx="2">
                  <c:v>-7339</c:v>
                </c:pt>
                <c:pt idx="3">
                  <c:v>-419430</c:v>
                </c:pt>
                <c:pt idx="4">
                  <c:v>141348</c:v>
                </c:pt>
                <c:pt idx="5">
                  <c:v>32885</c:v>
                </c:pt>
                <c:pt idx="6">
                  <c:v>-267768</c:v>
                </c:pt>
                <c:pt idx="7">
                  <c:v>180198</c:v>
                </c:pt>
                <c:pt idx="8">
                  <c:v>37279</c:v>
                </c:pt>
                <c:pt idx="9">
                  <c:v>-302346</c:v>
                </c:pt>
                <c:pt idx="10">
                  <c:v>73108</c:v>
                </c:pt>
                <c:pt idx="11">
                  <c:v>-196301</c:v>
                </c:pt>
                <c:pt idx="12">
                  <c:v>-102617</c:v>
                </c:pt>
                <c:pt idx="13">
                  <c:v>-330255</c:v>
                </c:pt>
                <c:pt idx="14">
                  <c:v>-340763</c:v>
                </c:pt>
                <c:pt idx="15">
                  <c:v>-99550</c:v>
                </c:pt>
                <c:pt idx="16">
                  <c:v>-315504</c:v>
                </c:pt>
                <c:pt idx="17">
                  <c:v>62564</c:v>
                </c:pt>
                <c:pt idx="18">
                  <c:v>420637</c:v>
                </c:pt>
                <c:pt idx="19">
                  <c:v>56527</c:v>
                </c:pt>
                <c:pt idx="20">
                  <c:v>191581</c:v>
                </c:pt>
                <c:pt idx="21">
                  <c:v>-88777</c:v>
                </c:pt>
                <c:pt idx="22">
                  <c:v>-382014</c:v>
                </c:pt>
                <c:pt idx="23">
                  <c:v>-67796</c:v>
                </c:pt>
                <c:pt idx="24">
                  <c:v>234506</c:v>
                </c:pt>
                <c:pt idx="25">
                  <c:v>324641</c:v>
                </c:pt>
                <c:pt idx="26">
                  <c:v>-120633</c:v>
                </c:pt>
                <c:pt idx="27">
                  <c:v>72589</c:v>
                </c:pt>
                <c:pt idx="28">
                  <c:v>-119494</c:v>
                </c:pt>
                <c:pt idx="29">
                  <c:v>-61402</c:v>
                </c:pt>
                <c:pt idx="30">
                  <c:v>129781</c:v>
                </c:pt>
                <c:pt idx="31">
                  <c:v>195213</c:v>
                </c:pt>
                <c:pt idx="32">
                  <c:v>102986</c:v>
                </c:pt>
                <c:pt idx="33">
                  <c:v>179496</c:v>
                </c:pt>
                <c:pt idx="34">
                  <c:v>-51591</c:v>
                </c:pt>
                <c:pt idx="35">
                  <c:v>-87399</c:v>
                </c:pt>
                <c:pt idx="36">
                  <c:v>-179677</c:v>
                </c:pt>
                <c:pt idx="37">
                  <c:v>-83207</c:v>
                </c:pt>
                <c:pt idx="38">
                  <c:v>49396</c:v>
                </c:pt>
                <c:pt idx="39">
                  <c:v>328375</c:v>
                </c:pt>
                <c:pt idx="40">
                  <c:v>186637</c:v>
                </c:pt>
                <c:pt idx="41">
                  <c:v>-120063</c:v>
                </c:pt>
                <c:pt idx="42">
                  <c:v>106511</c:v>
                </c:pt>
                <c:pt idx="43">
                  <c:v>-107332</c:v>
                </c:pt>
                <c:pt idx="44">
                  <c:v>-62771</c:v>
                </c:pt>
                <c:pt idx="45">
                  <c:v>245721</c:v>
                </c:pt>
                <c:pt idx="46">
                  <c:v>159200</c:v>
                </c:pt>
                <c:pt idx="47">
                  <c:v>89069</c:v>
                </c:pt>
                <c:pt idx="48">
                  <c:v>212410</c:v>
                </c:pt>
                <c:pt idx="49">
                  <c:v>-36438</c:v>
                </c:pt>
                <c:pt idx="50">
                  <c:v>105896</c:v>
                </c:pt>
                <c:pt idx="51">
                  <c:v>147024</c:v>
                </c:pt>
                <c:pt idx="52">
                  <c:v>51913</c:v>
                </c:pt>
                <c:pt idx="53">
                  <c:v>174338</c:v>
                </c:pt>
                <c:pt idx="54">
                  <c:v>125723</c:v>
                </c:pt>
                <c:pt idx="55">
                  <c:v>-383103</c:v>
                </c:pt>
                <c:pt idx="56">
                  <c:v>-504780</c:v>
                </c:pt>
                <c:pt idx="57">
                  <c:v>-130246</c:v>
                </c:pt>
                <c:pt idx="58">
                  <c:v>-112475</c:v>
                </c:pt>
                <c:pt idx="59">
                  <c:v>-154204</c:v>
                </c:pt>
                <c:pt idx="60">
                  <c:v>-24988</c:v>
                </c:pt>
                <c:pt idx="61">
                  <c:v>288549</c:v>
                </c:pt>
                <c:pt idx="62">
                  <c:v>377683</c:v>
                </c:pt>
                <c:pt idx="63">
                  <c:v>-78111</c:v>
                </c:pt>
                <c:pt idx="64">
                  <c:v>253625</c:v>
                </c:pt>
                <c:pt idx="65">
                  <c:v>22661</c:v>
                </c:pt>
                <c:pt idx="66">
                  <c:v>118591</c:v>
                </c:pt>
                <c:pt idx="67">
                  <c:v>104573</c:v>
                </c:pt>
                <c:pt idx="68">
                  <c:v>-63019</c:v>
                </c:pt>
                <c:pt idx="69">
                  <c:v>-18427</c:v>
                </c:pt>
                <c:pt idx="70">
                  <c:v>207054</c:v>
                </c:pt>
                <c:pt idx="71">
                  <c:v>-27857</c:v>
                </c:pt>
                <c:pt idx="72">
                  <c:v>-25904</c:v>
                </c:pt>
                <c:pt idx="73">
                  <c:v>216077</c:v>
                </c:pt>
                <c:pt idx="74">
                  <c:v>-3747</c:v>
                </c:pt>
                <c:pt idx="75">
                  <c:v>-85465</c:v>
                </c:pt>
                <c:pt idx="76">
                  <c:v>-67246</c:v>
                </c:pt>
                <c:pt idx="77">
                  <c:v>-159779</c:v>
                </c:pt>
                <c:pt idx="78">
                  <c:v>-74998</c:v>
                </c:pt>
                <c:pt idx="79">
                  <c:v>63114</c:v>
                </c:pt>
                <c:pt idx="80">
                  <c:v>267938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7-44F1-80F4-88E26BDF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739535"/>
        <c:axId val="902750767"/>
      </c:lineChart>
      <c:catAx>
        <c:axId val="902739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2750767"/>
        <c:crosses val="autoZero"/>
        <c:auto val="1"/>
        <c:lblAlgn val="ctr"/>
        <c:lblOffset val="100"/>
        <c:noMultiLvlLbl val="0"/>
      </c:catAx>
      <c:valAx>
        <c:axId val="9027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273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'펄스폭 변화'!$D$1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'펄스폭 변화'!$D$3:$D$258</c:f>
              <c:numCache>
                <c:formatCode>General</c:formatCode>
                <c:ptCount val="256"/>
                <c:pt idx="0">
                  <c:v>298</c:v>
                </c:pt>
                <c:pt idx="1">
                  <c:v>299</c:v>
                </c:pt>
                <c:pt idx="2">
                  <c:v>299</c:v>
                </c:pt>
                <c:pt idx="3">
                  <c:v>299</c:v>
                </c:pt>
                <c:pt idx="4">
                  <c:v>300</c:v>
                </c:pt>
                <c:pt idx="5">
                  <c:v>302</c:v>
                </c:pt>
                <c:pt idx="6">
                  <c:v>302</c:v>
                </c:pt>
                <c:pt idx="7">
                  <c:v>301</c:v>
                </c:pt>
                <c:pt idx="8">
                  <c:v>298</c:v>
                </c:pt>
                <c:pt idx="9">
                  <c:v>298</c:v>
                </c:pt>
                <c:pt idx="10">
                  <c:v>298</c:v>
                </c:pt>
                <c:pt idx="11">
                  <c:v>299</c:v>
                </c:pt>
                <c:pt idx="12">
                  <c:v>297</c:v>
                </c:pt>
                <c:pt idx="13">
                  <c:v>297</c:v>
                </c:pt>
                <c:pt idx="14">
                  <c:v>299</c:v>
                </c:pt>
                <c:pt idx="15">
                  <c:v>301</c:v>
                </c:pt>
                <c:pt idx="16">
                  <c:v>298</c:v>
                </c:pt>
                <c:pt idx="17">
                  <c:v>297</c:v>
                </c:pt>
                <c:pt idx="18">
                  <c:v>299</c:v>
                </c:pt>
                <c:pt idx="19">
                  <c:v>298</c:v>
                </c:pt>
                <c:pt idx="20">
                  <c:v>297</c:v>
                </c:pt>
                <c:pt idx="21">
                  <c:v>302</c:v>
                </c:pt>
                <c:pt idx="22">
                  <c:v>300</c:v>
                </c:pt>
                <c:pt idx="23">
                  <c:v>299</c:v>
                </c:pt>
                <c:pt idx="24">
                  <c:v>301</c:v>
                </c:pt>
                <c:pt idx="25">
                  <c:v>297</c:v>
                </c:pt>
                <c:pt idx="26">
                  <c:v>301</c:v>
                </c:pt>
                <c:pt idx="27">
                  <c:v>299</c:v>
                </c:pt>
                <c:pt idx="28">
                  <c:v>301</c:v>
                </c:pt>
                <c:pt idx="29">
                  <c:v>299</c:v>
                </c:pt>
                <c:pt idx="30">
                  <c:v>300</c:v>
                </c:pt>
                <c:pt idx="31">
                  <c:v>300</c:v>
                </c:pt>
                <c:pt idx="32">
                  <c:v>299</c:v>
                </c:pt>
                <c:pt idx="33">
                  <c:v>298</c:v>
                </c:pt>
                <c:pt idx="34">
                  <c:v>302</c:v>
                </c:pt>
                <c:pt idx="35">
                  <c:v>298</c:v>
                </c:pt>
                <c:pt idx="36">
                  <c:v>297</c:v>
                </c:pt>
                <c:pt idx="37">
                  <c:v>302</c:v>
                </c:pt>
                <c:pt idx="38">
                  <c:v>298</c:v>
                </c:pt>
                <c:pt idx="39">
                  <c:v>300</c:v>
                </c:pt>
                <c:pt idx="40">
                  <c:v>298</c:v>
                </c:pt>
                <c:pt idx="41">
                  <c:v>302</c:v>
                </c:pt>
                <c:pt idx="42">
                  <c:v>301</c:v>
                </c:pt>
                <c:pt idx="43">
                  <c:v>298</c:v>
                </c:pt>
                <c:pt idx="44">
                  <c:v>299</c:v>
                </c:pt>
                <c:pt idx="45">
                  <c:v>300</c:v>
                </c:pt>
                <c:pt idx="46">
                  <c:v>299</c:v>
                </c:pt>
                <c:pt idx="47">
                  <c:v>297</c:v>
                </c:pt>
                <c:pt idx="48">
                  <c:v>297</c:v>
                </c:pt>
                <c:pt idx="49">
                  <c:v>297</c:v>
                </c:pt>
                <c:pt idx="50">
                  <c:v>299</c:v>
                </c:pt>
                <c:pt idx="51">
                  <c:v>297</c:v>
                </c:pt>
                <c:pt idx="52">
                  <c:v>301</c:v>
                </c:pt>
                <c:pt idx="53">
                  <c:v>302</c:v>
                </c:pt>
                <c:pt idx="54">
                  <c:v>297</c:v>
                </c:pt>
                <c:pt idx="55">
                  <c:v>297</c:v>
                </c:pt>
                <c:pt idx="56">
                  <c:v>302</c:v>
                </c:pt>
                <c:pt idx="57">
                  <c:v>302</c:v>
                </c:pt>
                <c:pt idx="58">
                  <c:v>297</c:v>
                </c:pt>
                <c:pt idx="59">
                  <c:v>297</c:v>
                </c:pt>
                <c:pt idx="60">
                  <c:v>302</c:v>
                </c:pt>
                <c:pt idx="61">
                  <c:v>298</c:v>
                </c:pt>
                <c:pt idx="62">
                  <c:v>301</c:v>
                </c:pt>
                <c:pt idx="63">
                  <c:v>297</c:v>
                </c:pt>
                <c:pt idx="64">
                  <c:v>300</c:v>
                </c:pt>
                <c:pt idx="65">
                  <c:v>298</c:v>
                </c:pt>
                <c:pt idx="66">
                  <c:v>297</c:v>
                </c:pt>
                <c:pt idx="67">
                  <c:v>299</c:v>
                </c:pt>
                <c:pt idx="68">
                  <c:v>299</c:v>
                </c:pt>
                <c:pt idx="69">
                  <c:v>299</c:v>
                </c:pt>
                <c:pt idx="70">
                  <c:v>301</c:v>
                </c:pt>
                <c:pt idx="71">
                  <c:v>301</c:v>
                </c:pt>
                <c:pt idx="72">
                  <c:v>302</c:v>
                </c:pt>
                <c:pt idx="73">
                  <c:v>301</c:v>
                </c:pt>
                <c:pt idx="74">
                  <c:v>298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301</c:v>
                </c:pt>
                <c:pt idx="79">
                  <c:v>301</c:v>
                </c:pt>
                <c:pt idx="80">
                  <c:v>300</c:v>
                </c:pt>
                <c:pt idx="81">
                  <c:v>297</c:v>
                </c:pt>
                <c:pt idx="82">
                  <c:v>298</c:v>
                </c:pt>
                <c:pt idx="83">
                  <c:v>298</c:v>
                </c:pt>
                <c:pt idx="84">
                  <c:v>298</c:v>
                </c:pt>
                <c:pt idx="85">
                  <c:v>299</c:v>
                </c:pt>
                <c:pt idx="86">
                  <c:v>297</c:v>
                </c:pt>
                <c:pt idx="87">
                  <c:v>301</c:v>
                </c:pt>
                <c:pt idx="88">
                  <c:v>299</c:v>
                </c:pt>
                <c:pt idx="89">
                  <c:v>301</c:v>
                </c:pt>
                <c:pt idx="90">
                  <c:v>302</c:v>
                </c:pt>
                <c:pt idx="91">
                  <c:v>302</c:v>
                </c:pt>
                <c:pt idx="92">
                  <c:v>300</c:v>
                </c:pt>
                <c:pt idx="93">
                  <c:v>299</c:v>
                </c:pt>
                <c:pt idx="94">
                  <c:v>299</c:v>
                </c:pt>
                <c:pt idx="95">
                  <c:v>298</c:v>
                </c:pt>
                <c:pt idx="96">
                  <c:v>298</c:v>
                </c:pt>
                <c:pt idx="97">
                  <c:v>297</c:v>
                </c:pt>
                <c:pt idx="98">
                  <c:v>297</c:v>
                </c:pt>
                <c:pt idx="99">
                  <c:v>299</c:v>
                </c:pt>
                <c:pt idx="100">
                  <c:v>298</c:v>
                </c:pt>
                <c:pt idx="101">
                  <c:v>300</c:v>
                </c:pt>
                <c:pt idx="102">
                  <c:v>302</c:v>
                </c:pt>
                <c:pt idx="103">
                  <c:v>297</c:v>
                </c:pt>
                <c:pt idx="104">
                  <c:v>300</c:v>
                </c:pt>
                <c:pt idx="105">
                  <c:v>298</c:v>
                </c:pt>
                <c:pt idx="106">
                  <c:v>301</c:v>
                </c:pt>
                <c:pt idx="107">
                  <c:v>297</c:v>
                </c:pt>
                <c:pt idx="108">
                  <c:v>300</c:v>
                </c:pt>
                <c:pt idx="109">
                  <c:v>302</c:v>
                </c:pt>
                <c:pt idx="110">
                  <c:v>300</c:v>
                </c:pt>
                <c:pt idx="111">
                  <c:v>300</c:v>
                </c:pt>
                <c:pt idx="112">
                  <c:v>299</c:v>
                </c:pt>
                <c:pt idx="113">
                  <c:v>302</c:v>
                </c:pt>
                <c:pt idx="114">
                  <c:v>302</c:v>
                </c:pt>
                <c:pt idx="115">
                  <c:v>299</c:v>
                </c:pt>
                <c:pt idx="116">
                  <c:v>298</c:v>
                </c:pt>
                <c:pt idx="117">
                  <c:v>300</c:v>
                </c:pt>
                <c:pt idx="118">
                  <c:v>301</c:v>
                </c:pt>
                <c:pt idx="119">
                  <c:v>301</c:v>
                </c:pt>
                <c:pt idx="120">
                  <c:v>299</c:v>
                </c:pt>
                <c:pt idx="121">
                  <c:v>298</c:v>
                </c:pt>
                <c:pt idx="122">
                  <c:v>302</c:v>
                </c:pt>
                <c:pt idx="123">
                  <c:v>298</c:v>
                </c:pt>
                <c:pt idx="124">
                  <c:v>301</c:v>
                </c:pt>
                <c:pt idx="125">
                  <c:v>297</c:v>
                </c:pt>
                <c:pt idx="126">
                  <c:v>298</c:v>
                </c:pt>
                <c:pt idx="127">
                  <c:v>300</c:v>
                </c:pt>
                <c:pt idx="128">
                  <c:v>301</c:v>
                </c:pt>
                <c:pt idx="129">
                  <c:v>302</c:v>
                </c:pt>
                <c:pt idx="130">
                  <c:v>300</c:v>
                </c:pt>
                <c:pt idx="131">
                  <c:v>299</c:v>
                </c:pt>
                <c:pt idx="132">
                  <c:v>302</c:v>
                </c:pt>
                <c:pt idx="133">
                  <c:v>301</c:v>
                </c:pt>
                <c:pt idx="134">
                  <c:v>302</c:v>
                </c:pt>
                <c:pt idx="135">
                  <c:v>301</c:v>
                </c:pt>
                <c:pt idx="136">
                  <c:v>297</c:v>
                </c:pt>
                <c:pt idx="137">
                  <c:v>300</c:v>
                </c:pt>
                <c:pt idx="138">
                  <c:v>299</c:v>
                </c:pt>
                <c:pt idx="139">
                  <c:v>302</c:v>
                </c:pt>
                <c:pt idx="140">
                  <c:v>297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298</c:v>
                </c:pt>
                <c:pt idx="145">
                  <c:v>302</c:v>
                </c:pt>
                <c:pt idx="146">
                  <c:v>301</c:v>
                </c:pt>
                <c:pt idx="147">
                  <c:v>299</c:v>
                </c:pt>
                <c:pt idx="148">
                  <c:v>299</c:v>
                </c:pt>
                <c:pt idx="149">
                  <c:v>300</c:v>
                </c:pt>
                <c:pt idx="150">
                  <c:v>300</c:v>
                </c:pt>
                <c:pt idx="151">
                  <c:v>299</c:v>
                </c:pt>
                <c:pt idx="152">
                  <c:v>298</c:v>
                </c:pt>
                <c:pt idx="153">
                  <c:v>297</c:v>
                </c:pt>
                <c:pt idx="154">
                  <c:v>297</c:v>
                </c:pt>
                <c:pt idx="155">
                  <c:v>297</c:v>
                </c:pt>
                <c:pt idx="156">
                  <c:v>301</c:v>
                </c:pt>
                <c:pt idx="157">
                  <c:v>300</c:v>
                </c:pt>
                <c:pt idx="158">
                  <c:v>298</c:v>
                </c:pt>
                <c:pt idx="159">
                  <c:v>299</c:v>
                </c:pt>
                <c:pt idx="160">
                  <c:v>299</c:v>
                </c:pt>
                <c:pt idx="161">
                  <c:v>300</c:v>
                </c:pt>
                <c:pt idx="162">
                  <c:v>297</c:v>
                </c:pt>
                <c:pt idx="163">
                  <c:v>301</c:v>
                </c:pt>
                <c:pt idx="164">
                  <c:v>301</c:v>
                </c:pt>
                <c:pt idx="165">
                  <c:v>297</c:v>
                </c:pt>
                <c:pt idx="166">
                  <c:v>297</c:v>
                </c:pt>
                <c:pt idx="167">
                  <c:v>299</c:v>
                </c:pt>
                <c:pt idx="168">
                  <c:v>298</c:v>
                </c:pt>
                <c:pt idx="169">
                  <c:v>302</c:v>
                </c:pt>
                <c:pt idx="170">
                  <c:v>297</c:v>
                </c:pt>
                <c:pt idx="171">
                  <c:v>300</c:v>
                </c:pt>
                <c:pt idx="172">
                  <c:v>297</c:v>
                </c:pt>
                <c:pt idx="173">
                  <c:v>300</c:v>
                </c:pt>
                <c:pt idx="174">
                  <c:v>302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301</c:v>
                </c:pt>
                <c:pt idx="179">
                  <c:v>297</c:v>
                </c:pt>
                <c:pt idx="180">
                  <c:v>297</c:v>
                </c:pt>
                <c:pt idx="181">
                  <c:v>301</c:v>
                </c:pt>
                <c:pt idx="182">
                  <c:v>297</c:v>
                </c:pt>
                <c:pt idx="183">
                  <c:v>298</c:v>
                </c:pt>
                <c:pt idx="184">
                  <c:v>301</c:v>
                </c:pt>
                <c:pt idx="185">
                  <c:v>298</c:v>
                </c:pt>
                <c:pt idx="186">
                  <c:v>300</c:v>
                </c:pt>
                <c:pt idx="187">
                  <c:v>302</c:v>
                </c:pt>
                <c:pt idx="188">
                  <c:v>300</c:v>
                </c:pt>
                <c:pt idx="189">
                  <c:v>297</c:v>
                </c:pt>
                <c:pt idx="190">
                  <c:v>299</c:v>
                </c:pt>
                <c:pt idx="191">
                  <c:v>300</c:v>
                </c:pt>
                <c:pt idx="192">
                  <c:v>301</c:v>
                </c:pt>
                <c:pt idx="193">
                  <c:v>300</c:v>
                </c:pt>
                <c:pt idx="194">
                  <c:v>301</c:v>
                </c:pt>
                <c:pt idx="195">
                  <c:v>299</c:v>
                </c:pt>
                <c:pt idx="196">
                  <c:v>302</c:v>
                </c:pt>
                <c:pt idx="197">
                  <c:v>298</c:v>
                </c:pt>
                <c:pt idx="198">
                  <c:v>297</c:v>
                </c:pt>
                <c:pt idx="199">
                  <c:v>302</c:v>
                </c:pt>
                <c:pt idx="200">
                  <c:v>299</c:v>
                </c:pt>
                <c:pt idx="201">
                  <c:v>301</c:v>
                </c:pt>
                <c:pt idx="202">
                  <c:v>301</c:v>
                </c:pt>
                <c:pt idx="203">
                  <c:v>297</c:v>
                </c:pt>
                <c:pt idx="204">
                  <c:v>301</c:v>
                </c:pt>
                <c:pt idx="205">
                  <c:v>297</c:v>
                </c:pt>
                <c:pt idx="206">
                  <c:v>302</c:v>
                </c:pt>
                <c:pt idx="207">
                  <c:v>300</c:v>
                </c:pt>
                <c:pt idx="208">
                  <c:v>302</c:v>
                </c:pt>
                <c:pt idx="209">
                  <c:v>299</c:v>
                </c:pt>
                <c:pt idx="210">
                  <c:v>302</c:v>
                </c:pt>
                <c:pt idx="211">
                  <c:v>300</c:v>
                </c:pt>
                <c:pt idx="212">
                  <c:v>298</c:v>
                </c:pt>
                <c:pt idx="213">
                  <c:v>299</c:v>
                </c:pt>
                <c:pt idx="214">
                  <c:v>300</c:v>
                </c:pt>
                <c:pt idx="215">
                  <c:v>297</c:v>
                </c:pt>
                <c:pt idx="216">
                  <c:v>297</c:v>
                </c:pt>
                <c:pt idx="217">
                  <c:v>302</c:v>
                </c:pt>
                <c:pt idx="218">
                  <c:v>299</c:v>
                </c:pt>
                <c:pt idx="219">
                  <c:v>302</c:v>
                </c:pt>
                <c:pt idx="220">
                  <c:v>300</c:v>
                </c:pt>
                <c:pt idx="221">
                  <c:v>299</c:v>
                </c:pt>
                <c:pt idx="222">
                  <c:v>299</c:v>
                </c:pt>
                <c:pt idx="223">
                  <c:v>300</c:v>
                </c:pt>
                <c:pt idx="224">
                  <c:v>298</c:v>
                </c:pt>
                <c:pt idx="225">
                  <c:v>302</c:v>
                </c:pt>
                <c:pt idx="226">
                  <c:v>302</c:v>
                </c:pt>
                <c:pt idx="227">
                  <c:v>301</c:v>
                </c:pt>
                <c:pt idx="228">
                  <c:v>301</c:v>
                </c:pt>
                <c:pt idx="229">
                  <c:v>299</c:v>
                </c:pt>
                <c:pt idx="230">
                  <c:v>299</c:v>
                </c:pt>
                <c:pt idx="231">
                  <c:v>300</c:v>
                </c:pt>
                <c:pt idx="232">
                  <c:v>299</c:v>
                </c:pt>
                <c:pt idx="233">
                  <c:v>302</c:v>
                </c:pt>
                <c:pt idx="234">
                  <c:v>300</c:v>
                </c:pt>
                <c:pt idx="235">
                  <c:v>299</c:v>
                </c:pt>
                <c:pt idx="236">
                  <c:v>298</c:v>
                </c:pt>
                <c:pt idx="237">
                  <c:v>302</c:v>
                </c:pt>
                <c:pt idx="238">
                  <c:v>301</c:v>
                </c:pt>
                <c:pt idx="239">
                  <c:v>297</c:v>
                </c:pt>
                <c:pt idx="240">
                  <c:v>300</c:v>
                </c:pt>
                <c:pt idx="241">
                  <c:v>297</c:v>
                </c:pt>
                <c:pt idx="242">
                  <c:v>299</c:v>
                </c:pt>
                <c:pt idx="243">
                  <c:v>297</c:v>
                </c:pt>
                <c:pt idx="244">
                  <c:v>298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298</c:v>
                </c:pt>
                <c:pt idx="249">
                  <c:v>299</c:v>
                </c:pt>
                <c:pt idx="250">
                  <c:v>297</c:v>
                </c:pt>
                <c:pt idx="251">
                  <c:v>298</c:v>
                </c:pt>
                <c:pt idx="252">
                  <c:v>299</c:v>
                </c:pt>
                <c:pt idx="253">
                  <c:v>302</c:v>
                </c:pt>
                <c:pt idx="254">
                  <c:v>299</c:v>
                </c:pt>
                <c:pt idx="255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E-4D67-AAA0-D0796FB0B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135072"/>
        <c:axId val="490132576"/>
      </c:lineChart>
      <c:catAx>
        <c:axId val="49013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0132576"/>
        <c:crosses val="autoZero"/>
        <c:auto val="1"/>
        <c:lblAlgn val="ctr"/>
        <c:lblOffset val="100"/>
        <c:noMultiLvlLbl val="0"/>
      </c:catAx>
      <c:valAx>
        <c:axId val="4901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013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DTOA!$H$1</c:f>
              <c:strCache>
                <c:ptCount val="1"/>
                <c:pt idx="0">
                  <c:v>DTOA[us]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DTOA!$H$2:$H$202</c:f>
              <c:numCache>
                <c:formatCode>0.00_ </c:formatCode>
                <c:ptCount val="201"/>
                <c:pt idx="2">
                  <c:v>140.00324423045998</c:v>
                </c:pt>
                <c:pt idx="3">
                  <c:v>140.00324423045998</c:v>
                </c:pt>
                <c:pt idx="4">
                  <c:v>140.00324423045998</c:v>
                </c:pt>
                <c:pt idx="5">
                  <c:v>140.00324423045998</c:v>
                </c:pt>
                <c:pt idx="6">
                  <c:v>280.00648846091997</c:v>
                </c:pt>
                <c:pt idx="7">
                  <c:v>140.00324423045998</c:v>
                </c:pt>
                <c:pt idx="8">
                  <c:v>150.00162217833</c:v>
                </c:pt>
                <c:pt idx="9">
                  <c:v>150.00162217833</c:v>
                </c:pt>
                <c:pt idx="10">
                  <c:v>150.00162217833</c:v>
                </c:pt>
                <c:pt idx="11">
                  <c:v>300.00324435665999</c:v>
                </c:pt>
                <c:pt idx="12">
                  <c:v>150.00162217833</c:v>
                </c:pt>
                <c:pt idx="13">
                  <c:v>150.00162217833</c:v>
                </c:pt>
                <c:pt idx="14">
                  <c:v>150.00162217833</c:v>
                </c:pt>
                <c:pt idx="15">
                  <c:v>150.00162217833</c:v>
                </c:pt>
                <c:pt idx="16">
                  <c:v>150.00162217833</c:v>
                </c:pt>
                <c:pt idx="17">
                  <c:v>200.00648839781999</c:v>
                </c:pt>
                <c:pt idx="18">
                  <c:v>100.00324419891</c:v>
                </c:pt>
                <c:pt idx="19">
                  <c:v>100.00324419891</c:v>
                </c:pt>
                <c:pt idx="20">
                  <c:v>100.00324419891</c:v>
                </c:pt>
                <c:pt idx="21">
                  <c:v>100.00324419891</c:v>
                </c:pt>
                <c:pt idx="22">
                  <c:v>100.00324419891</c:v>
                </c:pt>
                <c:pt idx="23">
                  <c:v>100.00324419891</c:v>
                </c:pt>
                <c:pt idx="24">
                  <c:v>100.00324419891</c:v>
                </c:pt>
                <c:pt idx="25">
                  <c:v>100.00324419891</c:v>
                </c:pt>
                <c:pt idx="26">
                  <c:v>110.00162214677999</c:v>
                </c:pt>
                <c:pt idx="27">
                  <c:v>110.00162214677999</c:v>
                </c:pt>
                <c:pt idx="28">
                  <c:v>110.00162214677999</c:v>
                </c:pt>
                <c:pt idx="29">
                  <c:v>110.00162214677999</c:v>
                </c:pt>
                <c:pt idx="30">
                  <c:v>110.00162214677999</c:v>
                </c:pt>
                <c:pt idx="31">
                  <c:v>110.00162214677999</c:v>
                </c:pt>
                <c:pt idx="32">
                  <c:v>110.00162214677999</c:v>
                </c:pt>
                <c:pt idx="33">
                  <c:v>110.00162214677999</c:v>
                </c:pt>
                <c:pt idx="34">
                  <c:v>110.00162214677999</c:v>
                </c:pt>
                <c:pt idx="35">
                  <c:v>110.00162214677999</c:v>
                </c:pt>
                <c:pt idx="36">
                  <c:v>120.00000009464999</c:v>
                </c:pt>
                <c:pt idx="37">
                  <c:v>120.00000009464999</c:v>
                </c:pt>
                <c:pt idx="38">
                  <c:v>120.00000009464999</c:v>
                </c:pt>
                <c:pt idx="39">
                  <c:v>120.00000009464999</c:v>
                </c:pt>
                <c:pt idx="40">
                  <c:v>120.00000009464999</c:v>
                </c:pt>
                <c:pt idx="41">
                  <c:v>120.00000009464999</c:v>
                </c:pt>
                <c:pt idx="42">
                  <c:v>120.00000009464999</c:v>
                </c:pt>
                <c:pt idx="43">
                  <c:v>120.00000009464999</c:v>
                </c:pt>
                <c:pt idx="44">
                  <c:v>120.00000009464999</c:v>
                </c:pt>
                <c:pt idx="45">
                  <c:v>120.00000009464999</c:v>
                </c:pt>
                <c:pt idx="46">
                  <c:v>129.99837804251999</c:v>
                </c:pt>
                <c:pt idx="47">
                  <c:v>259.99675608503998</c:v>
                </c:pt>
                <c:pt idx="48">
                  <c:v>129.99837804251999</c:v>
                </c:pt>
                <c:pt idx="49">
                  <c:v>129.99837804251999</c:v>
                </c:pt>
                <c:pt idx="50">
                  <c:v>129.99837804251999</c:v>
                </c:pt>
                <c:pt idx="51">
                  <c:v>129.99837804251999</c:v>
                </c:pt>
                <c:pt idx="52">
                  <c:v>129.99837804251999</c:v>
                </c:pt>
                <c:pt idx="53">
                  <c:v>129.99837804251999</c:v>
                </c:pt>
                <c:pt idx="54">
                  <c:v>129.99837804251999</c:v>
                </c:pt>
                <c:pt idx="55">
                  <c:v>140.00324423045998</c:v>
                </c:pt>
                <c:pt idx="56">
                  <c:v>140.00324423045998</c:v>
                </c:pt>
                <c:pt idx="57">
                  <c:v>140.00324423045998</c:v>
                </c:pt>
                <c:pt idx="58">
                  <c:v>140.00324423045998</c:v>
                </c:pt>
                <c:pt idx="59">
                  <c:v>140.00324423045998</c:v>
                </c:pt>
                <c:pt idx="60">
                  <c:v>140.00324423045998</c:v>
                </c:pt>
                <c:pt idx="61">
                  <c:v>140.00324423045998</c:v>
                </c:pt>
                <c:pt idx="62">
                  <c:v>140.00324423045998</c:v>
                </c:pt>
                <c:pt idx="63">
                  <c:v>140.00324423045998</c:v>
                </c:pt>
                <c:pt idx="64">
                  <c:v>140.00324423045998</c:v>
                </c:pt>
                <c:pt idx="65">
                  <c:v>150.00162217833</c:v>
                </c:pt>
                <c:pt idx="66">
                  <c:v>150.00162217833</c:v>
                </c:pt>
                <c:pt idx="67">
                  <c:v>150.00162217833</c:v>
                </c:pt>
                <c:pt idx="68">
                  <c:v>150.00162217833</c:v>
                </c:pt>
                <c:pt idx="69">
                  <c:v>150.00162217833</c:v>
                </c:pt>
                <c:pt idx="70">
                  <c:v>150.00162217833</c:v>
                </c:pt>
                <c:pt idx="71">
                  <c:v>300.00324435665999</c:v>
                </c:pt>
                <c:pt idx="72">
                  <c:v>150.00162217833</c:v>
                </c:pt>
                <c:pt idx="73">
                  <c:v>250.00486637723998</c:v>
                </c:pt>
                <c:pt idx="74">
                  <c:v>100.00324419891</c:v>
                </c:pt>
                <c:pt idx="75">
                  <c:v>100.00324419891</c:v>
                </c:pt>
                <c:pt idx="76">
                  <c:v>100.00324419891</c:v>
                </c:pt>
                <c:pt idx="77">
                  <c:v>100.00324419891</c:v>
                </c:pt>
                <c:pt idx="78">
                  <c:v>100.00324419891</c:v>
                </c:pt>
                <c:pt idx="79">
                  <c:v>100.00324419891</c:v>
                </c:pt>
                <c:pt idx="80">
                  <c:v>100.00324419891</c:v>
                </c:pt>
                <c:pt idx="81">
                  <c:v>100.00324419891</c:v>
                </c:pt>
                <c:pt idx="82">
                  <c:v>100.00324419891</c:v>
                </c:pt>
                <c:pt idx="83">
                  <c:v>110.00162214677999</c:v>
                </c:pt>
                <c:pt idx="84">
                  <c:v>110.00162214677999</c:v>
                </c:pt>
                <c:pt idx="85">
                  <c:v>110.00162214677999</c:v>
                </c:pt>
                <c:pt idx="86">
                  <c:v>110.00162214677999</c:v>
                </c:pt>
                <c:pt idx="87">
                  <c:v>110.00162214677999</c:v>
                </c:pt>
                <c:pt idx="88">
                  <c:v>110.00162214677999</c:v>
                </c:pt>
                <c:pt idx="89">
                  <c:v>110.00162214677999</c:v>
                </c:pt>
                <c:pt idx="90">
                  <c:v>110.00162214677999</c:v>
                </c:pt>
                <c:pt idx="91">
                  <c:v>220.00324429355999</c:v>
                </c:pt>
                <c:pt idx="92">
                  <c:v>120.00000009464999</c:v>
                </c:pt>
                <c:pt idx="93">
                  <c:v>120.00000009464999</c:v>
                </c:pt>
                <c:pt idx="94">
                  <c:v>120.00000009464999</c:v>
                </c:pt>
                <c:pt idx="95">
                  <c:v>120.00000009464999</c:v>
                </c:pt>
                <c:pt idx="96">
                  <c:v>120.00000009464999</c:v>
                </c:pt>
                <c:pt idx="97">
                  <c:v>240.00000018929998</c:v>
                </c:pt>
                <c:pt idx="98">
                  <c:v>120.00000009464999</c:v>
                </c:pt>
                <c:pt idx="99">
                  <c:v>120.00000009464999</c:v>
                </c:pt>
                <c:pt idx="100">
                  <c:v>120.00000009464999</c:v>
                </c:pt>
                <c:pt idx="101">
                  <c:v>129.99837804251999</c:v>
                </c:pt>
                <c:pt idx="102">
                  <c:v>129.99837804251999</c:v>
                </c:pt>
                <c:pt idx="103">
                  <c:v>129.99837804251999</c:v>
                </c:pt>
                <c:pt idx="104">
                  <c:v>129.99837804251999</c:v>
                </c:pt>
                <c:pt idx="105">
                  <c:v>129.99837804251999</c:v>
                </c:pt>
                <c:pt idx="106">
                  <c:v>129.99837804251999</c:v>
                </c:pt>
                <c:pt idx="107">
                  <c:v>259.99675608503998</c:v>
                </c:pt>
                <c:pt idx="108">
                  <c:v>129.99837804251999</c:v>
                </c:pt>
                <c:pt idx="109">
                  <c:v>129.99837804251999</c:v>
                </c:pt>
                <c:pt idx="110">
                  <c:v>280.00648846091997</c:v>
                </c:pt>
                <c:pt idx="111">
                  <c:v>280.00648846091997</c:v>
                </c:pt>
                <c:pt idx="112">
                  <c:v>140.00324423045998</c:v>
                </c:pt>
                <c:pt idx="113">
                  <c:v>140.00324423045998</c:v>
                </c:pt>
                <c:pt idx="114">
                  <c:v>140.00324423045998</c:v>
                </c:pt>
                <c:pt idx="115">
                  <c:v>140.00324423045998</c:v>
                </c:pt>
                <c:pt idx="116">
                  <c:v>140.00324423045998</c:v>
                </c:pt>
                <c:pt idx="117">
                  <c:v>140.00324423045998</c:v>
                </c:pt>
                <c:pt idx="118">
                  <c:v>150.00162217833</c:v>
                </c:pt>
                <c:pt idx="119">
                  <c:v>150.00162217833</c:v>
                </c:pt>
                <c:pt idx="120">
                  <c:v>150.00162217833</c:v>
                </c:pt>
                <c:pt idx="121">
                  <c:v>150.00162217833</c:v>
                </c:pt>
                <c:pt idx="122">
                  <c:v>150.00162217833</c:v>
                </c:pt>
                <c:pt idx="123">
                  <c:v>150.00162217833</c:v>
                </c:pt>
                <c:pt idx="124">
                  <c:v>150.00162217833</c:v>
                </c:pt>
                <c:pt idx="125">
                  <c:v>150.00162217833</c:v>
                </c:pt>
                <c:pt idx="126">
                  <c:v>150.00162217833</c:v>
                </c:pt>
                <c:pt idx="127">
                  <c:v>150.00162217833</c:v>
                </c:pt>
                <c:pt idx="128">
                  <c:v>200.00648839781999</c:v>
                </c:pt>
                <c:pt idx="129">
                  <c:v>100.00324419891</c:v>
                </c:pt>
                <c:pt idx="130">
                  <c:v>100.00324419891</c:v>
                </c:pt>
                <c:pt idx="131">
                  <c:v>100.00324419891</c:v>
                </c:pt>
                <c:pt idx="132">
                  <c:v>100.00324419891</c:v>
                </c:pt>
                <c:pt idx="133">
                  <c:v>100.00324419891</c:v>
                </c:pt>
                <c:pt idx="134">
                  <c:v>100.00324419891</c:v>
                </c:pt>
                <c:pt idx="135">
                  <c:v>100.00324419891</c:v>
                </c:pt>
                <c:pt idx="136">
                  <c:v>100.00324419891</c:v>
                </c:pt>
                <c:pt idx="137">
                  <c:v>110.00162214677999</c:v>
                </c:pt>
                <c:pt idx="138">
                  <c:v>110.00162214677999</c:v>
                </c:pt>
                <c:pt idx="139">
                  <c:v>110.00162214677999</c:v>
                </c:pt>
                <c:pt idx="140">
                  <c:v>110.00162214677999</c:v>
                </c:pt>
                <c:pt idx="141">
                  <c:v>110.00162214677999</c:v>
                </c:pt>
                <c:pt idx="142">
                  <c:v>110.00162214677999</c:v>
                </c:pt>
                <c:pt idx="143">
                  <c:v>110.00162214677999</c:v>
                </c:pt>
                <c:pt idx="144">
                  <c:v>110.00162214677999</c:v>
                </c:pt>
                <c:pt idx="145">
                  <c:v>110.00162214677999</c:v>
                </c:pt>
                <c:pt idx="146">
                  <c:v>110.00162214677999</c:v>
                </c:pt>
                <c:pt idx="147">
                  <c:v>240.00000018929998</c:v>
                </c:pt>
                <c:pt idx="148">
                  <c:v>120.00000009464999</c:v>
                </c:pt>
                <c:pt idx="149">
                  <c:v>120.00000009464999</c:v>
                </c:pt>
                <c:pt idx="150">
                  <c:v>120.00000009464999</c:v>
                </c:pt>
                <c:pt idx="151">
                  <c:v>120.00000009464999</c:v>
                </c:pt>
                <c:pt idx="152">
                  <c:v>120.00000009464999</c:v>
                </c:pt>
                <c:pt idx="153">
                  <c:v>120.00000009464999</c:v>
                </c:pt>
                <c:pt idx="154">
                  <c:v>120.00000009464999</c:v>
                </c:pt>
                <c:pt idx="155">
                  <c:v>120.00000009464999</c:v>
                </c:pt>
                <c:pt idx="156">
                  <c:v>259.99675608503998</c:v>
                </c:pt>
                <c:pt idx="157">
                  <c:v>129.99837804251999</c:v>
                </c:pt>
                <c:pt idx="158">
                  <c:v>129.99837804251999</c:v>
                </c:pt>
                <c:pt idx="159">
                  <c:v>129.99837804251999</c:v>
                </c:pt>
                <c:pt idx="160">
                  <c:v>129.99837804251999</c:v>
                </c:pt>
                <c:pt idx="161">
                  <c:v>259.99675608503998</c:v>
                </c:pt>
                <c:pt idx="162">
                  <c:v>129.99837804251999</c:v>
                </c:pt>
                <c:pt idx="163">
                  <c:v>129.99837804251999</c:v>
                </c:pt>
                <c:pt idx="164">
                  <c:v>140.00324423045998</c:v>
                </c:pt>
                <c:pt idx="165">
                  <c:v>140.00324423045998</c:v>
                </c:pt>
                <c:pt idx="166">
                  <c:v>140.00324423045998</c:v>
                </c:pt>
                <c:pt idx="167">
                  <c:v>140.00324423045998</c:v>
                </c:pt>
                <c:pt idx="168">
                  <c:v>140.00324423045998</c:v>
                </c:pt>
                <c:pt idx="169">
                  <c:v>140.00324423045998</c:v>
                </c:pt>
                <c:pt idx="170">
                  <c:v>140.00324423045998</c:v>
                </c:pt>
                <c:pt idx="171">
                  <c:v>140.00324423045998</c:v>
                </c:pt>
                <c:pt idx="172">
                  <c:v>280.00648846091997</c:v>
                </c:pt>
                <c:pt idx="173">
                  <c:v>300.00324435665999</c:v>
                </c:pt>
                <c:pt idx="174">
                  <c:v>150.00162217833</c:v>
                </c:pt>
                <c:pt idx="175">
                  <c:v>150.00162217833</c:v>
                </c:pt>
                <c:pt idx="176">
                  <c:v>150.00162217833</c:v>
                </c:pt>
                <c:pt idx="177">
                  <c:v>150.00162217833</c:v>
                </c:pt>
                <c:pt idx="178">
                  <c:v>150.00162217833</c:v>
                </c:pt>
                <c:pt idx="179">
                  <c:v>150.00162217833</c:v>
                </c:pt>
                <c:pt idx="180">
                  <c:v>150.00162217833</c:v>
                </c:pt>
                <c:pt idx="181">
                  <c:v>150.00162217833</c:v>
                </c:pt>
                <c:pt idx="182">
                  <c:v>100.00324419891</c:v>
                </c:pt>
                <c:pt idx="183">
                  <c:v>100.00324419891</c:v>
                </c:pt>
                <c:pt idx="184">
                  <c:v>100.00324419891</c:v>
                </c:pt>
                <c:pt idx="185">
                  <c:v>100.00324419891</c:v>
                </c:pt>
                <c:pt idx="186">
                  <c:v>100.00324419891</c:v>
                </c:pt>
                <c:pt idx="187">
                  <c:v>100.00324419891</c:v>
                </c:pt>
                <c:pt idx="188">
                  <c:v>100.00324419891</c:v>
                </c:pt>
                <c:pt idx="189">
                  <c:v>100.00324419891</c:v>
                </c:pt>
                <c:pt idx="190">
                  <c:v>100.00324419891</c:v>
                </c:pt>
                <c:pt idx="191">
                  <c:v>100.00324419891</c:v>
                </c:pt>
                <c:pt idx="192">
                  <c:v>110.00162214677999</c:v>
                </c:pt>
                <c:pt idx="193">
                  <c:v>110.00162214677999</c:v>
                </c:pt>
                <c:pt idx="194">
                  <c:v>110.00162214677999</c:v>
                </c:pt>
                <c:pt idx="195">
                  <c:v>110.00162214677999</c:v>
                </c:pt>
                <c:pt idx="196">
                  <c:v>110.00162214677999</c:v>
                </c:pt>
                <c:pt idx="197">
                  <c:v>110.00162214677999</c:v>
                </c:pt>
                <c:pt idx="198">
                  <c:v>110.00162214677999</c:v>
                </c:pt>
                <c:pt idx="199">
                  <c:v>110.00162214677999</c:v>
                </c:pt>
                <c:pt idx="200">
                  <c:v>110.00162214677999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9-4976-AEDB-5C4B9123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032336"/>
        <c:axId val="677033168"/>
      </c:lineChart>
      <c:catAx>
        <c:axId val="67703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7033168"/>
        <c:crosses val="autoZero"/>
        <c:auto val="1"/>
        <c:lblAlgn val="ctr"/>
        <c:lblOffset val="100"/>
        <c:noMultiLvlLbl val="0"/>
      </c:catAx>
      <c:valAx>
        <c:axId val="6770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70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989824710623199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'패턴(사인)'!$C$1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'패턴(사인)'!$C$2:$C$81</c:f>
              <c:numCache>
                <c:formatCode>General</c:formatCode>
                <c:ptCount val="80"/>
                <c:pt idx="0">
                  <c:v>0</c:v>
                </c:pt>
                <c:pt idx="1">
                  <c:v>-11082</c:v>
                </c:pt>
                <c:pt idx="2">
                  <c:v>-21382</c:v>
                </c:pt>
                <c:pt idx="3">
                  <c:v>-28087</c:v>
                </c:pt>
                <c:pt idx="4">
                  <c:v>-33276</c:v>
                </c:pt>
                <c:pt idx="5">
                  <c:v>-34303</c:v>
                </c:pt>
                <c:pt idx="6">
                  <c:v>-30630</c:v>
                </c:pt>
                <c:pt idx="7">
                  <c:v>-24465</c:v>
                </c:pt>
                <c:pt idx="8">
                  <c:v>-13291</c:v>
                </c:pt>
                <c:pt idx="9">
                  <c:v>-6818</c:v>
                </c:pt>
                <c:pt idx="10">
                  <c:v>-6818</c:v>
                </c:pt>
                <c:pt idx="11">
                  <c:v>-6818</c:v>
                </c:pt>
                <c:pt idx="12">
                  <c:v>14606</c:v>
                </c:pt>
                <c:pt idx="13">
                  <c:v>18305</c:v>
                </c:pt>
                <c:pt idx="14">
                  <c:v>20540</c:v>
                </c:pt>
                <c:pt idx="15">
                  <c:v>20540</c:v>
                </c:pt>
                <c:pt idx="16">
                  <c:v>21079</c:v>
                </c:pt>
                <c:pt idx="17">
                  <c:v>21079</c:v>
                </c:pt>
                <c:pt idx="18">
                  <c:v>21079</c:v>
                </c:pt>
                <c:pt idx="19">
                  <c:v>21079</c:v>
                </c:pt>
                <c:pt idx="20">
                  <c:v>21079</c:v>
                </c:pt>
                <c:pt idx="21">
                  <c:v>21079</c:v>
                </c:pt>
                <c:pt idx="22">
                  <c:v>21079</c:v>
                </c:pt>
                <c:pt idx="23">
                  <c:v>21079</c:v>
                </c:pt>
                <c:pt idx="24">
                  <c:v>21079</c:v>
                </c:pt>
                <c:pt idx="25">
                  <c:v>21079</c:v>
                </c:pt>
                <c:pt idx="26">
                  <c:v>21079</c:v>
                </c:pt>
                <c:pt idx="27">
                  <c:v>21079</c:v>
                </c:pt>
                <c:pt idx="28">
                  <c:v>21079</c:v>
                </c:pt>
                <c:pt idx="29">
                  <c:v>21079</c:v>
                </c:pt>
                <c:pt idx="30">
                  <c:v>21079</c:v>
                </c:pt>
                <c:pt idx="31">
                  <c:v>21079</c:v>
                </c:pt>
                <c:pt idx="32">
                  <c:v>21079</c:v>
                </c:pt>
                <c:pt idx="33">
                  <c:v>21079</c:v>
                </c:pt>
                <c:pt idx="34">
                  <c:v>21079</c:v>
                </c:pt>
                <c:pt idx="35">
                  <c:v>21079</c:v>
                </c:pt>
                <c:pt idx="36">
                  <c:v>21079</c:v>
                </c:pt>
                <c:pt idx="37">
                  <c:v>21079</c:v>
                </c:pt>
                <c:pt idx="38">
                  <c:v>21079</c:v>
                </c:pt>
                <c:pt idx="39">
                  <c:v>21079</c:v>
                </c:pt>
                <c:pt idx="40">
                  <c:v>21079</c:v>
                </c:pt>
                <c:pt idx="41">
                  <c:v>-11082</c:v>
                </c:pt>
                <c:pt idx="42">
                  <c:v>-21382</c:v>
                </c:pt>
                <c:pt idx="43">
                  <c:v>-28087</c:v>
                </c:pt>
                <c:pt idx="44">
                  <c:v>-33276</c:v>
                </c:pt>
                <c:pt idx="45">
                  <c:v>-34303</c:v>
                </c:pt>
                <c:pt idx="46">
                  <c:v>-30630</c:v>
                </c:pt>
                <c:pt idx="47">
                  <c:v>-26700</c:v>
                </c:pt>
                <c:pt idx="48">
                  <c:v>-26700</c:v>
                </c:pt>
                <c:pt idx="49">
                  <c:v>-26700</c:v>
                </c:pt>
                <c:pt idx="50">
                  <c:v>-26700</c:v>
                </c:pt>
                <c:pt idx="51">
                  <c:v>7902</c:v>
                </c:pt>
                <c:pt idx="52">
                  <c:v>14606</c:v>
                </c:pt>
                <c:pt idx="53">
                  <c:v>18305</c:v>
                </c:pt>
                <c:pt idx="54">
                  <c:v>20540</c:v>
                </c:pt>
                <c:pt idx="55">
                  <c:v>21387</c:v>
                </c:pt>
                <c:pt idx="56">
                  <c:v>21387</c:v>
                </c:pt>
                <c:pt idx="57">
                  <c:v>21387</c:v>
                </c:pt>
                <c:pt idx="58">
                  <c:v>21387</c:v>
                </c:pt>
                <c:pt idx="59">
                  <c:v>21387</c:v>
                </c:pt>
                <c:pt idx="60">
                  <c:v>21387</c:v>
                </c:pt>
                <c:pt idx="61">
                  <c:v>-11082</c:v>
                </c:pt>
                <c:pt idx="62">
                  <c:v>-21382</c:v>
                </c:pt>
                <c:pt idx="63">
                  <c:v>-28087</c:v>
                </c:pt>
                <c:pt idx="64">
                  <c:v>-32633</c:v>
                </c:pt>
                <c:pt idx="65">
                  <c:v>-34020</c:v>
                </c:pt>
                <c:pt idx="66">
                  <c:v>-32017</c:v>
                </c:pt>
                <c:pt idx="67">
                  <c:v>-23155</c:v>
                </c:pt>
                <c:pt idx="68">
                  <c:v>-13291</c:v>
                </c:pt>
                <c:pt idx="69">
                  <c:v>-11133</c:v>
                </c:pt>
                <c:pt idx="70">
                  <c:v>1967</c:v>
                </c:pt>
                <c:pt idx="71">
                  <c:v>7902</c:v>
                </c:pt>
                <c:pt idx="72">
                  <c:v>14606</c:v>
                </c:pt>
                <c:pt idx="73">
                  <c:v>14606</c:v>
                </c:pt>
                <c:pt idx="74">
                  <c:v>14606</c:v>
                </c:pt>
                <c:pt idx="75">
                  <c:v>14606</c:v>
                </c:pt>
                <c:pt idx="76">
                  <c:v>14606</c:v>
                </c:pt>
                <c:pt idx="77">
                  <c:v>14606</c:v>
                </c:pt>
                <c:pt idx="78">
                  <c:v>12911</c:v>
                </c:pt>
                <c:pt idx="79">
                  <c:v>9828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6-411F-9BB1-A4CCBDD91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68271"/>
        <c:axId val="179565775"/>
      </c:lineChart>
      <c:catAx>
        <c:axId val="17956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565775"/>
        <c:crosses val="autoZero"/>
        <c:auto val="1"/>
        <c:lblAlgn val="ctr"/>
        <c:lblOffset val="100"/>
        <c:noMultiLvlLbl val="0"/>
      </c:catAx>
      <c:valAx>
        <c:axId val="17956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56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'패턴(사인)'!$M$1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'패턴(사인)'!$M$4:$M$146</c:f>
              <c:numCache>
                <c:formatCode>General</c:formatCode>
                <c:ptCount val="143"/>
                <c:pt idx="0">
                  <c:v>0.40412378300000001</c:v>
                </c:pt>
                <c:pt idx="1">
                  <c:v>0.37669140099999998</c:v>
                </c:pt>
                <c:pt idx="2">
                  <c:v>0.33774197099999997</c:v>
                </c:pt>
                <c:pt idx="3">
                  <c:v>0.30167082000000001</c:v>
                </c:pt>
                <c:pt idx="4">
                  <c:v>0.24170494100000001</c:v>
                </c:pt>
                <c:pt idx="5">
                  <c:v>0.19805441800000001</c:v>
                </c:pt>
                <c:pt idx="6">
                  <c:v>0.15636888099999999</c:v>
                </c:pt>
                <c:pt idx="7">
                  <c:v>9.0498700700000004E-2</c:v>
                </c:pt>
                <c:pt idx="8">
                  <c:v>3.8621850300000003E-2</c:v>
                </c:pt>
                <c:pt idx="9">
                  <c:v>-1.2888070200000001E-2</c:v>
                </c:pt>
                <c:pt idx="10">
                  <c:v>-6.4880304E-2</c:v>
                </c:pt>
                <c:pt idx="11">
                  <c:v>-0.117888197</c:v>
                </c:pt>
                <c:pt idx="12">
                  <c:v>-0.17274799900000001</c:v>
                </c:pt>
                <c:pt idx="13">
                  <c:v>-0.230480984</c:v>
                </c:pt>
                <c:pt idx="14">
                  <c:v>0</c:v>
                </c:pt>
                <c:pt idx="15">
                  <c:v>-1</c:v>
                </c:pt>
                <c:pt idx="16">
                  <c:v>-0.41092684899999998</c:v>
                </c:pt>
                <c:pt idx="17">
                  <c:v>-0.425924093</c:v>
                </c:pt>
                <c:pt idx="18">
                  <c:v>-0.45882397899999999</c:v>
                </c:pt>
                <c:pt idx="19">
                  <c:v>-0.45987513699999999</c:v>
                </c:pt>
                <c:pt idx="20">
                  <c:v>-0.47848638900000001</c:v>
                </c:pt>
                <c:pt idx="21">
                  <c:v>-0.46042951900000001</c:v>
                </c:pt>
                <c:pt idx="22">
                  <c:v>-0.43946719200000001</c:v>
                </c:pt>
                <c:pt idx="23">
                  <c:v>-0.39504289599999998</c:v>
                </c:pt>
                <c:pt idx="24">
                  <c:v>-0.34558954800000002</c:v>
                </c:pt>
                <c:pt idx="25">
                  <c:v>-0.29157781599999999</c:v>
                </c:pt>
                <c:pt idx="26">
                  <c:v>-0.21220803299999999</c:v>
                </c:pt>
                <c:pt idx="27">
                  <c:v>-0.10693069500000001</c:v>
                </c:pt>
                <c:pt idx="28">
                  <c:v>-2.1425131699999999E-2</c:v>
                </c:pt>
                <c:pt idx="29">
                  <c:v>6.3925720800000002E-2</c:v>
                </c:pt>
                <c:pt idx="30">
                  <c:v>0.147425264</c:v>
                </c:pt>
                <c:pt idx="31">
                  <c:v>0.22711403699999999</c:v>
                </c:pt>
                <c:pt idx="32">
                  <c:v>0.30182895100000001</c:v>
                </c:pt>
                <c:pt idx="33">
                  <c:v>0.35131529</c:v>
                </c:pt>
                <c:pt idx="34">
                  <c:v>0.396132082</c:v>
                </c:pt>
                <c:pt idx="35">
                  <c:v>0.43587848499999998</c:v>
                </c:pt>
                <c:pt idx="36">
                  <c:v>0.45393192799999998</c:v>
                </c:pt>
                <c:pt idx="37">
                  <c:v>0.45330232399999998</c:v>
                </c:pt>
                <c:pt idx="38">
                  <c:v>0.45189270399999998</c:v>
                </c:pt>
                <c:pt idx="39">
                  <c:v>0.42018261600000001</c:v>
                </c:pt>
                <c:pt idx="40">
                  <c:v>0.42024752500000001</c:v>
                </c:pt>
                <c:pt idx="41">
                  <c:v>0.37762191899999997</c:v>
                </c:pt>
                <c:pt idx="42">
                  <c:v>0.33855223699999998</c:v>
                </c:pt>
                <c:pt idx="43">
                  <c:v>0.302375913</c:v>
                </c:pt>
                <c:pt idx="44">
                  <c:v>0.24225823599999999</c:v>
                </c:pt>
                <c:pt idx="45">
                  <c:v>0.21148404500000001</c:v>
                </c:pt>
                <c:pt idx="46">
                  <c:v>0.156542286</c:v>
                </c:pt>
                <c:pt idx="47">
                  <c:v>0.10341510199999999</c:v>
                </c:pt>
                <c:pt idx="48">
                  <c:v>3.8621850300000003E-2</c:v>
                </c:pt>
                <c:pt idx="49">
                  <c:v>0</c:v>
                </c:pt>
                <c:pt idx="50">
                  <c:v>-6.4808830600000006E-2</c:v>
                </c:pt>
                <c:pt idx="51">
                  <c:v>-0.11775703</c:v>
                </c:pt>
                <c:pt idx="52">
                  <c:v>-0.17255295800000001</c:v>
                </c:pt>
                <c:pt idx="53">
                  <c:v>-0.230126098</c:v>
                </c:pt>
                <c:pt idx="54">
                  <c:v>-0.26302561200000002</c:v>
                </c:pt>
                <c:pt idx="55">
                  <c:v>-0.32720729700000001</c:v>
                </c:pt>
                <c:pt idx="56">
                  <c:v>-0.366735429</c:v>
                </c:pt>
                <c:pt idx="57">
                  <c:v>-0.39418771899999999</c:v>
                </c:pt>
                <c:pt idx="58">
                  <c:v>-0.424111605</c:v>
                </c:pt>
                <c:pt idx="59">
                  <c:v>-0.45701962699999998</c:v>
                </c:pt>
                <c:pt idx="60">
                  <c:v>-0.47539937500000001</c:v>
                </c:pt>
                <c:pt idx="61">
                  <c:v>-0.47716313599999999</c:v>
                </c:pt>
                <c:pt idx="62">
                  <c:v>-0.458991855</c:v>
                </c:pt>
                <c:pt idx="63">
                  <c:v>-0.43804383299999999</c:v>
                </c:pt>
                <c:pt idx="64">
                  <c:v>-0.41394799900000001</c:v>
                </c:pt>
                <c:pt idx="65">
                  <c:v>-0.34512484100000002</c:v>
                </c:pt>
                <c:pt idx="66">
                  <c:v>-0.29106217600000001</c:v>
                </c:pt>
                <c:pt idx="67">
                  <c:v>-0.211825967</c:v>
                </c:pt>
                <c:pt idx="68">
                  <c:v>-0.12831683499999999</c:v>
                </c:pt>
                <c:pt idx="69">
                  <c:v>-2.1425131699999999E-2</c:v>
                </c:pt>
                <c:pt idx="70">
                  <c:v>4.2694572399999998E-2</c:v>
                </c:pt>
                <c:pt idx="71">
                  <c:v>0.14768972999999999</c:v>
                </c:pt>
                <c:pt idx="72">
                  <c:v>0.227513567</c:v>
                </c:pt>
                <c:pt idx="73">
                  <c:v>0.28269177699999998</c:v>
                </c:pt>
                <c:pt idx="74">
                  <c:v>0.35248541799999999</c:v>
                </c:pt>
                <c:pt idx="75">
                  <c:v>0.39740684599999998</c:v>
                </c:pt>
                <c:pt idx="76">
                  <c:v>0.43722894800000001</c:v>
                </c:pt>
                <c:pt idx="77">
                  <c:v>0.43843889200000002</c:v>
                </c:pt>
                <c:pt idx="78">
                  <c:v>0.45514666999999998</c:v>
                </c:pt>
                <c:pt idx="79">
                  <c:v>0.45386627299999999</c:v>
                </c:pt>
                <c:pt idx="80">
                  <c:v>0.43689012500000002</c:v>
                </c:pt>
                <c:pt idx="81">
                  <c:v>0.40680995599999997</c:v>
                </c:pt>
                <c:pt idx="82">
                  <c:v>0.37902632400000003</c:v>
                </c:pt>
                <c:pt idx="83">
                  <c:v>0.35349518099999999</c:v>
                </c:pt>
                <c:pt idx="84">
                  <c:v>0.30308428399999998</c:v>
                </c:pt>
                <c:pt idx="85">
                  <c:v>0.25600031000000001</c:v>
                </c:pt>
                <c:pt idx="86">
                  <c:v>0.211722031</c:v>
                </c:pt>
                <c:pt idx="87">
                  <c:v>0.15671607900000001</c:v>
                </c:pt>
                <c:pt idx="88">
                  <c:v>0.103528909</c:v>
                </c:pt>
                <c:pt idx="89">
                  <c:v>5.1495797900000001E-2</c:v>
                </c:pt>
                <c:pt idx="90">
                  <c:v>0</c:v>
                </c:pt>
                <c:pt idx="91">
                  <c:v>-6.4808830600000006E-2</c:v>
                </c:pt>
                <c:pt idx="92">
                  <c:v>-0.104565993</c:v>
                </c:pt>
                <c:pt idx="93">
                  <c:v>-0.17235836399999999</c:v>
                </c:pt>
                <c:pt idx="94">
                  <c:v>-0.216102079</c:v>
                </c:pt>
                <c:pt idx="95">
                  <c:v>-0.26240795900000002</c:v>
                </c:pt>
                <c:pt idx="96">
                  <c:v>-0.32632294299999998</c:v>
                </c:pt>
                <c:pt idx="97">
                  <c:v>-0.35076194999999999</c:v>
                </c:pt>
                <c:pt idx="98">
                  <c:v>-0.39276695299999997</c:v>
                </c:pt>
                <c:pt idx="99">
                  <c:v>-0.43863627300000002</c:v>
                </c:pt>
                <c:pt idx="100">
                  <c:v>-0.45575469699999999</c:v>
                </c:pt>
                <c:pt idx="101">
                  <c:v>-0.45645538000000002</c:v>
                </c:pt>
                <c:pt idx="102">
                  <c:v>-0.47490319600000003</c:v>
                </c:pt>
                <c:pt idx="103">
                  <c:v>-0.47597014900000001</c:v>
                </c:pt>
                <c:pt idx="104">
                  <c:v>-0.43662965300000001</c:v>
                </c:pt>
                <c:pt idx="105">
                  <c:v>-0.41256469499999998</c:v>
                </c:pt>
                <c:pt idx="106">
                  <c:v>-0.34380269099999999</c:v>
                </c:pt>
                <c:pt idx="107">
                  <c:v>-0.31142687800000002</c:v>
                </c:pt>
                <c:pt idx="108">
                  <c:v>-0.21130570800000001</c:v>
                </c:pt>
                <c:pt idx="109">
                  <c:v>-0.12822233099999999</c:v>
                </c:pt>
                <c:pt idx="110">
                  <c:v>-4.2850263399999998E-2</c:v>
                </c:pt>
                <c:pt idx="111">
                  <c:v>4.2694572399999998E-2</c:v>
                </c:pt>
                <c:pt idx="112">
                  <c:v>0.126838282</c:v>
                </c:pt>
                <c:pt idx="113">
                  <c:v>0.207573012</c:v>
                </c:pt>
                <c:pt idx="114">
                  <c:v>0.303386182</c:v>
                </c:pt>
                <c:pt idx="115">
                  <c:v>0.33402952600000002</c:v>
                </c:pt>
                <c:pt idx="116">
                  <c:v>0.398570806</c:v>
                </c:pt>
                <c:pt idx="117">
                  <c:v>0.42098656299999998</c:v>
                </c:pt>
                <c:pt idx="118">
                  <c:v>0.457440972</c:v>
                </c:pt>
                <c:pt idx="119">
                  <c:v>0.45645538000000002</c:v>
                </c:pt>
                <c:pt idx="120">
                  <c:v>0.43938723200000002</c:v>
                </c:pt>
                <c:pt idx="121">
                  <c:v>0.43873792900000003</c:v>
                </c:pt>
                <c:pt idx="122">
                  <c:v>0.42285165200000002</c:v>
                </c:pt>
                <c:pt idx="123">
                  <c:v>0.38006320599999999</c:v>
                </c:pt>
                <c:pt idx="124">
                  <c:v>0.34059497700000002</c:v>
                </c:pt>
                <c:pt idx="125">
                  <c:v>0.31750556800000002</c:v>
                </c:pt>
                <c:pt idx="126">
                  <c:v>0.25667598800000002</c:v>
                </c:pt>
                <c:pt idx="127">
                  <c:v>0.212199569</c:v>
                </c:pt>
                <c:pt idx="128">
                  <c:v>0.16986674099999999</c:v>
                </c:pt>
                <c:pt idx="129">
                  <c:v>0.103643693</c:v>
                </c:pt>
                <c:pt idx="130">
                  <c:v>6.4453348499999993E-2</c:v>
                </c:pt>
                <c:pt idx="131">
                  <c:v>0</c:v>
                </c:pt>
                <c:pt idx="132">
                  <c:v>-5.17224669E-2</c:v>
                </c:pt>
                <c:pt idx="133">
                  <c:v>-0.104449153</c:v>
                </c:pt>
                <c:pt idx="134">
                  <c:v>-0.15883444199999999</c:v>
                </c:pt>
                <c:pt idx="135">
                  <c:v>-0.215606824</c:v>
                </c:pt>
                <c:pt idx="136">
                  <c:v>-0.26170182199999997</c:v>
                </c:pt>
                <c:pt idx="137">
                  <c:v>-0.31110876799999998</c:v>
                </c:pt>
                <c:pt idx="138">
                  <c:v>-0.36445930599999998</c:v>
                </c:pt>
                <c:pt idx="139">
                  <c:v>-0.39165967699999998</c:v>
                </c:pt>
                <c:pt idx="140">
                  <c:v>-0.421398997</c:v>
                </c:pt>
                <c:pt idx="141">
                  <c:v>-0.45376107100000002</c:v>
                </c:pt>
                <c:pt idx="142">
                  <c:v>-0.47210121199999999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9-4448-811E-E5017B086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29887"/>
        <c:axId val="1833328223"/>
      </c:lineChart>
      <c:catAx>
        <c:axId val="1833329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3328223"/>
        <c:crosses val="autoZero"/>
        <c:auto val="1"/>
        <c:lblAlgn val="ctr"/>
        <c:lblOffset val="100"/>
        <c:noMultiLvlLbl val="0"/>
      </c:catAx>
      <c:valAx>
        <c:axId val="183332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332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'패턴(사인)'!$R$1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'패턴(사인)'!$R$5:$R$128</c:f>
              <c:numCache>
                <c:formatCode>General</c:formatCode>
                <c:ptCount val="124"/>
                <c:pt idx="0">
                  <c:v>3.2057281600000001E-2</c:v>
                </c:pt>
                <c:pt idx="1">
                  <c:v>2.87425984E-2</c:v>
                </c:pt>
                <c:pt idx="2">
                  <c:v>2.4535553500000001E-2</c:v>
                </c:pt>
                <c:pt idx="3">
                  <c:v>2.17115656E-2</c:v>
                </c:pt>
                <c:pt idx="4">
                  <c:v>1.6854874799999999E-2</c:v>
                </c:pt>
                <c:pt idx="5">
                  <c:v>1.33073423E-2</c:v>
                </c:pt>
                <c:pt idx="6">
                  <c:v>7.7016418800000003E-3</c:v>
                </c:pt>
                <c:pt idx="7">
                  <c:v>3.28680594E-3</c:v>
                </c:pt>
                <c:pt idx="8">
                  <c:v>-1.09680358E-3</c:v>
                </c:pt>
                <c:pt idx="9">
                  <c:v>-5.5214590400000001E-3</c:v>
                </c:pt>
                <c:pt idx="10">
                  <c:v>-1.00325495E-2</c:v>
                </c:pt>
                <c:pt idx="11">
                  <c:v>-1.47012407E-2</c:v>
                </c:pt>
                <c:pt idx="12">
                  <c:v>-1.9614446899999999E-2</c:v>
                </c:pt>
                <c:pt idx="13">
                  <c:v>-2.3608898699999999E-2</c:v>
                </c:pt>
                <c:pt idx="14">
                  <c:v>-2.7913605800000001E-2</c:v>
                </c:pt>
                <c:pt idx="15">
                  <c:v>-3.1288064999999997E-2</c:v>
                </c:pt>
                <c:pt idx="16">
                  <c:v>-3.3632982499999999E-2</c:v>
                </c:pt>
                <c:pt idx="17">
                  <c:v>-3.7588287099999999E-2</c:v>
                </c:pt>
                <c:pt idx="18">
                  <c:v>-3.9046946899999997E-2</c:v>
                </c:pt>
                <c:pt idx="19">
                  <c:v>-3.9136402299999998E-2</c:v>
                </c:pt>
                <c:pt idx="20">
                  <c:v>-4.0720261600000002E-2</c:v>
                </c:pt>
                <c:pt idx="21">
                  <c:v>-3.9183583100000002E-2</c:v>
                </c:pt>
                <c:pt idx="22">
                  <c:v>-3.73996422E-2</c:v>
                </c:pt>
                <c:pt idx="23">
                  <c:v>-3.3619034999999999E-2</c:v>
                </c:pt>
                <c:pt idx="24">
                  <c:v>-2.94104442E-2</c:v>
                </c:pt>
                <c:pt idx="25">
                  <c:v>-2.4813924000000001E-2</c:v>
                </c:pt>
                <c:pt idx="26">
                  <c:v>-1.6226516999999999E-2</c:v>
                </c:pt>
                <c:pt idx="27">
                  <c:v>-1.09200496E-2</c:v>
                </c:pt>
                <c:pt idx="28">
                  <c:v>-1.82332669E-3</c:v>
                </c:pt>
                <c:pt idx="29">
                  <c:v>3.6334036800000002E-3</c:v>
                </c:pt>
                <c:pt idx="30">
                  <c:v>1.43368756E-2</c:v>
                </c:pt>
                <c:pt idx="31">
                  <c:v>1.9327912499999999E-2</c:v>
                </c:pt>
                <c:pt idx="32">
                  <c:v>2.5686319900000001E-2</c:v>
                </c:pt>
                <c:pt idx="33">
                  <c:v>2.9897717800000001E-2</c:v>
                </c:pt>
                <c:pt idx="34">
                  <c:v>3.3711727699999999E-2</c:v>
                </c:pt>
                <c:pt idx="35">
                  <c:v>3.7094235400000002E-2</c:v>
                </c:pt>
                <c:pt idx="36">
                  <c:v>3.8630623400000001E-2</c:v>
                </c:pt>
                <c:pt idx="37">
                  <c:v>3.8577042499999999E-2</c:v>
                </c:pt>
                <c:pt idx="38">
                  <c:v>3.7135537699999999E-2</c:v>
                </c:pt>
                <c:pt idx="39">
                  <c:v>3.7081915899999998E-2</c:v>
                </c:pt>
                <c:pt idx="40">
                  <c:v>3.4531969599999997E-2</c:v>
                </c:pt>
                <c:pt idx="41">
                  <c:v>3.2176211500000003E-2</c:v>
                </c:pt>
                <c:pt idx="42">
                  <c:v>3.0011059699999999E-2</c:v>
                </c:pt>
                <c:pt idx="43">
                  <c:v>2.4592965800000002E-2</c:v>
                </c:pt>
                <c:pt idx="44">
                  <c:v>2.1761264700000001E-2</c:v>
                </c:pt>
                <c:pt idx="45">
                  <c:v>1.7997765900000001E-2</c:v>
                </c:pt>
                <c:pt idx="46">
                  <c:v>1.33220991E-2</c:v>
                </c:pt>
                <c:pt idx="47">
                  <c:v>8.8008567700000005E-3</c:v>
                </c:pt>
                <c:pt idx="48">
                  <c:v>3.28680594E-3</c:v>
                </c:pt>
                <c:pt idx="49">
                  <c:v>0</c:v>
                </c:pt>
                <c:pt idx="50">
                  <c:v>-5.5153765700000001E-3</c:v>
                </c:pt>
                <c:pt idx="51">
                  <c:v>-1.0021386700000001E-2</c:v>
                </c:pt>
                <c:pt idx="52">
                  <c:v>-1.46846427E-2</c:v>
                </c:pt>
                <c:pt idx="53">
                  <c:v>-1.84119157E-2</c:v>
                </c:pt>
                <c:pt idx="54">
                  <c:v>-2.35609692E-2</c:v>
                </c:pt>
                <c:pt idx="55">
                  <c:v>-2.7846073700000001E-2</c:v>
                </c:pt>
                <c:pt idx="56">
                  <c:v>-2.9925247700000001E-2</c:v>
                </c:pt>
                <c:pt idx="57">
                  <c:v>-3.4835532299999999E-2</c:v>
                </c:pt>
                <c:pt idx="58">
                  <c:v>-3.6092847599999998E-2</c:v>
                </c:pt>
                <c:pt idx="59">
                  <c:v>-3.88933942E-2</c:v>
                </c:pt>
                <c:pt idx="60">
                  <c:v>-4.04575504E-2</c:v>
                </c:pt>
                <c:pt idx="61">
                  <c:v>-3.9046440299999999E-2</c:v>
                </c:pt>
                <c:pt idx="62">
                  <c:v>-4.06224653E-2</c:v>
                </c:pt>
                <c:pt idx="63">
                  <c:v>-3.7278510600000002E-2</c:v>
                </c:pt>
                <c:pt idx="64">
                  <c:v>-3.3495266000000003E-2</c:v>
                </c:pt>
                <c:pt idx="65">
                  <c:v>-3.1096618600000001E-2</c:v>
                </c:pt>
                <c:pt idx="66">
                  <c:v>-2.4770041900000001E-2</c:v>
                </c:pt>
                <c:pt idx="67">
                  <c:v>-1.8026864199999999E-2</c:v>
                </c:pt>
                <c:pt idx="68">
                  <c:v>-1.09200496E-2</c:v>
                </c:pt>
                <c:pt idx="69">
                  <c:v>-1.82332669E-3</c:v>
                </c:pt>
                <c:pt idx="70">
                  <c:v>3.6334036800000002E-3</c:v>
                </c:pt>
                <c:pt idx="71">
                  <c:v>1.25687262E-2</c:v>
                </c:pt>
                <c:pt idx="72">
                  <c:v>1.7633797600000001E-2</c:v>
                </c:pt>
                <c:pt idx="73">
                  <c:v>2.5774518E-2</c:v>
                </c:pt>
                <c:pt idx="74">
                  <c:v>2.9997296600000001E-2</c:v>
                </c:pt>
                <c:pt idx="75">
                  <c:v>3.3820211900000001E-2</c:v>
                </c:pt>
                <c:pt idx="76">
                  <c:v>3.5715363899999998E-2</c:v>
                </c:pt>
                <c:pt idx="77">
                  <c:v>3.8803454500000001E-2</c:v>
                </c:pt>
                <c:pt idx="78">
                  <c:v>3.87340002E-2</c:v>
                </c:pt>
                <c:pt idx="79">
                  <c:v>3.86250354E-2</c:v>
                </c:pt>
                <c:pt idx="80">
                  <c:v>3.7180326899999998E-2</c:v>
                </c:pt>
                <c:pt idx="81">
                  <c:v>3.4620437800000001E-2</c:v>
                </c:pt>
                <c:pt idx="82">
                  <c:v>3.22559886E-2</c:v>
                </c:pt>
                <c:pt idx="83">
                  <c:v>2.8915606399999998E-2</c:v>
                </c:pt>
                <c:pt idx="84">
                  <c:v>2.58234013E-2</c:v>
                </c:pt>
                <c:pt idx="85">
                  <c:v>2.2932060099999999E-2</c:v>
                </c:pt>
                <c:pt idx="86">
                  <c:v>1.69118345E-2</c:v>
                </c:pt>
                <c:pt idx="87">
                  <c:v>1.44470958E-2</c:v>
                </c:pt>
                <c:pt idx="88">
                  <c:v>8.8105415900000001E-3</c:v>
                </c:pt>
                <c:pt idx="89">
                  <c:v>4.3824077600000001E-3</c:v>
                </c:pt>
                <c:pt idx="90">
                  <c:v>0</c:v>
                </c:pt>
                <c:pt idx="91">
                  <c:v>-5.5153765700000001E-3</c:v>
                </c:pt>
                <c:pt idx="92">
                  <c:v>-8.8988002399999992E-3</c:v>
                </c:pt>
                <c:pt idx="93">
                  <c:v>-1.4668082799999999E-2</c:v>
                </c:pt>
                <c:pt idx="94">
                  <c:v>-1.8390771E-2</c:v>
                </c:pt>
                <c:pt idx="95">
                  <c:v>-2.2331504200000001E-2</c:v>
                </c:pt>
                <c:pt idx="96">
                  <c:v>-2.6532050200000001E-2</c:v>
                </c:pt>
                <c:pt idx="97">
                  <c:v>-3.1093392500000001E-2</c:v>
                </c:pt>
                <c:pt idx="98">
                  <c:v>-3.3425346000000002E-2</c:v>
                </c:pt>
                <c:pt idx="99">
                  <c:v>-3.5948786900000002E-2</c:v>
                </c:pt>
                <c:pt idx="100">
                  <c:v>-3.8732141300000002E-2</c:v>
                </c:pt>
                <c:pt idx="101">
                  <c:v>-4.02830541E-2</c:v>
                </c:pt>
                <c:pt idx="102">
                  <c:v>-4.04153243E-2</c:v>
                </c:pt>
                <c:pt idx="103">
                  <c:v>-3.8889225600000001E-2</c:v>
                </c:pt>
                <c:pt idx="104">
                  <c:v>-3.8772366900000001E-2</c:v>
                </c:pt>
                <c:pt idx="105">
                  <c:v>-3.3383522200000001E-2</c:v>
                </c:pt>
                <c:pt idx="106">
                  <c:v>-3.09781451E-2</c:v>
                </c:pt>
                <c:pt idx="107">
                  <c:v>-2.4694183799999998E-2</c:v>
                </c:pt>
                <c:pt idx="108">
                  <c:v>-1.9779680300000001E-2</c:v>
                </c:pt>
                <c:pt idx="109">
                  <c:v>-1.09120077E-2</c:v>
                </c:pt>
                <c:pt idx="110">
                  <c:v>-3.6466533799999999E-3</c:v>
                </c:pt>
                <c:pt idx="111">
                  <c:v>3.6334036800000002E-3</c:v>
                </c:pt>
                <c:pt idx="112">
                  <c:v>1.07942214E-2</c:v>
                </c:pt>
                <c:pt idx="113">
                  <c:v>1.7664928E-2</c:v>
                </c:pt>
                <c:pt idx="114">
                  <c:v>2.4140592700000001E-2</c:v>
                </c:pt>
                <c:pt idx="115">
                  <c:v>3.0097540499999999E-2</c:v>
                </c:pt>
                <c:pt idx="116">
                  <c:v>3.3919267400000001E-2</c:v>
                </c:pt>
                <c:pt idx="117">
                  <c:v>3.5826899099999997E-2</c:v>
                </c:pt>
                <c:pt idx="118">
                  <c:v>3.89292501E-2</c:v>
                </c:pt>
                <c:pt idx="119">
                  <c:v>3.7461552799999999E-2</c:v>
                </c:pt>
                <c:pt idx="120">
                  <c:v>3.8776759100000002E-2</c:v>
                </c:pt>
                <c:pt idx="121">
                  <c:v>3.73375788E-2</c:v>
                </c:pt>
                <c:pt idx="122">
                  <c:v>3.4745939099999998E-2</c:v>
                </c:pt>
                <c:pt idx="123">
                  <c:v>3.35869975E-2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9-42FC-9626-81F3D6F21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146687"/>
        <c:axId val="1344147519"/>
      </c:lineChart>
      <c:catAx>
        <c:axId val="134414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4147519"/>
        <c:crosses val="autoZero"/>
        <c:auto val="1"/>
        <c:lblAlgn val="ctr"/>
        <c:lblOffset val="100"/>
        <c:noMultiLvlLbl val="0"/>
      </c:catAx>
      <c:valAx>
        <c:axId val="134414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414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'패턴(사인)'!$H$1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'패턴(사인)'!$H$2:$H$80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0.44505146099999998</c:v>
                </c:pt>
                <c:pt idx="3">
                  <c:v>0.43743115700000001</c:v>
                </c:pt>
                <c:pt idx="4">
                  <c:v>0.32852360600000002</c:v>
                </c:pt>
                <c:pt idx="5">
                  <c:v>0.41363656500000001</c:v>
                </c:pt>
                <c:pt idx="6">
                  <c:v>0.44522300399999998</c:v>
                </c:pt>
                <c:pt idx="7">
                  <c:v>0.356665075</c:v>
                </c:pt>
                <c:pt idx="8">
                  <c:v>0.379757434</c:v>
                </c:pt>
                <c:pt idx="9">
                  <c:v>0.123652779</c:v>
                </c:pt>
                <c:pt idx="10">
                  <c:v>0.18377317500000001</c:v>
                </c:pt>
                <c:pt idx="11">
                  <c:v>0.19343724800000001</c:v>
                </c:pt>
                <c:pt idx="12">
                  <c:v>0.201012358</c:v>
                </c:pt>
                <c:pt idx="13">
                  <c:v>9.46705714E-2</c:v>
                </c:pt>
                <c:pt idx="14">
                  <c:v>1.0402436399999999E-2</c:v>
                </c:pt>
                <c:pt idx="15">
                  <c:v>9.2896215599999998E-2</c:v>
                </c:pt>
                <c:pt idx="16">
                  <c:v>4.5668005900000003E-2</c:v>
                </c:pt>
                <c:pt idx="17">
                  <c:v>2.4086132600000001E-2</c:v>
                </c:pt>
                <c:pt idx="18">
                  <c:v>1.2369780800000001E-2</c:v>
                </c:pt>
                <c:pt idx="19">
                  <c:v>-7.4419394099999994E-2</c:v>
                </c:pt>
                <c:pt idx="20">
                  <c:v>-4.7222297599999997E-2</c:v>
                </c:pt>
                <c:pt idx="21">
                  <c:v>-0.123804346</c:v>
                </c:pt>
                <c:pt idx="22">
                  <c:v>-8.0393701799999995E-2</c:v>
                </c:pt>
                <c:pt idx="23">
                  <c:v>-0.15308695999999999</c:v>
                </c:pt>
                <c:pt idx="24">
                  <c:v>-0.16431726499999999</c:v>
                </c:pt>
                <c:pt idx="25">
                  <c:v>-0.184422374</c:v>
                </c:pt>
                <c:pt idx="26">
                  <c:v>-0.18997049299999999</c:v>
                </c:pt>
                <c:pt idx="27">
                  <c:v>-0.19080413900000001</c:v>
                </c:pt>
                <c:pt idx="28">
                  <c:v>-0.20156073599999999</c:v>
                </c:pt>
                <c:pt idx="29">
                  <c:v>-0.20572470100000001</c:v>
                </c:pt>
                <c:pt idx="30">
                  <c:v>-0.21880988800000001</c:v>
                </c:pt>
                <c:pt idx="31">
                  <c:v>-0.226352796</c:v>
                </c:pt>
                <c:pt idx="32">
                  <c:v>-0.23389570400000001</c:v>
                </c:pt>
                <c:pt idx="33">
                  <c:v>-0.21618431799999999</c:v>
                </c:pt>
                <c:pt idx="34">
                  <c:v>-0.249608055</c:v>
                </c:pt>
                <c:pt idx="35">
                  <c:v>-0.23546689700000001</c:v>
                </c:pt>
                <c:pt idx="36">
                  <c:v>-0.27759912599999997</c:v>
                </c:pt>
                <c:pt idx="37">
                  <c:v>-0.26145520799999999</c:v>
                </c:pt>
                <c:pt idx="38">
                  <c:v>-0.32059162899999999</c:v>
                </c:pt>
                <c:pt idx="39">
                  <c:v>-0.218544617</c:v>
                </c:pt>
                <c:pt idx="40">
                  <c:v>-0.21127480300000001</c:v>
                </c:pt>
                <c:pt idx="41">
                  <c:v>-0.200988367</c:v>
                </c:pt>
                <c:pt idx="42">
                  <c:v>-0.24394366100000001</c:v>
                </c:pt>
                <c:pt idx="43">
                  <c:v>-0.171307981</c:v>
                </c:pt>
                <c:pt idx="44">
                  <c:v>-0.19202628699999999</c:v>
                </c:pt>
                <c:pt idx="45">
                  <c:v>-0.176630169</c:v>
                </c:pt>
                <c:pt idx="46">
                  <c:v>-3.74082406E-3</c:v>
                </c:pt>
                <c:pt idx="47">
                  <c:v>-0.107113838</c:v>
                </c:pt>
                <c:pt idx="48">
                  <c:v>-3.0411519099999999E-2</c:v>
                </c:pt>
                <c:pt idx="49">
                  <c:v>-9.7530059500000002E-2</c:v>
                </c:pt>
                <c:pt idx="50">
                  <c:v>2.6775721499999999E-2</c:v>
                </c:pt>
                <c:pt idx="51">
                  <c:v>-1.5693895499999999E-2</c:v>
                </c:pt>
                <c:pt idx="52">
                  <c:v>1.47904956E-3</c:v>
                </c:pt>
                <c:pt idx="53">
                  <c:v>7.4612442399999996E-3</c:v>
                </c:pt>
                <c:pt idx="54">
                  <c:v>-2.23790463E-2</c:v>
                </c:pt>
                <c:pt idx="55">
                  <c:v>2.4759639100000001E-2</c:v>
                </c:pt>
                <c:pt idx="56">
                  <c:v>6.7990757499999999E-2</c:v>
                </c:pt>
                <c:pt idx="57">
                  <c:v>0.133286089</c:v>
                </c:pt>
                <c:pt idx="58">
                  <c:v>5.6503456100000002E-2</c:v>
                </c:pt>
                <c:pt idx="59">
                  <c:v>-3.80815752E-3</c:v>
                </c:pt>
                <c:pt idx="60">
                  <c:v>9.3631967900000002E-2</c:v>
                </c:pt>
                <c:pt idx="61">
                  <c:v>8.8564149999999994E-2</c:v>
                </c:pt>
                <c:pt idx="62">
                  <c:v>0.18008722399999999</c:v>
                </c:pt>
                <c:pt idx="63">
                  <c:v>0.123568371</c:v>
                </c:pt>
                <c:pt idx="64">
                  <c:v>8.8464044000000006E-2</c:v>
                </c:pt>
                <c:pt idx="65">
                  <c:v>5.1638569699999998E-2</c:v>
                </c:pt>
                <c:pt idx="66">
                  <c:v>4.1660156099999998E-2</c:v>
                </c:pt>
                <c:pt idx="67">
                  <c:v>0.13492812200000001</c:v>
                </c:pt>
                <c:pt idx="68">
                  <c:v>6.9597847800000001E-2</c:v>
                </c:pt>
                <c:pt idx="69">
                  <c:v>3.2483600100000003E-2</c:v>
                </c:pt>
                <c:pt idx="70">
                  <c:v>-1.5078485900000001E-2</c:v>
                </c:pt>
                <c:pt idx="71">
                  <c:v>1.9072761800000001E-2</c:v>
                </c:pt>
                <c:pt idx="72">
                  <c:v>1.4368946699999999E-2</c:v>
                </c:pt>
                <c:pt idx="73">
                  <c:v>1.59515031E-2</c:v>
                </c:pt>
                <c:pt idx="74">
                  <c:v>5.7292901899999998E-3</c:v>
                </c:pt>
                <c:pt idx="75">
                  <c:v>-2.8020027099999998E-3</c:v>
                </c:pt>
                <c:pt idx="76">
                  <c:v>-2.0641363199999999E-3</c:v>
                </c:pt>
                <c:pt idx="77">
                  <c:v>1.2232743900000001E-3</c:v>
                </c:pt>
                <c:pt idx="78">
                  <c:v>3.5447631999999999E-3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0-4FFF-9690-821B0AC7A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659695"/>
        <c:axId val="1738665103"/>
      </c:lineChart>
      <c:catAx>
        <c:axId val="1738659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8665103"/>
        <c:crosses val="autoZero"/>
        <c:auto val="1"/>
        <c:lblAlgn val="ctr"/>
        <c:lblOffset val="100"/>
        <c:noMultiLvlLbl val="0"/>
      </c:catAx>
      <c:valAx>
        <c:axId val="173866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865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'패턴(증감)'!$C$7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'패턴(증감)'!$C$8:$C$145</c:f>
              <c:numCache>
                <c:formatCode>General</c:formatCode>
                <c:ptCount val="138"/>
                <c:pt idx="0">
                  <c:v>0</c:v>
                </c:pt>
                <c:pt idx="1">
                  <c:v>-18894</c:v>
                </c:pt>
                <c:pt idx="2">
                  <c:v>-13894</c:v>
                </c:pt>
                <c:pt idx="3">
                  <c:v>-8894</c:v>
                </c:pt>
                <c:pt idx="4">
                  <c:v>-3894</c:v>
                </c:pt>
                <c:pt idx="5">
                  <c:v>106</c:v>
                </c:pt>
                <c:pt idx="6">
                  <c:v>4106</c:v>
                </c:pt>
                <c:pt idx="7">
                  <c:v>9106</c:v>
                </c:pt>
                <c:pt idx="8">
                  <c:v>14106</c:v>
                </c:pt>
                <c:pt idx="9">
                  <c:v>19106</c:v>
                </c:pt>
                <c:pt idx="10">
                  <c:v>22106</c:v>
                </c:pt>
                <c:pt idx="11">
                  <c:v>26106</c:v>
                </c:pt>
                <c:pt idx="12">
                  <c:v>30106</c:v>
                </c:pt>
                <c:pt idx="13">
                  <c:v>34106</c:v>
                </c:pt>
                <c:pt idx="14">
                  <c:v>38106</c:v>
                </c:pt>
                <c:pt idx="15">
                  <c:v>-37894</c:v>
                </c:pt>
                <c:pt idx="16">
                  <c:v>-33894</c:v>
                </c:pt>
                <c:pt idx="17">
                  <c:v>-30894</c:v>
                </c:pt>
                <c:pt idx="18">
                  <c:v>-27894</c:v>
                </c:pt>
                <c:pt idx="19">
                  <c:v>-23894</c:v>
                </c:pt>
                <c:pt idx="20">
                  <c:v>-19894</c:v>
                </c:pt>
                <c:pt idx="21">
                  <c:v>-16894</c:v>
                </c:pt>
                <c:pt idx="22">
                  <c:v>-14894</c:v>
                </c:pt>
                <c:pt idx="23">
                  <c:v>-9894</c:v>
                </c:pt>
                <c:pt idx="24">
                  <c:v>-5894</c:v>
                </c:pt>
                <c:pt idx="25">
                  <c:v>-5894</c:v>
                </c:pt>
                <c:pt idx="26">
                  <c:v>106</c:v>
                </c:pt>
                <c:pt idx="27">
                  <c:v>5106</c:v>
                </c:pt>
                <c:pt idx="28">
                  <c:v>8106</c:v>
                </c:pt>
                <c:pt idx="29">
                  <c:v>12106</c:v>
                </c:pt>
                <c:pt idx="30">
                  <c:v>17106</c:v>
                </c:pt>
                <c:pt idx="31">
                  <c:v>22106</c:v>
                </c:pt>
                <c:pt idx="32">
                  <c:v>26106</c:v>
                </c:pt>
                <c:pt idx="33">
                  <c:v>31106</c:v>
                </c:pt>
                <c:pt idx="34">
                  <c:v>36106</c:v>
                </c:pt>
                <c:pt idx="35">
                  <c:v>106</c:v>
                </c:pt>
                <c:pt idx="36">
                  <c:v>-34894</c:v>
                </c:pt>
                <c:pt idx="37">
                  <c:v>-29894</c:v>
                </c:pt>
                <c:pt idx="38">
                  <c:v>-25894</c:v>
                </c:pt>
                <c:pt idx="39">
                  <c:v>-22894</c:v>
                </c:pt>
                <c:pt idx="40">
                  <c:v>-16894</c:v>
                </c:pt>
                <c:pt idx="41">
                  <c:v>-13894</c:v>
                </c:pt>
                <c:pt idx="42">
                  <c:v>-10894</c:v>
                </c:pt>
                <c:pt idx="43">
                  <c:v>-4894</c:v>
                </c:pt>
                <c:pt idx="44">
                  <c:v>-1894</c:v>
                </c:pt>
                <c:pt idx="45">
                  <c:v>3106</c:v>
                </c:pt>
                <c:pt idx="46">
                  <c:v>6106</c:v>
                </c:pt>
                <c:pt idx="47">
                  <c:v>9106</c:v>
                </c:pt>
                <c:pt idx="48">
                  <c:v>11106</c:v>
                </c:pt>
                <c:pt idx="49">
                  <c:v>15106</c:v>
                </c:pt>
                <c:pt idx="50">
                  <c:v>21106</c:v>
                </c:pt>
                <c:pt idx="51">
                  <c:v>23106</c:v>
                </c:pt>
                <c:pt idx="52">
                  <c:v>26106</c:v>
                </c:pt>
                <c:pt idx="53">
                  <c:v>30106</c:v>
                </c:pt>
                <c:pt idx="54">
                  <c:v>34106</c:v>
                </c:pt>
                <c:pt idx="55">
                  <c:v>37106</c:v>
                </c:pt>
                <c:pt idx="56">
                  <c:v>106</c:v>
                </c:pt>
                <c:pt idx="57">
                  <c:v>-36894</c:v>
                </c:pt>
                <c:pt idx="58">
                  <c:v>-31894</c:v>
                </c:pt>
                <c:pt idx="59">
                  <c:v>-27894</c:v>
                </c:pt>
                <c:pt idx="60">
                  <c:v>-21894</c:v>
                </c:pt>
                <c:pt idx="61">
                  <c:v>-16894</c:v>
                </c:pt>
                <c:pt idx="62">
                  <c:v>-13894</c:v>
                </c:pt>
                <c:pt idx="63">
                  <c:v>-8894</c:v>
                </c:pt>
                <c:pt idx="64">
                  <c:v>-3894</c:v>
                </c:pt>
                <c:pt idx="65">
                  <c:v>106</c:v>
                </c:pt>
                <c:pt idx="66">
                  <c:v>5106</c:v>
                </c:pt>
                <c:pt idx="67">
                  <c:v>10106</c:v>
                </c:pt>
                <c:pt idx="68">
                  <c:v>14106</c:v>
                </c:pt>
                <c:pt idx="69">
                  <c:v>19106</c:v>
                </c:pt>
                <c:pt idx="70">
                  <c:v>22106</c:v>
                </c:pt>
                <c:pt idx="71">
                  <c:v>26106</c:v>
                </c:pt>
                <c:pt idx="72">
                  <c:v>30106</c:v>
                </c:pt>
                <c:pt idx="73">
                  <c:v>34106</c:v>
                </c:pt>
                <c:pt idx="74">
                  <c:v>38106</c:v>
                </c:pt>
                <c:pt idx="75">
                  <c:v>-38894</c:v>
                </c:pt>
                <c:pt idx="76">
                  <c:v>-34894</c:v>
                </c:pt>
                <c:pt idx="77">
                  <c:v>-30894</c:v>
                </c:pt>
                <c:pt idx="78">
                  <c:v>-27894</c:v>
                </c:pt>
                <c:pt idx="79">
                  <c:v>-23894</c:v>
                </c:pt>
                <c:pt idx="80">
                  <c:v>-19894</c:v>
                </c:pt>
                <c:pt idx="81">
                  <c:v>-16894</c:v>
                </c:pt>
                <c:pt idx="82">
                  <c:v>-13894</c:v>
                </c:pt>
                <c:pt idx="83">
                  <c:v>-10894</c:v>
                </c:pt>
                <c:pt idx="84">
                  <c:v>-5894</c:v>
                </c:pt>
                <c:pt idx="85">
                  <c:v>-2894</c:v>
                </c:pt>
                <c:pt idx="86">
                  <c:v>106</c:v>
                </c:pt>
                <c:pt idx="87">
                  <c:v>4106</c:v>
                </c:pt>
                <c:pt idx="88">
                  <c:v>8106</c:v>
                </c:pt>
                <c:pt idx="89">
                  <c:v>12106</c:v>
                </c:pt>
                <c:pt idx="90">
                  <c:v>18106</c:v>
                </c:pt>
                <c:pt idx="91">
                  <c:v>22106</c:v>
                </c:pt>
                <c:pt idx="92">
                  <c:v>25106</c:v>
                </c:pt>
                <c:pt idx="93">
                  <c:v>32106</c:v>
                </c:pt>
                <c:pt idx="94">
                  <c:v>36106</c:v>
                </c:pt>
                <c:pt idx="95">
                  <c:v>106</c:v>
                </c:pt>
                <c:pt idx="96">
                  <c:v>-34894</c:v>
                </c:pt>
                <c:pt idx="97">
                  <c:v>-29894</c:v>
                </c:pt>
                <c:pt idx="98">
                  <c:v>-25894</c:v>
                </c:pt>
                <c:pt idx="99">
                  <c:v>-21894</c:v>
                </c:pt>
                <c:pt idx="100">
                  <c:v>-17894</c:v>
                </c:pt>
                <c:pt idx="101">
                  <c:v>-13894</c:v>
                </c:pt>
                <c:pt idx="102">
                  <c:v>-9894</c:v>
                </c:pt>
                <c:pt idx="103">
                  <c:v>-5894</c:v>
                </c:pt>
                <c:pt idx="104">
                  <c:v>-1894</c:v>
                </c:pt>
                <c:pt idx="105">
                  <c:v>2106</c:v>
                </c:pt>
                <c:pt idx="106">
                  <c:v>6106</c:v>
                </c:pt>
                <c:pt idx="107">
                  <c:v>9106</c:v>
                </c:pt>
                <c:pt idx="108">
                  <c:v>12106</c:v>
                </c:pt>
                <c:pt idx="109">
                  <c:v>16106</c:v>
                </c:pt>
                <c:pt idx="110">
                  <c:v>20106</c:v>
                </c:pt>
                <c:pt idx="111">
                  <c:v>23106</c:v>
                </c:pt>
                <c:pt idx="112">
                  <c:v>26106</c:v>
                </c:pt>
                <c:pt idx="113">
                  <c:v>30106</c:v>
                </c:pt>
                <c:pt idx="114">
                  <c:v>34106</c:v>
                </c:pt>
                <c:pt idx="115">
                  <c:v>37106</c:v>
                </c:pt>
                <c:pt idx="116">
                  <c:v>106</c:v>
                </c:pt>
                <c:pt idx="117">
                  <c:v>-34894</c:v>
                </c:pt>
                <c:pt idx="118">
                  <c:v>-31894</c:v>
                </c:pt>
                <c:pt idx="119">
                  <c:v>-27894</c:v>
                </c:pt>
                <c:pt idx="120">
                  <c:v>-22894</c:v>
                </c:pt>
                <c:pt idx="121">
                  <c:v>-17894</c:v>
                </c:pt>
                <c:pt idx="122">
                  <c:v>-14894</c:v>
                </c:pt>
                <c:pt idx="123">
                  <c:v>-9894</c:v>
                </c:pt>
                <c:pt idx="124">
                  <c:v>-3894</c:v>
                </c:pt>
                <c:pt idx="125">
                  <c:v>106</c:v>
                </c:pt>
                <c:pt idx="126">
                  <c:v>5106</c:v>
                </c:pt>
                <c:pt idx="127">
                  <c:v>10106</c:v>
                </c:pt>
                <c:pt idx="128">
                  <c:v>14106</c:v>
                </c:pt>
                <c:pt idx="129">
                  <c:v>18106</c:v>
                </c:pt>
                <c:pt idx="130">
                  <c:v>21106</c:v>
                </c:pt>
                <c:pt idx="131">
                  <c:v>26106</c:v>
                </c:pt>
                <c:pt idx="132">
                  <c:v>29106</c:v>
                </c:pt>
                <c:pt idx="133">
                  <c:v>34106</c:v>
                </c:pt>
                <c:pt idx="134">
                  <c:v>39106</c:v>
                </c:pt>
                <c:pt idx="135">
                  <c:v>-37894</c:v>
                </c:pt>
                <c:pt idx="136">
                  <c:v>-33894</c:v>
                </c:pt>
                <c:pt idx="137">
                  <c:v>-30894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6-4EBC-B440-9FB1F0FD9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167215"/>
        <c:axId val="1835158479"/>
      </c:lineChart>
      <c:catAx>
        <c:axId val="1835167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5158479"/>
        <c:crosses val="autoZero"/>
        <c:auto val="1"/>
        <c:lblAlgn val="ctr"/>
        <c:lblOffset val="100"/>
        <c:noMultiLvlLbl val="0"/>
      </c:catAx>
      <c:valAx>
        <c:axId val="18351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516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'패턴(증감)'!$H$7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'패턴(증감)'!$H$9:$H$206</c:f>
              <c:numCache>
                <c:formatCode>General</c:formatCode>
                <c:ptCount val="198"/>
                <c:pt idx="0">
                  <c:v>-3.8194630299999997E-2</c:v>
                </c:pt>
                <c:pt idx="1">
                  <c:v>-3.972096E-2</c:v>
                </c:pt>
                <c:pt idx="2">
                  <c:v>-3.9819326299999999E-2</c:v>
                </c:pt>
                <c:pt idx="3">
                  <c:v>-3.98746133E-2</c:v>
                </c:pt>
                <c:pt idx="4">
                  <c:v>-3.8216363599999997E-2</c:v>
                </c:pt>
                <c:pt idx="5">
                  <c:v>-3.6306209899999997E-2</c:v>
                </c:pt>
                <c:pt idx="6">
                  <c:v>-3.2375015299999997E-2</c:v>
                </c:pt>
                <c:pt idx="7">
                  <c:v>0</c:v>
                </c:pt>
                <c:pt idx="8">
                  <c:v>-6.3401386099999998E-2</c:v>
                </c:pt>
                <c:pt idx="9">
                  <c:v>-7.2933067599999998E-3</c:v>
                </c:pt>
                <c:pt idx="10">
                  <c:v>0</c:v>
                </c:pt>
                <c:pt idx="11">
                  <c:v>9.0342713499999994E-3</c:v>
                </c:pt>
                <c:pt idx="12">
                  <c:v>1.6012838099999999E-2</c:v>
                </c:pt>
                <c:pt idx="13">
                  <c:v>2.2612895800000001E-2</c:v>
                </c:pt>
                <c:pt idx="14">
                  <c:v>2.7072720200000001E-2</c:v>
                </c:pt>
                <c:pt idx="15">
                  <c:v>3.2728046199999999E-2</c:v>
                </c:pt>
                <c:pt idx="16">
                  <c:v>3.4757740799999999E-2</c:v>
                </c:pt>
                <c:pt idx="17">
                  <c:v>3.7992782900000001E-2</c:v>
                </c:pt>
                <c:pt idx="18">
                  <c:v>3.8018628999999998E-2</c:v>
                </c:pt>
                <c:pt idx="19">
                  <c:v>0</c:v>
                </c:pt>
                <c:pt idx="20">
                  <c:v>0.108210534</c:v>
                </c:pt>
                <c:pt idx="21">
                  <c:v>3.40020433E-2</c:v>
                </c:pt>
                <c:pt idx="22">
                  <c:v>3.0524130900000002E-2</c:v>
                </c:pt>
                <c:pt idx="23">
                  <c:v>0</c:v>
                </c:pt>
                <c:pt idx="24">
                  <c:v>7.0376478100000001E-2</c:v>
                </c:pt>
                <c:pt idx="25">
                  <c:v>1.5644255999999999E-2</c:v>
                </c:pt>
                <c:pt idx="26">
                  <c:v>1.10479416E-2</c:v>
                </c:pt>
                <c:pt idx="27">
                  <c:v>6.5879435300000002E-3</c:v>
                </c:pt>
                <c:pt idx="28">
                  <c:v>1.09560194E-3</c:v>
                </c:pt>
                <c:pt idx="29">
                  <c:v>-2.1960157899999998E-3</c:v>
                </c:pt>
                <c:pt idx="30">
                  <c:v>-7.7528292300000001E-3</c:v>
                </c:pt>
                <c:pt idx="31">
                  <c:v>-1.1196360900000001E-2</c:v>
                </c:pt>
                <c:pt idx="32">
                  <c:v>-1.7085174099999999E-2</c:v>
                </c:pt>
                <c:pt idx="33">
                  <c:v>-2.0928267399999999E-2</c:v>
                </c:pt>
                <c:pt idx="34">
                  <c:v>-2.5032672999999998E-2</c:v>
                </c:pt>
                <c:pt idx="35">
                  <c:v>-2.8187269300000001E-2</c:v>
                </c:pt>
                <c:pt idx="36">
                  <c:v>-3.2909270400000003E-2</c:v>
                </c:pt>
                <c:pt idx="37">
                  <c:v>-3.5392060900000001E-2</c:v>
                </c:pt>
                <c:pt idx="38">
                  <c:v>-3.6681476999999997E-2</c:v>
                </c:pt>
                <c:pt idx="39">
                  <c:v>-3.9543259900000002E-2</c:v>
                </c:pt>
                <c:pt idx="40">
                  <c:v>-4.1181240199999997E-2</c:v>
                </c:pt>
                <c:pt idx="41">
                  <c:v>-3.9752773900000003E-2</c:v>
                </c:pt>
                <c:pt idx="42">
                  <c:v>-3.8095139E-2</c:v>
                </c:pt>
                <c:pt idx="43">
                  <c:v>-3.61868776E-2</c:v>
                </c:pt>
                <c:pt idx="44">
                  <c:v>-3.2253801800000002E-2</c:v>
                </c:pt>
                <c:pt idx="45">
                  <c:v>-2.7923092199999999E-2</c:v>
                </c:pt>
                <c:pt idx="46">
                  <c:v>-2.3218629899999999E-2</c:v>
                </c:pt>
                <c:pt idx="47">
                  <c:v>-1.44927539E-2</c:v>
                </c:pt>
                <c:pt idx="48">
                  <c:v>-7.2933067599999998E-3</c:v>
                </c:pt>
                <c:pt idx="49">
                  <c:v>0</c:v>
                </c:pt>
                <c:pt idx="50">
                  <c:v>7.2404998400000002E-3</c:v>
                </c:pt>
                <c:pt idx="51">
                  <c:v>1.60413589E-2</c:v>
                </c:pt>
                <c:pt idx="52">
                  <c:v>2.0947981599999999E-2</c:v>
                </c:pt>
                <c:pt idx="53">
                  <c:v>2.7164572800000002E-2</c:v>
                </c:pt>
                <c:pt idx="54">
                  <c:v>3.2835438799999998E-2</c:v>
                </c:pt>
                <c:pt idx="55">
                  <c:v>3.48678194E-2</c:v>
                </c:pt>
                <c:pt idx="56">
                  <c:v>3.8108520200000003E-2</c:v>
                </c:pt>
                <c:pt idx="57">
                  <c:v>3.8120880699999998E-2</c:v>
                </c:pt>
                <c:pt idx="58">
                  <c:v>3.8087394099999998E-2</c:v>
                </c:pt>
                <c:pt idx="59">
                  <c:v>3.7987500399999999E-2</c:v>
                </c:pt>
                <c:pt idx="60">
                  <c:v>3.6605432600000001E-2</c:v>
                </c:pt>
                <c:pt idx="61">
                  <c:v>3.4087836699999999E-2</c:v>
                </c:pt>
                <c:pt idx="62">
                  <c:v>3.0598793199999998E-2</c:v>
                </c:pt>
                <c:pt idx="63">
                  <c:v>2.7381917499999998E-2</c:v>
                </c:pt>
                <c:pt idx="64">
                  <c:v>2.4393001599999999E-2</c:v>
                </c:pt>
                <c:pt idx="65">
                  <c:v>2.0475951999999999E-2</c:v>
                </c:pt>
                <c:pt idx="66">
                  <c:v>1.56792644E-2</c:v>
                </c:pt>
                <c:pt idx="67">
                  <c:v>0</c:v>
                </c:pt>
                <c:pt idx="68">
                  <c:v>2.0830664799999999E-2</c:v>
                </c:pt>
                <c:pt idx="69">
                  <c:v>-2.1960157899999998E-3</c:v>
                </c:pt>
                <c:pt idx="70">
                  <c:v>-6.6389623099999996E-3</c:v>
                </c:pt>
                <c:pt idx="71">
                  <c:v>-1.1183847699999999E-2</c:v>
                </c:pt>
                <c:pt idx="72">
                  <c:v>-1.5910934700000001E-2</c:v>
                </c:pt>
                <c:pt idx="73">
                  <c:v>-2.0879749199999999E-2</c:v>
                </c:pt>
                <c:pt idx="74">
                  <c:v>-2.4973191299999999E-2</c:v>
                </c:pt>
                <c:pt idx="75">
                  <c:v>-2.81184074E-2</c:v>
                </c:pt>
                <c:pt idx="76">
                  <c:v>-3.1524859400000001E-2</c:v>
                </c:pt>
                <c:pt idx="77">
                  <c:v>-3.5244788999999999E-2</c:v>
                </c:pt>
                <c:pt idx="78">
                  <c:v>-3.7944856999999999E-2</c:v>
                </c:pt>
                <c:pt idx="79">
                  <c:v>-3.9431959400000001E-2</c:v>
                </c:pt>
                <c:pt idx="80">
                  <c:v>-3.9537556500000001E-2</c:v>
                </c:pt>
                <c:pt idx="81">
                  <c:v>-3.9571400700000002E-2</c:v>
                </c:pt>
                <c:pt idx="82">
                  <c:v>-3.9555680000000003E-2</c:v>
                </c:pt>
                <c:pt idx="83">
                  <c:v>-3.60683277E-2</c:v>
                </c:pt>
                <c:pt idx="84">
                  <c:v>-3.3892713499999998E-2</c:v>
                </c:pt>
                <c:pt idx="85">
                  <c:v>-2.78744865E-2</c:v>
                </c:pt>
                <c:pt idx="86">
                  <c:v>-2.3177275399999999E-2</c:v>
                </c:pt>
                <c:pt idx="87">
                  <c:v>-1.4466567E-2</c:v>
                </c:pt>
                <c:pt idx="88">
                  <c:v>-9.1166337999999993E-3</c:v>
                </c:pt>
                <c:pt idx="89">
                  <c:v>0</c:v>
                </c:pt>
                <c:pt idx="90">
                  <c:v>7.2404998400000002E-3</c:v>
                </c:pt>
                <c:pt idx="91">
                  <c:v>0</c:v>
                </c:pt>
                <c:pt idx="92">
                  <c:v>6.1229668600000002E-2</c:v>
                </c:pt>
                <c:pt idx="93">
                  <c:v>0</c:v>
                </c:pt>
                <c:pt idx="94">
                  <c:v>9.9538967000000006E-2</c:v>
                </c:pt>
                <c:pt idx="95">
                  <c:v>3.82891707E-2</c:v>
                </c:pt>
                <c:pt idx="96">
                  <c:v>3.8240268799999998E-2</c:v>
                </c:pt>
                <c:pt idx="97">
                  <c:v>3.8151472800000003E-2</c:v>
                </c:pt>
                <c:pt idx="98">
                  <c:v>3.67412269E-2</c:v>
                </c:pt>
                <c:pt idx="99">
                  <c:v>3.4225568200000001E-2</c:v>
                </c:pt>
                <c:pt idx="100">
                  <c:v>3.1899817300000001E-2</c:v>
                </c:pt>
                <c:pt idx="101">
                  <c:v>2.7447216199999999E-2</c:v>
                </c:pt>
                <c:pt idx="102">
                  <c:v>2.44423803E-2</c:v>
                </c:pt>
                <c:pt idx="103">
                  <c:v>2.05300078E-2</c:v>
                </c:pt>
                <c:pt idx="104">
                  <c:v>1.68169923E-2</c:v>
                </c:pt>
                <c:pt idx="105">
                  <c:v>0</c:v>
                </c:pt>
                <c:pt idx="106">
                  <c:v>2.1926267100000001E-2</c:v>
                </c:pt>
                <c:pt idx="107">
                  <c:v>-1.09680358E-3</c:v>
                </c:pt>
                <c:pt idx="108">
                  <c:v>-6.6316323399999997E-3</c:v>
                </c:pt>
                <c:pt idx="109">
                  <c:v>-1.11713614E-2</c:v>
                </c:pt>
                <c:pt idx="110">
                  <c:v>-1.5892889399999999E-2</c:v>
                </c:pt>
                <c:pt idx="111">
                  <c:v>-1.96749866E-2</c:v>
                </c:pt>
                <c:pt idx="112">
                  <c:v>-2.3692747600000001E-2</c:v>
                </c:pt>
                <c:pt idx="113">
                  <c:v>-2.9268177199999999E-2</c:v>
                </c:pt>
                <c:pt idx="114">
                  <c:v>-3.1453777099999997E-2</c:v>
                </c:pt>
                <c:pt idx="115">
                  <c:v>-3.3808071199999998E-2</c:v>
                </c:pt>
                <c:pt idx="116">
                  <c:v>-3.77822742E-2</c:v>
                </c:pt>
                <c:pt idx="117">
                  <c:v>-3.9275281099999997E-2</c:v>
                </c:pt>
                <c:pt idx="118">
                  <c:v>0</c:v>
                </c:pt>
                <c:pt idx="119">
                  <c:v>-0.12460728</c:v>
                </c:pt>
                <c:pt idx="120">
                  <c:v>-3.5939570499999997E-2</c:v>
                </c:pt>
                <c:pt idx="121">
                  <c:v>-3.3789262200000003E-2</c:v>
                </c:pt>
                <c:pt idx="122">
                  <c:v>-2.9563765999999998E-2</c:v>
                </c:pt>
                <c:pt idx="123">
                  <c:v>-2.3136068100000001E-2</c:v>
                </c:pt>
                <c:pt idx="124">
                  <c:v>-1.6273422199999998E-2</c:v>
                </c:pt>
                <c:pt idx="125">
                  <c:v>-9.1166337999999993E-3</c:v>
                </c:pt>
                <c:pt idx="126">
                  <c:v>0</c:v>
                </c:pt>
                <c:pt idx="127">
                  <c:v>5.4402221000000002E-3</c:v>
                </c:pt>
                <c:pt idx="128">
                  <c:v>1.43112494E-2</c:v>
                </c:pt>
                <c:pt idx="129">
                  <c:v>2.1010169799999999E-2</c:v>
                </c:pt>
                <c:pt idx="130">
                  <c:v>2.55987253E-2</c:v>
                </c:pt>
                <c:pt idx="131">
                  <c:v>3.1411535999999997E-2</c:v>
                </c:pt>
                <c:pt idx="132">
                  <c:v>3.5080093899999998E-2</c:v>
                </c:pt>
                <c:pt idx="133">
                  <c:v>3.6866497200000001E-2</c:v>
                </c:pt>
                <c:pt idx="134">
                  <c:v>3.8411777500000001E-2</c:v>
                </c:pt>
                <c:pt idx="135">
                  <c:v>3.8348816299999998E-2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0.19635000799999999</c:v>
                </c:pt>
                <c:pt idx="140">
                  <c:v>1.6828691600000001E-2</c:v>
                </c:pt>
                <c:pt idx="141">
                  <c:v>1.21995956E-2</c:v>
                </c:pt>
                <c:pt idx="142">
                  <c:v>7.7016418800000003E-3</c:v>
                </c:pt>
                <c:pt idx="143">
                  <c:v>0</c:v>
                </c:pt>
                <c:pt idx="144">
                  <c:v>-3.3157400300000001E-3</c:v>
                </c:pt>
                <c:pt idx="145">
                  <c:v>-1.11589041E-2</c:v>
                </c:pt>
                <c:pt idx="146">
                  <c:v>-1.47253331E-2</c:v>
                </c:pt>
                <c:pt idx="147">
                  <c:v>-1.96295846E-2</c:v>
                </c:pt>
                <c:pt idx="148">
                  <c:v>-2.3636782499999998E-2</c:v>
                </c:pt>
                <c:pt idx="149">
                  <c:v>-2.79474948E-2</c:v>
                </c:pt>
                <c:pt idx="150">
                  <c:v>-3.1327240200000002E-2</c:v>
                </c:pt>
                <c:pt idx="151">
                  <c:v>-3.5024825500000002E-2</c:v>
                </c:pt>
                <c:pt idx="152">
                  <c:v>-3.6287050699999997E-2</c:v>
                </c:pt>
                <c:pt idx="153">
                  <c:v>-3.9101436699999999E-2</c:v>
                </c:pt>
                <c:pt idx="154">
                  <c:v>-4.0702391400000003E-2</c:v>
                </c:pt>
                <c:pt idx="155">
                  <c:v>-3.9272379099999997E-2</c:v>
                </c:pt>
                <c:pt idx="156">
                  <c:v>-3.9245042899999999E-2</c:v>
                </c:pt>
                <c:pt idx="157">
                  <c:v>-3.7460505999999998E-2</c:v>
                </c:pt>
                <c:pt idx="158">
                  <c:v>-3.3675588700000002E-2</c:v>
                </c:pt>
                <c:pt idx="159">
                  <c:v>-2.9461374500000002E-2</c:v>
                </c:pt>
                <c:pt idx="160">
                  <c:v>-2.3042323100000001E-2</c:v>
                </c:pt>
                <c:pt idx="161">
                  <c:v>-1.8059378500000001E-2</c:v>
                </c:pt>
                <c:pt idx="162">
                  <c:v>-9.1000413499999992E-3</c:v>
                </c:pt>
                <c:pt idx="163">
                  <c:v>-1.82332669E-3</c:v>
                </c:pt>
                <c:pt idx="164">
                  <c:v>5.4402221000000002E-3</c:v>
                </c:pt>
                <c:pt idx="165">
                  <c:v>1.2546219900000001E-2</c:v>
                </c:pt>
                <c:pt idx="166">
                  <c:v>1.9327912499999999E-2</c:v>
                </c:pt>
                <c:pt idx="167">
                  <c:v>2.5686319900000001E-2</c:v>
                </c:pt>
                <c:pt idx="168">
                  <c:v>3.15052122E-2</c:v>
                </c:pt>
                <c:pt idx="169">
                  <c:v>0</c:v>
                </c:pt>
                <c:pt idx="170">
                  <c:v>0.105342701</c:v>
                </c:pt>
                <c:pt idx="171">
                  <c:v>3.8522057200000001E-2</c:v>
                </c:pt>
                <c:pt idx="172">
                  <c:v>3.8404371600000001E-2</c:v>
                </c:pt>
                <c:pt idx="173">
                  <c:v>3.6992278000000003E-2</c:v>
                </c:pt>
                <c:pt idx="174">
                  <c:v>3.4435670799999998E-2</c:v>
                </c:pt>
                <c:pt idx="175">
                  <c:v>0</c:v>
                </c:pt>
                <c:pt idx="176">
                  <c:v>8.4112152499999995E-2</c:v>
                </c:pt>
                <c:pt idx="177">
                  <c:v>0</c:v>
                </c:pt>
                <c:pt idx="178">
                  <c:v>6.1403509199999998E-2</c:v>
                </c:pt>
                <c:pt idx="179">
                  <c:v>-1.09680358E-3</c:v>
                </c:pt>
                <c:pt idx="180">
                  <c:v>-5.5214590400000001E-3</c:v>
                </c:pt>
                <c:pt idx="181">
                  <c:v>-1.00325495E-2</c:v>
                </c:pt>
                <c:pt idx="182">
                  <c:v>-1.47012407E-2</c:v>
                </c:pt>
                <c:pt idx="183">
                  <c:v>0</c:v>
                </c:pt>
                <c:pt idx="184">
                  <c:v>-7.1520134799999996E-2</c:v>
                </c:pt>
                <c:pt idx="185">
                  <c:v>-3.1248986699999998E-2</c:v>
                </c:pt>
                <c:pt idx="186">
                  <c:v>-3.3589564299999999E-2</c:v>
                </c:pt>
                <c:pt idx="187">
                  <c:v>-3.7537943599999998E-2</c:v>
                </c:pt>
                <c:pt idx="188">
                  <c:v>-3.8992609800000001E-2</c:v>
                </c:pt>
                <c:pt idx="189">
                  <c:v>-3.9079811399999997E-2</c:v>
                </c:pt>
                <c:pt idx="190">
                  <c:v>-4.0658988100000001E-2</c:v>
                </c:pt>
                <c:pt idx="191">
                  <c:v>-3.9122313300000003E-2</c:v>
                </c:pt>
                <c:pt idx="192">
                  <c:v>0</c:v>
                </c:pt>
                <c:pt idx="193">
                  <c:v>-0.105540834</c:v>
                </c:pt>
                <c:pt idx="194">
                  <c:v>-2.3001574E-2</c:v>
                </c:pt>
                <c:pt idx="195">
                  <c:v>-1.8026864199999999E-2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5-4C29-B3BE-C867CB467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160975"/>
        <c:axId val="1835161391"/>
      </c:lineChart>
      <c:catAx>
        <c:axId val="1835160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5161391"/>
        <c:crosses val="autoZero"/>
        <c:auto val="1"/>
        <c:lblAlgn val="ctr"/>
        <c:lblOffset val="100"/>
        <c:noMultiLvlLbl val="0"/>
      </c:catAx>
      <c:valAx>
        <c:axId val="183516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516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'패턴(증감)'!$M$7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'패턴(증감)'!$M$8:$M$205</c:f>
              <c:numCache>
                <c:formatCode>General</c:formatCode>
                <c:ptCount val="198"/>
                <c:pt idx="0">
                  <c:v>0</c:v>
                </c:pt>
                <c:pt idx="1">
                  <c:v>-1.52632967E-3</c:v>
                </c:pt>
                <c:pt idx="2" formatCode="0.00E+00">
                  <c:v>-9.8366290299999994E-5</c:v>
                </c:pt>
                <c:pt idx="3" formatCode="0.00E+00">
                  <c:v>-5.5287033299999999E-5</c:v>
                </c:pt>
                <c:pt idx="4">
                  <c:v>1.6582496500000001E-3</c:v>
                </c:pt>
                <c:pt idx="5">
                  <c:v>1.9101537800000001E-3</c:v>
                </c:pt>
                <c:pt idx="6">
                  <c:v>3.9311945400000003E-3</c:v>
                </c:pt>
                <c:pt idx="7">
                  <c:v>3.2375015299999997E-2</c:v>
                </c:pt>
                <c:pt idx="8">
                  <c:v>-6.3401386099999998E-2</c:v>
                </c:pt>
                <c:pt idx="9">
                  <c:v>5.6108079900000003E-2</c:v>
                </c:pt>
                <c:pt idx="10">
                  <c:v>7.2933067599999998E-3</c:v>
                </c:pt>
                <c:pt idx="11">
                  <c:v>9.0342713499999994E-3</c:v>
                </c:pt>
                <c:pt idx="12">
                  <c:v>6.9785667599999998E-3</c:v>
                </c:pt>
                <c:pt idx="13">
                  <c:v>6.6000577100000001E-3</c:v>
                </c:pt>
                <c:pt idx="14">
                  <c:v>4.4598244100000003E-3</c:v>
                </c:pt>
                <c:pt idx="15">
                  <c:v>5.6553259499999998E-3</c:v>
                </c:pt>
                <c:pt idx="16">
                  <c:v>2.02969462E-3</c:v>
                </c:pt>
                <c:pt idx="17">
                  <c:v>3.2350421000000001E-3</c:v>
                </c:pt>
                <c:pt idx="18" formatCode="0.00E+00">
                  <c:v>2.58460641E-5</c:v>
                </c:pt>
                <c:pt idx="19">
                  <c:v>-3.8018628999999998E-2</c:v>
                </c:pt>
                <c:pt idx="20">
                  <c:v>0.108210534</c:v>
                </c:pt>
                <c:pt idx="21">
                  <c:v>-7.4208490599999996E-2</c:v>
                </c:pt>
                <c:pt idx="22">
                  <c:v>-3.4779123999999998E-3</c:v>
                </c:pt>
                <c:pt idx="23">
                  <c:v>-3.0524130900000002E-2</c:v>
                </c:pt>
                <c:pt idx="24">
                  <c:v>7.0376478100000001E-2</c:v>
                </c:pt>
                <c:pt idx="25">
                  <c:v>-5.4732222099999998E-2</c:v>
                </c:pt>
                <c:pt idx="26">
                  <c:v>-4.59631439E-3</c:v>
                </c:pt>
                <c:pt idx="27">
                  <c:v>-4.4599981000000002E-3</c:v>
                </c:pt>
                <c:pt idx="28">
                  <c:v>-5.4923417000000002E-3</c:v>
                </c:pt>
                <c:pt idx="29">
                  <c:v>-3.2916176099999999E-3</c:v>
                </c:pt>
                <c:pt idx="30">
                  <c:v>-5.5568134399999998E-3</c:v>
                </c:pt>
                <c:pt idx="31">
                  <c:v>-3.44353169E-3</c:v>
                </c:pt>
                <c:pt idx="32">
                  <c:v>-5.8888131799999998E-3</c:v>
                </c:pt>
                <c:pt idx="33">
                  <c:v>-3.8430932899999998E-3</c:v>
                </c:pt>
                <c:pt idx="34">
                  <c:v>-4.1044056400000003E-3</c:v>
                </c:pt>
                <c:pt idx="35">
                  <c:v>-3.15459631E-3</c:v>
                </c:pt>
                <c:pt idx="36">
                  <c:v>-4.7220010299999999E-3</c:v>
                </c:pt>
                <c:pt idx="37">
                  <c:v>-2.4827905000000001E-3</c:v>
                </c:pt>
                <c:pt idx="38">
                  <c:v>-1.2894161000000001E-3</c:v>
                </c:pt>
                <c:pt idx="39">
                  <c:v>-2.86178291E-3</c:v>
                </c:pt>
                <c:pt idx="40">
                  <c:v>-1.63798034E-3</c:v>
                </c:pt>
                <c:pt idx="41">
                  <c:v>1.4284662899999999E-3</c:v>
                </c:pt>
                <c:pt idx="42">
                  <c:v>1.6576349700000001E-3</c:v>
                </c:pt>
                <c:pt idx="43">
                  <c:v>1.9082613300000001E-3</c:v>
                </c:pt>
                <c:pt idx="44">
                  <c:v>3.9330758199999996E-3</c:v>
                </c:pt>
                <c:pt idx="45">
                  <c:v>4.3307095799999997E-3</c:v>
                </c:pt>
                <c:pt idx="46">
                  <c:v>4.7044623599999998E-3</c:v>
                </c:pt>
                <c:pt idx="47">
                  <c:v>8.7258759899999996E-3</c:v>
                </c:pt>
                <c:pt idx="48">
                  <c:v>7.1994471399999998E-3</c:v>
                </c:pt>
                <c:pt idx="49">
                  <c:v>7.2933067599999998E-3</c:v>
                </c:pt>
                <c:pt idx="50">
                  <c:v>7.2404998400000002E-3</c:v>
                </c:pt>
                <c:pt idx="51">
                  <c:v>8.80085863E-3</c:v>
                </c:pt>
                <c:pt idx="52">
                  <c:v>4.9066226900000001E-3</c:v>
                </c:pt>
                <c:pt idx="53">
                  <c:v>6.2165912199999996E-3</c:v>
                </c:pt>
                <c:pt idx="54">
                  <c:v>5.6708660000000001E-3</c:v>
                </c:pt>
                <c:pt idx="55">
                  <c:v>2.0323805499999998E-3</c:v>
                </c:pt>
                <c:pt idx="56">
                  <c:v>3.2407008099999998E-3</c:v>
                </c:pt>
                <c:pt idx="57" formatCode="0.00E+00">
                  <c:v>1.23605132E-5</c:v>
                </c:pt>
                <c:pt idx="58" formatCode="0.00E+00">
                  <c:v>-3.3486634500000003E-5</c:v>
                </c:pt>
                <c:pt idx="59" formatCode="0.00E+00">
                  <c:v>-9.9893659400000003E-5</c:v>
                </c:pt>
                <c:pt idx="60">
                  <c:v>-1.3820677999999999E-3</c:v>
                </c:pt>
                <c:pt idx="61">
                  <c:v>-2.51759589E-3</c:v>
                </c:pt>
                <c:pt idx="62">
                  <c:v>-3.4890435600000002E-3</c:v>
                </c:pt>
                <c:pt idx="63">
                  <c:v>-3.2168757199999998E-3</c:v>
                </c:pt>
                <c:pt idx="64">
                  <c:v>-2.9889158899999999E-3</c:v>
                </c:pt>
                <c:pt idx="65">
                  <c:v>-3.9170496199999998E-3</c:v>
                </c:pt>
                <c:pt idx="66">
                  <c:v>-4.7966875099999997E-3</c:v>
                </c:pt>
                <c:pt idx="67">
                  <c:v>-1.56792644E-2</c:v>
                </c:pt>
                <c:pt idx="68">
                  <c:v>2.0830664799999999E-2</c:v>
                </c:pt>
                <c:pt idx="69">
                  <c:v>-2.3026680599999998E-2</c:v>
                </c:pt>
                <c:pt idx="70">
                  <c:v>-4.4429465200000002E-3</c:v>
                </c:pt>
                <c:pt idx="71">
                  <c:v>-4.5448853599999997E-3</c:v>
                </c:pt>
                <c:pt idx="72">
                  <c:v>-4.7270869799999997E-3</c:v>
                </c:pt>
                <c:pt idx="73">
                  <c:v>-4.9688145499999998E-3</c:v>
                </c:pt>
                <c:pt idx="74">
                  <c:v>-4.0934421099999996E-3</c:v>
                </c:pt>
                <c:pt idx="75">
                  <c:v>-3.14521603E-3</c:v>
                </c:pt>
                <c:pt idx="76">
                  <c:v>-3.4064520199999998E-3</c:v>
                </c:pt>
                <c:pt idx="77">
                  <c:v>-3.71992961E-3</c:v>
                </c:pt>
                <c:pt idx="78">
                  <c:v>-2.7000680600000001E-3</c:v>
                </c:pt>
                <c:pt idx="79">
                  <c:v>-1.48710236E-3</c:v>
                </c:pt>
                <c:pt idx="80">
                  <c:v>-1.0559707899999999E-4</c:v>
                </c:pt>
                <c:pt idx="81" formatCode="0.00E+00">
                  <c:v>-3.38442624E-5</c:v>
                </c:pt>
                <c:pt idx="82" formatCode="0.00E+00">
                  <c:v>1.57207251E-5</c:v>
                </c:pt>
                <c:pt idx="83">
                  <c:v>3.4873522800000002E-3</c:v>
                </c:pt>
                <c:pt idx="84">
                  <c:v>2.1756142400000001E-3</c:v>
                </c:pt>
                <c:pt idx="85">
                  <c:v>6.0182269700000002E-3</c:v>
                </c:pt>
                <c:pt idx="86">
                  <c:v>4.6972110900000003E-3</c:v>
                </c:pt>
                <c:pt idx="87">
                  <c:v>8.71070847E-3</c:v>
                </c:pt>
                <c:pt idx="88">
                  <c:v>5.3499331699999996E-3</c:v>
                </c:pt>
                <c:pt idx="89">
                  <c:v>9.1166337999999993E-3</c:v>
                </c:pt>
                <c:pt idx="90">
                  <c:v>7.2404998400000002E-3</c:v>
                </c:pt>
                <c:pt idx="91">
                  <c:v>-7.2404998400000002E-3</c:v>
                </c:pt>
                <c:pt idx="92">
                  <c:v>6.1229668600000002E-2</c:v>
                </c:pt>
                <c:pt idx="93">
                  <c:v>-6.1229668600000002E-2</c:v>
                </c:pt>
                <c:pt idx="94">
                  <c:v>9.9538967000000006E-2</c:v>
                </c:pt>
                <c:pt idx="95">
                  <c:v>-6.1249796299999999E-2</c:v>
                </c:pt>
                <c:pt idx="96" formatCode="0.00E+00">
                  <c:v>-4.89018857E-5</c:v>
                </c:pt>
                <c:pt idx="97" formatCode="0.00E+00">
                  <c:v>-8.8796019600000003E-5</c:v>
                </c:pt>
                <c:pt idx="98">
                  <c:v>-1.4102458999999999E-3</c:v>
                </c:pt>
                <c:pt idx="99">
                  <c:v>-2.5156587400000001E-3</c:v>
                </c:pt>
                <c:pt idx="100">
                  <c:v>-2.32575089E-3</c:v>
                </c:pt>
                <c:pt idx="101">
                  <c:v>-4.4526010800000002E-3</c:v>
                </c:pt>
                <c:pt idx="102">
                  <c:v>-3.0048359200000002E-3</c:v>
                </c:pt>
                <c:pt idx="103">
                  <c:v>-3.9123725099999996E-3</c:v>
                </c:pt>
                <c:pt idx="104">
                  <c:v>-3.7130154699999999E-3</c:v>
                </c:pt>
                <c:pt idx="105">
                  <c:v>-1.68169923E-2</c:v>
                </c:pt>
                <c:pt idx="106">
                  <c:v>2.1926267100000001E-2</c:v>
                </c:pt>
                <c:pt idx="107">
                  <c:v>-2.30230708E-2</c:v>
                </c:pt>
                <c:pt idx="108">
                  <c:v>-5.5348286400000004E-3</c:v>
                </c:pt>
                <c:pt idx="109">
                  <c:v>-4.5397290999999998E-3</c:v>
                </c:pt>
                <c:pt idx="110">
                  <c:v>-4.7215279200000003E-3</c:v>
                </c:pt>
                <c:pt idx="111">
                  <c:v>-3.7820972500000002E-3</c:v>
                </c:pt>
                <c:pt idx="112">
                  <c:v>-4.01776098E-3</c:v>
                </c:pt>
                <c:pt idx="113">
                  <c:v>-5.5754296499999998E-3</c:v>
                </c:pt>
                <c:pt idx="114">
                  <c:v>-2.1855998799999998E-3</c:v>
                </c:pt>
                <c:pt idx="115">
                  <c:v>-2.35429406E-3</c:v>
                </c:pt>
                <c:pt idx="116">
                  <c:v>-3.9742030199999999E-3</c:v>
                </c:pt>
                <c:pt idx="117">
                  <c:v>-1.49300694E-3</c:v>
                </c:pt>
                <c:pt idx="118">
                  <c:v>3.9275281099999997E-2</c:v>
                </c:pt>
                <c:pt idx="119">
                  <c:v>-0.12460728</c:v>
                </c:pt>
                <c:pt idx="120">
                  <c:v>8.8667705700000002E-2</c:v>
                </c:pt>
                <c:pt idx="121">
                  <c:v>2.15030834E-3</c:v>
                </c:pt>
                <c:pt idx="122">
                  <c:v>4.2254961999999997E-3</c:v>
                </c:pt>
                <c:pt idx="123">
                  <c:v>6.4276978399999997E-3</c:v>
                </c:pt>
                <c:pt idx="124">
                  <c:v>6.8626459700000001E-3</c:v>
                </c:pt>
                <c:pt idx="125">
                  <c:v>7.1567883700000001E-3</c:v>
                </c:pt>
                <c:pt idx="126">
                  <c:v>9.1166337999999993E-3</c:v>
                </c:pt>
                <c:pt idx="127">
                  <c:v>5.4402221000000002E-3</c:v>
                </c:pt>
                <c:pt idx="128">
                  <c:v>8.8710272699999999E-3</c:v>
                </c:pt>
                <c:pt idx="129">
                  <c:v>6.6989203899999999E-3</c:v>
                </c:pt>
                <c:pt idx="130">
                  <c:v>4.5885555399999998E-3</c:v>
                </c:pt>
                <c:pt idx="131">
                  <c:v>5.8128107300000004E-3</c:v>
                </c:pt>
                <c:pt idx="132">
                  <c:v>3.6685578499999999E-3</c:v>
                </c:pt>
                <c:pt idx="133">
                  <c:v>1.7864033600000001E-3</c:v>
                </c:pt>
                <c:pt idx="134">
                  <c:v>1.54528022E-3</c:v>
                </c:pt>
                <c:pt idx="135" formatCode="0.00E+00">
                  <c:v>-6.2961131300000002E-5</c:v>
                </c:pt>
                <c:pt idx="136">
                  <c:v>-3.8348816299999998E-2</c:v>
                </c:pt>
                <c:pt idx="137">
                  <c:v>0</c:v>
                </c:pt>
                <c:pt idx="138">
                  <c:v>0</c:v>
                </c:pt>
                <c:pt idx="139">
                  <c:v>0.19635000799999999</c:v>
                </c:pt>
                <c:pt idx="140">
                  <c:v>-0.17952132200000001</c:v>
                </c:pt>
                <c:pt idx="141">
                  <c:v>-4.62909602E-3</c:v>
                </c:pt>
                <c:pt idx="142">
                  <c:v>-4.4979536899999997E-3</c:v>
                </c:pt>
                <c:pt idx="143">
                  <c:v>-7.7016418800000003E-3</c:v>
                </c:pt>
                <c:pt idx="144">
                  <c:v>-3.3157400300000001E-3</c:v>
                </c:pt>
                <c:pt idx="145">
                  <c:v>-7.8431638000000005E-3</c:v>
                </c:pt>
                <c:pt idx="146">
                  <c:v>-3.5664290199999998E-3</c:v>
                </c:pt>
                <c:pt idx="147">
                  <c:v>-4.9042515499999996E-3</c:v>
                </c:pt>
                <c:pt idx="148">
                  <c:v>-4.0071979200000003E-3</c:v>
                </c:pt>
                <c:pt idx="149">
                  <c:v>-4.3107122200000004E-3</c:v>
                </c:pt>
                <c:pt idx="150">
                  <c:v>-3.3797454100000001E-3</c:v>
                </c:pt>
                <c:pt idx="151">
                  <c:v>-3.6975853099999998E-3</c:v>
                </c:pt>
                <c:pt idx="152">
                  <c:v>-1.2622252100000001E-3</c:v>
                </c:pt>
                <c:pt idx="153">
                  <c:v>-2.8143860400000002E-3</c:v>
                </c:pt>
                <c:pt idx="154">
                  <c:v>-1.60095468E-3</c:v>
                </c:pt>
                <c:pt idx="155">
                  <c:v>1.43001229E-3</c:v>
                </c:pt>
                <c:pt idx="156" formatCode="0.00E+00">
                  <c:v>2.7336180199999999E-5</c:v>
                </c:pt>
                <c:pt idx="157">
                  <c:v>1.7845369899999999E-3</c:v>
                </c:pt>
                <c:pt idx="158">
                  <c:v>3.7849172900000002E-3</c:v>
                </c:pt>
                <c:pt idx="159">
                  <c:v>4.2142141600000002E-3</c:v>
                </c:pt>
                <c:pt idx="160">
                  <c:v>6.4190514400000002E-3</c:v>
                </c:pt>
                <c:pt idx="161">
                  <c:v>4.9829445799999999E-3</c:v>
                </c:pt>
                <c:pt idx="162">
                  <c:v>8.9593371400000007E-3</c:v>
                </c:pt>
                <c:pt idx="163">
                  <c:v>7.2767147799999996E-3</c:v>
                </c:pt>
                <c:pt idx="164">
                  <c:v>7.2635486699999998E-3</c:v>
                </c:pt>
                <c:pt idx="165">
                  <c:v>7.1059977599999997E-3</c:v>
                </c:pt>
                <c:pt idx="166">
                  <c:v>6.7816926199999999E-3</c:v>
                </c:pt>
                <c:pt idx="167">
                  <c:v>6.3584074399999999E-3</c:v>
                </c:pt>
                <c:pt idx="168">
                  <c:v>5.8188922699999998E-3</c:v>
                </c:pt>
                <c:pt idx="169">
                  <c:v>-3.15052122E-2</c:v>
                </c:pt>
                <c:pt idx="170">
                  <c:v>0.105342701</c:v>
                </c:pt>
                <c:pt idx="171">
                  <c:v>-6.6820643799999996E-2</c:v>
                </c:pt>
                <c:pt idx="172">
                  <c:v>-1.17685646E-4</c:v>
                </c:pt>
                <c:pt idx="173">
                  <c:v>-1.4120936399999999E-3</c:v>
                </c:pt>
                <c:pt idx="174">
                  <c:v>-2.5566071300000002E-3</c:v>
                </c:pt>
                <c:pt idx="175">
                  <c:v>-3.4435670799999998E-2</c:v>
                </c:pt>
                <c:pt idx="176">
                  <c:v>8.4112152499999995E-2</c:v>
                </c:pt>
                <c:pt idx="177">
                  <c:v>-8.4112152499999995E-2</c:v>
                </c:pt>
                <c:pt idx="178">
                  <c:v>6.1403509199999998E-2</c:v>
                </c:pt>
                <c:pt idx="179">
                  <c:v>-6.2500312899999994E-2</c:v>
                </c:pt>
                <c:pt idx="180">
                  <c:v>-4.4246553399999999E-3</c:v>
                </c:pt>
                <c:pt idx="181">
                  <c:v>-4.5110904599999996E-3</c:v>
                </c:pt>
                <c:pt idx="182">
                  <c:v>-4.6686912000000001E-3</c:v>
                </c:pt>
                <c:pt idx="183">
                  <c:v>1.47012407E-2</c:v>
                </c:pt>
                <c:pt idx="184">
                  <c:v>-7.1520134799999996E-2</c:v>
                </c:pt>
                <c:pt idx="185">
                  <c:v>4.0271148100000001E-2</c:v>
                </c:pt>
                <c:pt idx="186">
                  <c:v>-2.3405775399999999E-3</c:v>
                </c:pt>
                <c:pt idx="187">
                  <c:v>-3.9483793099999998E-3</c:v>
                </c:pt>
                <c:pt idx="188">
                  <c:v>-1.4546662599999999E-3</c:v>
                </c:pt>
                <c:pt idx="189" formatCode="0.00E+00">
                  <c:v>-8.7201595300000003E-5</c:v>
                </c:pt>
                <c:pt idx="190">
                  <c:v>-1.5791766299999999E-3</c:v>
                </c:pt>
                <c:pt idx="191">
                  <c:v>1.5366748000000001E-3</c:v>
                </c:pt>
                <c:pt idx="192">
                  <c:v>3.9122313300000003E-2</c:v>
                </c:pt>
                <c:pt idx="193">
                  <c:v>-0.105540834</c:v>
                </c:pt>
                <c:pt idx="194">
                  <c:v>8.2539260399999995E-2</c:v>
                </c:pt>
                <c:pt idx="195">
                  <c:v>4.9747098200000001E-3</c:v>
                </c:pt>
                <c:pt idx="196">
                  <c:v>1.8026864199999999E-2</c:v>
                </c:pt>
                <c:pt idx="1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A-4AE1-9802-D6B5069A5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636063"/>
        <c:axId val="1983636479"/>
      </c:lineChart>
      <c:catAx>
        <c:axId val="1983636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3636479"/>
        <c:crosses val="autoZero"/>
        <c:auto val="1"/>
        <c:lblAlgn val="ctr"/>
        <c:lblOffset val="100"/>
        <c:noMultiLvlLbl val="0"/>
      </c:catAx>
      <c:valAx>
        <c:axId val="198363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363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'패턴(증감)'!$R$1:$R$7</c:f>
              <c:strCache>
                <c:ptCount val="7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'패턴(증감)'!$R$9:$R$153</c:f>
              <c:numCache>
                <c:formatCode>General</c:formatCode>
                <c:ptCount val="145"/>
                <c:pt idx="0">
                  <c:v>3.4391839100000002E-2</c:v>
                </c:pt>
                <c:pt idx="1">
                  <c:v>3.2057281600000001E-2</c:v>
                </c:pt>
                <c:pt idx="2">
                  <c:v>2.87425984E-2</c:v>
                </c:pt>
                <c:pt idx="3">
                  <c:v>2.4535553500000001E-2</c:v>
                </c:pt>
                <c:pt idx="4">
                  <c:v>2.17115656E-2</c:v>
                </c:pt>
                <c:pt idx="5">
                  <c:v>1.6854874799999999E-2</c:v>
                </c:pt>
                <c:pt idx="6">
                  <c:v>1.33073423E-2</c:v>
                </c:pt>
                <c:pt idx="7">
                  <c:v>7.7016418800000003E-3</c:v>
                </c:pt>
                <c:pt idx="8">
                  <c:v>3.28680594E-3</c:v>
                </c:pt>
                <c:pt idx="9">
                  <c:v>-1.09680358E-3</c:v>
                </c:pt>
                <c:pt idx="10">
                  <c:v>-5.5214590400000001E-3</c:v>
                </c:pt>
                <c:pt idx="11">
                  <c:v>-1.00325495E-2</c:v>
                </c:pt>
                <c:pt idx="12">
                  <c:v>-1.47012407E-2</c:v>
                </c:pt>
                <c:pt idx="13">
                  <c:v>-1.9614446899999999E-2</c:v>
                </c:pt>
                <c:pt idx="14">
                  <c:v>-2.3608898699999999E-2</c:v>
                </c:pt>
                <c:pt idx="15">
                  <c:v>-2.7913605800000001E-2</c:v>
                </c:pt>
                <c:pt idx="16">
                  <c:v>-3.1288064999999997E-2</c:v>
                </c:pt>
                <c:pt idx="17">
                  <c:v>-3.3632982499999999E-2</c:v>
                </c:pt>
                <c:pt idx="18">
                  <c:v>-3.7588287099999999E-2</c:v>
                </c:pt>
                <c:pt idx="19">
                  <c:v>-3.9046946899999997E-2</c:v>
                </c:pt>
                <c:pt idx="20">
                  <c:v>-3.9136402299999998E-2</c:v>
                </c:pt>
                <c:pt idx="21">
                  <c:v>-4.0720261600000002E-2</c:v>
                </c:pt>
                <c:pt idx="22">
                  <c:v>-3.9183583100000002E-2</c:v>
                </c:pt>
                <c:pt idx="23">
                  <c:v>-3.73996422E-2</c:v>
                </c:pt>
                <c:pt idx="24">
                  <c:v>-3.3619034999999999E-2</c:v>
                </c:pt>
                <c:pt idx="25">
                  <c:v>-2.94104442E-2</c:v>
                </c:pt>
                <c:pt idx="26">
                  <c:v>-2.4813924000000001E-2</c:v>
                </c:pt>
                <c:pt idx="27">
                  <c:v>-1.6226516999999999E-2</c:v>
                </c:pt>
                <c:pt idx="28">
                  <c:v>-1.09200496E-2</c:v>
                </c:pt>
                <c:pt idx="29">
                  <c:v>-1.82332669E-3</c:v>
                </c:pt>
                <c:pt idx="30">
                  <c:v>3.6334036800000002E-3</c:v>
                </c:pt>
                <c:pt idx="31">
                  <c:v>1.43368756E-2</c:v>
                </c:pt>
                <c:pt idx="32">
                  <c:v>1.9327912499999999E-2</c:v>
                </c:pt>
                <c:pt idx="33">
                  <c:v>2.5686319900000001E-2</c:v>
                </c:pt>
                <c:pt idx="34">
                  <c:v>2.9897717800000001E-2</c:v>
                </c:pt>
                <c:pt idx="35">
                  <c:v>3.3711727699999999E-2</c:v>
                </c:pt>
                <c:pt idx="36">
                  <c:v>3.7094235400000002E-2</c:v>
                </c:pt>
                <c:pt idx="37">
                  <c:v>3.8630623400000001E-2</c:v>
                </c:pt>
                <c:pt idx="38">
                  <c:v>3.8577042499999999E-2</c:v>
                </c:pt>
                <c:pt idx="39">
                  <c:v>3.7135537699999999E-2</c:v>
                </c:pt>
                <c:pt idx="40">
                  <c:v>3.7081915899999998E-2</c:v>
                </c:pt>
                <c:pt idx="41">
                  <c:v>3.4531969599999997E-2</c:v>
                </c:pt>
                <c:pt idx="42">
                  <c:v>3.2176211500000003E-2</c:v>
                </c:pt>
                <c:pt idx="43">
                  <c:v>3.0011059699999999E-2</c:v>
                </c:pt>
                <c:pt idx="44">
                  <c:v>2.4592965800000002E-2</c:v>
                </c:pt>
                <c:pt idx="45">
                  <c:v>2.1761264700000001E-2</c:v>
                </c:pt>
                <c:pt idx="46">
                  <c:v>1.7997765900000001E-2</c:v>
                </c:pt>
                <c:pt idx="47">
                  <c:v>1.33220991E-2</c:v>
                </c:pt>
                <c:pt idx="48">
                  <c:v>8.8008567700000005E-3</c:v>
                </c:pt>
                <c:pt idx="49">
                  <c:v>3.28680594E-3</c:v>
                </c:pt>
                <c:pt idx="50">
                  <c:v>0</c:v>
                </c:pt>
                <c:pt idx="51">
                  <c:v>-5.5153765700000001E-3</c:v>
                </c:pt>
                <c:pt idx="52">
                  <c:v>-1.0021386700000001E-2</c:v>
                </c:pt>
                <c:pt idx="53">
                  <c:v>-1.46846427E-2</c:v>
                </c:pt>
                <c:pt idx="54">
                  <c:v>-1.84119157E-2</c:v>
                </c:pt>
                <c:pt idx="55">
                  <c:v>-2.35609692E-2</c:v>
                </c:pt>
                <c:pt idx="56">
                  <c:v>-2.7846073700000001E-2</c:v>
                </c:pt>
                <c:pt idx="57">
                  <c:v>-2.9925247700000001E-2</c:v>
                </c:pt>
                <c:pt idx="58">
                  <c:v>-3.4835532299999999E-2</c:v>
                </c:pt>
                <c:pt idx="59">
                  <c:v>-3.6092847599999998E-2</c:v>
                </c:pt>
                <c:pt idx="60">
                  <c:v>-3.88933942E-2</c:v>
                </c:pt>
                <c:pt idx="61">
                  <c:v>-4.04575504E-2</c:v>
                </c:pt>
                <c:pt idx="62">
                  <c:v>-3.9046440299999999E-2</c:v>
                </c:pt>
                <c:pt idx="63">
                  <c:v>-4.06224653E-2</c:v>
                </c:pt>
                <c:pt idx="64">
                  <c:v>-3.7278510600000002E-2</c:v>
                </c:pt>
                <c:pt idx="65">
                  <c:v>-3.3495266000000003E-2</c:v>
                </c:pt>
                <c:pt idx="66">
                  <c:v>-3.1096618600000001E-2</c:v>
                </c:pt>
                <c:pt idx="67">
                  <c:v>-2.4770041900000001E-2</c:v>
                </c:pt>
                <c:pt idx="68">
                  <c:v>-1.8026864199999999E-2</c:v>
                </c:pt>
                <c:pt idx="69">
                  <c:v>-1.09200496E-2</c:v>
                </c:pt>
                <c:pt idx="70">
                  <c:v>-1.82332669E-3</c:v>
                </c:pt>
                <c:pt idx="71">
                  <c:v>3.6334036800000002E-3</c:v>
                </c:pt>
                <c:pt idx="72">
                  <c:v>1.25687262E-2</c:v>
                </c:pt>
                <c:pt idx="73">
                  <c:v>1.7633797600000001E-2</c:v>
                </c:pt>
                <c:pt idx="74">
                  <c:v>2.5774518E-2</c:v>
                </c:pt>
                <c:pt idx="75">
                  <c:v>2.9997296600000001E-2</c:v>
                </c:pt>
                <c:pt idx="76">
                  <c:v>3.3820211900000001E-2</c:v>
                </c:pt>
                <c:pt idx="77">
                  <c:v>3.5715363899999998E-2</c:v>
                </c:pt>
                <c:pt idx="78">
                  <c:v>3.8803454500000001E-2</c:v>
                </c:pt>
                <c:pt idx="79">
                  <c:v>3.87340002E-2</c:v>
                </c:pt>
                <c:pt idx="80">
                  <c:v>3.86250354E-2</c:v>
                </c:pt>
                <c:pt idx="81">
                  <c:v>3.7180326899999998E-2</c:v>
                </c:pt>
                <c:pt idx="82">
                  <c:v>3.4620437800000001E-2</c:v>
                </c:pt>
                <c:pt idx="83">
                  <c:v>3.22559886E-2</c:v>
                </c:pt>
                <c:pt idx="84">
                  <c:v>2.8915606399999998E-2</c:v>
                </c:pt>
                <c:pt idx="85">
                  <c:v>2.58234013E-2</c:v>
                </c:pt>
                <c:pt idx="86">
                  <c:v>2.2932060099999999E-2</c:v>
                </c:pt>
                <c:pt idx="87">
                  <c:v>1.69118345E-2</c:v>
                </c:pt>
                <c:pt idx="88">
                  <c:v>1.44470958E-2</c:v>
                </c:pt>
                <c:pt idx="89">
                  <c:v>8.8105415900000001E-3</c:v>
                </c:pt>
                <c:pt idx="90">
                  <c:v>4.3824077600000001E-3</c:v>
                </c:pt>
                <c:pt idx="91">
                  <c:v>0</c:v>
                </c:pt>
                <c:pt idx="92">
                  <c:v>-5.5153765700000001E-3</c:v>
                </c:pt>
                <c:pt idx="93">
                  <c:v>-8.8988002399999992E-3</c:v>
                </c:pt>
                <c:pt idx="94">
                  <c:v>-1.4668082799999999E-2</c:v>
                </c:pt>
                <c:pt idx="95">
                  <c:v>-1.8390771E-2</c:v>
                </c:pt>
                <c:pt idx="96">
                  <c:v>-2.2331504200000001E-2</c:v>
                </c:pt>
                <c:pt idx="97">
                  <c:v>-2.6532050200000001E-2</c:v>
                </c:pt>
                <c:pt idx="98">
                  <c:v>-3.1093392500000001E-2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6-43F9-A270-AC32B6BCB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747903"/>
        <c:axId val="1267201759"/>
      </c:lineChart>
      <c:catAx>
        <c:axId val="1366747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7201759"/>
        <c:crosses val="autoZero"/>
        <c:auto val="1"/>
        <c:lblAlgn val="ctr"/>
        <c:lblOffset val="100"/>
        <c:noMultiLvlLbl val="0"/>
      </c:catAx>
      <c:valAx>
        <c:axId val="126720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674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Sheet7!$D$2:$D$257</c:f>
              <c:numCache>
                <c:formatCode>General</c:formatCode>
                <c:ptCount val="256"/>
                <c:pt idx="0">
                  <c:v>0</c:v>
                </c:pt>
                <c:pt idx="1">
                  <c:v>255</c:v>
                </c:pt>
                <c:pt idx="2">
                  <c:v>71</c:v>
                </c:pt>
                <c:pt idx="3">
                  <c:v>12</c:v>
                </c:pt>
                <c:pt idx="4">
                  <c:v>12</c:v>
                </c:pt>
                <c:pt idx="5">
                  <c:v>28</c:v>
                </c:pt>
                <c:pt idx="6">
                  <c:v>22</c:v>
                </c:pt>
                <c:pt idx="7">
                  <c:v>5</c:v>
                </c:pt>
                <c:pt idx="8">
                  <c:v>6</c:v>
                </c:pt>
                <c:pt idx="9">
                  <c:v>17</c:v>
                </c:pt>
                <c:pt idx="10">
                  <c:v>19</c:v>
                </c:pt>
                <c:pt idx="11">
                  <c:v>11</c:v>
                </c:pt>
                <c:pt idx="12">
                  <c:v>19</c:v>
                </c:pt>
                <c:pt idx="13">
                  <c:v>10</c:v>
                </c:pt>
                <c:pt idx="14">
                  <c:v>12</c:v>
                </c:pt>
                <c:pt idx="15">
                  <c:v>6</c:v>
                </c:pt>
                <c:pt idx="16">
                  <c:v>17</c:v>
                </c:pt>
                <c:pt idx="17">
                  <c:v>33</c:v>
                </c:pt>
                <c:pt idx="18">
                  <c:v>11</c:v>
                </c:pt>
                <c:pt idx="19">
                  <c:v>22</c:v>
                </c:pt>
                <c:pt idx="20">
                  <c:v>10</c:v>
                </c:pt>
                <c:pt idx="21">
                  <c:v>19</c:v>
                </c:pt>
                <c:pt idx="22">
                  <c:v>27</c:v>
                </c:pt>
                <c:pt idx="23">
                  <c:v>20</c:v>
                </c:pt>
                <c:pt idx="24">
                  <c:v>12</c:v>
                </c:pt>
                <c:pt idx="25">
                  <c:v>33</c:v>
                </c:pt>
                <c:pt idx="26">
                  <c:v>4</c:v>
                </c:pt>
                <c:pt idx="27">
                  <c:v>16</c:v>
                </c:pt>
                <c:pt idx="28">
                  <c:v>33</c:v>
                </c:pt>
                <c:pt idx="29">
                  <c:v>13</c:v>
                </c:pt>
                <c:pt idx="30">
                  <c:v>50</c:v>
                </c:pt>
                <c:pt idx="31">
                  <c:v>198</c:v>
                </c:pt>
                <c:pt idx="32">
                  <c:v>62</c:v>
                </c:pt>
                <c:pt idx="33">
                  <c:v>10</c:v>
                </c:pt>
                <c:pt idx="34">
                  <c:v>11</c:v>
                </c:pt>
                <c:pt idx="35">
                  <c:v>24</c:v>
                </c:pt>
                <c:pt idx="36">
                  <c:v>18</c:v>
                </c:pt>
                <c:pt idx="37">
                  <c:v>5</c:v>
                </c:pt>
                <c:pt idx="38">
                  <c:v>3</c:v>
                </c:pt>
                <c:pt idx="39">
                  <c:v>13</c:v>
                </c:pt>
                <c:pt idx="40">
                  <c:v>17</c:v>
                </c:pt>
                <c:pt idx="41">
                  <c:v>9</c:v>
                </c:pt>
                <c:pt idx="42">
                  <c:v>17</c:v>
                </c:pt>
                <c:pt idx="43">
                  <c:v>9</c:v>
                </c:pt>
                <c:pt idx="44">
                  <c:v>10</c:v>
                </c:pt>
                <c:pt idx="45">
                  <c:v>4</c:v>
                </c:pt>
                <c:pt idx="46">
                  <c:v>16</c:v>
                </c:pt>
                <c:pt idx="47">
                  <c:v>4</c:v>
                </c:pt>
                <c:pt idx="48">
                  <c:v>27</c:v>
                </c:pt>
                <c:pt idx="49">
                  <c:v>9</c:v>
                </c:pt>
                <c:pt idx="50">
                  <c:v>9</c:v>
                </c:pt>
                <c:pt idx="51">
                  <c:v>17</c:v>
                </c:pt>
                <c:pt idx="52">
                  <c:v>24</c:v>
                </c:pt>
                <c:pt idx="53">
                  <c:v>16</c:v>
                </c:pt>
                <c:pt idx="54">
                  <c:v>10</c:v>
                </c:pt>
                <c:pt idx="55">
                  <c:v>28</c:v>
                </c:pt>
                <c:pt idx="56">
                  <c:v>12</c:v>
                </c:pt>
                <c:pt idx="57">
                  <c:v>27</c:v>
                </c:pt>
                <c:pt idx="58">
                  <c:v>30</c:v>
                </c:pt>
                <c:pt idx="59">
                  <c:v>11</c:v>
                </c:pt>
                <c:pt idx="60">
                  <c:v>43</c:v>
                </c:pt>
                <c:pt idx="61">
                  <c:v>174</c:v>
                </c:pt>
                <c:pt idx="62">
                  <c:v>54</c:v>
                </c:pt>
                <c:pt idx="63">
                  <c:v>7</c:v>
                </c:pt>
                <c:pt idx="64">
                  <c:v>8</c:v>
                </c:pt>
                <c:pt idx="65">
                  <c:v>18</c:v>
                </c:pt>
                <c:pt idx="66">
                  <c:v>16</c:v>
                </c:pt>
                <c:pt idx="67">
                  <c:v>4</c:v>
                </c:pt>
                <c:pt idx="68">
                  <c:v>3</c:v>
                </c:pt>
                <c:pt idx="69">
                  <c:v>8</c:v>
                </c:pt>
                <c:pt idx="70">
                  <c:v>15</c:v>
                </c:pt>
                <c:pt idx="71">
                  <c:v>7</c:v>
                </c:pt>
                <c:pt idx="72">
                  <c:v>7</c:v>
                </c:pt>
                <c:pt idx="73">
                  <c:v>4</c:v>
                </c:pt>
                <c:pt idx="74">
                  <c:v>14</c:v>
                </c:pt>
                <c:pt idx="75">
                  <c:v>4</c:v>
                </c:pt>
                <c:pt idx="76">
                  <c:v>25</c:v>
                </c:pt>
                <c:pt idx="77">
                  <c:v>8</c:v>
                </c:pt>
                <c:pt idx="78">
                  <c:v>7</c:v>
                </c:pt>
                <c:pt idx="79">
                  <c:v>15</c:v>
                </c:pt>
                <c:pt idx="80">
                  <c:v>22</c:v>
                </c:pt>
                <c:pt idx="81">
                  <c:v>14</c:v>
                </c:pt>
                <c:pt idx="82">
                  <c:v>9</c:v>
                </c:pt>
                <c:pt idx="83">
                  <c:v>26</c:v>
                </c:pt>
                <c:pt idx="84">
                  <c:v>3</c:v>
                </c:pt>
                <c:pt idx="85">
                  <c:v>27</c:v>
                </c:pt>
                <c:pt idx="86">
                  <c:v>10</c:v>
                </c:pt>
                <c:pt idx="87">
                  <c:v>35</c:v>
                </c:pt>
                <c:pt idx="88">
                  <c:v>45</c:v>
                </c:pt>
                <c:pt idx="89">
                  <c:v>9</c:v>
                </c:pt>
                <c:pt idx="90">
                  <c:v>9</c:v>
                </c:pt>
                <c:pt idx="91">
                  <c:v>14</c:v>
                </c:pt>
                <c:pt idx="92">
                  <c:v>3</c:v>
                </c:pt>
                <c:pt idx="93">
                  <c:v>12</c:v>
                </c:pt>
                <c:pt idx="94">
                  <c:v>6</c:v>
                </c:pt>
                <c:pt idx="95">
                  <c:v>14</c:v>
                </c:pt>
                <c:pt idx="96">
                  <c:v>6</c:v>
                </c:pt>
                <c:pt idx="97">
                  <c:v>9</c:v>
                </c:pt>
                <c:pt idx="98">
                  <c:v>3</c:v>
                </c:pt>
                <c:pt idx="99">
                  <c:v>10</c:v>
                </c:pt>
                <c:pt idx="100">
                  <c:v>3</c:v>
                </c:pt>
                <c:pt idx="101">
                  <c:v>21</c:v>
                </c:pt>
                <c:pt idx="102">
                  <c:v>6</c:v>
                </c:pt>
                <c:pt idx="103">
                  <c:v>16</c:v>
                </c:pt>
                <c:pt idx="104">
                  <c:v>7</c:v>
                </c:pt>
                <c:pt idx="105">
                  <c:v>12</c:v>
                </c:pt>
                <c:pt idx="106">
                  <c:v>19</c:v>
                </c:pt>
                <c:pt idx="107">
                  <c:v>13</c:v>
                </c:pt>
                <c:pt idx="108">
                  <c:v>9</c:v>
                </c:pt>
                <c:pt idx="109">
                  <c:v>24</c:v>
                </c:pt>
                <c:pt idx="110">
                  <c:v>3</c:v>
                </c:pt>
                <c:pt idx="111">
                  <c:v>9</c:v>
                </c:pt>
                <c:pt idx="112">
                  <c:v>22</c:v>
                </c:pt>
                <c:pt idx="113">
                  <c:v>23</c:v>
                </c:pt>
                <c:pt idx="114">
                  <c:v>9</c:v>
                </c:pt>
                <c:pt idx="115">
                  <c:v>31</c:v>
                </c:pt>
                <c:pt idx="116">
                  <c:v>123</c:v>
                </c:pt>
                <c:pt idx="117">
                  <c:v>38</c:v>
                </c:pt>
                <c:pt idx="118">
                  <c:v>7</c:v>
                </c:pt>
                <c:pt idx="119">
                  <c:v>8</c:v>
                </c:pt>
                <c:pt idx="120">
                  <c:v>15</c:v>
                </c:pt>
                <c:pt idx="121">
                  <c:v>12</c:v>
                </c:pt>
                <c:pt idx="122">
                  <c:v>4</c:v>
                </c:pt>
                <c:pt idx="123">
                  <c:v>3</c:v>
                </c:pt>
                <c:pt idx="124">
                  <c:v>8</c:v>
                </c:pt>
                <c:pt idx="125">
                  <c:v>11</c:v>
                </c:pt>
                <c:pt idx="126">
                  <c:v>6</c:v>
                </c:pt>
                <c:pt idx="127">
                  <c:v>12</c:v>
                </c:pt>
                <c:pt idx="128">
                  <c:v>6</c:v>
                </c:pt>
                <c:pt idx="129">
                  <c:v>8</c:v>
                </c:pt>
                <c:pt idx="130">
                  <c:v>3</c:v>
                </c:pt>
                <c:pt idx="131">
                  <c:v>3</c:v>
                </c:pt>
                <c:pt idx="132">
                  <c:v>16</c:v>
                </c:pt>
                <c:pt idx="133">
                  <c:v>6</c:v>
                </c:pt>
                <c:pt idx="134">
                  <c:v>6</c:v>
                </c:pt>
                <c:pt idx="135">
                  <c:v>10</c:v>
                </c:pt>
                <c:pt idx="136">
                  <c:v>17</c:v>
                </c:pt>
                <c:pt idx="137">
                  <c:v>11</c:v>
                </c:pt>
                <c:pt idx="138">
                  <c:v>7</c:v>
                </c:pt>
                <c:pt idx="139">
                  <c:v>8</c:v>
                </c:pt>
                <c:pt idx="140">
                  <c:v>18</c:v>
                </c:pt>
                <c:pt idx="141">
                  <c:v>19</c:v>
                </c:pt>
                <c:pt idx="142">
                  <c:v>7</c:v>
                </c:pt>
                <c:pt idx="143">
                  <c:v>25</c:v>
                </c:pt>
                <c:pt idx="144">
                  <c:v>31</c:v>
                </c:pt>
                <c:pt idx="145">
                  <c:v>6</c:v>
                </c:pt>
                <c:pt idx="146">
                  <c:v>7</c:v>
                </c:pt>
                <c:pt idx="147">
                  <c:v>13</c:v>
                </c:pt>
                <c:pt idx="148">
                  <c:v>9</c:v>
                </c:pt>
                <c:pt idx="149">
                  <c:v>2</c:v>
                </c:pt>
                <c:pt idx="150">
                  <c:v>8</c:v>
                </c:pt>
                <c:pt idx="151">
                  <c:v>7</c:v>
                </c:pt>
                <c:pt idx="152">
                  <c:v>3</c:v>
                </c:pt>
                <c:pt idx="153">
                  <c:v>10</c:v>
                </c:pt>
                <c:pt idx="154">
                  <c:v>4</c:v>
                </c:pt>
                <c:pt idx="155">
                  <c:v>6</c:v>
                </c:pt>
                <c:pt idx="156">
                  <c:v>4</c:v>
                </c:pt>
                <c:pt idx="157">
                  <c:v>11</c:v>
                </c:pt>
                <c:pt idx="158">
                  <c:v>5</c:v>
                </c:pt>
                <c:pt idx="159">
                  <c:v>8</c:v>
                </c:pt>
                <c:pt idx="160">
                  <c:v>13</c:v>
                </c:pt>
                <c:pt idx="161">
                  <c:v>8</c:v>
                </c:pt>
                <c:pt idx="162">
                  <c:v>6</c:v>
                </c:pt>
                <c:pt idx="163">
                  <c:v>17</c:v>
                </c:pt>
                <c:pt idx="164">
                  <c:v>3</c:v>
                </c:pt>
                <c:pt idx="165">
                  <c:v>6</c:v>
                </c:pt>
                <c:pt idx="166">
                  <c:v>14</c:v>
                </c:pt>
                <c:pt idx="167">
                  <c:v>15</c:v>
                </c:pt>
                <c:pt idx="168">
                  <c:v>6</c:v>
                </c:pt>
                <c:pt idx="169">
                  <c:v>23</c:v>
                </c:pt>
                <c:pt idx="170">
                  <c:v>24</c:v>
                </c:pt>
                <c:pt idx="171">
                  <c:v>5</c:v>
                </c:pt>
                <c:pt idx="172">
                  <c:v>6</c:v>
                </c:pt>
                <c:pt idx="173">
                  <c:v>10</c:v>
                </c:pt>
                <c:pt idx="174">
                  <c:v>7</c:v>
                </c:pt>
                <c:pt idx="175">
                  <c:v>2</c:v>
                </c:pt>
                <c:pt idx="176">
                  <c:v>3</c:v>
                </c:pt>
                <c:pt idx="177">
                  <c:v>6</c:v>
                </c:pt>
                <c:pt idx="178">
                  <c:v>6</c:v>
                </c:pt>
                <c:pt idx="179">
                  <c:v>4</c:v>
                </c:pt>
                <c:pt idx="180">
                  <c:v>8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7</c:v>
                </c:pt>
                <c:pt idx="185">
                  <c:v>3</c:v>
                </c:pt>
                <c:pt idx="186">
                  <c:v>11</c:v>
                </c:pt>
                <c:pt idx="187">
                  <c:v>4</c:v>
                </c:pt>
                <c:pt idx="188">
                  <c:v>9</c:v>
                </c:pt>
                <c:pt idx="189">
                  <c:v>5</c:v>
                </c:pt>
                <c:pt idx="190">
                  <c:v>7</c:v>
                </c:pt>
                <c:pt idx="191">
                  <c:v>10</c:v>
                </c:pt>
                <c:pt idx="192">
                  <c:v>6</c:v>
                </c:pt>
                <c:pt idx="193">
                  <c:v>5</c:v>
                </c:pt>
                <c:pt idx="194">
                  <c:v>11</c:v>
                </c:pt>
                <c:pt idx="195">
                  <c:v>3</c:v>
                </c:pt>
                <c:pt idx="196">
                  <c:v>4</c:v>
                </c:pt>
                <c:pt idx="197">
                  <c:v>9</c:v>
                </c:pt>
                <c:pt idx="198">
                  <c:v>10</c:v>
                </c:pt>
                <c:pt idx="199">
                  <c:v>4</c:v>
                </c:pt>
                <c:pt idx="200">
                  <c:v>16</c:v>
                </c:pt>
                <c:pt idx="201">
                  <c:v>49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2</c:v>
                </c:pt>
                <c:pt idx="212">
                  <c:v>2</c:v>
                </c:pt>
                <c:pt idx="213">
                  <c:v>7</c:v>
                </c:pt>
                <c:pt idx="214">
                  <c:v>2</c:v>
                </c:pt>
                <c:pt idx="215">
                  <c:v>6</c:v>
                </c:pt>
                <c:pt idx="216">
                  <c:v>3</c:v>
                </c:pt>
                <c:pt idx="217">
                  <c:v>4</c:v>
                </c:pt>
                <c:pt idx="218">
                  <c:v>6</c:v>
                </c:pt>
                <c:pt idx="219">
                  <c:v>4</c:v>
                </c:pt>
                <c:pt idx="220">
                  <c:v>4</c:v>
                </c:pt>
                <c:pt idx="221">
                  <c:v>8</c:v>
                </c:pt>
                <c:pt idx="222">
                  <c:v>2</c:v>
                </c:pt>
                <c:pt idx="223">
                  <c:v>6</c:v>
                </c:pt>
                <c:pt idx="224">
                  <c:v>5</c:v>
                </c:pt>
                <c:pt idx="225">
                  <c:v>2</c:v>
                </c:pt>
                <c:pt idx="226">
                  <c:v>8</c:v>
                </c:pt>
                <c:pt idx="227">
                  <c:v>27</c:v>
                </c:pt>
                <c:pt idx="228">
                  <c:v>9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3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4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5-4961-BD1D-7184A372F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749535"/>
        <c:axId val="871750783"/>
      </c:lineChart>
      <c:catAx>
        <c:axId val="871749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1750783"/>
        <c:crosses val="autoZero"/>
        <c:auto val="1"/>
        <c:lblAlgn val="ctr"/>
        <c:lblOffset val="100"/>
        <c:noMultiLvlLbl val="0"/>
      </c:catAx>
      <c:valAx>
        <c:axId val="8717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174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'스캔 분석'!$C$1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'스캔 분석'!$C$3:$C$1202</c:f>
              <c:numCache>
                <c:formatCode>General</c:formatCode>
                <c:ptCount val="1200"/>
                <c:pt idx="0">
                  <c:v>38997</c:v>
                </c:pt>
                <c:pt idx="1">
                  <c:v>29126</c:v>
                </c:pt>
                <c:pt idx="2">
                  <c:v>29126</c:v>
                </c:pt>
                <c:pt idx="3">
                  <c:v>29126</c:v>
                </c:pt>
                <c:pt idx="4">
                  <c:v>29126</c:v>
                </c:pt>
                <c:pt idx="5">
                  <c:v>29126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35472</c:v>
                </c:pt>
                <c:pt idx="600">
                  <c:v>43034</c:v>
                </c:pt>
                <c:pt idx="601">
                  <c:v>29126</c:v>
                </c:pt>
                <c:pt idx="602">
                  <c:v>29126</c:v>
                </c:pt>
                <c:pt idx="603">
                  <c:v>29126</c:v>
                </c:pt>
                <c:pt idx="604">
                  <c:v>29126</c:v>
                </c:pt>
                <c:pt idx="605">
                  <c:v>29126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39230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B-4B2A-8FA3-4B3A09F5E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969376"/>
        <c:axId val="909972704"/>
      </c:lineChart>
      <c:catAx>
        <c:axId val="90996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9972704"/>
        <c:crosses val="autoZero"/>
        <c:auto val="1"/>
        <c:lblAlgn val="ctr"/>
        <c:lblOffset val="100"/>
        <c:noMultiLvlLbl val="0"/>
      </c:catAx>
      <c:valAx>
        <c:axId val="9099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996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'스캔 분석'!$K$1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'스캔 분석'!$K$2:$K$1202</c:f>
              <c:numCache>
                <c:formatCode>General</c:formatCode>
                <c:ptCount val="1201"/>
                <c:pt idx="0">
                  <c:v>0</c:v>
                </c:pt>
                <c:pt idx="1">
                  <c:v>34132</c:v>
                </c:pt>
                <c:pt idx="2">
                  <c:v>42051</c:v>
                </c:pt>
                <c:pt idx="3">
                  <c:v>43326</c:v>
                </c:pt>
                <c:pt idx="4">
                  <c:v>29126</c:v>
                </c:pt>
                <c:pt idx="5">
                  <c:v>29126</c:v>
                </c:pt>
                <c:pt idx="6">
                  <c:v>29126</c:v>
                </c:pt>
                <c:pt idx="7">
                  <c:v>29126</c:v>
                </c:pt>
                <c:pt idx="8">
                  <c:v>29126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31311</c:v>
                </c:pt>
                <c:pt idx="135">
                  <c:v>39048</c:v>
                </c:pt>
                <c:pt idx="136">
                  <c:v>43482</c:v>
                </c:pt>
                <c:pt idx="137">
                  <c:v>42233</c:v>
                </c:pt>
                <c:pt idx="138">
                  <c:v>29126</c:v>
                </c:pt>
                <c:pt idx="139">
                  <c:v>29126</c:v>
                </c:pt>
                <c:pt idx="140">
                  <c:v>29126</c:v>
                </c:pt>
                <c:pt idx="141">
                  <c:v>29126</c:v>
                </c:pt>
                <c:pt idx="142">
                  <c:v>29126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33496</c:v>
                </c:pt>
                <c:pt idx="295">
                  <c:v>40569</c:v>
                </c:pt>
                <c:pt idx="296">
                  <c:v>43447</c:v>
                </c:pt>
                <c:pt idx="297">
                  <c:v>29126</c:v>
                </c:pt>
                <c:pt idx="298">
                  <c:v>29126</c:v>
                </c:pt>
                <c:pt idx="299">
                  <c:v>29126</c:v>
                </c:pt>
                <c:pt idx="300">
                  <c:v>29126</c:v>
                </c:pt>
                <c:pt idx="301">
                  <c:v>29126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29855</c:v>
                </c:pt>
                <c:pt idx="428">
                  <c:v>35801</c:v>
                </c:pt>
                <c:pt idx="429">
                  <c:v>42962</c:v>
                </c:pt>
                <c:pt idx="430">
                  <c:v>42961</c:v>
                </c:pt>
                <c:pt idx="431">
                  <c:v>29126</c:v>
                </c:pt>
                <c:pt idx="432">
                  <c:v>29126</c:v>
                </c:pt>
                <c:pt idx="433">
                  <c:v>29126</c:v>
                </c:pt>
                <c:pt idx="434">
                  <c:v>29126</c:v>
                </c:pt>
                <c:pt idx="435">
                  <c:v>29126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32039</c:v>
                </c:pt>
                <c:pt idx="592">
                  <c:v>40049</c:v>
                </c:pt>
                <c:pt idx="593">
                  <c:v>43569</c:v>
                </c:pt>
                <c:pt idx="594">
                  <c:v>29126</c:v>
                </c:pt>
                <c:pt idx="595">
                  <c:v>29126</c:v>
                </c:pt>
                <c:pt idx="596">
                  <c:v>29126</c:v>
                </c:pt>
                <c:pt idx="597">
                  <c:v>29126</c:v>
                </c:pt>
                <c:pt idx="598">
                  <c:v>29126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29126</c:v>
                </c:pt>
                <c:pt idx="725">
                  <c:v>35368</c:v>
                </c:pt>
                <c:pt idx="726">
                  <c:v>42962</c:v>
                </c:pt>
                <c:pt idx="727">
                  <c:v>43144</c:v>
                </c:pt>
                <c:pt idx="728">
                  <c:v>29126</c:v>
                </c:pt>
                <c:pt idx="729">
                  <c:v>29126</c:v>
                </c:pt>
                <c:pt idx="730">
                  <c:v>29126</c:v>
                </c:pt>
                <c:pt idx="731">
                  <c:v>29126</c:v>
                </c:pt>
                <c:pt idx="732">
                  <c:v>29126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33495</c:v>
                </c:pt>
                <c:pt idx="890">
                  <c:v>41687</c:v>
                </c:pt>
                <c:pt idx="891">
                  <c:v>43326</c:v>
                </c:pt>
                <c:pt idx="892">
                  <c:v>29126</c:v>
                </c:pt>
                <c:pt idx="893">
                  <c:v>29126</c:v>
                </c:pt>
                <c:pt idx="894">
                  <c:v>29126</c:v>
                </c:pt>
                <c:pt idx="895">
                  <c:v>29126</c:v>
                </c:pt>
                <c:pt idx="896">
                  <c:v>29126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31311</c:v>
                </c:pt>
                <c:pt idx="1023">
                  <c:v>38593</c:v>
                </c:pt>
                <c:pt idx="1024">
                  <c:v>43326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3-4E14-BB3E-E05F430D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981535"/>
        <c:axId val="2016992351"/>
      </c:lineChart>
      <c:catAx>
        <c:axId val="201698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6992351"/>
        <c:crosses val="autoZero"/>
        <c:auto val="1"/>
        <c:lblAlgn val="ctr"/>
        <c:lblOffset val="100"/>
        <c:noMultiLvlLbl val="0"/>
      </c:catAx>
      <c:valAx>
        <c:axId val="201699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698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Sheet6!$C$2:$C$510</c:f>
              <c:numCache>
                <c:formatCode>General</c:formatCode>
                <c:ptCount val="509"/>
                <c:pt idx="0">
                  <c:v>1</c:v>
                </c:pt>
                <c:pt idx="1">
                  <c:v>0.88160490999999996</c:v>
                </c:pt>
                <c:pt idx="2">
                  <c:v>0.73699033300000005</c:v>
                </c:pt>
                <c:pt idx="3">
                  <c:v>0.58992731600000003</c:v>
                </c:pt>
                <c:pt idx="4">
                  <c:v>0.47773563899999999</c:v>
                </c:pt>
                <c:pt idx="5">
                  <c:v>0.40132161999999999</c:v>
                </c:pt>
                <c:pt idx="6">
                  <c:v>0.28624132299999999</c:v>
                </c:pt>
                <c:pt idx="7">
                  <c:v>0.171722457</c:v>
                </c:pt>
                <c:pt idx="8">
                  <c:v>7.1322009000000006E-2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1.12077827E-2</c:v>
                </c:pt>
                <c:pt idx="149">
                  <c:v>6.1486918500000001E-2</c:v>
                </c:pt>
                <c:pt idx="150">
                  <c:v>0.12263128199999999</c:v>
                </c:pt>
                <c:pt idx="151">
                  <c:v>0.189008117</c:v>
                </c:pt>
                <c:pt idx="152">
                  <c:v>0.23252984900000001</c:v>
                </c:pt>
                <c:pt idx="153">
                  <c:v>0.27065953599999998</c:v>
                </c:pt>
                <c:pt idx="154">
                  <c:v>0.32942566299999998</c:v>
                </c:pt>
                <c:pt idx="155">
                  <c:v>0.391588241</c:v>
                </c:pt>
                <c:pt idx="156">
                  <c:v>0.44545295800000001</c:v>
                </c:pt>
                <c:pt idx="157">
                  <c:v>0.441462517</c:v>
                </c:pt>
                <c:pt idx="158">
                  <c:v>0.37337422399999998</c:v>
                </c:pt>
                <c:pt idx="159">
                  <c:v>0.296381742</c:v>
                </c:pt>
                <c:pt idx="160">
                  <c:v>0.22475928100000001</c:v>
                </c:pt>
                <c:pt idx="161">
                  <c:v>0.18648985000000001</c:v>
                </c:pt>
                <c:pt idx="162">
                  <c:v>0.1485001</c:v>
                </c:pt>
                <c:pt idx="163">
                  <c:v>9.8581910100000003E-2</c:v>
                </c:pt>
                <c:pt idx="164">
                  <c:v>5.0944495899999998E-2</c:v>
                </c:pt>
                <c:pt idx="165">
                  <c:v>1.14988768E-2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1.14988768E-2</c:v>
                </c:pt>
                <c:pt idx="181">
                  <c:v>2.56179944E-2</c:v>
                </c:pt>
                <c:pt idx="182">
                  <c:v>5.4671529699999999E-2</c:v>
                </c:pt>
                <c:pt idx="183">
                  <c:v>8.6791939999999998E-2</c:v>
                </c:pt>
                <c:pt idx="184">
                  <c:v>0.114399612</c:v>
                </c:pt>
                <c:pt idx="185">
                  <c:v>0.15958604200000001</c:v>
                </c:pt>
                <c:pt idx="186">
                  <c:v>0.20325771000000001</c:v>
                </c:pt>
                <c:pt idx="187">
                  <c:v>0.25350141500000001</c:v>
                </c:pt>
                <c:pt idx="188">
                  <c:v>0.30172058899999998</c:v>
                </c:pt>
                <c:pt idx="189">
                  <c:v>0.31545257599999998</c:v>
                </c:pt>
                <c:pt idx="190">
                  <c:v>0.32815375899999999</c:v>
                </c:pt>
                <c:pt idx="191">
                  <c:v>0.31387901299999998</c:v>
                </c:pt>
                <c:pt idx="192">
                  <c:v>0.29700273300000002</c:v>
                </c:pt>
                <c:pt idx="193">
                  <c:v>0.28236272899999998</c:v>
                </c:pt>
                <c:pt idx="194">
                  <c:v>0.23552210600000001</c:v>
                </c:pt>
                <c:pt idx="195">
                  <c:v>0.190747008</c:v>
                </c:pt>
                <c:pt idx="196">
                  <c:v>0.14173542</c:v>
                </c:pt>
                <c:pt idx="197">
                  <c:v>9.6990100999999995E-2</c:v>
                </c:pt>
                <c:pt idx="198">
                  <c:v>7.2051852900000005E-2</c:v>
                </c:pt>
                <c:pt idx="199">
                  <c:v>4.4395808100000003E-2</c:v>
                </c:pt>
                <c:pt idx="200">
                  <c:v>2.7704430700000001E-2</c:v>
                </c:pt>
                <c:pt idx="201">
                  <c:v>1.23721575E-2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1.14988768E-2</c:v>
                </c:pt>
                <c:pt idx="337">
                  <c:v>3.7990149100000002E-2</c:v>
                </c:pt>
                <c:pt idx="338">
                  <c:v>8.0920495100000003E-2</c:v>
                </c:pt>
                <c:pt idx="339">
                  <c:v>0.14056539500000001</c:v>
                </c:pt>
                <c:pt idx="340">
                  <c:v>0.19937100999999999</c:v>
                </c:pt>
                <c:pt idx="341">
                  <c:v>0.26005816500000001</c:v>
                </c:pt>
                <c:pt idx="342">
                  <c:v>0.34753975300000001</c:v>
                </c:pt>
                <c:pt idx="343">
                  <c:v>0.44233810899999998</c:v>
                </c:pt>
                <c:pt idx="344">
                  <c:v>0.54238772400000002</c:v>
                </c:pt>
                <c:pt idx="345">
                  <c:v>0.59305262599999997</c:v>
                </c:pt>
                <c:pt idx="346">
                  <c:v>0.60083913799999999</c:v>
                </c:pt>
                <c:pt idx="347">
                  <c:v>0.57322353100000001</c:v>
                </c:pt>
                <c:pt idx="348">
                  <c:v>0.52956330799999995</c:v>
                </c:pt>
                <c:pt idx="349">
                  <c:v>0.489463657</c:v>
                </c:pt>
                <c:pt idx="350">
                  <c:v>0.43703651399999999</c:v>
                </c:pt>
                <c:pt idx="351">
                  <c:v>0.34683674599999997</c:v>
                </c:pt>
                <c:pt idx="352">
                  <c:v>0.24783027199999999</c:v>
                </c:pt>
                <c:pt idx="353">
                  <c:v>0.151277512</c:v>
                </c:pt>
                <c:pt idx="354">
                  <c:v>9.3632131800000004E-2</c:v>
                </c:pt>
                <c:pt idx="355">
                  <c:v>5.8553710600000003E-2</c:v>
                </c:pt>
                <c:pt idx="356">
                  <c:v>4.2008280799999999E-2</c:v>
                </c:pt>
                <c:pt idx="357">
                  <c:v>2.56179944E-2</c:v>
                </c:pt>
                <c:pt idx="358">
                  <c:v>1.14988768E-2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1.23721575E-2</c:v>
                </c:pt>
                <c:pt idx="494">
                  <c:v>2.7704430700000001E-2</c:v>
                </c:pt>
                <c:pt idx="495">
                  <c:v>5.5603586099999998E-2</c:v>
                </c:pt>
                <c:pt idx="496">
                  <c:v>8.5505619599999999E-2</c:v>
                </c:pt>
                <c:pt idx="497">
                  <c:v>0.11257906299999999</c:v>
                </c:pt>
                <c:pt idx="498">
                  <c:v>0.14607779700000001</c:v>
                </c:pt>
                <c:pt idx="499">
                  <c:v>0.18854005600000001</c:v>
                </c:pt>
                <c:pt idx="500">
                  <c:v>0.23942314100000001</c:v>
                </c:pt>
                <c:pt idx="501">
                  <c:v>0.287875563</c:v>
                </c:pt>
                <c:pt idx="502">
                  <c:v>0.28884765499999998</c:v>
                </c:pt>
                <c:pt idx="503">
                  <c:v>0.27215412300000003</c:v>
                </c:pt>
                <c:pt idx="504">
                  <c:v>0.24349913000000001</c:v>
                </c:pt>
                <c:pt idx="505">
                  <c:v>0.21581038799999999</c:v>
                </c:pt>
                <c:pt idx="506">
                  <c:v>0.19308544699999999</c:v>
                </c:pt>
                <c:pt idx="507">
                  <c:v>0.159482703</c:v>
                </c:pt>
                <c:pt idx="508">
                  <c:v>0.111310899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6-44A9-B466-EB8AC2367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382959"/>
        <c:axId val="1913389615"/>
      </c:lineChart>
      <c:catAx>
        <c:axId val="1913382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3389615"/>
        <c:crosses val="autoZero"/>
        <c:auto val="1"/>
        <c:lblAlgn val="ctr"/>
        <c:lblOffset val="100"/>
        <c:noMultiLvlLbl val="0"/>
      </c:catAx>
      <c:valAx>
        <c:axId val="191338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338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Sheet6!$O$1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Sheet6!$O$2:$O$375</c:f>
              <c:numCache>
                <c:formatCode>General</c:formatCode>
                <c:ptCount val="374"/>
                <c:pt idx="0">
                  <c:v>7119</c:v>
                </c:pt>
                <c:pt idx="1">
                  <c:v>7023</c:v>
                </c:pt>
                <c:pt idx="2">
                  <c:v>7412</c:v>
                </c:pt>
                <c:pt idx="3">
                  <c:v>6250</c:v>
                </c:pt>
                <c:pt idx="4">
                  <c:v>7579</c:v>
                </c:pt>
                <c:pt idx="5">
                  <c:v>7036</c:v>
                </c:pt>
                <c:pt idx="6">
                  <c:v>6965</c:v>
                </c:pt>
                <c:pt idx="7">
                  <c:v>7684</c:v>
                </c:pt>
                <c:pt idx="8">
                  <c:v>6595</c:v>
                </c:pt>
                <c:pt idx="9">
                  <c:v>8515</c:v>
                </c:pt>
                <c:pt idx="10">
                  <c:v>6330</c:v>
                </c:pt>
                <c:pt idx="11">
                  <c:v>8111</c:v>
                </c:pt>
                <c:pt idx="12">
                  <c:v>7762</c:v>
                </c:pt>
                <c:pt idx="13">
                  <c:v>7692</c:v>
                </c:pt>
                <c:pt idx="14">
                  <c:v>8225</c:v>
                </c:pt>
                <c:pt idx="15">
                  <c:v>8076</c:v>
                </c:pt>
                <c:pt idx="16">
                  <c:v>7787</c:v>
                </c:pt>
                <c:pt idx="17">
                  <c:v>8032</c:v>
                </c:pt>
                <c:pt idx="18">
                  <c:v>7782</c:v>
                </c:pt>
                <c:pt idx="19">
                  <c:v>7359</c:v>
                </c:pt>
                <c:pt idx="20">
                  <c:v>8250</c:v>
                </c:pt>
                <c:pt idx="21">
                  <c:v>7427</c:v>
                </c:pt>
                <c:pt idx="22">
                  <c:v>7197</c:v>
                </c:pt>
                <c:pt idx="23">
                  <c:v>7703</c:v>
                </c:pt>
                <c:pt idx="24">
                  <c:v>6046</c:v>
                </c:pt>
                <c:pt idx="25">
                  <c:v>7859</c:v>
                </c:pt>
                <c:pt idx="26">
                  <c:v>8169</c:v>
                </c:pt>
                <c:pt idx="27">
                  <c:v>8078</c:v>
                </c:pt>
                <c:pt idx="28">
                  <c:v>7590</c:v>
                </c:pt>
                <c:pt idx="29">
                  <c:v>6415</c:v>
                </c:pt>
                <c:pt idx="30">
                  <c:v>7174</c:v>
                </c:pt>
                <c:pt idx="31">
                  <c:v>7234</c:v>
                </c:pt>
                <c:pt idx="32">
                  <c:v>8061</c:v>
                </c:pt>
                <c:pt idx="33">
                  <c:v>7783</c:v>
                </c:pt>
                <c:pt idx="34">
                  <c:v>6741</c:v>
                </c:pt>
                <c:pt idx="35">
                  <c:v>7706</c:v>
                </c:pt>
                <c:pt idx="36">
                  <c:v>7057</c:v>
                </c:pt>
                <c:pt idx="37">
                  <c:v>8122</c:v>
                </c:pt>
                <c:pt idx="38">
                  <c:v>6915</c:v>
                </c:pt>
                <c:pt idx="39">
                  <c:v>7918</c:v>
                </c:pt>
                <c:pt idx="40">
                  <c:v>6777</c:v>
                </c:pt>
                <c:pt idx="41">
                  <c:v>7676</c:v>
                </c:pt>
                <c:pt idx="42">
                  <c:v>7932</c:v>
                </c:pt>
                <c:pt idx="43">
                  <c:v>7415</c:v>
                </c:pt>
                <c:pt idx="44">
                  <c:v>7286</c:v>
                </c:pt>
                <c:pt idx="45">
                  <c:v>8102</c:v>
                </c:pt>
                <c:pt idx="46">
                  <c:v>6488</c:v>
                </c:pt>
                <c:pt idx="47">
                  <c:v>6967</c:v>
                </c:pt>
                <c:pt idx="48">
                  <c:v>7609</c:v>
                </c:pt>
                <c:pt idx="49">
                  <c:v>8133</c:v>
                </c:pt>
                <c:pt idx="50">
                  <c:v>6805</c:v>
                </c:pt>
                <c:pt idx="51">
                  <c:v>7738</c:v>
                </c:pt>
                <c:pt idx="52">
                  <c:v>6821</c:v>
                </c:pt>
                <c:pt idx="53">
                  <c:v>-1</c:v>
                </c:pt>
                <c:pt idx="54">
                  <c:v>6533</c:v>
                </c:pt>
                <c:pt idx="55">
                  <c:v>6780</c:v>
                </c:pt>
                <c:pt idx="56">
                  <c:v>6597</c:v>
                </c:pt>
                <c:pt idx="57">
                  <c:v>6955</c:v>
                </c:pt>
                <c:pt idx="58">
                  <c:v>6522</c:v>
                </c:pt>
                <c:pt idx="59">
                  <c:v>7117</c:v>
                </c:pt>
                <c:pt idx="60">
                  <c:v>7936</c:v>
                </c:pt>
                <c:pt idx="61">
                  <c:v>5829</c:v>
                </c:pt>
                <c:pt idx="62">
                  <c:v>8023</c:v>
                </c:pt>
                <c:pt idx="63">
                  <c:v>7178</c:v>
                </c:pt>
                <c:pt idx="64">
                  <c:v>6426</c:v>
                </c:pt>
                <c:pt idx="65">
                  <c:v>6546</c:v>
                </c:pt>
                <c:pt idx="66">
                  <c:v>8151</c:v>
                </c:pt>
                <c:pt idx="67">
                  <c:v>6023</c:v>
                </c:pt>
                <c:pt idx="68">
                  <c:v>7900</c:v>
                </c:pt>
                <c:pt idx="69">
                  <c:v>7698</c:v>
                </c:pt>
                <c:pt idx="70">
                  <c:v>6805</c:v>
                </c:pt>
                <c:pt idx="71">
                  <c:v>5877</c:v>
                </c:pt>
                <c:pt idx="72">
                  <c:v>6230</c:v>
                </c:pt>
                <c:pt idx="73">
                  <c:v>7119</c:v>
                </c:pt>
                <c:pt idx="74">
                  <c:v>7756</c:v>
                </c:pt>
                <c:pt idx="75">
                  <c:v>6724</c:v>
                </c:pt>
                <c:pt idx="76">
                  <c:v>8315</c:v>
                </c:pt>
                <c:pt idx="77">
                  <c:v>8438</c:v>
                </c:pt>
                <c:pt idx="78">
                  <c:v>6634</c:v>
                </c:pt>
                <c:pt idx="79">
                  <c:v>7772</c:v>
                </c:pt>
                <c:pt idx="80">
                  <c:v>7419</c:v>
                </c:pt>
                <c:pt idx="81">
                  <c:v>7183</c:v>
                </c:pt>
                <c:pt idx="82">
                  <c:v>6587</c:v>
                </c:pt>
                <c:pt idx="83">
                  <c:v>6473</c:v>
                </c:pt>
                <c:pt idx="84">
                  <c:v>7741</c:v>
                </c:pt>
                <c:pt idx="85">
                  <c:v>8043</c:v>
                </c:pt>
                <c:pt idx="86">
                  <c:v>7715</c:v>
                </c:pt>
                <c:pt idx="87">
                  <c:v>6849</c:v>
                </c:pt>
                <c:pt idx="88">
                  <c:v>7853</c:v>
                </c:pt>
                <c:pt idx="89">
                  <c:v>7524</c:v>
                </c:pt>
                <c:pt idx="90">
                  <c:v>6714</c:v>
                </c:pt>
                <c:pt idx="91">
                  <c:v>6901</c:v>
                </c:pt>
                <c:pt idx="92">
                  <c:v>7707</c:v>
                </c:pt>
                <c:pt idx="93">
                  <c:v>7777</c:v>
                </c:pt>
                <c:pt idx="94">
                  <c:v>8157</c:v>
                </c:pt>
                <c:pt idx="95">
                  <c:v>7192</c:v>
                </c:pt>
                <c:pt idx="96">
                  <c:v>6565</c:v>
                </c:pt>
                <c:pt idx="97">
                  <c:v>6831</c:v>
                </c:pt>
                <c:pt idx="98">
                  <c:v>6657</c:v>
                </c:pt>
                <c:pt idx="99">
                  <c:v>7168</c:v>
                </c:pt>
                <c:pt idx="100">
                  <c:v>6701</c:v>
                </c:pt>
                <c:pt idx="101">
                  <c:v>6879</c:v>
                </c:pt>
                <c:pt idx="102">
                  <c:v>6890</c:v>
                </c:pt>
                <c:pt idx="103">
                  <c:v>6649</c:v>
                </c:pt>
                <c:pt idx="104">
                  <c:v>7821</c:v>
                </c:pt>
                <c:pt idx="105">
                  <c:v>6071</c:v>
                </c:pt>
                <c:pt idx="106">
                  <c:v>7213</c:v>
                </c:pt>
                <c:pt idx="107">
                  <c:v>8180</c:v>
                </c:pt>
                <c:pt idx="108">
                  <c:v>7544</c:v>
                </c:pt>
                <c:pt idx="109">
                  <c:v>6660</c:v>
                </c:pt>
                <c:pt idx="110">
                  <c:v>6576</c:v>
                </c:pt>
                <c:pt idx="111">
                  <c:v>6801</c:v>
                </c:pt>
                <c:pt idx="112">
                  <c:v>7171</c:v>
                </c:pt>
                <c:pt idx="113">
                  <c:v>7029</c:v>
                </c:pt>
                <c:pt idx="114">
                  <c:v>7082</c:v>
                </c:pt>
                <c:pt idx="115">
                  <c:v>8618</c:v>
                </c:pt>
                <c:pt idx="116">
                  <c:v>6595</c:v>
                </c:pt>
                <c:pt idx="117">
                  <c:v>5992</c:v>
                </c:pt>
                <c:pt idx="118">
                  <c:v>7784</c:v>
                </c:pt>
                <c:pt idx="119">
                  <c:v>7135</c:v>
                </c:pt>
                <c:pt idx="120">
                  <c:v>6856</c:v>
                </c:pt>
                <c:pt idx="121">
                  <c:v>7942</c:v>
                </c:pt>
                <c:pt idx="122">
                  <c:v>7346</c:v>
                </c:pt>
                <c:pt idx="123">
                  <c:v>7650</c:v>
                </c:pt>
                <c:pt idx="124">
                  <c:v>6857</c:v>
                </c:pt>
                <c:pt idx="125">
                  <c:v>6577</c:v>
                </c:pt>
                <c:pt idx="126">
                  <c:v>5970</c:v>
                </c:pt>
                <c:pt idx="127">
                  <c:v>6501</c:v>
                </c:pt>
                <c:pt idx="128">
                  <c:v>7375</c:v>
                </c:pt>
                <c:pt idx="129">
                  <c:v>7865</c:v>
                </c:pt>
                <c:pt idx="130">
                  <c:v>8038</c:v>
                </c:pt>
                <c:pt idx="131">
                  <c:v>6721</c:v>
                </c:pt>
                <c:pt idx="132">
                  <c:v>7782</c:v>
                </c:pt>
                <c:pt idx="133">
                  <c:v>7804</c:v>
                </c:pt>
                <c:pt idx="134">
                  <c:v>8024</c:v>
                </c:pt>
                <c:pt idx="135">
                  <c:v>7481</c:v>
                </c:pt>
                <c:pt idx="136">
                  <c:v>7136</c:v>
                </c:pt>
                <c:pt idx="137">
                  <c:v>8127</c:v>
                </c:pt>
                <c:pt idx="138">
                  <c:v>7712</c:v>
                </c:pt>
                <c:pt idx="139">
                  <c:v>6638</c:v>
                </c:pt>
                <c:pt idx="140">
                  <c:v>6731</c:v>
                </c:pt>
                <c:pt idx="141">
                  <c:v>6624</c:v>
                </c:pt>
                <c:pt idx="142">
                  <c:v>6464</c:v>
                </c:pt>
                <c:pt idx="143">
                  <c:v>7652</c:v>
                </c:pt>
                <c:pt idx="144">
                  <c:v>7300</c:v>
                </c:pt>
                <c:pt idx="145">
                  <c:v>7966</c:v>
                </c:pt>
                <c:pt idx="146">
                  <c:v>8245</c:v>
                </c:pt>
                <c:pt idx="147">
                  <c:v>7571</c:v>
                </c:pt>
                <c:pt idx="148">
                  <c:v>6251</c:v>
                </c:pt>
                <c:pt idx="149">
                  <c:v>7314</c:v>
                </c:pt>
                <c:pt idx="150">
                  <c:v>6695</c:v>
                </c:pt>
                <c:pt idx="151">
                  <c:v>6864</c:v>
                </c:pt>
                <c:pt idx="152">
                  <c:v>7928</c:v>
                </c:pt>
                <c:pt idx="153">
                  <c:v>7437</c:v>
                </c:pt>
                <c:pt idx="154">
                  <c:v>6355</c:v>
                </c:pt>
                <c:pt idx="155">
                  <c:v>6140</c:v>
                </c:pt>
                <c:pt idx="156">
                  <c:v>8253</c:v>
                </c:pt>
                <c:pt idx="157">
                  <c:v>6697</c:v>
                </c:pt>
                <c:pt idx="158">
                  <c:v>7556</c:v>
                </c:pt>
                <c:pt idx="159">
                  <c:v>7244</c:v>
                </c:pt>
                <c:pt idx="160">
                  <c:v>7039</c:v>
                </c:pt>
                <c:pt idx="161">
                  <c:v>7417</c:v>
                </c:pt>
                <c:pt idx="162">
                  <c:v>7879</c:v>
                </c:pt>
                <c:pt idx="163">
                  <c:v>7066</c:v>
                </c:pt>
                <c:pt idx="164">
                  <c:v>8186</c:v>
                </c:pt>
                <c:pt idx="165">
                  <c:v>6787</c:v>
                </c:pt>
                <c:pt idx="166">
                  <c:v>6297</c:v>
                </c:pt>
                <c:pt idx="167">
                  <c:v>7370</c:v>
                </c:pt>
                <c:pt idx="168">
                  <c:v>7042</c:v>
                </c:pt>
                <c:pt idx="169">
                  <c:v>7697</c:v>
                </c:pt>
                <c:pt idx="170">
                  <c:v>6297</c:v>
                </c:pt>
                <c:pt idx="171">
                  <c:v>7151</c:v>
                </c:pt>
                <c:pt idx="172">
                  <c:v>6685</c:v>
                </c:pt>
                <c:pt idx="173">
                  <c:v>7504</c:v>
                </c:pt>
                <c:pt idx="174">
                  <c:v>8114</c:v>
                </c:pt>
                <c:pt idx="175">
                  <c:v>6637</c:v>
                </c:pt>
                <c:pt idx="176">
                  <c:v>6201</c:v>
                </c:pt>
                <c:pt idx="177">
                  <c:v>7985</c:v>
                </c:pt>
                <c:pt idx="178">
                  <c:v>7117</c:v>
                </c:pt>
                <c:pt idx="179">
                  <c:v>7007</c:v>
                </c:pt>
                <c:pt idx="180">
                  <c:v>6662</c:v>
                </c:pt>
                <c:pt idx="181">
                  <c:v>6674</c:v>
                </c:pt>
                <c:pt idx="182">
                  <c:v>7315</c:v>
                </c:pt>
                <c:pt idx="183">
                  <c:v>6719</c:v>
                </c:pt>
                <c:pt idx="184">
                  <c:v>8113</c:v>
                </c:pt>
                <c:pt idx="185">
                  <c:v>6691</c:v>
                </c:pt>
                <c:pt idx="186">
                  <c:v>6222</c:v>
                </c:pt>
                <c:pt idx="187">
                  <c:v>6297</c:v>
                </c:pt>
                <c:pt idx="188">
                  <c:v>7482</c:v>
                </c:pt>
                <c:pt idx="189">
                  <c:v>7311</c:v>
                </c:pt>
                <c:pt idx="190">
                  <c:v>6730</c:v>
                </c:pt>
                <c:pt idx="191">
                  <c:v>8648</c:v>
                </c:pt>
                <c:pt idx="192">
                  <c:v>6365</c:v>
                </c:pt>
                <c:pt idx="193">
                  <c:v>7628</c:v>
                </c:pt>
                <c:pt idx="194">
                  <c:v>7059</c:v>
                </c:pt>
                <c:pt idx="195">
                  <c:v>5972</c:v>
                </c:pt>
                <c:pt idx="196">
                  <c:v>6410</c:v>
                </c:pt>
                <c:pt idx="197">
                  <c:v>7424</c:v>
                </c:pt>
                <c:pt idx="198">
                  <c:v>7432</c:v>
                </c:pt>
                <c:pt idx="199">
                  <c:v>6998</c:v>
                </c:pt>
                <c:pt idx="200">
                  <c:v>7494</c:v>
                </c:pt>
                <c:pt idx="201">
                  <c:v>6806</c:v>
                </c:pt>
                <c:pt idx="202">
                  <c:v>7290</c:v>
                </c:pt>
                <c:pt idx="203">
                  <c:v>7951</c:v>
                </c:pt>
                <c:pt idx="204">
                  <c:v>7361</c:v>
                </c:pt>
                <c:pt idx="205">
                  <c:v>7295</c:v>
                </c:pt>
                <c:pt idx="206">
                  <c:v>7349</c:v>
                </c:pt>
                <c:pt idx="207">
                  <c:v>7353</c:v>
                </c:pt>
                <c:pt idx="208">
                  <c:v>7837</c:v>
                </c:pt>
                <c:pt idx="209">
                  <c:v>7101</c:v>
                </c:pt>
                <c:pt idx="210">
                  <c:v>6567</c:v>
                </c:pt>
                <c:pt idx="211">
                  <c:v>7375</c:v>
                </c:pt>
                <c:pt idx="212">
                  <c:v>6328</c:v>
                </c:pt>
                <c:pt idx="213">
                  <c:v>8222</c:v>
                </c:pt>
                <c:pt idx="214">
                  <c:v>6685</c:v>
                </c:pt>
                <c:pt idx="215">
                  <c:v>5926</c:v>
                </c:pt>
                <c:pt idx="216">
                  <c:v>7363</c:v>
                </c:pt>
                <c:pt idx="217">
                  <c:v>6387</c:v>
                </c:pt>
                <c:pt idx="218">
                  <c:v>6036</c:v>
                </c:pt>
                <c:pt idx="219">
                  <c:v>6907</c:v>
                </c:pt>
                <c:pt idx="220">
                  <c:v>7409</c:v>
                </c:pt>
                <c:pt idx="221">
                  <c:v>7179</c:v>
                </c:pt>
                <c:pt idx="222">
                  <c:v>7920</c:v>
                </c:pt>
                <c:pt idx="223">
                  <c:v>7026</c:v>
                </c:pt>
                <c:pt idx="224">
                  <c:v>7014</c:v>
                </c:pt>
                <c:pt idx="225">
                  <c:v>6267</c:v>
                </c:pt>
                <c:pt idx="226">
                  <c:v>7131</c:v>
                </c:pt>
                <c:pt idx="227">
                  <c:v>7035</c:v>
                </c:pt>
                <c:pt idx="228">
                  <c:v>6778</c:v>
                </c:pt>
                <c:pt idx="229">
                  <c:v>7484</c:v>
                </c:pt>
                <c:pt idx="230">
                  <c:v>7071</c:v>
                </c:pt>
                <c:pt idx="231">
                  <c:v>7048</c:v>
                </c:pt>
                <c:pt idx="232">
                  <c:v>6989</c:v>
                </c:pt>
                <c:pt idx="233">
                  <c:v>7706</c:v>
                </c:pt>
                <c:pt idx="234">
                  <c:v>7223</c:v>
                </c:pt>
                <c:pt idx="235">
                  <c:v>8332</c:v>
                </c:pt>
                <c:pt idx="236">
                  <c:v>6065</c:v>
                </c:pt>
                <c:pt idx="237">
                  <c:v>8137</c:v>
                </c:pt>
                <c:pt idx="238">
                  <c:v>6799</c:v>
                </c:pt>
                <c:pt idx="239">
                  <c:v>6113</c:v>
                </c:pt>
                <c:pt idx="240">
                  <c:v>7607</c:v>
                </c:pt>
                <c:pt idx="241">
                  <c:v>6183</c:v>
                </c:pt>
                <c:pt idx="242">
                  <c:v>6548</c:v>
                </c:pt>
                <c:pt idx="243">
                  <c:v>6366</c:v>
                </c:pt>
                <c:pt idx="244">
                  <c:v>17901</c:v>
                </c:pt>
                <c:pt idx="245">
                  <c:v>30583</c:v>
                </c:pt>
                <c:pt idx="246">
                  <c:v>34224</c:v>
                </c:pt>
                <c:pt idx="247">
                  <c:v>37136</c:v>
                </c:pt>
                <c:pt idx="248">
                  <c:v>39321</c:v>
                </c:pt>
                <c:pt idx="249">
                  <c:v>41141</c:v>
                </c:pt>
                <c:pt idx="250">
                  <c:v>42597</c:v>
                </c:pt>
                <c:pt idx="251">
                  <c:v>43690</c:v>
                </c:pt>
                <c:pt idx="252">
                  <c:v>43690</c:v>
                </c:pt>
                <c:pt idx="253">
                  <c:v>43326</c:v>
                </c:pt>
                <c:pt idx="254">
                  <c:v>24427</c:v>
                </c:pt>
                <c:pt idx="255">
                  <c:v>6566</c:v>
                </c:pt>
                <c:pt idx="256">
                  <c:v>6112</c:v>
                </c:pt>
                <c:pt idx="257">
                  <c:v>8011</c:v>
                </c:pt>
                <c:pt idx="258">
                  <c:v>7272</c:v>
                </c:pt>
                <c:pt idx="259">
                  <c:v>7846</c:v>
                </c:pt>
                <c:pt idx="260">
                  <c:v>6170</c:v>
                </c:pt>
                <c:pt idx="261">
                  <c:v>6172</c:v>
                </c:pt>
                <c:pt idx="262">
                  <c:v>7396</c:v>
                </c:pt>
                <c:pt idx="263">
                  <c:v>6225</c:v>
                </c:pt>
                <c:pt idx="264">
                  <c:v>7431</c:v>
                </c:pt>
                <c:pt idx="265">
                  <c:v>8569</c:v>
                </c:pt>
                <c:pt idx="266">
                  <c:v>7156</c:v>
                </c:pt>
                <c:pt idx="267">
                  <c:v>8180</c:v>
                </c:pt>
                <c:pt idx="268">
                  <c:v>5899</c:v>
                </c:pt>
                <c:pt idx="269">
                  <c:v>6100</c:v>
                </c:pt>
                <c:pt idx="270">
                  <c:v>7716</c:v>
                </c:pt>
                <c:pt idx="271">
                  <c:v>6164</c:v>
                </c:pt>
                <c:pt idx="272">
                  <c:v>6720</c:v>
                </c:pt>
                <c:pt idx="273">
                  <c:v>8297</c:v>
                </c:pt>
                <c:pt idx="274">
                  <c:v>7548</c:v>
                </c:pt>
                <c:pt idx="275">
                  <c:v>8377</c:v>
                </c:pt>
                <c:pt idx="276">
                  <c:v>7504</c:v>
                </c:pt>
                <c:pt idx="277">
                  <c:v>7957</c:v>
                </c:pt>
                <c:pt idx="278">
                  <c:v>7814</c:v>
                </c:pt>
                <c:pt idx="279">
                  <c:v>7310</c:v>
                </c:pt>
                <c:pt idx="280">
                  <c:v>8129</c:v>
                </c:pt>
                <c:pt idx="281">
                  <c:v>8584</c:v>
                </c:pt>
                <c:pt idx="282">
                  <c:v>7633</c:v>
                </c:pt>
                <c:pt idx="283">
                  <c:v>7160</c:v>
                </c:pt>
                <c:pt idx="284">
                  <c:v>7294</c:v>
                </c:pt>
                <c:pt idx="285">
                  <c:v>7060</c:v>
                </c:pt>
                <c:pt idx="286">
                  <c:v>8087</c:v>
                </c:pt>
                <c:pt idx="287">
                  <c:v>7441</c:v>
                </c:pt>
                <c:pt idx="288">
                  <c:v>7893</c:v>
                </c:pt>
                <c:pt idx="289">
                  <c:v>8405</c:v>
                </c:pt>
                <c:pt idx="290">
                  <c:v>7489</c:v>
                </c:pt>
                <c:pt idx="291">
                  <c:v>6988</c:v>
                </c:pt>
                <c:pt idx="292">
                  <c:v>8173</c:v>
                </c:pt>
                <c:pt idx="293">
                  <c:v>6611</c:v>
                </c:pt>
                <c:pt idx="294">
                  <c:v>6839</c:v>
                </c:pt>
                <c:pt idx="295">
                  <c:v>6510</c:v>
                </c:pt>
                <c:pt idx="296">
                  <c:v>7433</c:v>
                </c:pt>
                <c:pt idx="297">
                  <c:v>7554</c:v>
                </c:pt>
                <c:pt idx="298">
                  <c:v>8013</c:v>
                </c:pt>
                <c:pt idx="299">
                  <c:v>6767</c:v>
                </c:pt>
                <c:pt idx="300">
                  <c:v>7116</c:v>
                </c:pt>
                <c:pt idx="301">
                  <c:v>6787</c:v>
                </c:pt>
                <c:pt idx="302">
                  <c:v>7563</c:v>
                </c:pt>
                <c:pt idx="303">
                  <c:v>8366</c:v>
                </c:pt>
                <c:pt idx="304">
                  <c:v>7533</c:v>
                </c:pt>
                <c:pt idx="305">
                  <c:v>6646</c:v>
                </c:pt>
                <c:pt idx="306">
                  <c:v>8010</c:v>
                </c:pt>
                <c:pt idx="307">
                  <c:v>7438</c:v>
                </c:pt>
                <c:pt idx="308">
                  <c:v>7500</c:v>
                </c:pt>
                <c:pt idx="309">
                  <c:v>8611</c:v>
                </c:pt>
                <c:pt idx="310">
                  <c:v>7287</c:v>
                </c:pt>
                <c:pt idx="311">
                  <c:v>6835</c:v>
                </c:pt>
                <c:pt idx="312">
                  <c:v>8340</c:v>
                </c:pt>
                <c:pt idx="313">
                  <c:v>6413</c:v>
                </c:pt>
                <c:pt idx="314">
                  <c:v>7813</c:v>
                </c:pt>
                <c:pt idx="315">
                  <c:v>7360</c:v>
                </c:pt>
                <c:pt idx="316">
                  <c:v>6974</c:v>
                </c:pt>
                <c:pt idx="317">
                  <c:v>6644</c:v>
                </c:pt>
                <c:pt idx="318">
                  <c:v>6774</c:v>
                </c:pt>
                <c:pt idx="319">
                  <c:v>7723</c:v>
                </c:pt>
                <c:pt idx="320">
                  <c:v>6452</c:v>
                </c:pt>
                <c:pt idx="321">
                  <c:v>8294</c:v>
                </c:pt>
                <c:pt idx="322">
                  <c:v>7197</c:v>
                </c:pt>
                <c:pt idx="323">
                  <c:v>7171</c:v>
                </c:pt>
                <c:pt idx="324">
                  <c:v>7802</c:v>
                </c:pt>
                <c:pt idx="325">
                  <c:v>7281</c:v>
                </c:pt>
                <c:pt idx="326">
                  <c:v>7604</c:v>
                </c:pt>
                <c:pt idx="327">
                  <c:v>6820</c:v>
                </c:pt>
                <c:pt idx="328">
                  <c:v>6567</c:v>
                </c:pt>
                <c:pt idx="329">
                  <c:v>5978</c:v>
                </c:pt>
                <c:pt idx="330">
                  <c:v>6635</c:v>
                </c:pt>
                <c:pt idx="331">
                  <c:v>8010</c:v>
                </c:pt>
                <c:pt idx="332">
                  <c:v>6577</c:v>
                </c:pt>
                <c:pt idx="333">
                  <c:v>7174</c:v>
                </c:pt>
                <c:pt idx="334">
                  <c:v>7808</c:v>
                </c:pt>
                <c:pt idx="335">
                  <c:v>6718</c:v>
                </c:pt>
                <c:pt idx="336">
                  <c:v>8377</c:v>
                </c:pt>
                <c:pt idx="337">
                  <c:v>8427</c:v>
                </c:pt>
                <c:pt idx="338">
                  <c:v>7501</c:v>
                </c:pt>
                <c:pt idx="339">
                  <c:v>8002</c:v>
                </c:pt>
                <c:pt idx="340">
                  <c:v>7555</c:v>
                </c:pt>
                <c:pt idx="341">
                  <c:v>7256</c:v>
                </c:pt>
                <c:pt idx="342">
                  <c:v>6237</c:v>
                </c:pt>
                <c:pt idx="343">
                  <c:v>6461</c:v>
                </c:pt>
                <c:pt idx="344">
                  <c:v>8025</c:v>
                </c:pt>
                <c:pt idx="345">
                  <c:v>7241</c:v>
                </c:pt>
                <c:pt idx="346">
                  <c:v>6869</c:v>
                </c:pt>
                <c:pt idx="347">
                  <c:v>7110</c:v>
                </c:pt>
                <c:pt idx="348">
                  <c:v>7115</c:v>
                </c:pt>
                <c:pt idx="349">
                  <c:v>7459</c:v>
                </c:pt>
                <c:pt idx="350">
                  <c:v>6929</c:v>
                </c:pt>
                <c:pt idx="351">
                  <c:v>7368</c:v>
                </c:pt>
                <c:pt idx="352">
                  <c:v>6841</c:v>
                </c:pt>
                <c:pt idx="353">
                  <c:v>6494</c:v>
                </c:pt>
                <c:pt idx="354">
                  <c:v>7003</c:v>
                </c:pt>
                <c:pt idx="355">
                  <c:v>6892</c:v>
                </c:pt>
                <c:pt idx="356">
                  <c:v>7725</c:v>
                </c:pt>
                <c:pt idx="357">
                  <c:v>7896</c:v>
                </c:pt>
                <c:pt idx="358">
                  <c:v>7459</c:v>
                </c:pt>
                <c:pt idx="359">
                  <c:v>6999</c:v>
                </c:pt>
                <c:pt idx="360">
                  <c:v>6974</c:v>
                </c:pt>
                <c:pt idx="361">
                  <c:v>6708</c:v>
                </c:pt>
                <c:pt idx="362">
                  <c:v>6618</c:v>
                </c:pt>
                <c:pt idx="363">
                  <c:v>6983</c:v>
                </c:pt>
                <c:pt idx="364">
                  <c:v>8305</c:v>
                </c:pt>
                <c:pt idx="365">
                  <c:v>8041</c:v>
                </c:pt>
                <c:pt idx="366">
                  <c:v>7679</c:v>
                </c:pt>
                <c:pt idx="367">
                  <c:v>7483</c:v>
                </c:pt>
                <c:pt idx="368">
                  <c:v>7025</c:v>
                </c:pt>
                <c:pt idx="369">
                  <c:v>7770</c:v>
                </c:pt>
                <c:pt idx="370">
                  <c:v>8158</c:v>
                </c:pt>
                <c:pt idx="371">
                  <c:v>7839</c:v>
                </c:pt>
                <c:pt idx="372">
                  <c:v>7135</c:v>
                </c:pt>
                <c:pt idx="373">
                  <c:v>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8-496B-AA10-E32980EB7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988607"/>
        <c:axId val="2016986527"/>
      </c:lineChart>
      <c:catAx>
        <c:axId val="2016988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6986527"/>
        <c:crosses val="autoZero"/>
        <c:auto val="1"/>
        <c:lblAlgn val="ctr"/>
        <c:lblOffset val="100"/>
        <c:noMultiLvlLbl val="0"/>
      </c:catAx>
      <c:valAx>
        <c:axId val="201698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698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Sheet12!$Q$1:$Q$3</c:f>
              <c:strCache>
                <c:ptCount val="3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Sheet12!$Q$4:$Q$258</c:f>
              <c:numCache>
                <c:formatCode>General</c:formatCode>
                <c:ptCount val="255"/>
                <c:pt idx="0">
                  <c:v>32366</c:v>
                </c:pt>
                <c:pt idx="1">
                  <c:v>30054</c:v>
                </c:pt>
                <c:pt idx="2">
                  <c:v>27743</c:v>
                </c:pt>
                <c:pt idx="3">
                  <c:v>32366</c:v>
                </c:pt>
                <c:pt idx="4">
                  <c:v>33908</c:v>
                </c:pt>
                <c:pt idx="5">
                  <c:v>29284</c:v>
                </c:pt>
                <c:pt idx="6">
                  <c:v>27743</c:v>
                </c:pt>
                <c:pt idx="7">
                  <c:v>33137</c:v>
                </c:pt>
                <c:pt idx="8">
                  <c:v>89393</c:v>
                </c:pt>
                <c:pt idx="9">
                  <c:v>30825</c:v>
                </c:pt>
                <c:pt idx="10">
                  <c:v>32366</c:v>
                </c:pt>
                <c:pt idx="11">
                  <c:v>27743</c:v>
                </c:pt>
                <c:pt idx="12">
                  <c:v>54714</c:v>
                </c:pt>
                <c:pt idx="13">
                  <c:v>32366</c:v>
                </c:pt>
                <c:pt idx="14">
                  <c:v>27743</c:v>
                </c:pt>
                <c:pt idx="15">
                  <c:v>32366</c:v>
                </c:pt>
                <c:pt idx="16">
                  <c:v>27743</c:v>
                </c:pt>
                <c:pt idx="17">
                  <c:v>32366</c:v>
                </c:pt>
                <c:pt idx="18">
                  <c:v>29284</c:v>
                </c:pt>
                <c:pt idx="19">
                  <c:v>32366</c:v>
                </c:pt>
                <c:pt idx="20">
                  <c:v>57797</c:v>
                </c:pt>
                <c:pt idx="21">
                  <c:v>32366</c:v>
                </c:pt>
                <c:pt idx="22">
                  <c:v>29284</c:v>
                </c:pt>
                <c:pt idx="23">
                  <c:v>27743</c:v>
                </c:pt>
                <c:pt idx="24">
                  <c:v>32366</c:v>
                </c:pt>
                <c:pt idx="25">
                  <c:v>33908</c:v>
                </c:pt>
                <c:pt idx="26">
                  <c:v>29284</c:v>
                </c:pt>
                <c:pt idx="27">
                  <c:v>62420</c:v>
                </c:pt>
                <c:pt idx="28">
                  <c:v>30054</c:v>
                </c:pt>
                <c:pt idx="29">
                  <c:v>27743</c:v>
                </c:pt>
                <c:pt idx="30">
                  <c:v>32366</c:v>
                </c:pt>
                <c:pt idx="31">
                  <c:v>33908</c:v>
                </c:pt>
                <c:pt idx="32">
                  <c:v>29284</c:v>
                </c:pt>
                <c:pt idx="33">
                  <c:v>27743</c:v>
                </c:pt>
                <c:pt idx="34">
                  <c:v>33137</c:v>
                </c:pt>
                <c:pt idx="35">
                  <c:v>32366</c:v>
                </c:pt>
                <c:pt idx="36">
                  <c:v>29284</c:v>
                </c:pt>
                <c:pt idx="37">
                  <c:v>27743</c:v>
                </c:pt>
                <c:pt idx="38">
                  <c:v>30825</c:v>
                </c:pt>
                <c:pt idx="39">
                  <c:v>32366</c:v>
                </c:pt>
                <c:pt idx="40">
                  <c:v>27743</c:v>
                </c:pt>
                <c:pt idx="41">
                  <c:v>26201</c:v>
                </c:pt>
                <c:pt idx="42">
                  <c:v>28513</c:v>
                </c:pt>
                <c:pt idx="43">
                  <c:v>32366</c:v>
                </c:pt>
                <c:pt idx="44">
                  <c:v>27743</c:v>
                </c:pt>
                <c:pt idx="45">
                  <c:v>32366</c:v>
                </c:pt>
                <c:pt idx="46">
                  <c:v>27743</c:v>
                </c:pt>
                <c:pt idx="47">
                  <c:v>32366</c:v>
                </c:pt>
                <c:pt idx="48">
                  <c:v>29284</c:v>
                </c:pt>
                <c:pt idx="49">
                  <c:v>32366</c:v>
                </c:pt>
                <c:pt idx="50">
                  <c:v>27743</c:v>
                </c:pt>
                <c:pt idx="51">
                  <c:v>30054</c:v>
                </c:pt>
                <c:pt idx="52">
                  <c:v>61650</c:v>
                </c:pt>
                <c:pt idx="53">
                  <c:v>27743</c:v>
                </c:pt>
                <c:pt idx="54">
                  <c:v>32366</c:v>
                </c:pt>
                <c:pt idx="55">
                  <c:v>33908</c:v>
                </c:pt>
                <c:pt idx="56">
                  <c:v>29284</c:v>
                </c:pt>
                <c:pt idx="57">
                  <c:v>62420</c:v>
                </c:pt>
                <c:pt idx="58">
                  <c:v>30054</c:v>
                </c:pt>
                <c:pt idx="59">
                  <c:v>27743</c:v>
                </c:pt>
                <c:pt idx="60">
                  <c:v>32366</c:v>
                </c:pt>
                <c:pt idx="61">
                  <c:v>33908</c:v>
                </c:pt>
                <c:pt idx="62">
                  <c:v>29284</c:v>
                </c:pt>
                <c:pt idx="63">
                  <c:v>27743</c:v>
                </c:pt>
                <c:pt idx="64">
                  <c:v>33137</c:v>
                </c:pt>
                <c:pt idx="65">
                  <c:v>32366</c:v>
                </c:pt>
                <c:pt idx="66">
                  <c:v>29284</c:v>
                </c:pt>
                <c:pt idx="67">
                  <c:v>27743</c:v>
                </c:pt>
                <c:pt idx="68">
                  <c:v>30825</c:v>
                </c:pt>
                <c:pt idx="69">
                  <c:v>32366</c:v>
                </c:pt>
                <c:pt idx="70">
                  <c:v>27743</c:v>
                </c:pt>
                <c:pt idx="71">
                  <c:v>26201</c:v>
                </c:pt>
                <c:pt idx="72">
                  <c:v>28513</c:v>
                </c:pt>
                <c:pt idx="73">
                  <c:v>60109</c:v>
                </c:pt>
                <c:pt idx="74">
                  <c:v>32366</c:v>
                </c:pt>
                <c:pt idx="75">
                  <c:v>27743</c:v>
                </c:pt>
                <c:pt idx="76">
                  <c:v>32366</c:v>
                </c:pt>
                <c:pt idx="77">
                  <c:v>61650</c:v>
                </c:pt>
                <c:pt idx="78">
                  <c:v>57797</c:v>
                </c:pt>
                <c:pt idx="79">
                  <c:v>32366</c:v>
                </c:pt>
                <c:pt idx="80">
                  <c:v>29284</c:v>
                </c:pt>
                <c:pt idx="81">
                  <c:v>60109</c:v>
                </c:pt>
                <c:pt idx="82">
                  <c:v>33908</c:v>
                </c:pt>
                <c:pt idx="83">
                  <c:v>29284</c:v>
                </c:pt>
                <c:pt idx="84">
                  <c:v>62420</c:v>
                </c:pt>
                <c:pt idx="85">
                  <c:v>30054</c:v>
                </c:pt>
                <c:pt idx="86">
                  <c:v>27743</c:v>
                </c:pt>
                <c:pt idx="87">
                  <c:v>32366</c:v>
                </c:pt>
                <c:pt idx="88">
                  <c:v>33908</c:v>
                </c:pt>
                <c:pt idx="89">
                  <c:v>29284</c:v>
                </c:pt>
                <c:pt idx="90">
                  <c:v>27743</c:v>
                </c:pt>
                <c:pt idx="91">
                  <c:v>33137</c:v>
                </c:pt>
                <c:pt idx="92">
                  <c:v>32366</c:v>
                </c:pt>
                <c:pt idx="93">
                  <c:v>29284</c:v>
                </c:pt>
                <c:pt idx="94">
                  <c:v>27743</c:v>
                </c:pt>
                <c:pt idx="95">
                  <c:v>63191</c:v>
                </c:pt>
                <c:pt idx="96">
                  <c:v>27743</c:v>
                </c:pt>
                <c:pt idx="97">
                  <c:v>26201</c:v>
                </c:pt>
                <c:pt idx="98">
                  <c:v>60879</c:v>
                </c:pt>
                <c:pt idx="99">
                  <c:v>27743</c:v>
                </c:pt>
                <c:pt idx="100">
                  <c:v>32366</c:v>
                </c:pt>
                <c:pt idx="101">
                  <c:v>27743</c:v>
                </c:pt>
                <c:pt idx="102">
                  <c:v>32366</c:v>
                </c:pt>
                <c:pt idx="103">
                  <c:v>61650</c:v>
                </c:pt>
                <c:pt idx="104">
                  <c:v>27743</c:v>
                </c:pt>
                <c:pt idx="105">
                  <c:v>30054</c:v>
                </c:pt>
                <c:pt idx="106">
                  <c:v>32366</c:v>
                </c:pt>
                <c:pt idx="107">
                  <c:v>29284</c:v>
                </c:pt>
                <c:pt idx="108">
                  <c:v>27743</c:v>
                </c:pt>
                <c:pt idx="109">
                  <c:v>32366</c:v>
                </c:pt>
                <c:pt idx="110">
                  <c:v>33908</c:v>
                </c:pt>
                <c:pt idx="111">
                  <c:v>59338</c:v>
                </c:pt>
                <c:pt idx="112">
                  <c:v>62420</c:v>
                </c:pt>
                <c:pt idx="113">
                  <c:v>27743</c:v>
                </c:pt>
                <c:pt idx="114">
                  <c:v>32366</c:v>
                </c:pt>
                <c:pt idx="115">
                  <c:v>33908</c:v>
                </c:pt>
                <c:pt idx="116">
                  <c:v>29284</c:v>
                </c:pt>
                <c:pt idx="117">
                  <c:v>27743</c:v>
                </c:pt>
                <c:pt idx="118">
                  <c:v>33137</c:v>
                </c:pt>
                <c:pt idx="119">
                  <c:v>61650</c:v>
                </c:pt>
                <c:pt idx="120">
                  <c:v>27743</c:v>
                </c:pt>
                <c:pt idx="121">
                  <c:v>30825</c:v>
                </c:pt>
                <c:pt idx="122">
                  <c:v>32366</c:v>
                </c:pt>
                <c:pt idx="123">
                  <c:v>27743</c:v>
                </c:pt>
                <c:pt idx="124">
                  <c:v>26201</c:v>
                </c:pt>
                <c:pt idx="125">
                  <c:v>28513</c:v>
                </c:pt>
                <c:pt idx="126">
                  <c:v>32366</c:v>
                </c:pt>
                <c:pt idx="127">
                  <c:v>27743</c:v>
                </c:pt>
                <c:pt idx="128">
                  <c:v>32366</c:v>
                </c:pt>
                <c:pt idx="129">
                  <c:v>27743</c:v>
                </c:pt>
                <c:pt idx="130">
                  <c:v>32366</c:v>
                </c:pt>
                <c:pt idx="131">
                  <c:v>29284</c:v>
                </c:pt>
                <c:pt idx="132">
                  <c:v>32366</c:v>
                </c:pt>
                <c:pt idx="133">
                  <c:v>27743</c:v>
                </c:pt>
                <c:pt idx="134">
                  <c:v>30054</c:v>
                </c:pt>
                <c:pt idx="135">
                  <c:v>32366</c:v>
                </c:pt>
                <c:pt idx="136">
                  <c:v>29284</c:v>
                </c:pt>
                <c:pt idx="137">
                  <c:v>27743</c:v>
                </c:pt>
                <c:pt idx="138">
                  <c:v>32366</c:v>
                </c:pt>
                <c:pt idx="139">
                  <c:v>33908</c:v>
                </c:pt>
                <c:pt idx="140">
                  <c:v>29284</c:v>
                </c:pt>
                <c:pt idx="141">
                  <c:v>62420</c:v>
                </c:pt>
                <c:pt idx="142">
                  <c:v>30054</c:v>
                </c:pt>
                <c:pt idx="143">
                  <c:v>27743</c:v>
                </c:pt>
                <c:pt idx="144">
                  <c:v>32366</c:v>
                </c:pt>
                <c:pt idx="145">
                  <c:v>33908</c:v>
                </c:pt>
                <c:pt idx="146">
                  <c:v>29284</c:v>
                </c:pt>
                <c:pt idx="147">
                  <c:v>27743</c:v>
                </c:pt>
                <c:pt idx="148">
                  <c:v>33137</c:v>
                </c:pt>
                <c:pt idx="149">
                  <c:v>32366</c:v>
                </c:pt>
                <c:pt idx="150">
                  <c:v>29284</c:v>
                </c:pt>
                <c:pt idx="151">
                  <c:v>27743</c:v>
                </c:pt>
                <c:pt idx="152">
                  <c:v>30825</c:v>
                </c:pt>
                <c:pt idx="153">
                  <c:v>32366</c:v>
                </c:pt>
                <c:pt idx="154">
                  <c:v>27743</c:v>
                </c:pt>
                <c:pt idx="155">
                  <c:v>26201</c:v>
                </c:pt>
                <c:pt idx="156">
                  <c:v>28513</c:v>
                </c:pt>
                <c:pt idx="157">
                  <c:v>32366</c:v>
                </c:pt>
                <c:pt idx="158">
                  <c:v>27743</c:v>
                </c:pt>
                <c:pt idx="159">
                  <c:v>32366</c:v>
                </c:pt>
                <c:pt idx="160">
                  <c:v>27743</c:v>
                </c:pt>
                <c:pt idx="161">
                  <c:v>32366</c:v>
                </c:pt>
                <c:pt idx="162">
                  <c:v>61650</c:v>
                </c:pt>
                <c:pt idx="163">
                  <c:v>27743</c:v>
                </c:pt>
                <c:pt idx="164">
                  <c:v>62420</c:v>
                </c:pt>
                <c:pt idx="165">
                  <c:v>29284</c:v>
                </c:pt>
                <c:pt idx="166">
                  <c:v>27743</c:v>
                </c:pt>
                <c:pt idx="167">
                  <c:v>32366</c:v>
                </c:pt>
                <c:pt idx="168">
                  <c:v>33908</c:v>
                </c:pt>
                <c:pt idx="169">
                  <c:v>29284</c:v>
                </c:pt>
                <c:pt idx="170">
                  <c:v>30054</c:v>
                </c:pt>
                <c:pt idx="171">
                  <c:v>32366</c:v>
                </c:pt>
                <c:pt idx="172">
                  <c:v>30054</c:v>
                </c:pt>
                <c:pt idx="173">
                  <c:v>27743</c:v>
                </c:pt>
                <c:pt idx="174">
                  <c:v>32366</c:v>
                </c:pt>
                <c:pt idx="175">
                  <c:v>33908</c:v>
                </c:pt>
                <c:pt idx="176">
                  <c:v>57027</c:v>
                </c:pt>
                <c:pt idx="177">
                  <c:v>33137</c:v>
                </c:pt>
                <c:pt idx="178">
                  <c:v>32366</c:v>
                </c:pt>
                <c:pt idx="179">
                  <c:v>29284</c:v>
                </c:pt>
                <c:pt idx="180">
                  <c:v>27743</c:v>
                </c:pt>
                <c:pt idx="181">
                  <c:v>30825</c:v>
                </c:pt>
                <c:pt idx="182">
                  <c:v>32366</c:v>
                </c:pt>
                <c:pt idx="183">
                  <c:v>27743</c:v>
                </c:pt>
                <c:pt idx="184">
                  <c:v>26201</c:v>
                </c:pt>
                <c:pt idx="185">
                  <c:v>28513</c:v>
                </c:pt>
                <c:pt idx="186">
                  <c:v>60109</c:v>
                </c:pt>
                <c:pt idx="187">
                  <c:v>32366</c:v>
                </c:pt>
                <c:pt idx="188">
                  <c:v>27743</c:v>
                </c:pt>
                <c:pt idx="189">
                  <c:v>32366</c:v>
                </c:pt>
                <c:pt idx="190">
                  <c:v>29284</c:v>
                </c:pt>
                <c:pt idx="191">
                  <c:v>32366</c:v>
                </c:pt>
                <c:pt idx="192">
                  <c:v>27743</c:v>
                </c:pt>
                <c:pt idx="193">
                  <c:v>30054</c:v>
                </c:pt>
                <c:pt idx="194">
                  <c:v>32366</c:v>
                </c:pt>
                <c:pt idx="195">
                  <c:v>29284</c:v>
                </c:pt>
                <c:pt idx="196">
                  <c:v>27743</c:v>
                </c:pt>
                <c:pt idx="197">
                  <c:v>32366</c:v>
                </c:pt>
                <c:pt idx="198">
                  <c:v>33908</c:v>
                </c:pt>
                <c:pt idx="199">
                  <c:v>29284</c:v>
                </c:pt>
                <c:pt idx="200">
                  <c:v>30054</c:v>
                </c:pt>
                <c:pt idx="201">
                  <c:v>32366</c:v>
                </c:pt>
                <c:pt idx="202">
                  <c:v>30054</c:v>
                </c:pt>
                <c:pt idx="203">
                  <c:v>27743</c:v>
                </c:pt>
                <c:pt idx="204">
                  <c:v>32366</c:v>
                </c:pt>
                <c:pt idx="205">
                  <c:v>33908</c:v>
                </c:pt>
                <c:pt idx="206">
                  <c:v>29284</c:v>
                </c:pt>
                <c:pt idx="207">
                  <c:v>27743</c:v>
                </c:pt>
                <c:pt idx="208">
                  <c:v>33137</c:v>
                </c:pt>
                <c:pt idx="209">
                  <c:v>32366</c:v>
                </c:pt>
                <c:pt idx="210">
                  <c:v>29284</c:v>
                </c:pt>
                <c:pt idx="211">
                  <c:v>58568</c:v>
                </c:pt>
                <c:pt idx="212">
                  <c:v>32366</c:v>
                </c:pt>
                <c:pt idx="213">
                  <c:v>27743</c:v>
                </c:pt>
                <c:pt idx="214">
                  <c:v>26201</c:v>
                </c:pt>
                <c:pt idx="215">
                  <c:v>28513</c:v>
                </c:pt>
                <c:pt idx="216">
                  <c:v>32366</c:v>
                </c:pt>
                <c:pt idx="217">
                  <c:v>27743</c:v>
                </c:pt>
                <c:pt idx="218">
                  <c:v>32366</c:v>
                </c:pt>
                <c:pt idx="219">
                  <c:v>27743</c:v>
                </c:pt>
                <c:pt idx="220">
                  <c:v>32366</c:v>
                </c:pt>
                <c:pt idx="221">
                  <c:v>29284</c:v>
                </c:pt>
                <c:pt idx="222">
                  <c:v>32366</c:v>
                </c:pt>
                <c:pt idx="223">
                  <c:v>27743</c:v>
                </c:pt>
                <c:pt idx="224">
                  <c:v>30054</c:v>
                </c:pt>
                <c:pt idx="225">
                  <c:v>32366</c:v>
                </c:pt>
                <c:pt idx="226">
                  <c:v>29284</c:v>
                </c:pt>
                <c:pt idx="227">
                  <c:v>27743</c:v>
                </c:pt>
                <c:pt idx="228">
                  <c:v>66274</c:v>
                </c:pt>
                <c:pt idx="229">
                  <c:v>29284</c:v>
                </c:pt>
                <c:pt idx="230">
                  <c:v>30054</c:v>
                </c:pt>
                <c:pt idx="231">
                  <c:v>32366</c:v>
                </c:pt>
                <c:pt idx="232">
                  <c:v>30054</c:v>
                </c:pt>
                <c:pt idx="233">
                  <c:v>27743</c:v>
                </c:pt>
                <c:pt idx="234">
                  <c:v>32366</c:v>
                </c:pt>
                <c:pt idx="235">
                  <c:v>33908</c:v>
                </c:pt>
                <c:pt idx="236">
                  <c:v>29284</c:v>
                </c:pt>
                <c:pt idx="237">
                  <c:v>27743</c:v>
                </c:pt>
                <c:pt idx="238">
                  <c:v>65503</c:v>
                </c:pt>
                <c:pt idx="239">
                  <c:v>29284</c:v>
                </c:pt>
                <c:pt idx="240">
                  <c:v>27743</c:v>
                </c:pt>
                <c:pt idx="241">
                  <c:v>63191</c:v>
                </c:pt>
                <c:pt idx="242">
                  <c:v>27743</c:v>
                </c:pt>
                <c:pt idx="243">
                  <c:v>26201</c:v>
                </c:pt>
                <c:pt idx="244">
                  <c:v>28513</c:v>
                </c:pt>
                <c:pt idx="245">
                  <c:v>60109</c:v>
                </c:pt>
                <c:pt idx="246">
                  <c:v>32366</c:v>
                </c:pt>
                <c:pt idx="247">
                  <c:v>27743</c:v>
                </c:pt>
                <c:pt idx="248">
                  <c:v>32366</c:v>
                </c:pt>
                <c:pt idx="249">
                  <c:v>29284</c:v>
                </c:pt>
                <c:pt idx="250">
                  <c:v>32366</c:v>
                </c:pt>
                <c:pt idx="251">
                  <c:v>27743</c:v>
                </c:pt>
                <c:pt idx="252">
                  <c:v>62420</c:v>
                </c:pt>
                <c:pt idx="253">
                  <c:v>29284</c:v>
                </c:pt>
                <c:pt idx="254">
                  <c:v>27743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1-4173-98A9-7B35AFC38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168927"/>
        <c:axId val="437161023"/>
      </c:lineChart>
      <c:catAx>
        <c:axId val="43716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7161023"/>
        <c:crosses val="autoZero"/>
        <c:auto val="1"/>
        <c:lblAlgn val="ctr"/>
        <c:lblOffset val="100"/>
        <c:noMultiLvlLbl val="0"/>
      </c:catAx>
      <c:valAx>
        <c:axId val="4371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716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Sheet12!$X$1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Sheet12!$X$2:$X$258</c:f>
              <c:numCache>
                <c:formatCode>General</c:formatCode>
                <c:ptCount val="257"/>
                <c:pt idx="0">
                  <c:v>0</c:v>
                </c:pt>
                <c:pt idx="1">
                  <c:v>256</c:v>
                </c:pt>
                <c:pt idx="2">
                  <c:v>67</c:v>
                </c:pt>
                <c:pt idx="3">
                  <c:v>18</c:v>
                </c:pt>
                <c:pt idx="4">
                  <c:v>34</c:v>
                </c:pt>
                <c:pt idx="5">
                  <c:v>32</c:v>
                </c:pt>
                <c:pt idx="6">
                  <c:v>20</c:v>
                </c:pt>
                <c:pt idx="7">
                  <c:v>34</c:v>
                </c:pt>
                <c:pt idx="8">
                  <c:v>47</c:v>
                </c:pt>
                <c:pt idx="9">
                  <c:v>11</c:v>
                </c:pt>
                <c:pt idx="10">
                  <c:v>4</c:v>
                </c:pt>
                <c:pt idx="11">
                  <c:v>31</c:v>
                </c:pt>
                <c:pt idx="12">
                  <c:v>12</c:v>
                </c:pt>
                <c:pt idx="13">
                  <c:v>16</c:v>
                </c:pt>
                <c:pt idx="14">
                  <c:v>10</c:v>
                </c:pt>
                <c:pt idx="15">
                  <c:v>3</c:v>
                </c:pt>
                <c:pt idx="16">
                  <c:v>17</c:v>
                </c:pt>
                <c:pt idx="17">
                  <c:v>12</c:v>
                </c:pt>
                <c:pt idx="18">
                  <c:v>32</c:v>
                </c:pt>
                <c:pt idx="19">
                  <c:v>12</c:v>
                </c:pt>
                <c:pt idx="20">
                  <c:v>28</c:v>
                </c:pt>
                <c:pt idx="21">
                  <c:v>21</c:v>
                </c:pt>
                <c:pt idx="22">
                  <c:v>17</c:v>
                </c:pt>
                <c:pt idx="23">
                  <c:v>5</c:v>
                </c:pt>
                <c:pt idx="24">
                  <c:v>18</c:v>
                </c:pt>
                <c:pt idx="25">
                  <c:v>11</c:v>
                </c:pt>
                <c:pt idx="26">
                  <c:v>8</c:v>
                </c:pt>
                <c:pt idx="27">
                  <c:v>4</c:v>
                </c:pt>
                <c:pt idx="28">
                  <c:v>17</c:v>
                </c:pt>
                <c:pt idx="29">
                  <c:v>62</c:v>
                </c:pt>
                <c:pt idx="30">
                  <c:v>15</c:v>
                </c:pt>
                <c:pt idx="31">
                  <c:v>28</c:v>
                </c:pt>
                <c:pt idx="32">
                  <c:v>29</c:v>
                </c:pt>
                <c:pt idx="33">
                  <c:v>18</c:v>
                </c:pt>
                <c:pt idx="34">
                  <c:v>31</c:v>
                </c:pt>
                <c:pt idx="35">
                  <c:v>41</c:v>
                </c:pt>
                <c:pt idx="36">
                  <c:v>9</c:v>
                </c:pt>
                <c:pt idx="37">
                  <c:v>10</c:v>
                </c:pt>
                <c:pt idx="38">
                  <c:v>4</c:v>
                </c:pt>
                <c:pt idx="39">
                  <c:v>3</c:v>
                </c:pt>
                <c:pt idx="40">
                  <c:v>27</c:v>
                </c:pt>
                <c:pt idx="41">
                  <c:v>10</c:v>
                </c:pt>
                <c:pt idx="42">
                  <c:v>14</c:v>
                </c:pt>
                <c:pt idx="43">
                  <c:v>4</c:v>
                </c:pt>
                <c:pt idx="44">
                  <c:v>8</c:v>
                </c:pt>
                <c:pt idx="45">
                  <c:v>3</c:v>
                </c:pt>
                <c:pt idx="46">
                  <c:v>15</c:v>
                </c:pt>
                <c:pt idx="47">
                  <c:v>10</c:v>
                </c:pt>
                <c:pt idx="48">
                  <c:v>29</c:v>
                </c:pt>
                <c:pt idx="49">
                  <c:v>9</c:v>
                </c:pt>
                <c:pt idx="50">
                  <c:v>23</c:v>
                </c:pt>
                <c:pt idx="51">
                  <c:v>18</c:v>
                </c:pt>
                <c:pt idx="52">
                  <c:v>17</c:v>
                </c:pt>
                <c:pt idx="53">
                  <c:v>13</c:v>
                </c:pt>
                <c:pt idx="54">
                  <c:v>15</c:v>
                </c:pt>
                <c:pt idx="55">
                  <c:v>9</c:v>
                </c:pt>
                <c:pt idx="56">
                  <c:v>7</c:v>
                </c:pt>
                <c:pt idx="57">
                  <c:v>3</c:v>
                </c:pt>
                <c:pt idx="58">
                  <c:v>14</c:v>
                </c:pt>
                <c:pt idx="59">
                  <c:v>53</c:v>
                </c:pt>
                <c:pt idx="60">
                  <c:v>12</c:v>
                </c:pt>
                <c:pt idx="61">
                  <c:v>25</c:v>
                </c:pt>
                <c:pt idx="62">
                  <c:v>25</c:v>
                </c:pt>
                <c:pt idx="63">
                  <c:v>15</c:v>
                </c:pt>
                <c:pt idx="64">
                  <c:v>25</c:v>
                </c:pt>
                <c:pt idx="65">
                  <c:v>35</c:v>
                </c:pt>
                <c:pt idx="66">
                  <c:v>7</c:v>
                </c:pt>
                <c:pt idx="67">
                  <c:v>8</c:v>
                </c:pt>
                <c:pt idx="68">
                  <c:v>3</c:v>
                </c:pt>
                <c:pt idx="69">
                  <c:v>3</c:v>
                </c:pt>
                <c:pt idx="70">
                  <c:v>23</c:v>
                </c:pt>
                <c:pt idx="71">
                  <c:v>8</c:v>
                </c:pt>
                <c:pt idx="72">
                  <c:v>12</c:v>
                </c:pt>
                <c:pt idx="73">
                  <c:v>3</c:v>
                </c:pt>
                <c:pt idx="74">
                  <c:v>7</c:v>
                </c:pt>
                <c:pt idx="75">
                  <c:v>13</c:v>
                </c:pt>
                <c:pt idx="76">
                  <c:v>8</c:v>
                </c:pt>
                <c:pt idx="77">
                  <c:v>24</c:v>
                </c:pt>
                <c:pt idx="78">
                  <c:v>7</c:v>
                </c:pt>
                <c:pt idx="79">
                  <c:v>16</c:v>
                </c:pt>
                <c:pt idx="80">
                  <c:v>13</c:v>
                </c:pt>
                <c:pt idx="81">
                  <c:v>3</c:v>
                </c:pt>
                <c:pt idx="82">
                  <c:v>13</c:v>
                </c:pt>
                <c:pt idx="83">
                  <c:v>5</c:v>
                </c:pt>
                <c:pt idx="84">
                  <c:v>2</c:v>
                </c:pt>
                <c:pt idx="85">
                  <c:v>12</c:v>
                </c:pt>
                <c:pt idx="86">
                  <c:v>45</c:v>
                </c:pt>
                <c:pt idx="87">
                  <c:v>9</c:v>
                </c:pt>
                <c:pt idx="88">
                  <c:v>21</c:v>
                </c:pt>
                <c:pt idx="89">
                  <c:v>21</c:v>
                </c:pt>
                <c:pt idx="90">
                  <c:v>12</c:v>
                </c:pt>
                <c:pt idx="91">
                  <c:v>21</c:v>
                </c:pt>
                <c:pt idx="92">
                  <c:v>30</c:v>
                </c:pt>
                <c:pt idx="93">
                  <c:v>6</c:v>
                </c:pt>
                <c:pt idx="94">
                  <c:v>6</c:v>
                </c:pt>
                <c:pt idx="95">
                  <c:v>2</c:v>
                </c:pt>
                <c:pt idx="96">
                  <c:v>1</c:v>
                </c:pt>
                <c:pt idx="97">
                  <c:v>6</c:v>
                </c:pt>
                <c:pt idx="98">
                  <c:v>10</c:v>
                </c:pt>
                <c:pt idx="99">
                  <c:v>2</c:v>
                </c:pt>
                <c:pt idx="100">
                  <c:v>2</c:v>
                </c:pt>
                <c:pt idx="101">
                  <c:v>11</c:v>
                </c:pt>
                <c:pt idx="102">
                  <c:v>6</c:v>
                </c:pt>
                <c:pt idx="103">
                  <c:v>20</c:v>
                </c:pt>
                <c:pt idx="104">
                  <c:v>5</c:v>
                </c:pt>
                <c:pt idx="105">
                  <c:v>13</c:v>
                </c:pt>
                <c:pt idx="106">
                  <c:v>13</c:v>
                </c:pt>
                <c:pt idx="107">
                  <c:v>11</c:v>
                </c:pt>
                <c:pt idx="108">
                  <c:v>2</c:v>
                </c:pt>
                <c:pt idx="109">
                  <c:v>10</c:v>
                </c:pt>
                <c:pt idx="110">
                  <c:v>6</c:v>
                </c:pt>
                <c:pt idx="111">
                  <c:v>3</c:v>
                </c:pt>
                <c:pt idx="112">
                  <c:v>2</c:v>
                </c:pt>
                <c:pt idx="113">
                  <c:v>129</c:v>
                </c:pt>
                <c:pt idx="114">
                  <c:v>8</c:v>
                </c:pt>
                <c:pt idx="115">
                  <c:v>16</c:v>
                </c:pt>
                <c:pt idx="116">
                  <c:v>18</c:v>
                </c:pt>
                <c:pt idx="117">
                  <c:v>10</c:v>
                </c:pt>
                <c:pt idx="118">
                  <c:v>18</c:v>
                </c:pt>
                <c:pt idx="119">
                  <c:v>25</c:v>
                </c:pt>
                <c:pt idx="120">
                  <c:v>4</c:v>
                </c:pt>
                <c:pt idx="121">
                  <c:v>2</c:v>
                </c:pt>
                <c:pt idx="122">
                  <c:v>2</c:v>
                </c:pt>
                <c:pt idx="123">
                  <c:v>16</c:v>
                </c:pt>
                <c:pt idx="124">
                  <c:v>6</c:v>
                </c:pt>
                <c:pt idx="125">
                  <c:v>9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9</c:v>
                </c:pt>
                <c:pt idx="130">
                  <c:v>6</c:v>
                </c:pt>
                <c:pt idx="131">
                  <c:v>17</c:v>
                </c:pt>
                <c:pt idx="132">
                  <c:v>5</c:v>
                </c:pt>
                <c:pt idx="133">
                  <c:v>14</c:v>
                </c:pt>
                <c:pt idx="134">
                  <c:v>11</c:v>
                </c:pt>
                <c:pt idx="135">
                  <c:v>11</c:v>
                </c:pt>
                <c:pt idx="136">
                  <c:v>8</c:v>
                </c:pt>
                <c:pt idx="137">
                  <c:v>2</c:v>
                </c:pt>
                <c:pt idx="138">
                  <c:v>9</c:v>
                </c:pt>
                <c:pt idx="139">
                  <c:v>5</c:v>
                </c:pt>
                <c:pt idx="140">
                  <c:v>3</c:v>
                </c:pt>
                <c:pt idx="141">
                  <c:v>1</c:v>
                </c:pt>
                <c:pt idx="142">
                  <c:v>9</c:v>
                </c:pt>
                <c:pt idx="143">
                  <c:v>30</c:v>
                </c:pt>
                <c:pt idx="144">
                  <c:v>6</c:v>
                </c:pt>
                <c:pt idx="145">
                  <c:v>13</c:v>
                </c:pt>
                <c:pt idx="146">
                  <c:v>14</c:v>
                </c:pt>
                <c:pt idx="147">
                  <c:v>8</c:v>
                </c:pt>
                <c:pt idx="148">
                  <c:v>13</c:v>
                </c:pt>
                <c:pt idx="149">
                  <c:v>19</c:v>
                </c:pt>
                <c:pt idx="150">
                  <c:v>5</c:v>
                </c:pt>
                <c:pt idx="151">
                  <c:v>3</c:v>
                </c:pt>
                <c:pt idx="152">
                  <c:v>1</c:v>
                </c:pt>
                <c:pt idx="153">
                  <c:v>1</c:v>
                </c:pt>
                <c:pt idx="154">
                  <c:v>14</c:v>
                </c:pt>
                <c:pt idx="155">
                  <c:v>4</c:v>
                </c:pt>
                <c:pt idx="156">
                  <c:v>7</c:v>
                </c:pt>
                <c:pt idx="157">
                  <c:v>1</c:v>
                </c:pt>
                <c:pt idx="158">
                  <c:v>3</c:v>
                </c:pt>
                <c:pt idx="159">
                  <c:v>1</c:v>
                </c:pt>
                <c:pt idx="160">
                  <c:v>8</c:v>
                </c:pt>
                <c:pt idx="161">
                  <c:v>4</c:v>
                </c:pt>
                <c:pt idx="162">
                  <c:v>15</c:v>
                </c:pt>
                <c:pt idx="163">
                  <c:v>4</c:v>
                </c:pt>
                <c:pt idx="164">
                  <c:v>8</c:v>
                </c:pt>
                <c:pt idx="165">
                  <c:v>8</c:v>
                </c:pt>
                <c:pt idx="166">
                  <c:v>1</c:v>
                </c:pt>
                <c:pt idx="167">
                  <c:v>7</c:v>
                </c:pt>
                <c:pt idx="168">
                  <c:v>3</c:v>
                </c:pt>
                <c:pt idx="169">
                  <c:v>3</c:v>
                </c:pt>
                <c:pt idx="170">
                  <c:v>1</c:v>
                </c:pt>
                <c:pt idx="171">
                  <c:v>7</c:v>
                </c:pt>
                <c:pt idx="172">
                  <c:v>75</c:v>
                </c:pt>
                <c:pt idx="173">
                  <c:v>23</c:v>
                </c:pt>
                <c:pt idx="174">
                  <c:v>4</c:v>
                </c:pt>
                <c:pt idx="175">
                  <c:v>11</c:v>
                </c:pt>
                <c:pt idx="176">
                  <c:v>11</c:v>
                </c:pt>
                <c:pt idx="177">
                  <c:v>6</c:v>
                </c:pt>
                <c:pt idx="178">
                  <c:v>14</c:v>
                </c:pt>
                <c:pt idx="179">
                  <c:v>4</c:v>
                </c:pt>
                <c:pt idx="180">
                  <c:v>3</c:v>
                </c:pt>
                <c:pt idx="181">
                  <c:v>1</c:v>
                </c:pt>
                <c:pt idx="182">
                  <c:v>1</c:v>
                </c:pt>
                <c:pt idx="183">
                  <c:v>10</c:v>
                </c:pt>
                <c:pt idx="184">
                  <c:v>3</c:v>
                </c:pt>
                <c:pt idx="185">
                  <c:v>5</c:v>
                </c:pt>
                <c:pt idx="186">
                  <c:v>1</c:v>
                </c:pt>
                <c:pt idx="187">
                  <c:v>2</c:v>
                </c:pt>
                <c:pt idx="188">
                  <c:v>6</c:v>
                </c:pt>
                <c:pt idx="189">
                  <c:v>3</c:v>
                </c:pt>
                <c:pt idx="190">
                  <c:v>11</c:v>
                </c:pt>
                <c:pt idx="191">
                  <c:v>3</c:v>
                </c:pt>
                <c:pt idx="192">
                  <c:v>9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1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5</c:v>
                </c:pt>
                <c:pt idx="202">
                  <c:v>49</c:v>
                </c:pt>
                <c:pt idx="203">
                  <c:v>16</c:v>
                </c:pt>
                <c:pt idx="204">
                  <c:v>3</c:v>
                </c:pt>
                <c:pt idx="205">
                  <c:v>7</c:v>
                </c:pt>
                <c:pt idx="206">
                  <c:v>8</c:v>
                </c:pt>
                <c:pt idx="207">
                  <c:v>4</c:v>
                </c:pt>
                <c:pt idx="208">
                  <c:v>6</c:v>
                </c:pt>
                <c:pt idx="209">
                  <c:v>9</c:v>
                </c:pt>
                <c:pt idx="210">
                  <c:v>3</c:v>
                </c:pt>
                <c:pt idx="211">
                  <c:v>2</c:v>
                </c:pt>
                <c:pt idx="212">
                  <c:v>1</c:v>
                </c:pt>
                <c:pt idx="213">
                  <c:v>6</c:v>
                </c:pt>
                <c:pt idx="214">
                  <c:v>2</c:v>
                </c:pt>
                <c:pt idx="215">
                  <c:v>3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4</c:v>
                </c:pt>
                <c:pt idx="220">
                  <c:v>2</c:v>
                </c:pt>
                <c:pt idx="221">
                  <c:v>7</c:v>
                </c:pt>
                <c:pt idx="222">
                  <c:v>2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21</c:v>
                </c:pt>
                <c:pt idx="233">
                  <c:v>8</c:v>
                </c:pt>
                <c:pt idx="234">
                  <c:v>1</c:v>
                </c:pt>
                <c:pt idx="235">
                  <c:v>3</c:v>
                </c:pt>
                <c:pt idx="236">
                  <c:v>5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3</c:v>
                </c:pt>
                <c:pt idx="250">
                  <c:v>1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9-4034-851D-89D40AC28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158991"/>
        <c:axId val="1732156495"/>
      </c:lineChart>
      <c:catAx>
        <c:axId val="173215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2156495"/>
        <c:crosses val="autoZero"/>
        <c:auto val="1"/>
        <c:lblAlgn val="ctr"/>
        <c:lblOffset val="100"/>
        <c:noMultiLvlLbl val="0"/>
      </c:catAx>
      <c:valAx>
        <c:axId val="17321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215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Sheet12!$AC$1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Sheet12!$AC$2:$AC$259</c:f>
              <c:numCache>
                <c:formatCode>General</c:formatCode>
                <c:ptCount val="258"/>
                <c:pt idx="0">
                  <c:v>0</c:v>
                </c:pt>
                <c:pt idx="1">
                  <c:v>256</c:v>
                </c:pt>
                <c:pt idx="2">
                  <c:v>111</c:v>
                </c:pt>
                <c:pt idx="3">
                  <c:v>112</c:v>
                </c:pt>
                <c:pt idx="4">
                  <c:v>58</c:v>
                </c:pt>
                <c:pt idx="5">
                  <c:v>220</c:v>
                </c:pt>
                <c:pt idx="6">
                  <c:v>110</c:v>
                </c:pt>
                <c:pt idx="7">
                  <c:v>112</c:v>
                </c:pt>
                <c:pt idx="8">
                  <c:v>56</c:v>
                </c:pt>
                <c:pt idx="9">
                  <c:v>218</c:v>
                </c:pt>
                <c:pt idx="10">
                  <c:v>110</c:v>
                </c:pt>
                <c:pt idx="11">
                  <c:v>107</c:v>
                </c:pt>
                <c:pt idx="12">
                  <c:v>56</c:v>
                </c:pt>
                <c:pt idx="13">
                  <c:v>216</c:v>
                </c:pt>
                <c:pt idx="14">
                  <c:v>107</c:v>
                </c:pt>
                <c:pt idx="15">
                  <c:v>104</c:v>
                </c:pt>
                <c:pt idx="16">
                  <c:v>55</c:v>
                </c:pt>
                <c:pt idx="17">
                  <c:v>207</c:v>
                </c:pt>
                <c:pt idx="18">
                  <c:v>54</c:v>
                </c:pt>
                <c:pt idx="19">
                  <c:v>208</c:v>
                </c:pt>
                <c:pt idx="20">
                  <c:v>106</c:v>
                </c:pt>
                <c:pt idx="21">
                  <c:v>104</c:v>
                </c:pt>
                <c:pt idx="22">
                  <c:v>53</c:v>
                </c:pt>
                <c:pt idx="23">
                  <c:v>210</c:v>
                </c:pt>
                <c:pt idx="24">
                  <c:v>102</c:v>
                </c:pt>
                <c:pt idx="25">
                  <c:v>101</c:v>
                </c:pt>
                <c:pt idx="26">
                  <c:v>53</c:v>
                </c:pt>
                <c:pt idx="27">
                  <c:v>200</c:v>
                </c:pt>
                <c:pt idx="28">
                  <c:v>102</c:v>
                </c:pt>
                <c:pt idx="29">
                  <c:v>101</c:v>
                </c:pt>
                <c:pt idx="30">
                  <c:v>52</c:v>
                </c:pt>
                <c:pt idx="31">
                  <c:v>197</c:v>
                </c:pt>
                <c:pt idx="32">
                  <c:v>98</c:v>
                </c:pt>
                <c:pt idx="33">
                  <c:v>100</c:v>
                </c:pt>
                <c:pt idx="34">
                  <c:v>52</c:v>
                </c:pt>
                <c:pt idx="35">
                  <c:v>192</c:v>
                </c:pt>
                <c:pt idx="36">
                  <c:v>97</c:v>
                </c:pt>
                <c:pt idx="37">
                  <c:v>50</c:v>
                </c:pt>
                <c:pt idx="38">
                  <c:v>188</c:v>
                </c:pt>
                <c:pt idx="39">
                  <c:v>94</c:v>
                </c:pt>
                <c:pt idx="40">
                  <c:v>96</c:v>
                </c:pt>
                <c:pt idx="41">
                  <c:v>49</c:v>
                </c:pt>
                <c:pt idx="42">
                  <c:v>185</c:v>
                </c:pt>
                <c:pt idx="43">
                  <c:v>93</c:v>
                </c:pt>
                <c:pt idx="44">
                  <c:v>48</c:v>
                </c:pt>
                <c:pt idx="45">
                  <c:v>184</c:v>
                </c:pt>
                <c:pt idx="46">
                  <c:v>93</c:v>
                </c:pt>
                <c:pt idx="47">
                  <c:v>92</c:v>
                </c:pt>
                <c:pt idx="48">
                  <c:v>49</c:v>
                </c:pt>
                <c:pt idx="49">
                  <c:v>182</c:v>
                </c:pt>
                <c:pt idx="50">
                  <c:v>90</c:v>
                </c:pt>
                <c:pt idx="51">
                  <c:v>92</c:v>
                </c:pt>
                <c:pt idx="52">
                  <c:v>180</c:v>
                </c:pt>
                <c:pt idx="53">
                  <c:v>88</c:v>
                </c:pt>
                <c:pt idx="54">
                  <c:v>91</c:v>
                </c:pt>
                <c:pt idx="55">
                  <c:v>47</c:v>
                </c:pt>
                <c:pt idx="56">
                  <c:v>176</c:v>
                </c:pt>
                <c:pt idx="57">
                  <c:v>87</c:v>
                </c:pt>
                <c:pt idx="58">
                  <c:v>46</c:v>
                </c:pt>
                <c:pt idx="59">
                  <c:v>172</c:v>
                </c:pt>
                <c:pt idx="60">
                  <c:v>86</c:v>
                </c:pt>
                <c:pt idx="61">
                  <c:v>85</c:v>
                </c:pt>
                <c:pt idx="62">
                  <c:v>168</c:v>
                </c:pt>
                <c:pt idx="63">
                  <c:v>88</c:v>
                </c:pt>
                <c:pt idx="64">
                  <c:v>84</c:v>
                </c:pt>
                <c:pt idx="65">
                  <c:v>46</c:v>
                </c:pt>
                <c:pt idx="66">
                  <c:v>166</c:v>
                </c:pt>
                <c:pt idx="67">
                  <c:v>85</c:v>
                </c:pt>
                <c:pt idx="68">
                  <c:v>84</c:v>
                </c:pt>
                <c:pt idx="69">
                  <c:v>44</c:v>
                </c:pt>
                <c:pt idx="70">
                  <c:v>161</c:v>
                </c:pt>
                <c:pt idx="71">
                  <c:v>84</c:v>
                </c:pt>
                <c:pt idx="72">
                  <c:v>82</c:v>
                </c:pt>
                <c:pt idx="73">
                  <c:v>43</c:v>
                </c:pt>
                <c:pt idx="74">
                  <c:v>159</c:v>
                </c:pt>
                <c:pt idx="75">
                  <c:v>81</c:v>
                </c:pt>
                <c:pt idx="76">
                  <c:v>79</c:v>
                </c:pt>
                <c:pt idx="77">
                  <c:v>42</c:v>
                </c:pt>
                <c:pt idx="78">
                  <c:v>155</c:v>
                </c:pt>
                <c:pt idx="79">
                  <c:v>78</c:v>
                </c:pt>
                <c:pt idx="80">
                  <c:v>79</c:v>
                </c:pt>
                <c:pt idx="81">
                  <c:v>42</c:v>
                </c:pt>
                <c:pt idx="82">
                  <c:v>150</c:v>
                </c:pt>
                <c:pt idx="83">
                  <c:v>78</c:v>
                </c:pt>
                <c:pt idx="84">
                  <c:v>76</c:v>
                </c:pt>
                <c:pt idx="85">
                  <c:v>42</c:v>
                </c:pt>
                <c:pt idx="86">
                  <c:v>147</c:v>
                </c:pt>
                <c:pt idx="87">
                  <c:v>75</c:v>
                </c:pt>
                <c:pt idx="88">
                  <c:v>73</c:v>
                </c:pt>
                <c:pt idx="89">
                  <c:v>40</c:v>
                </c:pt>
                <c:pt idx="90">
                  <c:v>143</c:v>
                </c:pt>
                <c:pt idx="91">
                  <c:v>73</c:v>
                </c:pt>
                <c:pt idx="92">
                  <c:v>73</c:v>
                </c:pt>
                <c:pt idx="93">
                  <c:v>38</c:v>
                </c:pt>
                <c:pt idx="94">
                  <c:v>137</c:v>
                </c:pt>
                <c:pt idx="95">
                  <c:v>71</c:v>
                </c:pt>
                <c:pt idx="96">
                  <c:v>39</c:v>
                </c:pt>
                <c:pt idx="97">
                  <c:v>137</c:v>
                </c:pt>
                <c:pt idx="98">
                  <c:v>70</c:v>
                </c:pt>
                <c:pt idx="99">
                  <c:v>38</c:v>
                </c:pt>
                <c:pt idx="100">
                  <c:v>132</c:v>
                </c:pt>
                <c:pt idx="101">
                  <c:v>70</c:v>
                </c:pt>
                <c:pt idx="102">
                  <c:v>71</c:v>
                </c:pt>
                <c:pt idx="103">
                  <c:v>37</c:v>
                </c:pt>
                <c:pt idx="104">
                  <c:v>69</c:v>
                </c:pt>
                <c:pt idx="105">
                  <c:v>130</c:v>
                </c:pt>
                <c:pt idx="106">
                  <c:v>68</c:v>
                </c:pt>
                <c:pt idx="107">
                  <c:v>38</c:v>
                </c:pt>
                <c:pt idx="108">
                  <c:v>128</c:v>
                </c:pt>
                <c:pt idx="109">
                  <c:v>68</c:v>
                </c:pt>
                <c:pt idx="110">
                  <c:v>66</c:v>
                </c:pt>
                <c:pt idx="111">
                  <c:v>36</c:v>
                </c:pt>
                <c:pt idx="112">
                  <c:v>125</c:v>
                </c:pt>
                <c:pt idx="113">
                  <c:v>67</c:v>
                </c:pt>
                <c:pt idx="114">
                  <c:v>63</c:v>
                </c:pt>
                <c:pt idx="115">
                  <c:v>35</c:v>
                </c:pt>
                <c:pt idx="116">
                  <c:v>121</c:v>
                </c:pt>
                <c:pt idx="117">
                  <c:v>63</c:v>
                </c:pt>
                <c:pt idx="118">
                  <c:v>34</c:v>
                </c:pt>
                <c:pt idx="119">
                  <c:v>118</c:v>
                </c:pt>
                <c:pt idx="120">
                  <c:v>63</c:v>
                </c:pt>
                <c:pt idx="121">
                  <c:v>61</c:v>
                </c:pt>
                <c:pt idx="122">
                  <c:v>33</c:v>
                </c:pt>
                <c:pt idx="123">
                  <c:v>113</c:v>
                </c:pt>
                <c:pt idx="124">
                  <c:v>60</c:v>
                </c:pt>
                <c:pt idx="125">
                  <c:v>33</c:v>
                </c:pt>
                <c:pt idx="126">
                  <c:v>112</c:v>
                </c:pt>
                <c:pt idx="127">
                  <c:v>57</c:v>
                </c:pt>
                <c:pt idx="128">
                  <c:v>32</c:v>
                </c:pt>
                <c:pt idx="129">
                  <c:v>109</c:v>
                </c:pt>
                <c:pt idx="130">
                  <c:v>60</c:v>
                </c:pt>
                <c:pt idx="131">
                  <c:v>58</c:v>
                </c:pt>
                <c:pt idx="132">
                  <c:v>108</c:v>
                </c:pt>
                <c:pt idx="133">
                  <c:v>58</c:v>
                </c:pt>
                <c:pt idx="134">
                  <c:v>55</c:v>
                </c:pt>
                <c:pt idx="135">
                  <c:v>30</c:v>
                </c:pt>
                <c:pt idx="136">
                  <c:v>104</c:v>
                </c:pt>
                <c:pt idx="137">
                  <c:v>56</c:v>
                </c:pt>
                <c:pt idx="138">
                  <c:v>54</c:v>
                </c:pt>
                <c:pt idx="139">
                  <c:v>29</c:v>
                </c:pt>
                <c:pt idx="140">
                  <c:v>101</c:v>
                </c:pt>
                <c:pt idx="141">
                  <c:v>53</c:v>
                </c:pt>
                <c:pt idx="142">
                  <c:v>52</c:v>
                </c:pt>
                <c:pt idx="143">
                  <c:v>28</c:v>
                </c:pt>
                <c:pt idx="144">
                  <c:v>96</c:v>
                </c:pt>
                <c:pt idx="145">
                  <c:v>51</c:v>
                </c:pt>
                <c:pt idx="146">
                  <c:v>50</c:v>
                </c:pt>
                <c:pt idx="147">
                  <c:v>95</c:v>
                </c:pt>
                <c:pt idx="148">
                  <c:v>50</c:v>
                </c:pt>
                <c:pt idx="149">
                  <c:v>28</c:v>
                </c:pt>
                <c:pt idx="150">
                  <c:v>91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48</c:v>
                </c:pt>
                <c:pt idx="155">
                  <c:v>27</c:v>
                </c:pt>
                <c:pt idx="156">
                  <c:v>88</c:v>
                </c:pt>
                <c:pt idx="157">
                  <c:v>47</c:v>
                </c:pt>
                <c:pt idx="158">
                  <c:v>46</c:v>
                </c:pt>
                <c:pt idx="159">
                  <c:v>26</c:v>
                </c:pt>
                <c:pt idx="160">
                  <c:v>45</c:v>
                </c:pt>
                <c:pt idx="161">
                  <c:v>45</c:v>
                </c:pt>
                <c:pt idx="162">
                  <c:v>25</c:v>
                </c:pt>
                <c:pt idx="163">
                  <c:v>44</c:v>
                </c:pt>
                <c:pt idx="164">
                  <c:v>43</c:v>
                </c:pt>
                <c:pt idx="165">
                  <c:v>24</c:v>
                </c:pt>
                <c:pt idx="166">
                  <c:v>80</c:v>
                </c:pt>
                <c:pt idx="167">
                  <c:v>42</c:v>
                </c:pt>
                <c:pt idx="168">
                  <c:v>23</c:v>
                </c:pt>
                <c:pt idx="169">
                  <c:v>77</c:v>
                </c:pt>
                <c:pt idx="170">
                  <c:v>41</c:v>
                </c:pt>
                <c:pt idx="171">
                  <c:v>23</c:v>
                </c:pt>
                <c:pt idx="172">
                  <c:v>75</c:v>
                </c:pt>
                <c:pt idx="173">
                  <c:v>41</c:v>
                </c:pt>
                <c:pt idx="174">
                  <c:v>39</c:v>
                </c:pt>
                <c:pt idx="175">
                  <c:v>22</c:v>
                </c:pt>
                <c:pt idx="176">
                  <c:v>71</c:v>
                </c:pt>
                <c:pt idx="177">
                  <c:v>21</c:v>
                </c:pt>
                <c:pt idx="178">
                  <c:v>39</c:v>
                </c:pt>
                <c:pt idx="179">
                  <c:v>37</c:v>
                </c:pt>
                <c:pt idx="180">
                  <c:v>20</c:v>
                </c:pt>
                <c:pt idx="181">
                  <c:v>70</c:v>
                </c:pt>
                <c:pt idx="182">
                  <c:v>37</c:v>
                </c:pt>
                <c:pt idx="183">
                  <c:v>35</c:v>
                </c:pt>
                <c:pt idx="184">
                  <c:v>19</c:v>
                </c:pt>
                <c:pt idx="185">
                  <c:v>65</c:v>
                </c:pt>
                <c:pt idx="186">
                  <c:v>35</c:v>
                </c:pt>
                <c:pt idx="187">
                  <c:v>34</c:v>
                </c:pt>
                <c:pt idx="188">
                  <c:v>18</c:v>
                </c:pt>
                <c:pt idx="189">
                  <c:v>60</c:v>
                </c:pt>
                <c:pt idx="190">
                  <c:v>33</c:v>
                </c:pt>
                <c:pt idx="191">
                  <c:v>31</c:v>
                </c:pt>
                <c:pt idx="192">
                  <c:v>17</c:v>
                </c:pt>
                <c:pt idx="193">
                  <c:v>58</c:v>
                </c:pt>
                <c:pt idx="194">
                  <c:v>31</c:v>
                </c:pt>
                <c:pt idx="195">
                  <c:v>29</c:v>
                </c:pt>
                <c:pt idx="196">
                  <c:v>16</c:v>
                </c:pt>
                <c:pt idx="197">
                  <c:v>29</c:v>
                </c:pt>
                <c:pt idx="198">
                  <c:v>16</c:v>
                </c:pt>
                <c:pt idx="199">
                  <c:v>52</c:v>
                </c:pt>
                <c:pt idx="20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9-4A50-B9C7-6A2062389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404591"/>
        <c:axId val="1913401679"/>
      </c:lineChart>
      <c:catAx>
        <c:axId val="191340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3401679"/>
        <c:crosses val="autoZero"/>
        <c:auto val="1"/>
        <c:lblAlgn val="ctr"/>
        <c:lblOffset val="100"/>
        <c:noMultiLvlLbl val="0"/>
      </c:catAx>
      <c:valAx>
        <c:axId val="191340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340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Sheet9!$H$1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Sheet9!$H$2:$H$140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-800</c:v>
                </c:pt>
                <c:pt idx="3">
                  <c:v>-800</c:v>
                </c:pt>
                <c:pt idx="4">
                  <c:v>-800</c:v>
                </c:pt>
                <c:pt idx="5">
                  <c:v>-800</c:v>
                </c:pt>
                <c:pt idx="6">
                  <c:v>-800</c:v>
                </c:pt>
                <c:pt idx="7">
                  <c:v>-800</c:v>
                </c:pt>
                <c:pt idx="8">
                  <c:v>-800</c:v>
                </c:pt>
                <c:pt idx="9">
                  <c:v>-800</c:v>
                </c:pt>
                <c:pt idx="10">
                  <c:v>-600</c:v>
                </c:pt>
                <c:pt idx="11">
                  <c:v>-600</c:v>
                </c:pt>
                <c:pt idx="12">
                  <c:v>-1200</c:v>
                </c:pt>
                <c:pt idx="13">
                  <c:v>0</c:v>
                </c:pt>
                <c:pt idx="14">
                  <c:v>-1000</c:v>
                </c:pt>
                <c:pt idx="15">
                  <c:v>-1400</c:v>
                </c:pt>
                <c:pt idx="16">
                  <c:v>-800</c:v>
                </c:pt>
                <c:pt idx="17">
                  <c:v>-800</c:v>
                </c:pt>
                <c:pt idx="18">
                  <c:v>-800</c:v>
                </c:pt>
                <c:pt idx="19">
                  <c:v>-1000</c:v>
                </c:pt>
                <c:pt idx="20">
                  <c:v>7000</c:v>
                </c:pt>
                <c:pt idx="21">
                  <c:v>7400</c:v>
                </c:pt>
                <c:pt idx="22">
                  <c:v>-400</c:v>
                </c:pt>
                <c:pt idx="23">
                  <c:v>-600</c:v>
                </c:pt>
                <c:pt idx="24">
                  <c:v>-1200</c:v>
                </c:pt>
                <c:pt idx="25">
                  <c:v>-800</c:v>
                </c:pt>
                <c:pt idx="26">
                  <c:v>-800</c:v>
                </c:pt>
                <c:pt idx="27">
                  <c:v>-200</c:v>
                </c:pt>
                <c:pt idx="28">
                  <c:v>-1400</c:v>
                </c:pt>
                <c:pt idx="29">
                  <c:v>-800</c:v>
                </c:pt>
                <c:pt idx="30">
                  <c:v>-800</c:v>
                </c:pt>
                <c:pt idx="31">
                  <c:v>-800</c:v>
                </c:pt>
                <c:pt idx="32">
                  <c:v>-200</c:v>
                </c:pt>
                <c:pt idx="33">
                  <c:v>-1400</c:v>
                </c:pt>
                <c:pt idx="34">
                  <c:v>-800</c:v>
                </c:pt>
                <c:pt idx="35">
                  <c:v>-800</c:v>
                </c:pt>
                <c:pt idx="36">
                  <c:v>-800</c:v>
                </c:pt>
                <c:pt idx="37">
                  <c:v>-800</c:v>
                </c:pt>
                <c:pt idx="38">
                  <c:v>-600</c:v>
                </c:pt>
                <c:pt idx="39">
                  <c:v>-1200</c:v>
                </c:pt>
                <c:pt idx="40">
                  <c:v>0</c:v>
                </c:pt>
                <c:pt idx="41">
                  <c:v>7000</c:v>
                </c:pt>
                <c:pt idx="42">
                  <c:v>0</c:v>
                </c:pt>
                <c:pt idx="43">
                  <c:v>7000</c:v>
                </c:pt>
                <c:pt idx="44">
                  <c:v>-1800</c:v>
                </c:pt>
                <c:pt idx="45">
                  <c:v>0</c:v>
                </c:pt>
                <c:pt idx="46">
                  <c:v>-1000</c:v>
                </c:pt>
                <c:pt idx="47">
                  <c:v>0</c:v>
                </c:pt>
                <c:pt idx="48">
                  <c:v>-1600</c:v>
                </c:pt>
                <c:pt idx="49">
                  <c:v>-1400</c:v>
                </c:pt>
                <c:pt idx="50">
                  <c:v>-600</c:v>
                </c:pt>
                <c:pt idx="51">
                  <c:v>-600</c:v>
                </c:pt>
                <c:pt idx="52">
                  <c:v>-1000</c:v>
                </c:pt>
                <c:pt idx="53">
                  <c:v>-600</c:v>
                </c:pt>
                <c:pt idx="54">
                  <c:v>-600</c:v>
                </c:pt>
                <c:pt idx="55">
                  <c:v>-1400</c:v>
                </c:pt>
                <c:pt idx="56">
                  <c:v>-800</c:v>
                </c:pt>
                <c:pt idx="57">
                  <c:v>-800</c:v>
                </c:pt>
                <c:pt idx="58">
                  <c:v>-800</c:v>
                </c:pt>
                <c:pt idx="59">
                  <c:v>-800</c:v>
                </c:pt>
                <c:pt idx="60">
                  <c:v>6800</c:v>
                </c:pt>
                <c:pt idx="61">
                  <c:v>7400</c:v>
                </c:pt>
                <c:pt idx="62">
                  <c:v>0</c:v>
                </c:pt>
                <c:pt idx="63">
                  <c:v>-1400</c:v>
                </c:pt>
                <c:pt idx="64">
                  <c:v>-800</c:v>
                </c:pt>
                <c:pt idx="65">
                  <c:v>-800</c:v>
                </c:pt>
                <c:pt idx="66">
                  <c:v>-800</c:v>
                </c:pt>
                <c:pt idx="67">
                  <c:v>-800</c:v>
                </c:pt>
                <c:pt idx="68">
                  <c:v>-800</c:v>
                </c:pt>
                <c:pt idx="69">
                  <c:v>-800</c:v>
                </c:pt>
                <c:pt idx="70">
                  <c:v>-800</c:v>
                </c:pt>
                <c:pt idx="71">
                  <c:v>-800</c:v>
                </c:pt>
                <c:pt idx="72">
                  <c:v>-800</c:v>
                </c:pt>
                <c:pt idx="73">
                  <c:v>-800</c:v>
                </c:pt>
                <c:pt idx="74">
                  <c:v>-200</c:v>
                </c:pt>
                <c:pt idx="75">
                  <c:v>-1400</c:v>
                </c:pt>
                <c:pt idx="76">
                  <c:v>-800</c:v>
                </c:pt>
                <c:pt idx="77">
                  <c:v>-600</c:v>
                </c:pt>
                <c:pt idx="78">
                  <c:v>-1400</c:v>
                </c:pt>
                <c:pt idx="79">
                  <c:v>-800</c:v>
                </c:pt>
                <c:pt idx="80">
                  <c:v>7200</c:v>
                </c:pt>
                <c:pt idx="81">
                  <c:v>7200</c:v>
                </c:pt>
                <c:pt idx="82">
                  <c:v>-800</c:v>
                </c:pt>
                <c:pt idx="83">
                  <c:v>-600</c:v>
                </c:pt>
                <c:pt idx="84">
                  <c:v>-600</c:v>
                </c:pt>
                <c:pt idx="85">
                  <c:v>-800</c:v>
                </c:pt>
                <c:pt idx="86">
                  <c:v>-200</c:v>
                </c:pt>
                <c:pt idx="87">
                  <c:v>-1400</c:v>
                </c:pt>
                <c:pt idx="88">
                  <c:v>-800</c:v>
                </c:pt>
                <c:pt idx="89">
                  <c:v>-200</c:v>
                </c:pt>
                <c:pt idx="90">
                  <c:v>-1400</c:v>
                </c:pt>
                <c:pt idx="91">
                  <c:v>-800</c:v>
                </c:pt>
                <c:pt idx="92">
                  <c:v>-800</c:v>
                </c:pt>
                <c:pt idx="93">
                  <c:v>-800</c:v>
                </c:pt>
                <c:pt idx="94">
                  <c:v>-800</c:v>
                </c:pt>
                <c:pt idx="95">
                  <c:v>-800</c:v>
                </c:pt>
                <c:pt idx="96">
                  <c:v>-800</c:v>
                </c:pt>
                <c:pt idx="97">
                  <c:v>-1000</c:v>
                </c:pt>
                <c:pt idx="98">
                  <c:v>-1000</c:v>
                </c:pt>
                <c:pt idx="99">
                  <c:v>-800</c:v>
                </c:pt>
                <c:pt idx="100">
                  <c:v>7200</c:v>
                </c:pt>
                <c:pt idx="101">
                  <c:v>7800</c:v>
                </c:pt>
                <c:pt idx="102">
                  <c:v>-1400</c:v>
                </c:pt>
                <c:pt idx="103">
                  <c:v>-600</c:v>
                </c:pt>
                <c:pt idx="104">
                  <c:v>0</c:v>
                </c:pt>
                <c:pt idx="105">
                  <c:v>-1400</c:v>
                </c:pt>
                <c:pt idx="106">
                  <c:v>-800</c:v>
                </c:pt>
                <c:pt idx="107">
                  <c:v>-800</c:v>
                </c:pt>
                <c:pt idx="108">
                  <c:v>-800</c:v>
                </c:pt>
                <c:pt idx="109">
                  <c:v>-800</c:v>
                </c:pt>
                <c:pt idx="110">
                  <c:v>-800</c:v>
                </c:pt>
                <c:pt idx="111">
                  <c:v>-800</c:v>
                </c:pt>
                <c:pt idx="112">
                  <c:v>-200</c:v>
                </c:pt>
                <c:pt idx="113">
                  <c:v>-1400</c:v>
                </c:pt>
                <c:pt idx="114">
                  <c:v>-800</c:v>
                </c:pt>
                <c:pt idx="115">
                  <c:v>-800</c:v>
                </c:pt>
                <c:pt idx="116">
                  <c:v>-800</c:v>
                </c:pt>
                <c:pt idx="117">
                  <c:v>-1200</c:v>
                </c:pt>
                <c:pt idx="118">
                  <c:v>-800</c:v>
                </c:pt>
                <c:pt idx="119">
                  <c:v>-800</c:v>
                </c:pt>
                <c:pt idx="120">
                  <c:v>7200</c:v>
                </c:pt>
                <c:pt idx="121">
                  <c:v>7800</c:v>
                </c:pt>
                <c:pt idx="122">
                  <c:v>-1400</c:v>
                </c:pt>
                <c:pt idx="123">
                  <c:v>-800</c:v>
                </c:pt>
                <c:pt idx="124">
                  <c:v>-800</c:v>
                </c:pt>
                <c:pt idx="125">
                  <c:v>-600</c:v>
                </c:pt>
                <c:pt idx="126">
                  <c:v>-600</c:v>
                </c:pt>
                <c:pt idx="127">
                  <c:v>-600</c:v>
                </c:pt>
                <c:pt idx="128">
                  <c:v>-600</c:v>
                </c:pt>
                <c:pt idx="129">
                  <c:v>-1200</c:v>
                </c:pt>
                <c:pt idx="130">
                  <c:v>-800</c:v>
                </c:pt>
                <c:pt idx="131">
                  <c:v>-800</c:v>
                </c:pt>
                <c:pt idx="132">
                  <c:v>-800</c:v>
                </c:pt>
                <c:pt idx="133">
                  <c:v>-800</c:v>
                </c:pt>
                <c:pt idx="134">
                  <c:v>-800</c:v>
                </c:pt>
                <c:pt idx="135">
                  <c:v>-1000</c:v>
                </c:pt>
                <c:pt idx="136">
                  <c:v>-400</c:v>
                </c:pt>
                <c:pt idx="137">
                  <c:v>-1400</c:v>
                </c:pt>
                <c:pt idx="138">
                  <c:v>-800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F-4BB6-B8C0-A4DF4885B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036496"/>
        <c:axId val="677042320"/>
      </c:lineChart>
      <c:catAx>
        <c:axId val="67703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7042320"/>
        <c:crosses val="autoZero"/>
        <c:auto val="1"/>
        <c:lblAlgn val="ctr"/>
        <c:lblOffset val="100"/>
        <c:noMultiLvlLbl val="0"/>
      </c:catAx>
      <c:valAx>
        <c:axId val="6770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703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Sheet9!$M$1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Sheet9!$M$2:$M$140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</c:v>
                </c:pt>
                <c:pt idx="11">
                  <c:v>0</c:v>
                </c:pt>
                <c:pt idx="12">
                  <c:v>-600</c:v>
                </c:pt>
                <c:pt idx="13">
                  <c:v>1200</c:v>
                </c:pt>
                <c:pt idx="14">
                  <c:v>-1000</c:v>
                </c:pt>
                <c:pt idx="15">
                  <c:v>-400</c:v>
                </c:pt>
                <c:pt idx="16">
                  <c:v>600</c:v>
                </c:pt>
                <c:pt idx="17">
                  <c:v>0</c:v>
                </c:pt>
                <c:pt idx="18">
                  <c:v>0</c:v>
                </c:pt>
                <c:pt idx="19">
                  <c:v>-200</c:v>
                </c:pt>
                <c:pt idx="20">
                  <c:v>8000</c:v>
                </c:pt>
                <c:pt idx="21">
                  <c:v>400</c:v>
                </c:pt>
                <c:pt idx="22">
                  <c:v>-7800</c:v>
                </c:pt>
                <c:pt idx="23">
                  <c:v>-200</c:v>
                </c:pt>
                <c:pt idx="24">
                  <c:v>-600</c:v>
                </c:pt>
                <c:pt idx="25">
                  <c:v>400</c:v>
                </c:pt>
                <c:pt idx="26">
                  <c:v>0</c:v>
                </c:pt>
                <c:pt idx="27">
                  <c:v>600</c:v>
                </c:pt>
                <c:pt idx="28">
                  <c:v>-1200</c:v>
                </c:pt>
                <c:pt idx="29">
                  <c:v>600</c:v>
                </c:pt>
                <c:pt idx="30">
                  <c:v>0</c:v>
                </c:pt>
                <c:pt idx="31">
                  <c:v>0</c:v>
                </c:pt>
                <c:pt idx="32">
                  <c:v>600</c:v>
                </c:pt>
                <c:pt idx="33">
                  <c:v>-1200</c:v>
                </c:pt>
                <c:pt idx="34">
                  <c:v>600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200</c:v>
                </c:pt>
                <c:pt idx="39">
                  <c:v>-600</c:v>
                </c:pt>
                <c:pt idx="40">
                  <c:v>1200</c:v>
                </c:pt>
                <c:pt idx="41">
                  <c:v>7000</c:v>
                </c:pt>
                <c:pt idx="42">
                  <c:v>-7000</c:v>
                </c:pt>
                <c:pt idx="43">
                  <c:v>7000</c:v>
                </c:pt>
                <c:pt idx="44">
                  <c:v>-8800</c:v>
                </c:pt>
                <c:pt idx="45">
                  <c:v>1800</c:v>
                </c:pt>
                <c:pt idx="46">
                  <c:v>-1000</c:v>
                </c:pt>
                <c:pt idx="47">
                  <c:v>1000</c:v>
                </c:pt>
                <c:pt idx="48">
                  <c:v>-1600</c:v>
                </c:pt>
                <c:pt idx="49">
                  <c:v>200</c:v>
                </c:pt>
                <c:pt idx="50">
                  <c:v>800</c:v>
                </c:pt>
                <c:pt idx="51">
                  <c:v>0</c:v>
                </c:pt>
                <c:pt idx="52">
                  <c:v>-400</c:v>
                </c:pt>
                <c:pt idx="53">
                  <c:v>400</c:v>
                </c:pt>
                <c:pt idx="54">
                  <c:v>0</c:v>
                </c:pt>
                <c:pt idx="55">
                  <c:v>-800</c:v>
                </c:pt>
                <c:pt idx="56">
                  <c:v>600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7600</c:v>
                </c:pt>
                <c:pt idx="61">
                  <c:v>600</c:v>
                </c:pt>
                <c:pt idx="62">
                  <c:v>-7400</c:v>
                </c:pt>
                <c:pt idx="63">
                  <c:v>-1400</c:v>
                </c:pt>
                <c:pt idx="64">
                  <c:v>600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600</c:v>
                </c:pt>
                <c:pt idx="75">
                  <c:v>-1200</c:v>
                </c:pt>
                <c:pt idx="76">
                  <c:v>600</c:v>
                </c:pt>
                <c:pt idx="77">
                  <c:v>200</c:v>
                </c:pt>
                <c:pt idx="78">
                  <c:v>-800</c:v>
                </c:pt>
                <c:pt idx="79">
                  <c:v>600</c:v>
                </c:pt>
                <c:pt idx="80">
                  <c:v>8000</c:v>
                </c:pt>
                <c:pt idx="81">
                  <c:v>0</c:v>
                </c:pt>
                <c:pt idx="82">
                  <c:v>-8000</c:v>
                </c:pt>
                <c:pt idx="83">
                  <c:v>200</c:v>
                </c:pt>
                <c:pt idx="84">
                  <c:v>0</c:v>
                </c:pt>
                <c:pt idx="85">
                  <c:v>-200</c:v>
                </c:pt>
                <c:pt idx="86">
                  <c:v>600</c:v>
                </c:pt>
                <c:pt idx="87">
                  <c:v>-1200</c:v>
                </c:pt>
                <c:pt idx="88">
                  <c:v>600</c:v>
                </c:pt>
                <c:pt idx="89">
                  <c:v>600</c:v>
                </c:pt>
                <c:pt idx="90">
                  <c:v>-1200</c:v>
                </c:pt>
                <c:pt idx="91">
                  <c:v>600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-200</c:v>
                </c:pt>
                <c:pt idx="98">
                  <c:v>0</c:v>
                </c:pt>
                <c:pt idx="99">
                  <c:v>200</c:v>
                </c:pt>
                <c:pt idx="100">
                  <c:v>8000</c:v>
                </c:pt>
                <c:pt idx="101">
                  <c:v>600</c:v>
                </c:pt>
                <c:pt idx="102">
                  <c:v>-9200</c:v>
                </c:pt>
                <c:pt idx="103">
                  <c:v>800</c:v>
                </c:pt>
                <c:pt idx="104">
                  <c:v>600</c:v>
                </c:pt>
                <c:pt idx="105">
                  <c:v>-1400</c:v>
                </c:pt>
                <c:pt idx="106">
                  <c:v>600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600</c:v>
                </c:pt>
                <c:pt idx="113">
                  <c:v>-1200</c:v>
                </c:pt>
                <c:pt idx="114">
                  <c:v>600</c:v>
                </c:pt>
                <c:pt idx="115">
                  <c:v>0</c:v>
                </c:pt>
                <c:pt idx="116">
                  <c:v>0</c:v>
                </c:pt>
                <c:pt idx="117">
                  <c:v>-400</c:v>
                </c:pt>
                <c:pt idx="118">
                  <c:v>400</c:v>
                </c:pt>
                <c:pt idx="119">
                  <c:v>0</c:v>
                </c:pt>
                <c:pt idx="120">
                  <c:v>8000</c:v>
                </c:pt>
                <c:pt idx="121">
                  <c:v>600</c:v>
                </c:pt>
                <c:pt idx="122">
                  <c:v>-9200</c:v>
                </c:pt>
                <c:pt idx="123">
                  <c:v>600</c:v>
                </c:pt>
                <c:pt idx="124">
                  <c:v>0</c:v>
                </c:pt>
                <c:pt idx="125">
                  <c:v>200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-600</c:v>
                </c:pt>
                <c:pt idx="130">
                  <c:v>400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-200</c:v>
                </c:pt>
                <c:pt idx="136">
                  <c:v>600</c:v>
                </c:pt>
                <c:pt idx="137">
                  <c:v>-1000</c:v>
                </c:pt>
                <c:pt idx="138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9-431A-9692-DAAA1D760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040240"/>
        <c:axId val="677030672"/>
      </c:lineChart>
      <c:catAx>
        <c:axId val="67704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7030672"/>
        <c:crosses val="autoZero"/>
        <c:auto val="1"/>
        <c:lblAlgn val="ctr"/>
        <c:lblOffset val="100"/>
        <c:noMultiLvlLbl val="0"/>
      </c:catAx>
      <c:valAx>
        <c:axId val="6770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704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Sheet9!$C$2:$C$142</c:f>
              <c:numCache>
                <c:formatCode>General</c:formatCode>
                <c:ptCount val="141"/>
                <c:pt idx="0">
                  <c:v>0</c:v>
                </c:pt>
                <c:pt idx="1">
                  <c:v>7319</c:v>
                </c:pt>
                <c:pt idx="2">
                  <c:v>6519</c:v>
                </c:pt>
                <c:pt idx="3">
                  <c:v>5719</c:v>
                </c:pt>
                <c:pt idx="4">
                  <c:v>4919</c:v>
                </c:pt>
                <c:pt idx="5">
                  <c:v>4119</c:v>
                </c:pt>
                <c:pt idx="6">
                  <c:v>3319</c:v>
                </c:pt>
                <c:pt idx="7">
                  <c:v>2519</c:v>
                </c:pt>
                <c:pt idx="8">
                  <c:v>1719</c:v>
                </c:pt>
                <c:pt idx="9">
                  <c:v>919</c:v>
                </c:pt>
                <c:pt idx="10">
                  <c:v>319</c:v>
                </c:pt>
                <c:pt idx="11">
                  <c:v>-281</c:v>
                </c:pt>
                <c:pt idx="12">
                  <c:v>-1481</c:v>
                </c:pt>
                <c:pt idx="13">
                  <c:v>-1481</c:v>
                </c:pt>
                <c:pt idx="14">
                  <c:v>-2481</c:v>
                </c:pt>
                <c:pt idx="15">
                  <c:v>-3881</c:v>
                </c:pt>
                <c:pt idx="16">
                  <c:v>-4681</c:v>
                </c:pt>
                <c:pt idx="17">
                  <c:v>-5481</c:v>
                </c:pt>
                <c:pt idx="18">
                  <c:v>-6281</c:v>
                </c:pt>
                <c:pt idx="19">
                  <c:v>-7281</c:v>
                </c:pt>
                <c:pt idx="20">
                  <c:v>-281</c:v>
                </c:pt>
                <c:pt idx="21">
                  <c:v>7119</c:v>
                </c:pt>
                <c:pt idx="22">
                  <c:v>6719</c:v>
                </c:pt>
                <c:pt idx="23">
                  <c:v>6119</c:v>
                </c:pt>
                <c:pt idx="24">
                  <c:v>4919</c:v>
                </c:pt>
                <c:pt idx="25">
                  <c:v>4119</c:v>
                </c:pt>
                <c:pt idx="26">
                  <c:v>3319</c:v>
                </c:pt>
                <c:pt idx="27">
                  <c:v>3119</c:v>
                </c:pt>
                <c:pt idx="28">
                  <c:v>1719</c:v>
                </c:pt>
                <c:pt idx="29">
                  <c:v>919</c:v>
                </c:pt>
                <c:pt idx="30">
                  <c:v>119</c:v>
                </c:pt>
                <c:pt idx="31">
                  <c:v>-681</c:v>
                </c:pt>
                <c:pt idx="32">
                  <c:v>-881</c:v>
                </c:pt>
                <c:pt idx="33">
                  <c:v>-2281</c:v>
                </c:pt>
                <c:pt idx="34">
                  <c:v>-3081</c:v>
                </c:pt>
                <c:pt idx="35">
                  <c:v>-3881</c:v>
                </c:pt>
                <c:pt idx="36">
                  <c:v>-4681</c:v>
                </c:pt>
                <c:pt idx="37">
                  <c:v>-5481</c:v>
                </c:pt>
                <c:pt idx="38">
                  <c:v>-6081</c:v>
                </c:pt>
                <c:pt idx="39">
                  <c:v>-7281</c:v>
                </c:pt>
                <c:pt idx="40">
                  <c:v>-7281</c:v>
                </c:pt>
                <c:pt idx="41">
                  <c:v>-281</c:v>
                </c:pt>
                <c:pt idx="42">
                  <c:v>-281</c:v>
                </c:pt>
                <c:pt idx="43">
                  <c:v>6719</c:v>
                </c:pt>
                <c:pt idx="44">
                  <c:v>4919</c:v>
                </c:pt>
                <c:pt idx="45">
                  <c:v>4919</c:v>
                </c:pt>
                <c:pt idx="46">
                  <c:v>3919</c:v>
                </c:pt>
                <c:pt idx="47">
                  <c:v>3919</c:v>
                </c:pt>
                <c:pt idx="48">
                  <c:v>2319</c:v>
                </c:pt>
                <c:pt idx="49">
                  <c:v>919</c:v>
                </c:pt>
                <c:pt idx="50">
                  <c:v>319</c:v>
                </c:pt>
                <c:pt idx="51">
                  <c:v>-281</c:v>
                </c:pt>
                <c:pt idx="52">
                  <c:v>-1281</c:v>
                </c:pt>
                <c:pt idx="53">
                  <c:v>-1881</c:v>
                </c:pt>
                <c:pt idx="54">
                  <c:v>-2481</c:v>
                </c:pt>
                <c:pt idx="55">
                  <c:v>-3881</c:v>
                </c:pt>
                <c:pt idx="56">
                  <c:v>-4681</c:v>
                </c:pt>
                <c:pt idx="57">
                  <c:v>-5481</c:v>
                </c:pt>
                <c:pt idx="58">
                  <c:v>-6281</c:v>
                </c:pt>
                <c:pt idx="59">
                  <c:v>-7081</c:v>
                </c:pt>
                <c:pt idx="60">
                  <c:v>-281</c:v>
                </c:pt>
                <c:pt idx="61">
                  <c:v>7119</c:v>
                </c:pt>
                <c:pt idx="62">
                  <c:v>7119</c:v>
                </c:pt>
                <c:pt idx="63">
                  <c:v>5719</c:v>
                </c:pt>
                <c:pt idx="64">
                  <c:v>4919</c:v>
                </c:pt>
                <c:pt idx="65">
                  <c:v>4119</c:v>
                </c:pt>
                <c:pt idx="66">
                  <c:v>3319</c:v>
                </c:pt>
                <c:pt idx="67">
                  <c:v>2519</c:v>
                </c:pt>
                <c:pt idx="68">
                  <c:v>1719</c:v>
                </c:pt>
                <c:pt idx="69">
                  <c:v>919</c:v>
                </c:pt>
                <c:pt idx="70">
                  <c:v>119</c:v>
                </c:pt>
                <c:pt idx="71">
                  <c:v>-681</c:v>
                </c:pt>
                <c:pt idx="72">
                  <c:v>-1481</c:v>
                </c:pt>
                <c:pt idx="73">
                  <c:v>-2281</c:v>
                </c:pt>
                <c:pt idx="74">
                  <c:v>-2481</c:v>
                </c:pt>
                <c:pt idx="75">
                  <c:v>-3881</c:v>
                </c:pt>
                <c:pt idx="76">
                  <c:v>-4681</c:v>
                </c:pt>
                <c:pt idx="77">
                  <c:v>-5281</c:v>
                </c:pt>
                <c:pt idx="78">
                  <c:v>-6681</c:v>
                </c:pt>
                <c:pt idx="79">
                  <c:v>-7481</c:v>
                </c:pt>
                <c:pt idx="80">
                  <c:v>-281</c:v>
                </c:pt>
                <c:pt idx="81">
                  <c:v>6919</c:v>
                </c:pt>
                <c:pt idx="82">
                  <c:v>6119</c:v>
                </c:pt>
                <c:pt idx="83">
                  <c:v>5519</c:v>
                </c:pt>
                <c:pt idx="84">
                  <c:v>4919</c:v>
                </c:pt>
                <c:pt idx="85">
                  <c:v>4119</c:v>
                </c:pt>
                <c:pt idx="86">
                  <c:v>3919</c:v>
                </c:pt>
                <c:pt idx="87">
                  <c:v>2519</c:v>
                </c:pt>
                <c:pt idx="88">
                  <c:v>1719</c:v>
                </c:pt>
                <c:pt idx="89">
                  <c:v>1519</c:v>
                </c:pt>
                <c:pt idx="90">
                  <c:v>119</c:v>
                </c:pt>
                <c:pt idx="91">
                  <c:v>-681</c:v>
                </c:pt>
                <c:pt idx="92">
                  <c:v>-1481</c:v>
                </c:pt>
                <c:pt idx="93">
                  <c:v>-2281</c:v>
                </c:pt>
                <c:pt idx="94">
                  <c:v>-3081</c:v>
                </c:pt>
                <c:pt idx="95">
                  <c:v>-3881</c:v>
                </c:pt>
                <c:pt idx="96">
                  <c:v>-4681</c:v>
                </c:pt>
                <c:pt idx="97">
                  <c:v>-5681</c:v>
                </c:pt>
                <c:pt idx="98">
                  <c:v>-6681</c:v>
                </c:pt>
                <c:pt idx="99">
                  <c:v>-7481</c:v>
                </c:pt>
                <c:pt idx="100">
                  <c:v>-281</c:v>
                </c:pt>
                <c:pt idx="101">
                  <c:v>7519</c:v>
                </c:pt>
                <c:pt idx="102">
                  <c:v>6119</c:v>
                </c:pt>
                <c:pt idx="103">
                  <c:v>5519</c:v>
                </c:pt>
                <c:pt idx="104">
                  <c:v>5519</c:v>
                </c:pt>
                <c:pt idx="105">
                  <c:v>4119</c:v>
                </c:pt>
                <c:pt idx="106">
                  <c:v>3319</c:v>
                </c:pt>
                <c:pt idx="107">
                  <c:v>2519</c:v>
                </c:pt>
                <c:pt idx="108">
                  <c:v>1719</c:v>
                </c:pt>
                <c:pt idx="109">
                  <c:v>919</c:v>
                </c:pt>
                <c:pt idx="110">
                  <c:v>119</c:v>
                </c:pt>
                <c:pt idx="111">
                  <c:v>-681</c:v>
                </c:pt>
                <c:pt idx="112">
                  <c:v>-881</c:v>
                </c:pt>
                <c:pt idx="113">
                  <c:v>-2281</c:v>
                </c:pt>
                <c:pt idx="114">
                  <c:v>-3081</c:v>
                </c:pt>
                <c:pt idx="115">
                  <c:v>-3881</c:v>
                </c:pt>
                <c:pt idx="116">
                  <c:v>-4681</c:v>
                </c:pt>
                <c:pt idx="117">
                  <c:v>-5881</c:v>
                </c:pt>
                <c:pt idx="118">
                  <c:v>-6681</c:v>
                </c:pt>
                <c:pt idx="119">
                  <c:v>-7481</c:v>
                </c:pt>
                <c:pt idx="120">
                  <c:v>-281</c:v>
                </c:pt>
                <c:pt idx="121">
                  <c:v>7519</c:v>
                </c:pt>
                <c:pt idx="122">
                  <c:v>6119</c:v>
                </c:pt>
                <c:pt idx="123">
                  <c:v>5319</c:v>
                </c:pt>
                <c:pt idx="124">
                  <c:v>4519</c:v>
                </c:pt>
                <c:pt idx="125">
                  <c:v>3919</c:v>
                </c:pt>
                <c:pt idx="126">
                  <c:v>3319</c:v>
                </c:pt>
                <c:pt idx="127">
                  <c:v>2719</c:v>
                </c:pt>
                <c:pt idx="128">
                  <c:v>2119</c:v>
                </c:pt>
                <c:pt idx="129">
                  <c:v>919</c:v>
                </c:pt>
                <c:pt idx="130">
                  <c:v>119</c:v>
                </c:pt>
                <c:pt idx="131">
                  <c:v>-681</c:v>
                </c:pt>
                <c:pt idx="132">
                  <c:v>-1481</c:v>
                </c:pt>
                <c:pt idx="133">
                  <c:v>-2281</c:v>
                </c:pt>
                <c:pt idx="134">
                  <c:v>-3081</c:v>
                </c:pt>
                <c:pt idx="135">
                  <c:v>-4081</c:v>
                </c:pt>
                <c:pt idx="136">
                  <c:v>-4481</c:v>
                </c:pt>
                <c:pt idx="137">
                  <c:v>-5881</c:v>
                </c:pt>
                <c:pt idx="138">
                  <c:v>-6681</c:v>
                </c:pt>
                <c:pt idx="139">
                  <c:v>-6881</c:v>
                </c:pt>
                <c:pt idx="140">
                  <c:v>-281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8-4523-8A81-052CC6719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043152"/>
        <c:axId val="677043568"/>
      </c:lineChart>
      <c:catAx>
        <c:axId val="67704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7043568"/>
        <c:crosses val="autoZero"/>
        <c:auto val="1"/>
        <c:lblAlgn val="ctr"/>
        <c:lblOffset val="100"/>
        <c:noMultiLvlLbl val="0"/>
      </c:catAx>
      <c:valAx>
        <c:axId val="6770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704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Sheet7!$I$1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Sheet7!$I$2:$I$258</c:f>
              <c:numCache>
                <c:formatCode>General</c:formatCode>
                <c:ptCount val="257"/>
                <c:pt idx="0">
                  <c:v>0</c:v>
                </c:pt>
                <c:pt idx="1">
                  <c:v>16.537130399999999</c:v>
                </c:pt>
                <c:pt idx="2">
                  <c:v>16.537130399999999</c:v>
                </c:pt>
                <c:pt idx="3">
                  <c:v>16.537130399999999</c:v>
                </c:pt>
                <c:pt idx="4">
                  <c:v>16.537130399999999</c:v>
                </c:pt>
                <c:pt idx="5">
                  <c:v>16.537130399999999</c:v>
                </c:pt>
                <c:pt idx="6">
                  <c:v>16.537130399999999</c:v>
                </c:pt>
                <c:pt idx="7">
                  <c:v>16.537130399999999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0.87035411600000001</c:v>
                </c:pt>
                <c:pt idx="41">
                  <c:v>0.87035411600000001</c:v>
                </c:pt>
                <c:pt idx="42">
                  <c:v>0.87035411600000001</c:v>
                </c:pt>
                <c:pt idx="43">
                  <c:v>0.87035411600000001</c:v>
                </c:pt>
                <c:pt idx="44">
                  <c:v>0.87035411600000001</c:v>
                </c:pt>
                <c:pt idx="45">
                  <c:v>0.87035411600000001</c:v>
                </c:pt>
                <c:pt idx="46">
                  <c:v>0.87035411600000001</c:v>
                </c:pt>
                <c:pt idx="47">
                  <c:v>0.87035411600000001</c:v>
                </c:pt>
                <c:pt idx="48">
                  <c:v>0.87035411600000001</c:v>
                </c:pt>
                <c:pt idx="49">
                  <c:v>0.87035411600000001</c:v>
                </c:pt>
                <c:pt idx="50">
                  <c:v>0.87035411600000001</c:v>
                </c:pt>
                <c:pt idx="51">
                  <c:v>0.87035411600000001</c:v>
                </c:pt>
                <c:pt idx="52">
                  <c:v>0.87035411600000001</c:v>
                </c:pt>
                <c:pt idx="53">
                  <c:v>0.87035411600000001</c:v>
                </c:pt>
                <c:pt idx="54">
                  <c:v>0.87035411600000001</c:v>
                </c:pt>
                <c:pt idx="55">
                  <c:v>0.87035411600000001</c:v>
                </c:pt>
                <c:pt idx="56">
                  <c:v>0.87035411600000001</c:v>
                </c:pt>
                <c:pt idx="57">
                  <c:v>0.87035411600000001</c:v>
                </c:pt>
                <c:pt idx="58">
                  <c:v>0.87035411600000001</c:v>
                </c:pt>
                <c:pt idx="59">
                  <c:v>0.87035411600000001</c:v>
                </c:pt>
                <c:pt idx="60">
                  <c:v>0.87035411600000001</c:v>
                </c:pt>
                <c:pt idx="61">
                  <c:v>0.87035411600000001</c:v>
                </c:pt>
                <c:pt idx="62">
                  <c:v>0.87035411600000001</c:v>
                </c:pt>
                <c:pt idx="63">
                  <c:v>0.87035411600000001</c:v>
                </c:pt>
                <c:pt idx="64">
                  <c:v>0.87035411600000001</c:v>
                </c:pt>
                <c:pt idx="65">
                  <c:v>0.87035411600000001</c:v>
                </c:pt>
                <c:pt idx="66">
                  <c:v>0.87035411600000001</c:v>
                </c:pt>
                <c:pt idx="67">
                  <c:v>0.87035411600000001</c:v>
                </c:pt>
                <c:pt idx="68">
                  <c:v>0.62473321000000004</c:v>
                </c:pt>
                <c:pt idx="69">
                  <c:v>0.62473321000000004</c:v>
                </c:pt>
                <c:pt idx="70">
                  <c:v>0.62473321000000004</c:v>
                </c:pt>
                <c:pt idx="71">
                  <c:v>0.62473321000000004</c:v>
                </c:pt>
                <c:pt idx="72">
                  <c:v>0.62473321000000004</c:v>
                </c:pt>
                <c:pt idx="73">
                  <c:v>0.62473321000000004</c:v>
                </c:pt>
                <c:pt idx="74">
                  <c:v>0.62473321000000004</c:v>
                </c:pt>
                <c:pt idx="75">
                  <c:v>0.62473321000000004</c:v>
                </c:pt>
                <c:pt idx="76">
                  <c:v>0.62473321000000004</c:v>
                </c:pt>
                <c:pt idx="77">
                  <c:v>0.62473321000000004</c:v>
                </c:pt>
                <c:pt idx="78">
                  <c:v>0.62473321000000004</c:v>
                </c:pt>
                <c:pt idx="79">
                  <c:v>0.62473321000000004</c:v>
                </c:pt>
                <c:pt idx="80">
                  <c:v>0.62473321000000004</c:v>
                </c:pt>
                <c:pt idx="81">
                  <c:v>0.62473321000000004</c:v>
                </c:pt>
                <c:pt idx="82">
                  <c:v>0.62473321000000004</c:v>
                </c:pt>
                <c:pt idx="83">
                  <c:v>0.62473321000000004</c:v>
                </c:pt>
                <c:pt idx="84">
                  <c:v>0.62473321000000004</c:v>
                </c:pt>
                <c:pt idx="85">
                  <c:v>0.62473321000000004</c:v>
                </c:pt>
                <c:pt idx="86">
                  <c:v>0.62473321000000004</c:v>
                </c:pt>
                <c:pt idx="87">
                  <c:v>0.62473321000000004</c:v>
                </c:pt>
                <c:pt idx="88">
                  <c:v>0.50337541100000005</c:v>
                </c:pt>
                <c:pt idx="89">
                  <c:v>0.50337541100000005</c:v>
                </c:pt>
                <c:pt idx="90">
                  <c:v>0.50337541100000005</c:v>
                </c:pt>
                <c:pt idx="91">
                  <c:v>0.50337541100000005</c:v>
                </c:pt>
                <c:pt idx="92">
                  <c:v>0.50337541100000005</c:v>
                </c:pt>
                <c:pt idx="93">
                  <c:v>0.50337541100000005</c:v>
                </c:pt>
                <c:pt idx="94">
                  <c:v>0.50337541100000005</c:v>
                </c:pt>
                <c:pt idx="95">
                  <c:v>0.50337541100000005</c:v>
                </c:pt>
                <c:pt idx="96">
                  <c:v>0.50337541100000005</c:v>
                </c:pt>
                <c:pt idx="97">
                  <c:v>0.50337541100000005</c:v>
                </c:pt>
                <c:pt idx="98">
                  <c:v>0.50337541100000005</c:v>
                </c:pt>
                <c:pt idx="99">
                  <c:v>0.50337541100000005</c:v>
                </c:pt>
                <c:pt idx="100">
                  <c:v>0.50337541100000005</c:v>
                </c:pt>
                <c:pt idx="101">
                  <c:v>0.50337541100000005</c:v>
                </c:pt>
                <c:pt idx="102">
                  <c:v>0.50337541100000005</c:v>
                </c:pt>
                <c:pt idx="103">
                  <c:v>0.50337541100000005</c:v>
                </c:pt>
                <c:pt idx="104">
                  <c:v>0.50337541100000005</c:v>
                </c:pt>
                <c:pt idx="105">
                  <c:v>0.50337541100000005</c:v>
                </c:pt>
                <c:pt idx="106">
                  <c:v>0.50337541100000005</c:v>
                </c:pt>
                <c:pt idx="107">
                  <c:v>0.50337541100000005</c:v>
                </c:pt>
                <c:pt idx="108">
                  <c:v>0.50337541100000005</c:v>
                </c:pt>
                <c:pt idx="109">
                  <c:v>0.50337541100000005</c:v>
                </c:pt>
                <c:pt idx="110">
                  <c:v>0.50337541100000005</c:v>
                </c:pt>
                <c:pt idx="111">
                  <c:v>0.36866879499999999</c:v>
                </c:pt>
                <c:pt idx="112">
                  <c:v>0.36866879499999999</c:v>
                </c:pt>
                <c:pt idx="113">
                  <c:v>0.36866879499999999</c:v>
                </c:pt>
                <c:pt idx="114">
                  <c:v>0.36866879499999999</c:v>
                </c:pt>
                <c:pt idx="115">
                  <c:v>0.31779700500000002</c:v>
                </c:pt>
                <c:pt idx="116">
                  <c:v>0.24031402199999999</c:v>
                </c:pt>
                <c:pt idx="117">
                  <c:v>0.24031402199999999</c:v>
                </c:pt>
                <c:pt idx="118">
                  <c:v>0.24031402199999999</c:v>
                </c:pt>
                <c:pt idx="119">
                  <c:v>0.24031402199999999</c:v>
                </c:pt>
                <c:pt idx="120">
                  <c:v>0.20132882899999999</c:v>
                </c:pt>
                <c:pt idx="121">
                  <c:v>0.13190901299999999</c:v>
                </c:pt>
                <c:pt idx="122">
                  <c:v>0.13190901299999999</c:v>
                </c:pt>
                <c:pt idx="123">
                  <c:v>0.13190901299999999</c:v>
                </c:pt>
                <c:pt idx="124">
                  <c:v>0.13190901299999999</c:v>
                </c:pt>
                <c:pt idx="125">
                  <c:v>0.13190901299999999</c:v>
                </c:pt>
                <c:pt idx="126">
                  <c:v>0.13190901299999999</c:v>
                </c:pt>
                <c:pt idx="127">
                  <c:v>0.13190901299999999</c:v>
                </c:pt>
                <c:pt idx="128">
                  <c:v>-0.208990127</c:v>
                </c:pt>
                <c:pt idx="129">
                  <c:v>-0.208990127</c:v>
                </c:pt>
                <c:pt idx="130">
                  <c:v>-0.208990127</c:v>
                </c:pt>
                <c:pt idx="131">
                  <c:v>-0.22307828099999999</c:v>
                </c:pt>
                <c:pt idx="132">
                  <c:v>-0.22307828099999999</c:v>
                </c:pt>
                <c:pt idx="133">
                  <c:v>-0.22307828099999999</c:v>
                </c:pt>
                <c:pt idx="134">
                  <c:v>-0.22307828099999999</c:v>
                </c:pt>
                <c:pt idx="135">
                  <c:v>-0.22307828099999999</c:v>
                </c:pt>
                <c:pt idx="136">
                  <c:v>-0.22307828099999999</c:v>
                </c:pt>
                <c:pt idx="137">
                  <c:v>-0.22307828099999999</c:v>
                </c:pt>
                <c:pt idx="138">
                  <c:v>-0.29438531400000001</c:v>
                </c:pt>
                <c:pt idx="139">
                  <c:v>-0.29438531400000001</c:v>
                </c:pt>
                <c:pt idx="140">
                  <c:v>-0.29438531400000001</c:v>
                </c:pt>
                <c:pt idx="141">
                  <c:v>-0.44650649999999997</c:v>
                </c:pt>
                <c:pt idx="142">
                  <c:v>-0.44650649999999997</c:v>
                </c:pt>
                <c:pt idx="143">
                  <c:v>-0.44650649999999997</c:v>
                </c:pt>
                <c:pt idx="144">
                  <c:v>-0.51912581899999999</c:v>
                </c:pt>
                <c:pt idx="145">
                  <c:v>-0.51912581899999999</c:v>
                </c:pt>
                <c:pt idx="146">
                  <c:v>-0.51912581899999999</c:v>
                </c:pt>
                <c:pt idx="147">
                  <c:v>-0.51912581899999999</c:v>
                </c:pt>
                <c:pt idx="148">
                  <c:v>-0.51912581899999999</c:v>
                </c:pt>
                <c:pt idx="149">
                  <c:v>-0.51912581899999999</c:v>
                </c:pt>
                <c:pt idx="150">
                  <c:v>-0.51912581899999999</c:v>
                </c:pt>
                <c:pt idx="151">
                  <c:v>-0.51912581899999999</c:v>
                </c:pt>
                <c:pt idx="152">
                  <c:v>-0.51912581899999999</c:v>
                </c:pt>
                <c:pt idx="153">
                  <c:v>-0.51912581899999999</c:v>
                </c:pt>
                <c:pt idx="154">
                  <c:v>-0.51912581899999999</c:v>
                </c:pt>
                <c:pt idx="155">
                  <c:v>-0.51912581899999999</c:v>
                </c:pt>
                <c:pt idx="156">
                  <c:v>-0.51912581899999999</c:v>
                </c:pt>
                <c:pt idx="157">
                  <c:v>-0.51912581899999999</c:v>
                </c:pt>
                <c:pt idx="158">
                  <c:v>-0.51912581899999999</c:v>
                </c:pt>
                <c:pt idx="159">
                  <c:v>-0.51912581899999999</c:v>
                </c:pt>
                <c:pt idx="160">
                  <c:v>-0.51912581899999999</c:v>
                </c:pt>
                <c:pt idx="161">
                  <c:v>-0.51912581899999999</c:v>
                </c:pt>
                <c:pt idx="162">
                  <c:v>-0.51912581899999999</c:v>
                </c:pt>
                <c:pt idx="163">
                  <c:v>-0.51912581899999999</c:v>
                </c:pt>
                <c:pt idx="164">
                  <c:v>-0.51912581899999999</c:v>
                </c:pt>
                <c:pt idx="165">
                  <c:v>-0.55349349999999997</c:v>
                </c:pt>
                <c:pt idx="166">
                  <c:v>-0.55349349999999997</c:v>
                </c:pt>
                <c:pt idx="167">
                  <c:v>-0.55349349999999997</c:v>
                </c:pt>
                <c:pt idx="168">
                  <c:v>-0.60898280100000002</c:v>
                </c:pt>
                <c:pt idx="169">
                  <c:v>-0.60898280100000002</c:v>
                </c:pt>
                <c:pt idx="170">
                  <c:v>-0.60898280100000002</c:v>
                </c:pt>
                <c:pt idx="171">
                  <c:v>-0.60898280100000002</c:v>
                </c:pt>
                <c:pt idx="172">
                  <c:v>-0.60898280100000002</c:v>
                </c:pt>
                <c:pt idx="173">
                  <c:v>-0.60898280100000002</c:v>
                </c:pt>
                <c:pt idx="174">
                  <c:v>-0.60898280100000002</c:v>
                </c:pt>
                <c:pt idx="175">
                  <c:v>-0.60898280100000002</c:v>
                </c:pt>
                <c:pt idx="176">
                  <c:v>-0.60898280100000002</c:v>
                </c:pt>
                <c:pt idx="177">
                  <c:v>-0.60898280100000002</c:v>
                </c:pt>
                <c:pt idx="178">
                  <c:v>-0.60898280100000002</c:v>
                </c:pt>
                <c:pt idx="179">
                  <c:v>-0.60898280100000002</c:v>
                </c:pt>
                <c:pt idx="180">
                  <c:v>-0.60898280100000002</c:v>
                </c:pt>
                <c:pt idx="181">
                  <c:v>-0.60898280100000002</c:v>
                </c:pt>
                <c:pt idx="182">
                  <c:v>-0.60898280100000002</c:v>
                </c:pt>
                <c:pt idx="183">
                  <c:v>-0.60898280100000002</c:v>
                </c:pt>
                <c:pt idx="184">
                  <c:v>-0.60898280100000002</c:v>
                </c:pt>
                <c:pt idx="185">
                  <c:v>-0.60898280100000002</c:v>
                </c:pt>
                <c:pt idx="186">
                  <c:v>-0.60898280100000002</c:v>
                </c:pt>
                <c:pt idx="187">
                  <c:v>-0.60898280100000002</c:v>
                </c:pt>
                <c:pt idx="188">
                  <c:v>-0.60898280100000002</c:v>
                </c:pt>
                <c:pt idx="189">
                  <c:v>-0.60898280100000002</c:v>
                </c:pt>
                <c:pt idx="190">
                  <c:v>-0.884792209</c:v>
                </c:pt>
                <c:pt idx="191">
                  <c:v>-0.884792209</c:v>
                </c:pt>
                <c:pt idx="192">
                  <c:v>-0.884792209</c:v>
                </c:pt>
                <c:pt idx="193">
                  <c:v>-0.884792209</c:v>
                </c:pt>
                <c:pt idx="194">
                  <c:v>-0.884792209</c:v>
                </c:pt>
                <c:pt idx="195">
                  <c:v>-0.884792209</c:v>
                </c:pt>
                <c:pt idx="196">
                  <c:v>-0.884792209</c:v>
                </c:pt>
                <c:pt idx="197">
                  <c:v>-0.884792209</c:v>
                </c:pt>
                <c:pt idx="198">
                  <c:v>-0.884792209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9-485A-82D9-9F48EB435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329311"/>
        <c:axId val="789319743"/>
      </c:lineChart>
      <c:catAx>
        <c:axId val="789329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9319743"/>
        <c:crosses val="autoZero"/>
        <c:auto val="1"/>
        <c:lblAlgn val="ctr"/>
        <c:lblOffset val="100"/>
        <c:noMultiLvlLbl val="0"/>
      </c:catAx>
      <c:valAx>
        <c:axId val="7893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932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Sheet10!$H$1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Sheet10!$H$2:$H$1024</c:f>
              <c:numCache>
                <c:formatCode>General</c:formatCode>
                <c:ptCount val="1023"/>
                <c:pt idx="0">
                  <c:v>1</c:v>
                </c:pt>
                <c:pt idx="1">
                  <c:v>0.89533275400000001</c:v>
                </c:pt>
                <c:pt idx="2">
                  <c:v>0.75067156599999996</c:v>
                </c:pt>
                <c:pt idx="3">
                  <c:v>0.59871649699999996</c:v>
                </c:pt>
                <c:pt idx="4">
                  <c:v>0.44834643600000001</c:v>
                </c:pt>
                <c:pt idx="5">
                  <c:v>0.32938557899999998</c:v>
                </c:pt>
                <c:pt idx="6">
                  <c:v>0.245893583</c:v>
                </c:pt>
                <c:pt idx="7">
                  <c:v>0.20752109599999999</c:v>
                </c:pt>
                <c:pt idx="8">
                  <c:v>0.170282766</c:v>
                </c:pt>
                <c:pt idx="9">
                  <c:v>0.13504344200000001</c:v>
                </c:pt>
                <c:pt idx="10">
                  <c:v>9.9503517200000002E-2</c:v>
                </c:pt>
                <c:pt idx="11">
                  <c:v>7.0342771700000001E-2</c:v>
                </c:pt>
                <c:pt idx="12">
                  <c:v>5.2403729400000001E-2</c:v>
                </c:pt>
                <c:pt idx="13">
                  <c:v>3.5561103400000002E-2</c:v>
                </c:pt>
                <c:pt idx="14">
                  <c:v>2.45735776E-2</c:v>
                </c:pt>
                <c:pt idx="15">
                  <c:v>1.7196990499999999E-2</c:v>
                </c:pt>
                <c:pt idx="16">
                  <c:v>1.26414532E-2</c:v>
                </c:pt>
                <c:pt idx="17">
                  <c:v>9.9968779800000008E-3</c:v>
                </c:pt>
                <c:pt idx="18">
                  <c:v>7.4163326099999996E-3</c:v>
                </c:pt>
                <c:pt idx="19">
                  <c:v>4.9399086299999999E-3</c:v>
                </c:pt>
                <c:pt idx="20">
                  <c:v>2.40818341E-3</c:v>
                </c:pt>
                <c:pt idx="21">
                  <c:v>1.1954748799999999E-3</c:v>
                </c:pt>
                <c:pt idx="22">
                  <c:v>2.54267943E-3</c:v>
                </c:pt>
                <c:pt idx="23">
                  <c:v>5.0347819899999998E-3</c:v>
                </c:pt>
                <c:pt idx="24">
                  <c:v>7.5399978099999999E-3</c:v>
                </c:pt>
                <c:pt idx="25">
                  <c:v>1.7198808499999999E-2</c:v>
                </c:pt>
                <c:pt idx="26">
                  <c:v>2.65616477E-2</c:v>
                </c:pt>
                <c:pt idx="27">
                  <c:v>3.5107281099999998E-2</c:v>
                </c:pt>
                <c:pt idx="28">
                  <c:v>4.2930416800000003E-2</c:v>
                </c:pt>
                <c:pt idx="29">
                  <c:v>5.3923390799999998E-2</c:v>
                </c:pt>
                <c:pt idx="30">
                  <c:v>6.2739349900000005E-2</c:v>
                </c:pt>
                <c:pt idx="31">
                  <c:v>6.9176800499999996E-2</c:v>
                </c:pt>
                <c:pt idx="32">
                  <c:v>7.4441254100000007E-2</c:v>
                </c:pt>
                <c:pt idx="33">
                  <c:v>7.9186864199999998E-2</c:v>
                </c:pt>
                <c:pt idx="34">
                  <c:v>7.6512135600000003E-2</c:v>
                </c:pt>
                <c:pt idx="35">
                  <c:v>6.8408906500000005E-2</c:v>
                </c:pt>
                <c:pt idx="36">
                  <c:v>5.9797097E-2</c:v>
                </c:pt>
                <c:pt idx="37">
                  <c:v>4.5682862400000003E-2</c:v>
                </c:pt>
                <c:pt idx="38">
                  <c:v>3.4438315800000001E-2</c:v>
                </c:pt>
                <c:pt idx="39">
                  <c:v>2.4452231800000002E-2</c:v>
                </c:pt>
                <c:pt idx="40">
                  <c:v>1.6413750099999999E-2</c:v>
                </c:pt>
                <c:pt idx="41">
                  <c:v>1.03114117E-2</c:v>
                </c:pt>
                <c:pt idx="42">
                  <c:v>5.0922897600000003E-3</c:v>
                </c:pt>
                <c:pt idx="43">
                  <c:v>5.0274767000000001E-3</c:v>
                </c:pt>
                <c:pt idx="44">
                  <c:v>4.9302577999999998E-3</c:v>
                </c:pt>
                <c:pt idx="45">
                  <c:v>6.1199255299999996E-3</c:v>
                </c:pt>
                <c:pt idx="46">
                  <c:v>7.41089322E-3</c:v>
                </c:pt>
                <c:pt idx="47">
                  <c:v>8.67118035E-3</c:v>
                </c:pt>
                <c:pt idx="48">
                  <c:v>8.7424581899999999E-3</c:v>
                </c:pt>
                <c:pt idx="49">
                  <c:v>8.84342659E-3</c:v>
                </c:pt>
                <c:pt idx="50">
                  <c:v>7.5942650400000001E-3</c:v>
                </c:pt>
                <c:pt idx="51">
                  <c:v>6.2806471299999998E-3</c:v>
                </c:pt>
                <c:pt idx="52">
                  <c:v>5.0909789300000001E-3</c:v>
                </c:pt>
                <c:pt idx="53">
                  <c:v>3.8046534199999999E-3</c:v>
                </c:pt>
                <c:pt idx="54">
                  <c:v>2.5520455099999999E-3</c:v>
                </c:pt>
                <c:pt idx="55">
                  <c:v>1.2883859500000001E-3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5.5488068599999999E-3</c:v>
                </c:pt>
                <c:pt idx="64">
                  <c:v>1.20523861E-2</c:v>
                </c:pt>
                <c:pt idx="65">
                  <c:v>1.9592828999999999E-2</c:v>
                </c:pt>
                <c:pt idx="66">
                  <c:v>2.7641836600000001E-2</c:v>
                </c:pt>
                <c:pt idx="67">
                  <c:v>3.4047573800000001E-2</c:v>
                </c:pt>
                <c:pt idx="68">
                  <c:v>3.58962938E-2</c:v>
                </c:pt>
                <c:pt idx="69">
                  <c:v>3.7268299599999999E-2</c:v>
                </c:pt>
                <c:pt idx="70">
                  <c:v>3.8581985999999999E-2</c:v>
                </c:pt>
                <c:pt idx="71">
                  <c:v>4.1177894899999998E-2</c:v>
                </c:pt>
                <c:pt idx="72">
                  <c:v>4.3551728099999999E-2</c:v>
                </c:pt>
                <c:pt idx="73">
                  <c:v>4.4326804599999999E-2</c:v>
                </c:pt>
                <c:pt idx="74">
                  <c:v>5.2624758299999998E-2</c:v>
                </c:pt>
                <c:pt idx="75">
                  <c:v>6.1126217199999999E-2</c:v>
                </c:pt>
                <c:pt idx="76">
                  <c:v>6.8310208600000005E-2</c:v>
                </c:pt>
                <c:pt idx="77">
                  <c:v>7.4516661499999998E-2</c:v>
                </c:pt>
                <c:pt idx="78">
                  <c:v>7.6399646700000004E-2</c:v>
                </c:pt>
                <c:pt idx="79">
                  <c:v>7.7177345800000005E-2</c:v>
                </c:pt>
                <c:pt idx="80">
                  <c:v>7.7033057799999999E-2</c:v>
                </c:pt>
                <c:pt idx="81">
                  <c:v>6.9863140599999998E-2</c:v>
                </c:pt>
                <c:pt idx="82">
                  <c:v>6.32308647E-2</c:v>
                </c:pt>
                <c:pt idx="83">
                  <c:v>5.7544328300000003E-2</c:v>
                </c:pt>
                <c:pt idx="84">
                  <c:v>5.2435956899999997E-2</c:v>
                </c:pt>
                <c:pt idx="85">
                  <c:v>4.3149005599999998E-2</c:v>
                </c:pt>
                <c:pt idx="86">
                  <c:v>3.5363130299999997E-2</c:v>
                </c:pt>
                <c:pt idx="87">
                  <c:v>2.7781821799999998E-2</c:v>
                </c:pt>
                <c:pt idx="88">
                  <c:v>1.98204238E-2</c:v>
                </c:pt>
                <c:pt idx="89">
                  <c:v>1.36217093E-2</c:v>
                </c:pt>
                <c:pt idx="90">
                  <c:v>1.2345125E-2</c:v>
                </c:pt>
                <c:pt idx="91">
                  <c:v>1.63555648E-2</c:v>
                </c:pt>
                <c:pt idx="92">
                  <c:v>2.3397000500000001E-2</c:v>
                </c:pt>
                <c:pt idx="93">
                  <c:v>2.9899872800000001E-2</c:v>
                </c:pt>
                <c:pt idx="94">
                  <c:v>3.5469997699999999E-2</c:v>
                </c:pt>
                <c:pt idx="95">
                  <c:v>4.1250500799999999E-2</c:v>
                </c:pt>
                <c:pt idx="96">
                  <c:v>4.3222710499999997E-2</c:v>
                </c:pt>
                <c:pt idx="97">
                  <c:v>4.27415222E-2</c:v>
                </c:pt>
                <c:pt idx="98">
                  <c:v>4.1543647599999997E-2</c:v>
                </c:pt>
                <c:pt idx="99">
                  <c:v>4.1409708599999998E-2</c:v>
                </c:pt>
                <c:pt idx="100">
                  <c:v>4.2591404200000002E-2</c:v>
                </c:pt>
                <c:pt idx="101">
                  <c:v>4.4830154599999998E-2</c:v>
                </c:pt>
                <c:pt idx="102">
                  <c:v>4.9896217899999998E-2</c:v>
                </c:pt>
                <c:pt idx="103">
                  <c:v>5.1692716800000003E-2</c:v>
                </c:pt>
                <c:pt idx="104">
                  <c:v>5.3500525700000003E-2</c:v>
                </c:pt>
                <c:pt idx="105">
                  <c:v>5.5420633400000002E-2</c:v>
                </c:pt>
                <c:pt idx="106">
                  <c:v>5.60074635E-2</c:v>
                </c:pt>
                <c:pt idx="107">
                  <c:v>5.6099612299999997E-2</c:v>
                </c:pt>
                <c:pt idx="108">
                  <c:v>5.5880706799999999E-2</c:v>
                </c:pt>
                <c:pt idx="109">
                  <c:v>6.1013184499999998E-2</c:v>
                </c:pt>
                <c:pt idx="110">
                  <c:v>6.4888067499999993E-2</c:v>
                </c:pt>
                <c:pt idx="111">
                  <c:v>6.6612467199999997E-2</c:v>
                </c:pt>
                <c:pt idx="112">
                  <c:v>6.6785283400000006E-2</c:v>
                </c:pt>
                <c:pt idx="113">
                  <c:v>6.7084424200000006E-2</c:v>
                </c:pt>
                <c:pt idx="114">
                  <c:v>6.7027062200000001E-2</c:v>
                </c:pt>
                <c:pt idx="115">
                  <c:v>6.2210854099999997E-2</c:v>
                </c:pt>
                <c:pt idx="116">
                  <c:v>5.5024672300000001E-2</c:v>
                </c:pt>
                <c:pt idx="117">
                  <c:v>5.0229042799999998E-2</c:v>
                </c:pt>
                <c:pt idx="118">
                  <c:v>4.4561862899999999E-2</c:v>
                </c:pt>
                <c:pt idx="119">
                  <c:v>3.74677442E-2</c:v>
                </c:pt>
                <c:pt idx="120">
                  <c:v>3.01346444E-2</c:v>
                </c:pt>
                <c:pt idx="121">
                  <c:v>2.30808947E-2</c:v>
                </c:pt>
                <c:pt idx="122">
                  <c:v>2.04491243E-2</c:v>
                </c:pt>
                <c:pt idx="123">
                  <c:v>1.7880391299999999E-2</c:v>
                </c:pt>
                <c:pt idx="124">
                  <c:v>1.89757142E-2</c:v>
                </c:pt>
                <c:pt idx="125">
                  <c:v>2.3512173399999999E-2</c:v>
                </c:pt>
                <c:pt idx="126">
                  <c:v>2.9441041899999999E-2</c:v>
                </c:pt>
                <c:pt idx="127">
                  <c:v>3.4631494399999997E-2</c:v>
                </c:pt>
                <c:pt idx="128">
                  <c:v>3.88500653E-2</c:v>
                </c:pt>
                <c:pt idx="129">
                  <c:v>4.3232545300000001E-2</c:v>
                </c:pt>
                <c:pt idx="130">
                  <c:v>4.48603183E-2</c:v>
                </c:pt>
                <c:pt idx="131">
                  <c:v>4.1144922399999999E-2</c:v>
                </c:pt>
                <c:pt idx="132">
                  <c:v>3.4258935599999998E-2</c:v>
                </c:pt>
                <c:pt idx="133">
                  <c:v>2.7457200000000001E-2</c:v>
                </c:pt>
                <c:pt idx="134">
                  <c:v>2.1156649999999999E-2</c:v>
                </c:pt>
                <c:pt idx="135">
                  <c:v>1.41860107E-2</c:v>
                </c:pt>
                <c:pt idx="136">
                  <c:v>8.2595283200000008E-3</c:v>
                </c:pt>
                <c:pt idx="137">
                  <c:v>4.9390611200000002E-3</c:v>
                </c:pt>
                <c:pt idx="138">
                  <c:v>3.7006903399999999E-3</c:v>
                </c:pt>
                <c:pt idx="139">
                  <c:v>2.4632555400000001E-3</c:v>
                </c:pt>
                <c:pt idx="140">
                  <c:v>1.2269447299999999E-3</c:v>
                </c:pt>
                <c:pt idx="141">
                  <c:v>0</c:v>
                </c:pt>
                <c:pt idx="142">
                  <c:v>0</c:v>
                </c:pt>
                <c:pt idx="143">
                  <c:v>1.2542934900000001E-3</c:v>
                </c:pt>
                <c:pt idx="144">
                  <c:v>2.4827367199999999E-3</c:v>
                </c:pt>
                <c:pt idx="145">
                  <c:v>3.73534439E-3</c:v>
                </c:pt>
                <c:pt idx="146">
                  <c:v>4.9250125899999997E-3</c:v>
                </c:pt>
                <c:pt idx="147">
                  <c:v>6.2227109399999999E-3</c:v>
                </c:pt>
                <c:pt idx="148">
                  <c:v>7.5166029900000002E-3</c:v>
                </c:pt>
                <c:pt idx="149">
                  <c:v>8.8108312299999998E-3</c:v>
                </c:pt>
                <c:pt idx="150">
                  <c:v>8.7406784299999991E-3</c:v>
                </c:pt>
                <c:pt idx="151">
                  <c:v>7.5089097999999996E-3</c:v>
                </c:pt>
                <c:pt idx="152">
                  <c:v>6.2510496899999997E-3</c:v>
                </c:pt>
                <c:pt idx="153">
                  <c:v>5.0613814999999999E-3</c:v>
                </c:pt>
                <c:pt idx="154">
                  <c:v>3.8717140000000001E-3</c:v>
                </c:pt>
                <c:pt idx="155">
                  <c:v>2.5795816899999999E-3</c:v>
                </c:pt>
                <c:pt idx="156">
                  <c:v>2.4844226400000001E-3</c:v>
                </c:pt>
                <c:pt idx="157">
                  <c:v>2.40818341E-3</c:v>
                </c:pt>
                <c:pt idx="158">
                  <c:v>4.8821158700000002E-3</c:v>
                </c:pt>
                <c:pt idx="159">
                  <c:v>7.3296367200000002E-3</c:v>
                </c:pt>
                <c:pt idx="160">
                  <c:v>9.8716318600000005E-3</c:v>
                </c:pt>
                <c:pt idx="161">
                  <c:v>1.2511430299999999E-2</c:v>
                </c:pt>
                <c:pt idx="162">
                  <c:v>1.50664365E-2</c:v>
                </c:pt>
                <c:pt idx="163">
                  <c:v>1.65113416E-2</c:v>
                </c:pt>
                <c:pt idx="164">
                  <c:v>1.6613203999999999E-2</c:v>
                </c:pt>
                <c:pt idx="165">
                  <c:v>1.6712034099999998E-2</c:v>
                </c:pt>
                <c:pt idx="166">
                  <c:v>1.6797604000000001E-2</c:v>
                </c:pt>
                <c:pt idx="167">
                  <c:v>1.67162176E-2</c:v>
                </c:pt>
                <c:pt idx="168">
                  <c:v>1.6661884299999999E-2</c:v>
                </c:pt>
                <c:pt idx="169">
                  <c:v>1.6646590100000001E-2</c:v>
                </c:pt>
                <c:pt idx="170">
                  <c:v>1.6687165899999998E-2</c:v>
                </c:pt>
                <c:pt idx="171">
                  <c:v>1.6662651699999999E-2</c:v>
                </c:pt>
                <c:pt idx="172">
                  <c:v>1.6700999800000001E-2</c:v>
                </c:pt>
                <c:pt idx="173">
                  <c:v>1.66711155E-2</c:v>
                </c:pt>
                <c:pt idx="174">
                  <c:v>1.67556461E-2</c:v>
                </c:pt>
                <c:pt idx="175">
                  <c:v>1.6782203700000001E-2</c:v>
                </c:pt>
                <c:pt idx="176">
                  <c:v>1.6636624900000001E-2</c:v>
                </c:pt>
                <c:pt idx="177">
                  <c:v>1.6511846300000001E-2</c:v>
                </c:pt>
                <c:pt idx="178">
                  <c:v>1.5264947900000001E-2</c:v>
                </c:pt>
                <c:pt idx="179">
                  <c:v>1.3943860299999999E-2</c:v>
                </c:pt>
                <c:pt idx="180">
                  <c:v>1.13913147E-2</c:v>
                </c:pt>
                <c:pt idx="181">
                  <c:v>8.8173421099999993E-3</c:v>
                </c:pt>
                <c:pt idx="182">
                  <c:v>6.3537801600000001E-3</c:v>
                </c:pt>
                <c:pt idx="183">
                  <c:v>3.78267816E-3</c:v>
                </c:pt>
                <c:pt idx="184">
                  <c:v>1.2656864700000001E-3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1.28688733E-3</c:v>
                </c:pt>
                <c:pt idx="199">
                  <c:v>2.5413681299999999E-3</c:v>
                </c:pt>
                <c:pt idx="200">
                  <c:v>3.7885436300000002E-3</c:v>
                </c:pt>
                <c:pt idx="201">
                  <c:v>5.0432113899999999E-3</c:v>
                </c:pt>
                <c:pt idx="202">
                  <c:v>6.3053723399999996E-3</c:v>
                </c:pt>
                <c:pt idx="203">
                  <c:v>9.8557360499999993E-3</c:v>
                </c:pt>
                <c:pt idx="204">
                  <c:v>1.44201238E-2</c:v>
                </c:pt>
                <c:pt idx="205">
                  <c:v>2.1795768300000001E-2</c:v>
                </c:pt>
                <c:pt idx="206">
                  <c:v>2.8678568099999999E-2</c:v>
                </c:pt>
                <c:pt idx="207">
                  <c:v>3.6457668999999998E-2</c:v>
                </c:pt>
                <c:pt idx="208">
                  <c:v>4.4423546600000002E-2</c:v>
                </c:pt>
                <c:pt idx="209">
                  <c:v>4.5710056999999998E-2</c:v>
                </c:pt>
                <c:pt idx="210">
                  <c:v>4.7198545199999997E-2</c:v>
                </c:pt>
                <c:pt idx="211">
                  <c:v>4.7693129600000002E-2</c:v>
                </c:pt>
                <c:pt idx="212">
                  <c:v>4.4677052600000003E-2</c:v>
                </c:pt>
                <c:pt idx="213">
                  <c:v>3.8685698099999999E-2</c:v>
                </c:pt>
                <c:pt idx="214">
                  <c:v>3.1379520899999999E-2</c:v>
                </c:pt>
                <c:pt idx="215">
                  <c:v>2.3443846000000001E-2</c:v>
                </c:pt>
                <c:pt idx="216">
                  <c:v>1.52507583E-2</c:v>
                </c:pt>
                <c:pt idx="217">
                  <c:v>1.39895603E-2</c:v>
                </c:pt>
                <c:pt idx="218">
                  <c:v>1.2772033E-2</c:v>
                </c:pt>
                <c:pt idx="219">
                  <c:v>1.15789277E-2</c:v>
                </c:pt>
                <c:pt idx="220">
                  <c:v>1.1513113E-2</c:v>
                </c:pt>
                <c:pt idx="221">
                  <c:v>1.1480025E-2</c:v>
                </c:pt>
                <c:pt idx="222">
                  <c:v>1.1461046500000001E-2</c:v>
                </c:pt>
                <c:pt idx="223">
                  <c:v>1.14559112E-2</c:v>
                </c:pt>
                <c:pt idx="224">
                  <c:v>1.1427487199999999E-2</c:v>
                </c:pt>
                <c:pt idx="225">
                  <c:v>1.01680895E-2</c:v>
                </c:pt>
                <c:pt idx="226">
                  <c:v>1.0226151899999999E-2</c:v>
                </c:pt>
                <c:pt idx="227">
                  <c:v>1.1600443199999999E-2</c:v>
                </c:pt>
                <c:pt idx="228">
                  <c:v>1.28237773E-2</c:v>
                </c:pt>
                <c:pt idx="229">
                  <c:v>1.40191494E-2</c:v>
                </c:pt>
                <c:pt idx="230">
                  <c:v>2.0689509799999999E-2</c:v>
                </c:pt>
                <c:pt idx="231">
                  <c:v>2.8163697599999999E-2</c:v>
                </c:pt>
                <c:pt idx="232">
                  <c:v>3.7513200199999999E-2</c:v>
                </c:pt>
                <c:pt idx="233">
                  <c:v>5.0063345600000003E-2</c:v>
                </c:pt>
                <c:pt idx="234">
                  <c:v>7.3764979800000005E-2</c:v>
                </c:pt>
                <c:pt idx="235">
                  <c:v>9.8615460099999996E-2</c:v>
                </c:pt>
                <c:pt idx="236">
                  <c:v>0.123898298</c:v>
                </c:pt>
                <c:pt idx="237">
                  <c:v>0.148623019</c:v>
                </c:pt>
                <c:pt idx="238">
                  <c:v>0.16490855800000001</c:v>
                </c:pt>
                <c:pt idx="239">
                  <c:v>0.19929793500000001</c:v>
                </c:pt>
                <c:pt idx="240">
                  <c:v>0.25241228900000001</c:v>
                </c:pt>
                <c:pt idx="241">
                  <c:v>0.32193779900000002</c:v>
                </c:pt>
                <c:pt idx="242">
                  <c:v>0.39693126099999998</c:v>
                </c:pt>
                <c:pt idx="243">
                  <c:v>0.47341170900000001</c:v>
                </c:pt>
                <c:pt idx="244">
                  <c:v>0.54035520599999998</c:v>
                </c:pt>
                <c:pt idx="245">
                  <c:v>0.52903831000000001</c:v>
                </c:pt>
                <c:pt idx="246">
                  <c:v>0.479498327</c:v>
                </c:pt>
                <c:pt idx="247">
                  <c:v>0.40708371999999998</c:v>
                </c:pt>
                <c:pt idx="248">
                  <c:v>0.32586845800000003</c:v>
                </c:pt>
                <c:pt idx="249">
                  <c:v>0.245625228</c:v>
                </c:pt>
                <c:pt idx="250">
                  <c:v>0.16923834400000001</c:v>
                </c:pt>
                <c:pt idx="251">
                  <c:v>0.13852719999999999</c:v>
                </c:pt>
                <c:pt idx="252">
                  <c:v>0.12100704</c:v>
                </c:pt>
                <c:pt idx="253">
                  <c:v>0.100025535</c:v>
                </c:pt>
                <c:pt idx="254">
                  <c:v>8.3913885100000002E-2</c:v>
                </c:pt>
                <c:pt idx="255">
                  <c:v>6.70211837E-2</c:v>
                </c:pt>
                <c:pt idx="256">
                  <c:v>5.7109482599999997E-2</c:v>
                </c:pt>
                <c:pt idx="257">
                  <c:v>4.9667384500000002E-2</c:v>
                </c:pt>
                <c:pt idx="258">
                  <c:v>3.8356967300000003E-2</c:v>
                </c:pt>
                <c:pt idx="259">
                  <c:v>2.9162176000000001E-2</c:v>
                </c:pt>
                <c:pt idx="260">
                  <c:v>2.0809933499999999E-2</c:v>
                </c:pt>
                <c:pt idx="261">
                  <c:v>1.3407475300000001E-2</c:v>
                </c:pt>
                <c:pt idx="262">
                  <c:v>1.01426495E-2</c:v>
                </c:pt>
                <c:pt idx="263">
                  <c:v>8.9869434000000008E-3</c:v>
                </c:pt>
                <c:pt idx="264">
                  <c:v>1.0241130399999999E-2</c:v>
                </c:pt>
                <c:pt idx="265">
                  <c:v>1.14651732E-2</c:v>
                </c:pt>
                <c:pt idx="266">
                  <c:v>1.2652298399999999E-2</c:v>
                </c:pt>
                <c:pt idx="267">
                  <c:v>1.3912310799999999E-2</c:v>
                </c:pt>
                <c:pt idx="268">
                  <c:v>1.5159037E-2</c:v>
                </c:pt>
                <c:pt idx="269">
                  <c:v>2.4670042100000001E-2</c:v>
                </c:pt>
                <c:pt idx="270">
                  <c:v>3.42473425E-2</c:v>
                </c:pt>
                <c:pt idx="271">
                  <c:v>4.2250864200000002E-2</c:v>
                </c:pt>
                <c:pt idx="272">
                  <c:v>4.8251856099999997E-2</c:v>
                </c:pt>
                <c:pt idx="273">
                  <c:v>5.6505594399999998E-2</c:v>
                </c:pt>
                <c:pt idx="274">
                  <c:v>6.72136173E-2</c:v>
                </c:pt>
                <c:pt idx="275">
                  <c:v>7.2355054299999999E-2</c:v>
                </c:pt>
                <c:pt idx="276">
                  <c:v>7.7120877800000001E-2</c:v>
                </c:pt>
                <c:pt idx="277">
                  <c:v>8.0983623899999996E-2</c:v>
                </c:pt>
                <c:pt idx="278">
                  <c:v>7.7329613300000002E-2</c:v>
                </c:pt>
                <c:pt idx="279">
                  <c:v>7.1199715100000005E-2</c:v>
                </c:pt>
                <c:pt idx="280">
                  <c:v>6.3371762600000006E-2</c:v>
                </c:pt>
                <c:pt idx="281">
                  <c:v>5.3152978400000002E-2</c:v>
                </c:pt>
                <c:pt idx="282">
                  <c:v>4.1705872900000003E-2</c:v>
                </c:pt>
                <c:pt idx="283">
                  <c:v>3.1092628800000001E-2</c:v>
                </c:pt>
                <c:pt idx="284">
                  <c:v>2.46887431E-2</c:v>
                </c:pt>
                <c:pt idx="285">
                  <c:v>1.8970569600000001E-2</c:v>
                </c:pt>
                <c:pt idx="286">
                  <c:v>1.4273776700000001E-2</c:v>
                </c:pt>
                <c:pt idx="287">
                  <c:v>1.7863422600000001E-2</c:v>
                </c:pt>
                <c:pt idx="288">
                  <c:v>2.4361969899999999E-2</c:v>
                </c:pt>
                <c:pt idx="289">
                  <c:v>3.05782426E-2</c:v>
                </c:pt>
                <c:pt idx="290">
                  <c:v>3.5928074300000001E-2</c:v>
                </c:pt>
                <c:pt idx="291">
                  <c:v>3.9511863100000003E-2</c:v>
                </c:pt>
                <c:pt idx="292">
                  <c:v>3.9962686599999998E-2</c:v>
                </c:pt>
                <c:pt idx="293">
                  <c:v>4.0333822399999997E-2</c:v>
                </c:pt>
                <c:pt idx="294">
                  <c:v>4.0738537900000003E-2</c:v>
                </c:pt>
                <c:pt idx="295">
                  <c:v>4.1302513300000003E-2</c:v>
                </c:pt>
                <c:pt idx="296">
                  <c:v>3.5707771800000003E-2</c:v>
                </c:pt>
                <c:pt idx="297">
                  <c:v>2.88140718E-2</c:v>
                </c:pt>
                <c:pt idx="298">
                  <c:v>2.1093290300000001E-2</c:v>
                </c:pt>
                <c:pt idx="299">
                  <c:v>1.2810923199999999E-2</c:v>
                </c:pt>
                <c:pt idx="300">
                  <c:v>6.2806471299999998E-3</c:v>
                </c:pt>
                <c:pt idx="301">
                  <c:v>5.0909789300000001E-3</c:v>
                </c:pt>
                <c:pt idx="302">
                  <c:v>3.8046534199999999E-3</c:v>
                </c:pt>
                <c:pt idx="303">
                  <c:v>2.5520455099999999E-3</c:v>
                </c:pt>
                <c:pt idx="304">
                  <c:v>1.2883859500000001E-3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1.2468007599999999E-3</c:v>
                </c:pt>
                <c:pt idx="312">
                  <c:v>2.5509216399999999E-3</c:v>
                </c:pt>
                <c:pt idx="313">
                  <c:v>3.7405896000000001E-3</c:v>
                </c:pt>
                <c:pt idx="314">
                  <c:v>4.9302577999999998E-3</c:v>
                </c:pt>
                <c:pt idx="315">
                  <c:v>6.1199255299999996E-3</c:v>
                </c:pt>
                <c:pt idx="316">
                  <c:v>7.4016661399999998E-3</c:v>
                </c:pt>
                <c:pt idx="317">
                  <c:v>1.42709967E-2</c:v>
                </c:pt>
                <c:pt idx="318">
                  <c:v>2.7556056200000002E-2</c:v>
                </c:pt>
                <c:pt idx="319">
                  <c:v>4.2245179399999999E-2</c:v>
                </c:pt>
                <c:pt idx="320">
                  <c:v>8.7425269200000003E-2</c:v>
                </c:pt>
                <c:pt idx="321">
                  <c:v>0.135060504</c:v>
                </c:pt>
                <c:pt idx="322">
                  <c:v>0.17827564500000001</c:v>
                </c:pt>
                <c:pt idx="323">
                  <c:v>0.218256056</c:v>
                </c:pt>
                <c:pt idx="324">
                  <c:v>0.22885538599999999</c:v>
                </c:pt>
                <c:pt idx="325">
                  <c:v>0.197549999</c:v>
                </c:pt>
                <c:pt idx="326">
                  <c:v>0.159905821</c:v>
                </c:pt>
                <c:pt idx="327">
                  <c:v>0.123214148</c:v>
                </c:pt>
                <c:pt idx="328">
                  <c:v>9.3835555000000001E-2</c:v>
                </c:pt>
                <c:pt idx="329">
                  <c:v>7.7790506199999998E-2</c:v>
                </c:pt>
                <c:pt idx="330">
                  <c:v>6.1802323899999997E-2</c:v>
                </c:pt>
                <c:pt idx="331">
                  <c:v>4.9431510300000002E-2</c:v>
                </c:pt>
                <c:pt idx="332">
                  <c:v>3.6880932700000001E-2</c:v>
                </c:pt>
                <c:pt idx="333">
                  <c:v>2.4290517000000001E-2</c:v>
                </c:pt>
                <c:pt idx="334">
                  <c:v>1.3926575E-2</c:v>
                </c:pt>
                <c:pt idx="335">
                  <c:v>7.5665968500000002E-3</c:v>
                </c:pt>
                <c:pt idx="336">
                  <c:v>7.5617260300000003E-3</c:v>
                </c:pt>
                <c:pt idx="337">
                  <c:v>7.5469287100000003E-3</c:v>
                </c:pt>
                <c:pt idx="338">
                  <c:v>7.5426199500000001E-3</c:v>
                </c:pt>
                <c:pt idx="339">
                  <c:v>7.5340038200000002E-3</c:v>
                </c:pt>
                <c:pt idx="340">
                  <c:v>7.6279919600000003E-3</c:v>
                </c:pt>
                <c:pt idx="341">
                  <c:v>1.29642505E-2</c:v>
                </c:pt>
                <c:pt idx="342">
                  <c:v>1.7795633500000001E-2</c:v>
                </c:pt>
                <c:pt idx="343">
                  <c:v>2.3314110900000001E-2</c:v>
                </c:pt>
                <c:pt idx="344">
                  <c:v>2.9669396600000002E-2</c:v>
                </c:pt>
                <c:pt idx="345">
                  <c:v>3.6389511100000001E-2</c:v>
                </c:pt>
                <c:pt idx="346">
                  <c:v>4.3276306200000003E-2</c:v>
                </c:pt>
                <c:pt idx="347">
                  <c:v>4.3850041899999997E-2</c:v>
                </c:pt>
                <c:pt idx="348">
                  <c:v>4.6896327299999999E-2</c:v>
                </c:pt>
                <c:pt idx="349">
                  <c:v>4.9975756599999997E-2</c:v>
                </c:pt>
                <c:pt idx="350">
                  <c:v>5.3134620200000003E-2</c:v>
                </c:pt>
                <c:pt idx="351">
                  <c:v>5.6099958700000001E-2</c:v>
                </c:pt>
                <c:pt idx="352">
                  <c:v>5.8549422800000001E-2</c:v>
                </c:pt>
                <c:pt idx="353">
                  <c:v>6.19634986E-2</c:v>
                </c:pt>
                <c:pt idx="354">
                  <c:v>6.5442509900000001E-2</c:v>
                </c:pt>
                <c:pt idx="355">
                  <c:v>6.4579859399999995E-2</c:v>
                </c:pt>
                <c:pt idx="356">
                  <c:v>6.3659995799999994E-2</c:v>
                </c:pt>
                <c:pt idx="357">
                  <c:v>6.2985263799999996E-2</c:v>
                </c:pt>
                <c:pt idx="358">
                  <c:v>6.16504997E-2</c:v>
                </c:pt>
                <c:pt idx="359">
                  <c:v>5.3718265100000002E-2</c:v>
                </c:pt>
                <c:pt idx="360">
                  <c:v>4.4880907999999997E-2</c:v>
                </c:pt>
                <c:pt idx="361">
                  <c:v>4.1746575399999999E-2</c:v>
                </c:pt>
                <c:pt idx="362">
                  <c:v>3.4418206700000002E-2</c:v>
                </c:pt>
                <c:pt idx="363">
                  <c:v>2.56307442E-2</c:v>
                </c:pt>
                <c:pt idx="364">
                  <c:v>1.6016770199999999E-2</c:v>
                </c:pt>
                <c:pt idx="365">
                  <c:v>6.3656894499999998E-3</c:v>
                </c:pt>
                <c:pt idx="366">
                  <c:v>3.8364978999999998E-3</c:v>
                </c:pt>
                <c:pt idx="367">
                  <c:v>1.2889478800000001E-3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1.2542934900000001E-3</c:v>
                </c:pt>
                <c:pt idx="376">
                  <c:v>2.4827367199999999E-3</c:v>
                </c:pt>
                <c:pt idx="377">
                  <c:v>3.73534439E-3</c:v>
                </c:pt>
                <c:pt idx="378">
                  <c:v>4.9250125899999997E-3</c:v>
                </c:pt>
                <c:pt idx="379">
                  <c:v>6.1369976000000001E-3</c:v>
                </c:pt>
                <c:pt idx="380">
                  <c:v>7.46307056E-3</c:v>
                </c:pt>
                <c:pt idx="381">
                  <c:v>8.7648956100000001E-3</c:v>
                </c:pt>
                <c:pt idx="382">
                  <c:v>1.12905838E-2</c:v>
                </c:pt>
                <c:pt idx="383">
                  <c:v>1.3932146100000001E-2</c:v>
                </c:pt>
                <c:pt idx="384">
                  <c:v>1.6551332500000002E-2</c:v>
                </c:pt>
                <c:pt idx="385">
                  <c:v>1.9148716699999999E-2</c:v>
                </c:pt>
                <c:pt idx="386">
                  <c:v>2.1766398100000001E-2</c:v>
                </c:pt>
                <c:pt idx="387">
                  <c:v>2.4451902099999999E-2</c:v>
                </c:pt>
                <c:pt idx="388">
                  <c:v>2.5751657800000001E-2</c:v>
                </c:pt>
                <c:pt idx="389">
                  <c:v>2.57546362E-2</c:v>
                </c:pt>
                <c:pt idx="390">
                  <c:v>2.44582258E-2</c:v>
                </c:pt>
                <c:pt idx="391">
                  <c:v>2.17626039E-2</c:v>
                </c:pt>
                <c:pt idx="392">
                  <c:v>1.7941894E-2</c:v>
                </c:pt>
                <c:pt idx="393">
                  <c:v>1.4016011700000001E-2</c:v>
                </c:pt>
                <c:pt idx="394">
                  <c:v>1.0242477999999999E-2</c:v>
                </c:pt>
                <c:pt idx="395">
                  <c:v>6.4926845999999996E-3</c:v>
                </c:pt>
                <c:pt idx="396">
                  <c:v>2.5795816899999999E-3</c:v>
                </c:pt>
                <c:pt idx="397">
                  <c:v>1.2889478800000001E-3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1.26122439E-3</c:v>
                </c:pt>
                <c:pt idx="413">
                  <c:v>2.5185150999999999E-3</c:v>
                </c:pt>
                <c:pt idx="414">
                  <c:v>3.7583850800000001E-3</c:v>
                </c:pt>
                <c:pt idx="415">
                  <c:v>1.2032643900000001E-2</c:v>
                </c:pt>
                <c:pt idx="416">
                  <c:v>2.02277992E-2</c:v>
                </c:pt>
                <c:pt idx="417">
                  <c:v>2.7508208499999999E-2</c:v>
                </c:pt>
                <c:pt idx="418">
                  <c:v>3.2609295099999998E-2</c:v>
                </c:pt>
                <c:pt idx="419">
                  <c:v>3.4790951799999997E-2</c:v>
                </c:pt>
                <c:pt idx="420">
                  <c:v>3.5982627400000002E-2</c:v>
                </c:pt>
                <c:pt idx="421">
                  <c:v>2.91053187E-2</c:v>
                </c:pt>
                <c:pt idx="422">
                  <c:v>2.2280292600000001E-2</c:v>
                </c:pt>
                <c:pt idx="423">
                  <c:v>1.6272943500000001E-2</c:v>
                </c:pt>
                <c:pt idx="424">
                  <c:v>1.1174978699999999E-2</c:v>
                </c:pt>
                <c:pt idx="425">
                  <c:v>9.0435510499999993E-3</c:v>
                </c:pt>
                <c:pt idx="426">
                  <c:v>6.6206240999999999E-3</c:v>
                </c:pt>
                <c:pt idx="427">
                  <c:v>5.2862144100000001E-3</c:v>
                </c:pt>
                <c:pt idx="428">
                  <c:v>3.9785955999999999E-3</c:v>
                </c:pt>
                <c:pt idx="429">
                  <c:v>2.6758338799999998E-3</c:v>
                </c:pt>
                <c:pt idx="430">
                  <c:v>1.36246765E-3</c:v>
                </c:pt>
                <c:pt idx="431">
                  <c:v>0</c:v>
                </c:pt>
                <c:pt idx="432">
                  <c:v>1.2468007599999999E-3</c:v>
                </c:pt>
                <c:pt idx="433">
                  <c:v>2.5509216399999999E-3</c:v>
                </c:pt>
                <c:pt idx="434">
                  <c:v>3.7405896000000001E-3</c:v>
                </c:pt>
                <c:pt idx="435">
                  <c:v>4.9302577999999998E-3</c:v>
                </c:pt>
                <c:pt idx="436">
                  <c:v>6.2273107500000003E-3</c:v>
                </c:pt>
                <c:pt idx="437">
                  <c:v>7.5277304299999999E-3</c:v>
                </c:pt>
                <c:pt idx="438">
                  <c:v>8.8164526999999996E-3</c:v>
                </c:pt>
                <c:pt idx="439">
                  <c:v>7.5647225599999998E-3</c:v>
                </c:pt>
                <c:pt idx="440">
                  <c:v>6.2510496899999997E-3</c:v>
                </c:pt>
                <c:pt idx="441">
                  <c:v>5.0613814999999999E-3</c:v>
                </c:pt>
                <c:pt idx="442">
                  <c:v>3.8717140000000001E-3</c:v>
                </c:pt>
                <c:pt idx="443">
                  <c:v>2.5795816899999999E-3</c:v>
                </c:pt>
                <c:pt idx="444">
                  <c:v>2.4844226400000001E-3</c:v>
                </c:pt>
                <c:pt idx="445">
                  <c:v>2.40818341E-3</c:v>
                </c:pt>
                <c:pt idx="446">
                  <c:v>3.6208918299999999E-3</c:v>
                </c:pt>
                <c:pt idx="447">
                  <c:v>4.8111216199999999E-3</c:v>
                </c:pt>
                <c:pt idx="448">
                  <c:v>6.0790898300000003E-3</c:v>
                </c:pt>
                <c:pt idx="449">
                  <c:v>7.3812692400000001E-3</c:v>
                </c:pt>
                <c:pt idx="450">
                  <c:v>8.6199929900000003E-3</c:v>
                </c:pt>
                <c:pt idx="451">
                  <c:v>9.9349189499999997E-3</c:v>
                </c:pt>
                <c:pt idx="452">
                  <c:v>1.00391908E-2</c:v>
                </c:pt>
                <c:pt idx="453">
                  <c:v>1.00925853E-2</c:v>
                </c:pt>
                <c:pt idx="454">
                  <c:v>1.0118398799999999E-2</c:v>
                </c:pt>
                <c:pt idx="455">
                  <c:v>1.01251751E-2</c:v>
                </c:pt>
                <c:pt idx="456">
                  <c:v>1.0083382E-2</c:v>
                </c:pt>
                <c:pt idx="457">
                  <c:v>1.01020131E-2</c:v>
                </c:pt>
                <c:pt idx="458">
                  <c:v>1.01364683E-2</c:v>
                </c:pt>
                <c:pt idx="459">
                  <c:v>1.0093648E-2</c:v>
                </c:pt>
                <c:pt idx="460">
                  <c:v>1.0102059700000001E-2</c:v>
                </c:pt>
                <c:pt idx="461">
                  <c:v>1.00768087E-2</c:v>
                </c:pt>
                <c:pt idx="462">
                  <c:v>1.00685814E-2</c:v>
                </c:pt>
                <c:pt idx="463">
                  <c:v>1.00959251E-2</c:v>
                </c:pt>
                <c:pt idx="464">
                  <c:v>1.00586889E-2</c:v>
                </c:pt>
                <c:pt idx="465">
                  <c:v>9.9964756499999995E-3</c:v>
                </c:pt>
                <c:pt idx="466">
                  <c:v>8.7637929199999992E-3</c:v>
                </c:pt>
                <c:pt idx="467">
                  <c:v>7.5603965699999999E-3</c:v>
                </c:pt>
                <c:pt idx="468">
                  <c:v>6.2421243600000002E-3</c:v>
                </c:pt>
                <c:pt idx="469">
                  <c:v>6.3506378800000001E-3</c:v>
                </c:pt>
                <c:pt idx="470">
                  <c:v>6.3802278599999996E-3</c:v>
                </c:pt>
                <c:pt idx="471">
                  <c:v>6.3668005200000002E-3</c:v>
                </c:pt>
                <c:pt idx="472">
                  <c:v>6.4372522799999998E-3</c:v>
                </c:pt>
                <c:pt idx="473">
                  <c:v>7.66648212E-3</c:v>
                </c:pt>
                <c:pt idx="474">
                  <c:v>1.13439979E-2</c:v>
                </c:pt>
                <c:pt idx="475">
                  <c:v>1.6027774700000001E-2</c:v>
                </c:pt>
                <c:pt idx="476">
                  <c:v>2.3555887899999999E-2</c:v>
                </c:pt>
                <c:pt idx="477">
                  <c:v>3.1958378900000001E-2</c:v>
                </c:pt>
                <c:pt idx="478">
                  <c:v>4.4765681000000002E-2</c:v>
                </c:pt>
                <c:pt idx="479">
                  <c:v>6.1143208300000002E-2</c:v>
                </c:pt>
                <c:pt idx="480">
                  <c:v>7.7084317799999996E-2</c:v>
                </c:pt>
                <c:pt idx="481">
                  <c:v>9.34623703E-2</c:v>
                </c:pt>
                <c:pt idx="482">
                  <c:v>0.108736321</c:v>
                </c:pt>
                <c:pt idx="483">
                  <c:v>0.12337134</c:v>
                </c:pt>
                <c:pt idx="484">
                  <c:v>0.14050711699999999</c:v>
                </c:pt>
                <c:pt idx="485">
                  <c:v>0.16458183500000001</c:v>
                </c:pt>
                <c:pt idx="486">
                  <c:v>0.19314572199999999</c:v>
                </c:pt>
                <c:pt idx="487">
                  <c:v>0.22598448400000001</c:v>
                </c:pt>
                <c:pt idx="488">
                  <c:v>0.25931394099999999</c:v>
                </c:pt>
                <c:pt idx="489">
                  <c:v>0.26848125499999997</c:v>
                </c:pt>
                <c:pt idx="490">
                  <c:v>0.25190436799999999</c:v>
                </c:pt>
                <c:pt idx="491">
                  <c:v>0.22544740099999999</c:v>
                </c:pt>
                <c:pt idx="492">
                  <c:v>0.19063334200000001</c:v>
                </c:pt>
                <c:pt idx="493">
                  <c:v>0.15289457100000001</c:v>
                </c:pt>
                <c:pt idx="494">
                  <c:v>0.118072972</c:v>
                </c:pt>
                <c:pt idx="495">
                  <c:v>9.58020911E-2</c:v>
                </c:pt>
                <c:pt idx="496">
                  <c:v>8.3000294899999993E-2</c:v>
                </c:pt>
                <c:pt idx="497">
                  <c:v>7.0121541600000004E-2</c:v>
                </c:pt>
                <c:pt idx="498">
                  <c:v>5.8837924200000002E-2</c:v>
                </c:pt>
                <c:pt idx="499">
                  <c:v>4.9322743000000002E-2</c:v>
                </c:pt>
                <c:pt idx="500">
                  <c:v>4.6505175500000002E-2</c:v>
                </c:pt>
                <c:pt idx="501">
                  <c:v>4.3735884099999997E-2</c:v>
                </c:pt>
                <c:pt idx="502">
                  <c:v>3.4217808400000001E-2</c:v>
                </c:pt>
                <c:pt idx="503">
                  <c:v>2.6086906E-2</c:v>
                </c:pt>
                <c:pt idx="504">
                  <c:v>1.96408182E-2</c:v>
                </c:pt>
                <c:pt idx="505">
                  <c:v>1.39925871E-2</c:v>
                </c:pt>
                <c:pt idx="506">
                  <c:v>9.1765969999999999E-3</c:v>
                </c:pt>
                <c:pt idx="507">
                  <c:v>5.2325427500000002E-3</c:v>
                </c:pt>
                <c:pt idx="508">
                  <c:v>6.4434246199999998E-3</c:v>
                </c:pt>
                <c:pt idx="509">
                  <c:v>7.7612735299999996E-3</c:v>
                </c:pt>
                <c:pt idx="510">
                  <c:v>9.0535087499999996E-3</c:v>
                </c:pt>
                <c:pt idx="511">
                  <c:v>1.0320560100000001E-2</c:v>
                </c:pt>
                <c:pt idx="512">
                  <c:v>1.1546213200000001E-2</c:v>
                </c:pt>
                <c:pt idx="513">
                  <c:v>1.5040678E-2</c:v>
                </c:pt>
                <c:pt idx="514">
                  <c:v>2.2042602299999998E-2</c:v>
                </c:pt>
                <c:pt idx="515">
                  <c:v>2.9078409100000001E-2</c:v>
                </c:pt>
                <c:pt idx="516">
                  <c:v>3.5790730299999997E-2</c:v>
                </c:pt>
                <c:pt idx="517">
                  <c:v>4.1639346600000002E-2</c:v>
                </c:pt>
                <c:pt idx="518">
                  <c:v>4.6017367400000002E-2</c:v>
                </c:pt>
                <c:pt idx="519">
                  <c:v>4.7600574800000003E-2</c:v>
                </c:pt>
                <c:pt idx="520">
                  <c:v>4.71374616E-2</c:v>
                </c:pt>
                <c:pt idx="521">
                  <c:v>4.6805068900000003E-2</c:v>
                </c:pt>
                <c:pt idx="522">
                  <c:v>4.3247349599999999E-2</c:v>
                </c:pt>
                <c:pt idx="523">
                  <c:v>3.6581724900000001E-2</c:v>
                </c:pt>
                <c:pt idx="524">
                  <c:v>2.8611550100000001E-2</c:v>
                </c:pt>
                <c:pt idx="525">
                  <c:v>2.10081134E-2</c:v>
                </c:pt>
                <c:pt idx="526">
                  <c:v>1.4075083699999999E-2</c:v>
                </c:pt>
                <c:pt idx="527">
                  <c:v>8.1538530099999999E-3</c:v>
                </c:pt>
                <c:pt idx="528">
                  <c:v>1.0487867499999999E-2</c:v>
                </c:pt>
                <c:pt idx="529">
                  <c:v>1.5753075500000002E-2</c:v>
                </c:pt>
                <c:pt idx="530">
                  <c:v>2.19058115E-2</c:v>
                </c:pt>
                <c:pt idx="531">
                  <c:v>2.85030548E-2</c:v>
                </c:pt>
                <c:pt idx="532">
                  <c:v>3.33971791E-2</c:v>
                </c:pt>
                <c:pt idx="533">
                  <c:v>3.4880410899999999E-2</c:v>
                </c:pt>
                <c:pt idx="534">
                  <c:v>3.6301448899999998E-2</c:v>
                </c:pt>
                <c:pt idx="535">
                  <c:v>3.7870563599999997E-2</c:v>
                </c:pt>
                <c:pt idx="536">
                  <c:v>3.36156487E-2</c:v>
                </c:pt>
                <c:pt idx="537">
                  <c:v>2.8273750100000002E-2</c:v>
                </c:pt>
                <c:pt idx="538">
                  <c:v>2.0590953499999998E-2</c:v>
                </c:pt>
                <c:pt idx="539">
                  <c:v>1.25036361E-2</c:v>
                </c:pt>
                <c:pt idx="540">
                  <c:v>6.1146803200000004E-3</c:v>
                </c:pt>
                <c:pt idx="541">
                  <c:v>4.9250125899999997E-3</c:v>
                </c:pt>
                <c:pt idx="542">
                  <c:v>3.73534439E-3</c:v>
                </c:pt>
                <c:pt idx="543">
                  <c:v>2.4827367199999999E-3</c:v>
                </c:pt>
                <c:pt idx="544">
                  <c:v>1.2542934900000001E-3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1.30746246E-3</c:v>
                </c:pt>
                <c:pt idx="554">
                  <c:v>2.6226174099999999E-3</c:v>
                </c:pt>
                <c:pt idx="555">
                  <c:v>3.8328135899999998E-3</c:v>
                </c:pt>
                <c:pt idx="556">
                  <c:v>5.0660967800000003E-3</c:v>
                </c:pt>
                <c:pt idx="557">
                  <c:v>1.1830110099999999E-2</c:v>
                </c:pt>
                <c:pt idx="558">
                  <c:v>1.96454413E-2</c:v>
                </c:pt>
                <c:pt idx="559">
                  <c:v>2.83313114E-2</c:v>
                </c:pt>
                <c:pt idx="560">
                  <c:v>3.61807346E-2</c:v>
                </c:pt>
                <c:pt idx="561">
                  <c:v>4.2324140699999999E-2</c:v>
                </c:pt>
                <c:pt idx="562">
                  <c:v>4.7339044500000003E-2</c:v>
                </c:pt>
                <c:pt idx="563">
                  <c:v>5.6132230900000003E-2</c:v>
                </c:pt>
                <c:pt idx="564">
                  <c:v>9.4649411700000005E-2</c:v>
                </c:pt>
                <c:pt idx="565">
                  <c:v>0.13851867600000001</c:v>
                </c:pt>
                <c:pt idx="566">
                  <c:v>0.185199946</c:v>
                </c:pt>
                <c:pt idx="567">
                  <c:v>0.22769004100000001</c:v>
                </c:pt>
                <c:pt idx="568">
                  <c:v>0.25425881099999997</c:v>
                </c:pt>
                <c:pt idx="569">
                  <c:v>0.24377499499999999</c:v>
                </c:pt>
                <c:pt idx="570">
                  <c:v>0.20365791</c:v>
                </c:pt>
                <c:pt idx="571">
                  <c:v>0.160804272</c:v>
                </c:pt>
                <c:pt idx="572">
                  <c:v>0.11833103</c:v>
                </c:pt>
                <c:pt idx="573">
                  <c:v>7.7235892400000006E-2</c:v>
                </c:pt>
                <c:pt idx="574">
                  <c:v>4.17630784E-2</c:v>
                </c:pt>
                <c:pt idx="575">
                  <c:v>3.0680641500000001E-2</c:v>
                </c:pt>
                <c:pt idx="576">
                  <c:v>2.18475461E-2</c:v>
                </c:pt>
                <c:pt idx="577">
                  <c:v>1.3833793800000001E-2</c:v>
                </c:pt>
                <c:pt idx="578">
                  <c:v>6.5030124999999996E-3</c:v>
                </c:pt>
                <c:pt idx="579">
                  <c:v>0</c:v>
                </c:pt>
                <c:pt idx="580">
                  <c:v>1.28688733E-3</c:v>
                </c:pt>
                <c:pt idx="581">
                  <c:v>2.5413681299999999E-3</c:v>
                </c:pt>
                <c:pt idx="582">
                  <c:v>3.7885436300000002E-3</c:v>
                </c:pt>
                <c:pt idx="583">
                  <c:v>5.0432113899999999E-3</c:v>
                </c:pt>
                <c:pt idx="584">
                  <c:v>6.3282698400000002E-3</c:v>
                </c:pt>
                <c:pt idx="585">
                  <c:v>8.7549202099999994E-3</c:v>
                </c:pt>
                <c:pt idx="586">
                  <c:v>1.21802278E-2</c:v>
                </c:pt>
                <c:pt idx="587">
                  <c:v>1.8348682700000001E-2</c:v>
                </c:pt>
                <c:pt idx="588">
                  <c:v>2.5432827000000002E-2</c:v>
                </c:pt>
                <c:pt idx="589">
                  <c:v>3.3340081600000002E-2</c:v>
                </c:pt>
                <c:pt idx="590">
                  <c:v>4.1398644399999997E-2</c:v>
                </c:pt>
                <c:pt idx="591">
                  <c:v>4.2933628000000001E-2</c:v>
                </c:pt>
                <c:pt idx="592">
                  <c:v>4.4647757000000003E-2</c:v>
                </c:pt>
                <c:pt idx="593">
                  <c:v>4.6419777000000002E-2</c:v>
                </c:pt>
                <c:pt idx="594">
                  <c:v>4.6845924099999998E-2</c:v>
                </c:pt>
                <c:pt idx="595">
                  <c:v>4.7230917999999997E-2</c:v>
                </c:pt>
                <c:pt idx="596">
                  <c:v>4.7029610700000002E-2</c:v>
                </c:pt>
                <c:pt idx="597">
                  <c:v>4.6863894900000001E-2</c:v>
                </c:pt>
                <c:pt idx="598">
                  <c:v>4.7007001899999998E-2</c:v>
                </c:pt>
                <c:pt idx="599">
                  <c:v>4.5697033400000003E-2</c:v>
                </c:pt>
                <c:pt idx="600">
                  <c:v>4.3185617799999999E-2</c:v>
                </c:pt>
                <c:pt idx="601">
                  <c:v>3.6596462099999998E-2</c:v>
                </c:pt>
                <c:pt idx="602">
                  <c:v>2.9178930400000001E-2</c:v>
                </c:pt>
                <c:pt idx="603">
                  <c:v>2.1089026699999999E-2</c:v>
                </c:pt>
                <c:pt idx="604">
                  <c:v>1.28402933E-2</c:v>
                </c:pt>
                <c:pt idx="605">
                  <c:v>1.14912447E-2</c:v>
                </c:pt>
                <c:pt idx="606">
                  <c:v>1.02469372E-2</c:v>
                </c:pt>
                <c:pt idx="607">
                  <c:v>9.0518947700000008E-3</c:v>
                </c:pt>
                <c:pt idx="608">
                  <c:v>9.0323416499999993E-3</c:v>
                </c:pt>
                <c:pt idx="609">
                  <c:v>8.92984122E-3</c:v>
                </c:pt>
                <c:pt idx="610">
                  <c:v>8.9775929199999993E-3</c:v>
                </c:pt>
                <c:pt idx="611">
                  <c:v>8.9789181900000008E-3</c:v>
                </c:pt>
                <c:pt idx="612">
                  <c:v>9.0162837899999994E-3</c:v>
                </c:pt>
                <c:pt idx="613">
                  <c:v>9.0100141199999997E-3</c:v>
                </c:pt>
                <c:pt idx="614">
                  <c:v>8.9493635999999994E-3</c:v>
                </c:pt>
                <c:pt idx="615">
                  <c:v>1.0197131E-2</c:v>
                </c:pt>
                <c:pt idx="616">
                  <c:v>1.0256322999999999E-2</c:v>
                </c:pt>
                <c:pt idx="617">
                  <c:v>1.0187765600000001E-2</c:v>
                </c:pt>
                <c:pt idx="618">
                  <c:v>1.02313543E-2</c:v>
                </c:pt>
                <c:pt idx="619">
                  <c:v>1.0210191800000001E-2</c:v>
                </c:pt>
                <c:pt idx="620">
                  <c:v>1.02129644E-2</c:v>
                </c:pt>
                <c:pt idx="621">
                  <c:v>1.02267656E-2</c:v>
                </c:pt>
                <c:pt idx="622">
                  <c:v>1.02023184E-2</c:v>
                </c:pt>
                <c:pt idx="623">
                  <c:v>1.27575491E-2</c:v>
                </c:pt>
                <c:pt idx="624">
                  <c:v>1.4130062400000001E-2</c:v>
                </c:pt>
                <c:pt idx="625">
                  <c:v>1.5468974599999999E-2</c:v>
                </c:pt>
                <c:pt idx="626">
                  <c:v>1.6798500000000001E-2</c:v>
                </c:pt>
                <c:pt idx="627">
                  <c:v>1.8088383600000001E-2</c:v>
                </c:pt>
                <c:pt idx="628">
                  <c:v>1.9457977299999998E-2</c:v>
                </c:pt>
                <c:pt idx="629">
                  <c:v>1.8073082000000001E-2</c:v>
                </c:pt>
                <c:pt idx="630">
                  <c:v>1.6761986499999999E-2</c:v>
                </c:pt>
                <c:pt idx="631">
                  <c:v>1.41738439E-2</c:v>
                </c:pt>
                <c:pt idx="632">
                  <c:v>1.1527229999999999E-2</c:v>
                </c:pt>
                <c:pt idx="633">
                  <c:v>8.9829117099999994E-3</c:v>
                </c:pt>
                <c:pt idx="634">
                  <c:v>6.3835699100000002E-3</c:v>
                </c:pt>
                <c:pt idx="635">
                  <c:v>3.8219357399999999E-3</c:v>
                </c:pt>
                <c:pt idx="636">
                  <c:v>1.2569160899999999E-3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1.26122439E-3</c:v>
                </c:pt>
                <c:pt idx="653">
                  <c:v>2.5185150999999999E-3</c:v>
                </c:pt>
                <c:pt idx="654">
                  <c:v>3.7583850800000001E-3</c:v>
                </c:pt>
                <c:pt idx="655">
                  <c:v>5.0012520500000001E-3</c:v>
                </c:pt>
                <c:pt idx="656">
                  <c:v>6.2471157899999996E-3</c:v>
                </c:pt>
                <c:pt idx="657">
                  <c:v>7.5997919800000003E-3</c:v>
                </c:pt>
                <c:pt idx="658">
                  <c:v>7.7275908600000004E-3</c:v>
                </c:pt>
                <c:pt idx="659">
                  <c:v>1.45884985E-2</c:v>
                </c:pt>
                <c:pt idx="660">
                  <c:v>2.1645193900000002E-2</c:v>
                </c:pt>
                <c:pt idx="661">
                  <c:v>2.8319155799999999E-2</c:v>
                </c:pt>
                <c:pt idx="662">
                  <c:v>3.4140486300000002E-2</c:v>
                </c:pt>
                <c:pt idx="663">
                  <c:v>3.9169553699999998E-2</c:v>
                </c:pt>
                <c:pt idx="664">
                  <c:v>4.46299613E-2</c:v>
                </c:pt>
                <c:pt idx="665">
                  <c:v>3.7841074199999998E-2</c:v>
                </c:pt>
                <c:pt idx="666">
                  <c:v>3.07434779E-2</c:v>
                </c:pt>
                <c:pt idx="667">
                  <c:v>2.3998912399999999E-2</c:v>
                </c:pt>
                <c:pt idx="668">
                  <c:v>1.8119808300000002E-2</c:v>
                </c:pt>
                <c:pt idx="669">
                  <c:v>1.3054782500000001E-2</c:v>
                </c:pt>
                <c:pt idx="670">
                  <c:v>8.7765939499999997E-3</c:v>
                </c:pt>
                <c:pt idx="671">
                  <c:v>8.8445292799999992E-3</c:v>
                </c:pt>
                <c:pt idx="672">
                  <c:v>8.9390296499999994E-3</c:v>
                </c:pt>
                <c:pt idx="673">
                  <c:v>9.0581159999999997E-3</c:v>
                </c:pt>
                <c:pt idx="674">
                  <c:v>9.1599952399999997E-3</c:v>
                </c:pt>
                <c:pt idx="675">
                  <c:v>9.2224599800000001E-3</c:v>
                </c:pt>
                <c:pt idx="676">
                  <c:v>9.1367522299999997E-3</c:v>
                </c:pt>
                <c:pt idx="677">
                  <c:v>9.0926140499999995E-3</c:v>
                </c:pt>
                <c:pt idx="678">
                  <c:v>1.3321557100000001E-2</c:v>
                </c:pt>
                <c:pt idx="679">
                  <c:v>1.8417701099999999E-2</c:v>
                </c:pt>
                <c:pt idx="680">
                  <c:v>2.45024376E-2</c:v>
                </c:pt>
                <c:pt idx="681">
                  <c:v>3.1045546800000001E-2</c:v>
                </c:pt>
                <c:pt idx="682">
                  <c:v>3.6369066700000001E-2</c:v>
                </c:pt>
                <c:pt idx="683">
                  <c:v>3.68748307E-2</c:v>
                </c:pt>
                <c:pt idx="684">
                  <c:v>3.7428032600000001E-2</c:v>
                </c:pt>
                <c:pt idx="685">
                  <c:v>3.3262003200000001E-2</c:v>
                </c:pt>
                <c:pt idx="686">
                  <c:v>2.7912216300000001E-2</c:v>
                </c:pt>
                <c:pt idx="687">
                  <c:v>2.11786479E-2</c:v>
                </c:pt>
                <c:pt idx="688">
                  <c:v>1.2783655E-2</c:v>
                </c:pt>
                <c:pt idx="689">
                  <c:v>6.2510496899999997E-3</c:v>
                </c:pt>
                <c:pt idx="690">
                  <c:v>5.0613814999999999E-3</c:v>
                </c:pt>
                <c:pt idx="691">
                  <c:v>3.8717140000000001E-3</c:v>
                </c:pt>
                <c:pt idx="692">
                  <c:v>2.5795816899999999E-3</c:v>
                </c:pt>
                <c:pt idx="693">
                  <c:v>1.2889478800000001E-3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1.2536394600000001E-3</c:v>
                </c:pt>
                <c:pt idx="716">
                  <c:v>2.47509219E-3</c:v>
                </c:pt>
                <c:pt idx="717">
                  <c:v>3.7125730899999999E-3</c:v>
                </c:pt>
                <c:pt idx="718">
                  <c:v>4.9434765200000001E-3</c:v>
                </c:pt>
                <c:pt idx="719">
                  <c:v>6.24052202E-3</c:v>
                </c:pt>
                <c:pt idx="720">
                  <c:v>7.5981691500000004E-3</c:v>
                </c:pt>
                <c:pt idx="721">
                  <c:v>8.8958712299999996E-3</c:v>
                </c:pt>
                <c:pt idx="722">
                  <c:v>1.0227710900000001E-2</c:v>
                </c:pt>
                <c:pt idx="723">
                  <c:v>1.1563598200000001E-2</c:v>
                </c:pt>
                <c:pt idx="724">
                  <c:v>1.6134224799999999E-2</c:v>
                </c:pt>
                <c:pt idx="725">
                  <c:v>2.39965431E-2</c:v>
                </c:pt>
                <c:pt idx="726">
                  <c:v>3.1995486500000003E-2</c:v>
                </c:pt>
                <c:pt idx="727">
                  <c:v>3.9626870299999999E-2</c:v>
                </c:pt>
                <c:pt idx="728">
                  <c:v>4.6775668899999998E-2</c:v>
                </c:pt>
                <c:pt idx="729">
                  <c:v>5.2964486200000001E-2</c:v>
                </c:pt>
                <c:pt idx="730">
                  <c:v>5.6317795099999998E-2</c:v>
                </c:pt>
                <c:pt idx="731">
                  <c:v>5.77717014E-2</c:v>
                </c:pt>
                <c:pt idx="732">
                  <c:v>5.9373866800000001E-2</c:v>
                </c:pt>
                <c:pt idx="733">
                  <c:v>6.1024937799999998E-2</c:v>
                </c:pt>
                <c:pt idx="734">
                  <c:v>6.2395952599999999E-2</c:v>
                </c:pt>
                <c:pt idx="735">
                  <c:v>6.2234722100000001E-2</c:v>
                </c:pt>
                <c:pt idx="736">
                  <c:v>6.2103875000000003E-2</c:v>
                </c:pt>
                <c:pt idx="737">
                  <c:v>6.0815461000000001E-2</c:v>
                </c:pt>
                <c:pt idx="738">
                  <c:v>5.9478312700000001E-2</c:v>
                </c:pt>
                <c:pt idx="739">
                  <c:v>5.7944823100000001E-2</c:v>
                </c:pt>
                <c:pt idx="740">
                  <c:v>5.6775286799999998E-2</c:v>
                </c:pt>
                <c:pt idx="741">
                  <c:v>5.5847417599999997E-2</c:v>
                </c:pt>
                <c:pt idx="742">
                  <c:v>5.45578226E-2</c:v>
                </c:pt>
                <c:pt idx="743">
                  <c:v>5.3074631800000001E-2</c:v>
                </c:pt>
                <c:pt idx="744">
                  <c:v>5.1528371900000002E-2</c:v>
                </c:pt>
                <c:pt idx="745">
                  <c:v>5.0004783999999997E-2</c:v>
                </c:pt>
                <c:pt idx="746">
                  <c:v>4.5146759600000003E-2</c:v>
                </c:pt>
                <c:pt idx="747">
                  <c:v>3.7010818700000003E-2</c:v>
                </c:pt>
                <c:pt idx="748">
                  <c:v>2.8876306500000001E-2</c:v>
                </c:pt>
                <c:pt idx="749">
                  <c:v>2.1168850400000001E-2</c:v>
                </c:pt>
                <c:pt idx="750">
                  <c:v>1.42297233E-2</c:v>
                </c:pt>
                <c:pt idx="751">
                  <c:v>8.2800304499999998E-3</c:v>
                </c:pt>
                <c:pt idx="752">
                  <c:v>5.0144661199999999E-3</c:v>
                </c:pt>
                <c:pt idx="753">
                  <c:v>3.733919E-3</c:v>
                </c:pt>
                <c:pt idx="754">
                  <c:v>2.4632555400000001E-3</c:v>
                </c:pt>
                <c:pt idx="755">
                  <c:v>1.2269447299999999E-3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1.26122439E-3</c:v>
                </c:pt>
                <c:pt idx="774">
                  <c:v>2.5185150999999999E-3</c:v>
                </c:pt>
                <c:pt idx="775">
                  <c:v>3.7583850800000001E-3</c:v>
                </c:pt>
                <c:pt idx="776">
                  <c:v>5.0012520500000001E-3</c:v>
                </c:pt>
                <c:pt idx="777">
                  <c:v>6.3557433899999998E-3</c:v>
                </c:pt>
                <c:pt idx="778">
                  <c:v>7.7219814999999999E-3</c:v>
                </c:pt>
                <c:pt idx="779">
                  <c:v>7.8253997499999998E-3</c:v>
                </c:pt>
                <c:pt idx="780">
                  <c:v>6.5626264500000002E-3</c:v>
                </c:pt>
                <c:pt idx="781">
                  <c:v>5.3043938200000003E-3</c:v>
                </c:pt>
                <c:pt idx="782">
                  <c:v>4.0662065099999999E-3</c:v>
                </c:pt>
                <c:pt idx="783">
                  <c:v>2.7162679500000002E-3</c:v>
                </c:pt>
                <c:pt idx="784">
                  <c:v>1.3646492699999999E-3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5.8187781800000003E-3</c:v>
                </c:pt>
                <c:pt idx="800">
                  <c:v>1.2405505400000001E-2</c:v>
                </c:pt>
                <c:pt idx="801">
                  <c:v>1.9959576400000002E-2</c:v>
                </c:pt>
                <c:pt idx="802">
                  <c:v>2.8032477900000002E-2</c:v>
                </c:pt>
                <c:pt idx="803">
                  <c:v>3.42398509E-2</c:v>
                </c:pt>
                <c:pt idx="804">
                  <c:v>3.5793635999999997E-2</c:v>
                </c:pt>
                <c:pt idx="805">
                  <c:v>3.7501707699999998E-2</c:v>
                </c:pt>
                <c:pt idx="806">
                  <c:v>3.90651822E-2</c:v>
                </c:pt>
                <c:pt idx="807">
                  <c:v>4.0387366000000001E-2</c:v>
                </c:pt>
                <c:pt idx="808">
                  <c:v>5.6759383500000003E-2</c:v>
                </c:pt>
                <c:pt idx="809">
                  <c:v>8.9269764700000004E-2</c:v>
                </c:pt>
                <c:pt idx="810">
                  <c:v>0.127605304</c:v>
                </c:pt>
                <c:pt idx="811">
                  <c:v>0.16822899899999999</c:v>
                </c:pt>
                <c:pt idx="812">
                  <c:v>0.20229499000000001</c:v>
                </c:pt>
                <c:pt idx="813">
                  <c:v>0.21259719099999999</c:v>
                </c:pt>
                <c:pt idx="814">
                  <c:v>0.19550567899999999</c:v>
                </c:pt>
                <c:pt idx="815">
                  <c:v>0.16602487899999999</c:v>
                </c:pt>
                <c:pt idx="816">
                  <c:v>0.135005072</c:v>
                </c:pt>
                <c:pt idx="817">
                  <c:v>0.10581520899999999</c:v>
                </c:pt>
                <c:pt idx="818">
                  <c:v>8.0677278300000002E-2</c:v>
                </c:pt>
                <c:pt idx="819">
                  <c:v>6.0204893400000001E-2</c:v>
                </c:pt>
                <c:pt idx="820">
                  <c:v>4.6797856700000001E-2</c:v>
                </c:pt>
                <c:pt idx="821">
                  <c:v>3.2819569100000001E-2</c:v>
                </c:pt>
                <c:pt idx="822">
                  <c:v>1.9061321400000001E-2</c:v>
                </c:pt>
                <c:pt idx="823">
                  <c:v>8.1538530099999999E-3</c:v>
                </c:pt>
                <c:pt idx="824">
                  <c:v>4.9390611200000002E-3</c:v>
                </c:pt>
                <c:pt idx="825">
                  <c:v>3.7006903399999999E-3</c:v>
                </c:pt>
                <c:pt idx="826">
                  <c:v>3.6587305399999998E-3</c:v>
                </c:pt>
                <c:pt idx="827">
                  <c:v>3.6351280299999999E-3</c:v>
                </c:pt>
                <c:pt idx="828">
                  <c:v>3.6208918299999999E-3</c:v>
                </c:pt>
                <c:pt idx="829">
                  <c:v>4.8111216199999999E-3</c:v>
                </c:pt>
                <c:pt idx="830">
                  <c:v>6.1003598399999998E-3</c:v>
                </c:pt>
                <c:pt idx="831">
                  <c:v>7.4700466400000002E-3</c:v>
                </c:pt>
                <c:pt idx="832">
                  <c:v>8.7799504399999999E-3</c:v>
                </c:pt>
                <c:pt idx="833">
                  <c:v>1.0102641799999999E-2</c:v>
                </c:pt>
                <c:pt idx="834">
                  <c:v>1.14999283E-2</c:v>
                </c:pt>
                <c:pt idx="835">
                  <c:v>1.2886296E-2</c:v>
                </c:pt>
                <c:pt idx="836">
                  <c:v>1.42298527E-2</c:v>
                </c:pt>
                <c:pt idx="837">
                  <c:v>1.5510105499999999E-2</c:v>
                </c:pt>
                <c:pt idx="838">
                  <c:v>1.67905018E-2</c:v>
                </c:pt>
                <c:pt idx="839">
                  <c:v>1.8124537499999999E-2</c:v>
                </c:pt>
                <c:pt idx="840">
                  <c:v>1.81629658E-2</c:v>
                </c:pt>
                <c:pt idx="841">
                  <c:v>1.81553289E-2</c:v>
                </c:pt>
                <c:pt idx="842">
                  <c:v>1.82529092E-2</c:v>
                </c:pt>
                <c:pt idx="843">
                  <c:v>1.83062386E-2</c:v>
                </c:pt>
                <c:pt idx="844">
                  <c:v>1.8270636E-2</c:v>
                </c:pt>
                <c:pt idx="845">
                  <c:v>1.8249381299999999E-2</c:v>
                </c:pt>
                <c:pt idx="846">
                  <c:v>1.82374064E-2</c:v>
                </c:pt>
                <c:pt idx="847">
                  <c:v>1.8185636000000002E-2</c:v>
                </c:pt>
                <c:pt idx="848">
                  <c:v>1.6882877800000001E-2</c:v>
                </c:pt>
                <c:pt idx="849">
                  <c:v>1.56159336E-2</c:v>
                </c:pt>
                <c:pt idx="850">
                  <c:v>1.4375565599999999E-2</c:v>
                </c:pt>
                <c:pt idx="851">
                  <c:v>1.3178295499999999E-2</c:v>
                </c:pt>
                <c:pt idx="852">
                  <c:v>1.19273039E-2</c:v>
                </c:pt>
                <c:pt idx="853">
                  <c:v>1.0537657000000001E-2</c:v>
                </c:pt>
                <c:pt idx="854">
                  <c:v>9.1914683599999998E-3</c:v>
                </c:pt>
                <c:pt idx="855">
                  <c:v>7.9120127500000009E-3</c:v>
                </c:pt>
                <c:pt idx="856">
                  <c:v>6.4937802999999999E-3</c:v>
                </c:pt>
                <c:pt idx="857">
                  <c:v>5.1363320100000004E-3</c:v>
                </c:pt>
                <c:pt idx="858">
                  <c:v>3.8034773900000002E-3</c:v>
                </c:pt>
                <c:pt idx="859">
                  <c:v>2.4939759200000001E-3</c:v>
                </c:pt>
                <c:pt idx="860">
                  <c:v>1.2569160899999999E-3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1.32258795E-3</c:v>
                </c:pt>
                <c:pt idx="895">
                  <c:v>2.5880280900000001E-3</c:v>
                </c:pt>
                <c:pt idx="896">
                  <c:v>3.8530393499999998E-3</c:v>
                </c:pt>
                <c:pt idx="897">
                  <c:v>5.1395450700000003E-3</c:v>
                </c:pt>
                <c:pt idx="898">
                  <c:v>6.41129306E-3</c:v>
                </c:pt>
                <c:pt idx="899">
                  <c:v>7.7971946400000004E-3</c:v>
                </c:pt>
                <c:pt idx="900">
                  <c:v>7.8392745900000005E-3</c:v>
                </c:pt>
                <c:pt idx="901">
                  <c:v>7.9107452199999994E-3</c:v>
                </c:pt>
                <c:pt idx="902">
                  <c:v>7.9202540199999998E-3</c:v>
                </c:pt>
                <c:pt idx="903">
                  <c:v>1.1361827099999999E-2</c:v>
                </c:pt>
                <c:pt idx="904">
                  <c:v>1.8260963299999999E-2</c:v>
                </c:pt>
                <c:pt idx="905">
                  <c:v>2.5146111799999999E-2</c:v>
                </c:pt>
                <c:pt idx="906">
                  <c:v>3.1651791200000001E-2</c:v>
                </c:pt>
                <c:pt idx="907">
                  <c:v>3.7496086200000001E-2</c:v>
                </c:pt>
                <c:pt idx="908">
                  <c:v>4.2329795699999999E-2</c:v>
                </c:pt>
                <c:pt idx="909">
                  <c:v>4.1005298500000002E-2</c:v>
                </c:pt>
                <c:pt idx="910">
                  <c:v>3.9712633900000002E-2</c:v>
                </c:pt>
                <c:pt idx="911">
                  <c:v>3.9265662399999998E-2</c:v>
                </c:pt>
                <c:pt idx="912">
                  <c:v>4.0077399499999999E-2</c:v>
                </c:pt>
                <c:pt idx="913">
                  <c:v>4.1996941000000003E-2</c:v>
                </c:pt>
                <c:pt idx="914">
                  <c:v>4.2074315199999997E-2</c:v>
                </c:pt>
                <c:pt idx="915">
                  <c:v>4.0485341100000002E-2</c:v>
                </c:pt>
                <c:pt idx="916">
                  <c:v>4.1011031699999999E-2</c:v>
                </c:pt>
                <c:pt idx="917">
                  <c:v>4.1434343899999997E-2</c:v>
                </c:pt>
                <c:pt idx="918">
                  <c:v>4.1937355000000003E-2</c:v>
                </c:pt>
                <c:pt idx="919">
                  <c:v>4.2265038900000003E-2</c:v>
                </c:pt>
                <c:pt idx="920">
                  <c:v>4.22324091E-2</c:v>
                </c:pt>
                <c:pt idx="921">
                  <c:v>4.2282179000000003E-2</c:v>
                </c:pt>
                <c:pt idx="922">
                  <c:v>4.2253527800000003E-2</c:v>
                </c:pt>
                <c:pt idx="923">
                  <c:v>4.2138636100000001E-2</c:v>
                </c:pt>
                <c:pt idx="924">
                  <c:v>3.6064989899999997E-2</c:v>
                </c:pt>
                <c:pt idx="925">
                  <c:v>2.8958136200000002E-2</c:v>
                </c:pt>
                <c:pt idx="926">
                  <c:v>2.1060539400000002E-2</c:v>
                </c:pt>
                <c:pt idx="927">
                  <c:v>1.2861987599999999E-2</c:v>
                </c:pt>
                <c:pt idx="928">
                  <c:v>6.3653150599999996E-3</c:v>
                </c:pt>
                <c:pt idx="929">
                  <c:v>5.0598830000000003E-3</c:v>
                </c:pt>
                <c:pt idx="930">
                  <c:v>3.7694366199999998E-3</c:v>
                </c:pt>
                <c:pt idx="931">
                  <c:v>2.4939759200000001E-3</c:v>
                </c:pt>
                <c:pt idx="932">
                  <c:v>1.2569160899999999E-3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1.26122439E-3</c:v>
                </c:pt>
                <c:pt idx="1006">
                  <c:v>2.5185150999999999E-3</c:v>
                </c:pt>
                <c:pt idx="1007">
                  <c:v>3.7583850800000001E-3</c:v>
                </c:pt>
                <c:pt idx="1008">
                  <c:v>5.0012520500000001E-3</c:v>
                </c:pt>
                <c:pt idx="1009">
                  <c:v>6.2695564699999998E-3</c:v>
                </c:pt>
                <c:pt idx="1010">
                  <c:v>7.6666464999999998E-3</c:v>
                </c:pt>
                <c:pt idx="1011">
                  <c:v>7.7810883499999997E-3</c:v>
                </c:pt>
                <c:pt idx="1012">
                  <c:v>7.8549403700000006E-3</c:v>
                </c:pt>
                <c:pt idx="1013">
                  <c:v>7.9561621000000006E-3</c:v>
                </c:pt>
                <c:pt idx="1014">
                  <c:v>8.0783627899999998E-3</c:v>
                </c:pt>
                <c:pt idx="1015">
                  <c:v>8.1629380599999996E-3</c:v>
                </c:pt>
                <c:pt idx="1016">
                  <c:v>8.1160981199999999E-3</c:v>
                </c:pt>
                <c:pt idx="1017">
                  <c:v>8.0509148500000002E-3</c:v>
                </c:pt>
                <c:pt idx="1018">
                  <c:v>8.0464966599999993E-3</c:v>
                </c:pt>
                <c:pt idx="1019">
                  <c:v>6.6836243500000003E-3</c:v>
                </c:pt>
                <c:pt idx="1020">
                  <c:v>5.3042797399999999E-3</c:v>
                </c:pt>
                <c:pt idx="1021">
                  <c:v>3.9589870700000003E-3</c:v>
                </c:pt>
                <c:pt idx="1022">
                  <c:v>2.6260027700000001E-3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4-4AA2-94FB-9CB63610F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000255"/>
        <c:axId val="2016984447"/>
      </c:lineChart>
      <c:catAx>
        <c:axId val="2017000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6984447"/>
        <c:crosses val="autoZero"/>
        <c:auto val="1"/>
        <c:lblAlgn val="ctr"/>
        <c:lblOffset val="100"/>
        <c:noMultiLvlLbl val="0"/>
      </c:catAx>
      <c:valAx>
        <c:axId val="20169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700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Sheet10!$Q$1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Sheet10!$Q$2:$Q$1025</c:f>
              <c:numCache>
                <c:formatCode>General</c:formatCode>
                <c:ptCount val="1024"/>
                <c:pt idx="0">
                  <c:v>1</c:v>
                </c:pt>
                <c:pt idx="1">
                  <c:v>0.86849278200000002</c:v>
                </c:pt>
                <c:pt idx="2">
                  <c:v>0.70927733199999998</c:v>
                </c:pt>
                <c:pt idx="3">
                  <c:v>0.55378091299999999</c:v>
                </c:pt>
                <c:pt idx="4">
                  <c:v>0.45733556199999997</c:v>
                </c:pt>
                <c:pt idx="5">
                  <c:v>0.37361306</c:v>
                </c:pt>
                <c:pt idx="6">
                  <c:v>0.24653260399999999</c:v>
                </c:pt>
                <c:pt idx="7">
                  <c:v>0.12424492099999999</c:v>
                </c:pt>
                <c:pt idx="8">
                  <c:v>2.4883410000000002E-2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1.196035E-2</c:v>
                </c:pt>
                <c:pt idx="126">
                  <c:v>6.6778197900000003E-2</c:v>
                </c:pt>
                <c:pt idx="127">
                  <c:v>0.13487790499999999</c:v>
                </c:pt>
                <c:pt idx="128">
                  <c:v>0.207890302</c:v>
                </c:pt>
                <c:pt idx="129">
                  <c:v>0.243771344</c:v>
                </c:pt>
                <c:pt idx="130">
                  <c:v>0.285587698</c:v>
                </c:pt>
                <c:pt idx="131">
                  <c:v>0.34995800300000002</c:v>
                </c:pt>
                <c:pt idx="132">
                  <c:v>0.416455925</c:v>
                </c:pt>
                <c:pt idx="133">
                  <c:v>0.46985450400000001</c:v>
                </c:pt>
                <c:pt idx="134">
                  <c:v>0.40408226800000002</c:v>
                </c:pt>
                <c:pt idx="135">
                  <c:v>0.32288455999999999</c:v>
                </c:pt>
                <c:pt idx="136">
                  <c:v>0.24347822399999999</c:v>
                </c:pt>
                <c:pt idx="137">
                  <c:v>0.200779453</c:v>
                </c:pt>
                <c:pt idx="138">
                  <c:v>0.16489841</c:v>
                </c:pt>
                <c:pt idx="139">
                  <c:v>0.110729411</c:v>
                </c:pt>
                <c:pt idx="140">
                  <c:v>5.72098568E-2</c:v>
                </c:pt>
                <c:pt idx="141">
                  <c:v>1.29230591E-2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1.4270410900000001E-2</c:v>
                </c:pt>
                <c:pt idx="156">
                  <c:v>5.8200325800000001E-2</c:v>
                </c:pt>
                <c:pt idx="157">
                  <c:v>0.10936135800000001</c:v>
                </c:pt>
                <c:pt idx="158">
                  <c:v>0.15783032799999999</c:v>
                </c:pt>
                <c:pt idx="159">
                  <c:v>0.19964668199999999</c:v>
                </c:pt>
                <c:pt idx="160">
                  <c:v>0.24299262499999999</c:v>
                </c:pt>
                <c:pt idx="161">
                  <c:v>0.30053442699999999</c:v>
                </c:pt>
                <c:pt idx="162">
                  <c:v>0.35551527100000002</c:v>
                </c:pt>
                <c:pt idx="163">
                  <c:v>0.37184611000000001</c:v>
                </c:pt>
                <c:pt idx="164">
                  <c:v>0.34994718400000002</c:v>
                </c:pt>
                <c:pt idx="165">
                  <c:v>0.29559424499999998</c:v>
                </c:pt>
                <c:pt idx="166">
                  <c:v>0.24425482700000001</c:v>
                </c:pt>
                <c:pt idx="167">
                  <c:v>0.195736364</c:v>
                </c:pt>
                <c:pt idx="168">
                  <c:v>0.15359880000000001</c:v>
                </c:pt>
                <c:pt idx="169">
                  <c:v>0.106328279</c:v>
                </c:pt>
                <c:pt idx="170">
                  <c:v>5.6412815999999998E-2</c:v>
                </c:pt>
                <c:pt idx="171">
                  <c:v>2.4883410000000002E-2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2.71934699E-2</c:v>
                </c:pt>
                <c:pt idx="289">
                  <c:v>0.112963095</c:v>
                </c:pt>
                <c:pt idx="290">
                  <c:v>0.213763326</c:v>
                </c:pt>
                <c:pt idx="291">
                  <c:v>0.31039682000000002</c:v>
                </c:pt>
                <c:pt idx="292">
                  <c:v>0.38244366600000002</c:v>
                </c:pt>
                <c:pt idx="293">
                  <c:v>0.45637482400000001</c:v>
                </c:pt>
                <c:pt idx="294">
                  <c:v>0.558753371</c:v>
                </c:pt>
                <c:pt idx="295">
                  <c:v>0.65846311999999996</c:v>
                </c:pt>
                <c:pt idx="296">
                  <c:v>0.68430173400000005</c:v>
                </c:pt>
                <c:pt idx="297">
                  <c:v>0.63879364699999996</c:v>
                </c:pt>
                <c:pt idx="298">
                  <c:v>0.52576845900000002</c:v>
                </c:pt>
                <c:pt idx="299">
                  <c:v>0.42022463700000001</c:v>
                </c:pt>
                <c:pt idx="300">
                  <c:v>0.32151257999999999</c:v>
                </c:pt>
                <c:pt idx="301">
                  <c:v>0.24927793400000001</c:v>
                </c:pt>
                <c:pt idx="302">
                  <c:v>0.17273213000000001</c:v>
                </c:pt>
                <c:pt idx="303">
                  <c:v>9.0108647900000005E-2</c:v>
                </c:pt>
                <c:pt idx="304">
                  <c:v>4.0116526200000002E-2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1.29230591E-2</c:v>
                </c:pt>
                <c:pt idx="422">
                  <c:v>5.4762769500000003E-2</c:v>
                </c:pt>
                <c:pt idx="423">
                  <c:v>0.104401968</c:v>
                </c:pt>
                <c:pt idx="424">
                  <c:v>0.152566493</c:v>
                </c:pt>
                <c:pt idx="425">
                  <c:v>0.18279703</c:v>
                </c:pt>
                <c:pt idx="426">
                  <c:v>0.213391155</c:v>
                </c:pt>
                <c:pt idx="427">
                  <c:v>0.25816780299999997</c:v>
                </c:pt>
                <c:pt idx="428">
                  <c:v>0.30280420200000002</c:v>
                </c:pt>
                <c:pt idx="429">
                  <c:v>0.31221038099999998</c:v>
                </c:pt>
                <c:pt idx="430">
                  <c:v>0.28901317700000001</c:v>
                </c:pt>
                <c:pt idx="431">
                  <c:v>0.23007908499999999</c:v>
                </c:pt>
                <c:pt idx="432">
                  <c:v>0.17503273499999999</c:v>
                </c:pt>
                <c:pt idx="433">
                  <c:v>0.123826072</c:v>
                </c:pt>
                <c:pt idx="434">
                  <c:v>9.3729048999999995E-2</c:v>
                </c:pt>
                <c:pt idx="435">
                  <c:v>6.4079239999999996E-2</c:v>
                </c:pt>
                <c:pt idx="436">
                  <c:v>3.1776580999999998E-2</c:v>
                </c:pt>
                <c:pt idx="437">
                  <c:v>1.4270410900000001E-2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1.29230591E-2</c:v>
                </c:pt>
                <c:pt idx="452">
                  <c:v>2.8773458700000001E-2</c:v>
                </c:pt>
                <c:pt idx="453">
                  <c:v>6.0598067899999997E-2</c:v>
                </c:pt>
                <c:pt idx="454">
                  <c:v>9.566769E-2</c:v>
                </c:pt>
                <c:pt idx="455">
                  <c:v>0.12581273900000001</c:v>
                </c:pt>
                <c:pt idx="456">
                  <c:v>0.15649352999999999</c:v>
                </c:pt>
                <c:pt idx="457">
                  <c:v>0.187434077</c:v>
                </c:pt>
                <c:pt idx="458">
                  <c:v>0.22292147600000001</c:v>
                </c:pt>
                <c:pt idx="459">
                  <c:v>0.24239122900000001</c:v>
                </c:pt>
                <c:pt idx="460">
                  <c:v>0.23863928000000001</c:v>
                </c:pt>
                <c:pt idx="461">
                  <c:v>0.20165240800000001</c:v>
                </c:pt>
                <c:pt idx="462">
                  <c:v>0.16333946599999999</c:v>
                </c:pt>
                <c:pt idx="463">
                  <c:v>0.13269341000000001</c:v>
                </c:pt>
                <c:pt idx="464">
                  <c:v>0.108772717</c:v>
                </c:pt>
                <c:pt idx="465">
                  <c:v>7.8595504199999999E-2</c:v>
                </c:pt>
                <c:pt idx="466">
                  <c:v>4.3315719799999999E-2</c:v>
                </c:pt>
                <c:pt idx="467">
                  <c:v>1.29230591E-2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2.4883410000000002E-2</c:v>
                </c:pt>
                <c:pt idx="585">
                  <c:v>5.5627666399999998E-2</c:v>
                </c:pt>
                <c:pt idx="586">
                  <c:v>0.11861466599999999</c:v>
                </c:pt>
                <c:pt idx="587">
                  <c:v>0.188460022</c:v>
                </c:pt>
                <c:pt idx="588">
                  <c:v>0.248850986</c:v>
                </c:pt>
                <c:pt idx="589">
                  <c:v>0.29766205000000001</c:v>
                </c:pt>
                <c:pt idx="590">
                  <c:v>0.34785923400000002</c:v>
                </c:pt>
                <c:pt idx="591">
                  <c:v>0.40735295399999999</c:v>
                </c:pt>
                <c:pt idx="592">
                  <c:v>0.436809689</c:v>
                </c:pt>
                <c:pt idx="593">
                  <c:v>0.42062312400000001</c:v>
                </c:pt>
                <c:pt idx="594">
                  <c:v>0.341408938</c:v>
                </c:pt>
                <c:pt idx="595">
                  <c:v>0.25982576600000001</c:v>
                </c:pt>
                <c:pt idx="596">
                  <c:v>0.19676075900000001</c:v>
                </c:pt>
                <c:pt idx="597">
                  <c:v>0.160879731</c:v>
                </c:pt>
                <c:pt idx="598">
                  <c:v>0.112565838</c:v>
                </c:pt>
                <c:pt idx="599">
                  <c:v>5.9699684400000001E-2</c:v>
                </c:pt>
                <c:pt idx="600">
                  <c:v>1.4270410900000001E-2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1.196035E-2</c:v>
                </c:pt>
                <c:pt idx="718">
                  <c:v>2.68542077E-2</c:v>
                </c:pt>
                <c:pt idx="719">
                  <c:v>5.8016594499999997E-2</c:v>
                </c:pt>
                <c:pt idx="720">
                  <c:v>9.2792339599999996E-2</c:v>
                </c:pt>
                <c:pt idx="721">
                  <c:v>0.123038277</c:v>
                </c:pt>
                <c:pt idx="722">
                  <c:v>0.141174942</c:v>
                </c:pt>
                <c:pt idx="723">
                  <c:v>0.16037927599999999</c:v>
                </c:pt>
                <c:pt idx="724">
                  <c:v>0.184351504</c:v>
                </c:pt>
                <c:pt idx="725">
                  <c:v>0.19434823100000001</c:v>
                </c:pt>
                <c:pt idx="726">
                  <c:v>0.181911767</c:v>
                </c:pt>
                <c:pt idx="727">
                  <c:v>0.139804438</c:v>
                </c:pt>
                <c:pt idx="728">
                  <c:v>9.57301557E-2</c:v>
                </c:pt>
                <c:pt idx="729">
                  <c:v>6.1952471699999997E-2</c:v>
                </c:pt>
                <c:pt idx="730">
                  <c:v>4.9992121799999997E-2</c:v>
                </c:pt>
                <c:pt idx="731">
                  <c:v>3.1855452800000003E-2</c:v>
                </c:pt>
                <c:pt idx="732">
                  <c:v>1.4165990099999999E-2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1.3500683899999999E-2</c:v>
                </c:pt>
                <c:pt idx="749">
                  <c:v>3.0674643800000002E-2</c:v>
                </c:pt>
                <c:pt idx="750">
                  <c:v>4.8859342899999998E-2</c:v>
                </c:pt>
                <c:pt idx="751">
                  <c:v>6.0819689199999999E-2</c:v>
                </c:pt>
                <c:pt idx="752">
                  <c:v>7.2780035399999998E-2</c:v>
                </c:pt>
                <c:pt idx="753">
                  <c:v>9.1802656699999999E-2</c:v>
                </c:pt>
                <c:pt idx="754">
                  <c:v>0.111418374</c:v>
                </c:pt>
                <c:pt idx="755">
                  <c:v>0.127495676</c:v>
                </c:pt>
                <c:pt idx="756">
                  <c:v>0.111720107</c:v>
                </c:pt>
                <c:pt idx="757">
                  <c:v>9.2054448999999997E-2</c:v>
                </c:pt>
                <c:pt idx="758">
                  <c:v>7.2934694600000002E-2</c:v>
                </c:pt>
                <c:pt idx="759">
                  <c:v>6.09743409E-2</c:v>
                </c:pt>
                <c:pt idx="760">
                  <c:v>4.9013990899999998E-2</c:v>
                </c:pt>
                <c:pt idx="761">
                  <c:v>3.07971314E-2</c:v>
                </c:pt>
                <c:pt idx="762">
                  <c:v>1.37571134E-2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2.6744501699999999E-2</c:v>
                </c:pt>
                <c:pt idx="882">
                  <c:v>6.0424033600000003E-2</c:v>
                </c:pt>
                <c:pt idx="883">
                  <c:v>9.6894323800000001E-2</c:v>
                </c:pt>
                <c:pt idx="884">
                  <c:v>0.108854674</c:v>
                </c:pt>
                <c:pt idx="885">
                  <c:v>0.12081502399999999</c:v>
                </c:pt>
                <c:pt idx="886">
                  <c:v>0.146675006</c:v>
                </c:pt>
                <c:pt idx="887">
                  <c:v>0.17433019</c:v>
                </c:pt>
                <c:pt idx="888">
                  <c:v>0.19536772399999999</c:v>
                </c:pt>
                <c:pt idx="889">
                  <c:v>0.15825124099999999</c:v>
                </c:pt>
                <c:pt idx="890">
                  <c:v>0.114277937</c:v>
                </c:pt>
                <c:pt idx="891">
                  <c:v>7.3912821700000006E-2</c:v>
                </c:pt>
                <c:pt idx="892">
                  <c:v>6.1952471699999997E-2</c:v>
                </c:pt>
                <c:pt idx="893">
                  <c:v>4.9992121799999997E-2</c:v>
                </c:pt>
                <c:pt idx="894">
                  <c:v>3.1855452800000003E-2</c:v>
                </c:pt>
                <c:pt idx="895">
                  <c:v>1.4165990099999999E-2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1.3243815900000001E-2</c:v>
                </c:pt>
                <c:pt idx="1015">
                  <c:v>2.97493879E-2</c:v>
                </c:pt>
                <c:pt idx="1016">
                  <c:v>4.8034980900000003E-2</c:v>
                </c:pt>
                <c:pt idx="1017">
                  <c:v>4.8034980900000003E-2</c:v>
                </c:pt>
                <c:pt idx="1018">
                  <c:v>4.8034980900000003E-2</c:v>
                </c:pt>
                <c:pt idx="1019">
                  <c:v>5.4874081200000001E-2</c:v>
                </c:pt>
                <c:pt idx="1020">
                  <c:v>6.2902353699999997E-2</c:v>
                </c:pt>
                <c:pt idx="1021">
                  <c:v>6.7826293400000001E-2</c:v>
                </c:pt>
                <c:pt idx="1022">
                  <c:v>4.6593960400000002E-2</c:v>
                </c:pt>
                <c:pt idx="1023">
                  <c:v>2.1657688500000001E-2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9-4656-BBF1-F58C00FC8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998591"/>
        <c:axId val="2016991519"/>
      </c:lineChart>
      <c:catAx>
        <c:axId val="2016998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6991519"/>
        <c:crosses val="autoZero"/>
        <c:auto val="1"/>
        <c:lblAlgn val="ctr"/>
        <c:lblOffset val="100"/>
        <c:noMultiLvlLbl val="0"/>
      </c:catAx>
      <c:valAx>
        <c:axId val="20169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699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Sheet10!$C$1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Sheet10!$C$2:$C$1025</c:f>
              <c:numCache>
                <c:formatCode>General</c:formatCode>
                <c:ptCount val="1024"/>
                <c:pt idx="0">
                  <c:v>6709.9706999999999</c:v>
                </c:pt>
                <c:pt idx="1">
                  <c:v>6603.9706999999999</c:v>
                </c:pt>
                <c:pt idx="2">
                  <c:v>6808.9706999999999</c:v>
                </c:pt>
                <c:pt idx="3">
                  <c:v>6888.9706999999999</c:v>
                </c:pt>
                <c:pt idx="4">
                  <c:v>6968.9706999999999</c:v>
                </c:pt>
                <c:pt idx="5">
                  <c:v>6867.9706999999999</c:v>
                </c:pt>
                <c:pt idx="6">
                  <c:v>6733.9706999999999</c:v>
                </c:pt>
                <c:pt idx="7">
                  <c:v>6930.9706999999999</c:v>
                </c:pt>
                <c:pt idx="8">
                  <c:v>7043.9706999999999</c:v>
                </c:pt>
                <c:pt idx="9">
                  <c:v>6463.9706999999999</c:v>
                </c:pt>
                <c:pt idx="10">
                  <c:v>6350.9706999999999</c:v>
                </c:pt>
                <c:pt idx="11">
                  <c:v>6350.9706999999999</c:v>
                </c:pt>
                <c:pt idx="12">
                  <c:v>6350.9706999999999</c:v>
                </c:pt>
                <c:pt idx="13">
                  <c:v>6350.9706999999999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6549.9706999999999</c:v>
                </c:pt>
                <c:pt idx="106">
                  <c:v>6599.9706999999999</c:v>
                </c:pt>
                <c:pt idx="107">
                  <c:v>6605.9706999999999</c:v>
                </c:pt>
                <c:pt idx="108">
                  <c:v>6610.9706999999999</c:v>
                </c:pt>
                <c:pt idx="109">
                  <c:v>17161.970700000002</c:v>
                </c:pt>
                <c:pt idx="110">
                  <c:v>31077.970700000002</c:v>
                </c:pt>
                <c:pt idx="111">
                  <c:v>36660.968800000002</c:v>
                </c:pt>
                <c:pt idx="112">
                  <c:v>40179.968800000002</c:v>
                </c:pt>
                <c:pt idx="113">
                  <c:v>42000.968800000002</c:v>
                </c:pt>
                <c:pt idx="114">
                  <c:v>41271.968800000002</c:v>
                </c:pt>
                <c:pt idx="115">
                  <c:v>23902.970700000002</c:v>
                </c:pt>
                <c:pt idx="116">
                  <c:v>6533.9706999999999</c:v>
                </c:pt>
                <c:pt idx="117">
                  <c:v>6760.9706999999999</c:v>
                </c:pt>
                <c:pt idx="118">
                  <c:v>6873.9706999999999</c:v>
                </c:pt>
                <c:pt idx="119">
                  <c:v>6986.9706999999999</c:v>
                </c:pt>
                <c:pt idx="120">
                  <c:v>6482.9706999999999</c:v>
                </c:pt>
                <c:pt idx="121">
                  <c:v>6570.9706999999999</c:v>
                </c:pt>
                <c:pt idx="122">
                  <c:v>6481.9706999999999</c:v>
                </c:pt>
                <c:pt idx="123">
                  <c:v>6392.9706999999999</c:v>
                </c:pt>
                <c:pt idx="124">
                  <c:v>6659.9706999999999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6880.9706999999999</c:v>
                </c:pt>
                <c:pt idx="240">
                  <c:v>6889.9706999999999</c:v>
                </c:pt>
                <c:pt idx="241">
                  <c:v>6897.9706999999999</c:v>
                </c:pt>
                <c:pt idx="242">
                  <c:v>6350.9706999999999</c:v>
                </c:pt>
                <c:pt idx="243">
                  <c:v>6350.9706999999999</c:v>
                </c:pt>
                <c:pt idx="244">
                  <c:v>6350.9706999999999</c:v>
                </c:pt>
                <c:pt idx="245">
                  <c:v>6350.9706999999999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28165.970700000002</c:v>
                </c:pt>
                <c:pt idx="355">
                  <c:v>32534.970700000002</c:v>
                </c:pt>
                <c:pt idx="356">
                  <c:v>36174.968800000002</c:v>
                </c:pt>
                <c:pt idx="357">
                  <c:v>40543.968800000002</c:v>
                </c:pt>
                <c:pt idx="358">
                  <c:v>42000.968800000002</c:v>
                </c:pt>
                <c:pt idx="359">
                  <c:v>40907.968800000002</c:v>
                </c:pt>
                <c:pt idx="360">
                  <c:v>6995.9706999999999</c:v>
                </c:pt>
                <c:pt idx="361">
                  <c:v>6819.9706999999999</c:v>
                </c:pt>
                <c:pt idx="362">
                  <c:v>6350.9706999999999</c:v>
                </c:pt>
                <c:pt idx="363">
                  <c:v>6350.9706999999999</c:v>
                </c:pt>
                <c:pt idx="364">
                  <c:v>6350.9706999999999</c:v>
                </c:pt>
                <c:pt idx="365">
                  <c:v>6350.9706999999999</c:v>
                </c:pt>
                <c:pt idx="366">
                  <c:v>6350.9706999999999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6695.9706999999999</c:v>
                </c:pt>
                <c:pt idx="389">
                  <c:v>6557.9706999999999</c:v>
                </c:pt>
                <c:pt idx="390">
                  <c:v>6686.9706999999999</c:v>
                </c:pt>
                <c:pt idx="391">
                  <c:v>6350.9706999999999</c:v>
                </c:pt>
                <c:pt idx="392">
                  <c:v>6350.9706999999999</c:v>
                </c:pt>
                <c:pt idx="393">
                  <c:v>6350.9706999999999</c:v>
                </c:pt>
                <c:pt idx="394">
                  <c:v>6350.9706999999999</c:v>
                </c:pt>
                <c:pt idx="395">
                  <c:v>6350.9706999999999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6869.9706999999999</c:v>
                </c:pt>
                <c:pt idx="594">
                  <c:v>6696.9706999999999</c:v>
                </c:pt>
                <c:pt idx="595">
                  <c:v>6657.9706999999999</c:v>
                </c:pt>
                <c:pt idx="596">
                  <c:v>6697.9706999999999</c:v>
                </c:pt>
                <c:pt idx="597">
                  <c:v>6737.9706999999999</c:v>
                </c:pt>
                <c:pt idx="598">
                  <c:v>12207.9707</c:v>
                </c:pt>
                <c:pt idx="599">
                  <c:v>17677.970700000002</c:v>
                </c:pt>
                <c:pt idx="600">
                  <c:v>32534.970700000002</c:v>
                </c:pt>
                <c:pt idx="601">
                  <c:v>37267.968800000002</c:v>
                </c:pt>
                <c:pt idx="602">
                  <c:v>41454.968800000002</c:v>
                </c:pt>
                <c:pt idx="603">
                  <c:v>41757.968800000002</c:v>
                </c:pt>
                <c:pt idx="604">
                  <c:v>6350.9706999999999</c:v>
                </c:pt>
                <c:pt idx="605">
                  <c:v>6350.9706999999999</c:v>
                </c:pt>
                <c:pt idx="606">
                  <c:v>6350.9706999999999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6877.9706999999999</c:v>
                </c:pt>
                <c:pt idx="629">
                  <c:v>6745.9706999999999</c:v>
                </c:pt>
                <c:pt idx="630">
                  <c:v>6686.9706999999999</c:v>
                </c:pt>
                <c:pt idx="631">
                  <c:v>6866.9706999999999</c:v>
                </c:pt>
                <c:pt idx="632">
                  <c:v>6350.9706999999999</c:v>
                </c:pt>
                <c:pt idx="633">
                  <c:v>6350.9706999999999</c:v>
                </c:pt>
                <c:pt idx="634">
                  <c:v>6350.9706999999999</c:v>
                </c:pt>
                <c:pt idx="635">
                  <c:v>6350.9706999999999</c:v>
                </c:pt>
                <c:pt idx="636">
                  <c:v>6350.9706999999999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6655.9706999999999</c:v>
                </c:pt>
                <c:pt idx="678">
                  <c:v>6961.9706999999999</c:v>
                </c:pt>
                <c:pt idx="679">
                  <c:v>6350.9706999999999</c:v>
                </c:pt>
                <c:pt idx="680">
                  <c:v>6350.9706999999999</c:v>
                </c:pt>
                <c:pt idx="681">
                  <c:v>6350.9706999999999</c:v>
                </c:pt>
                <c:pt idx="682">
                  <c:v>6350.9706999999999</c:v>
                </c:pt>
                <c:pt idx="683">
                  <c:v>6350.9706999999999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6381.9706999999999</c:v>
                </c:pt>
                <c:pt idx="840">
                  <c:v>6473.9706999999999</c:v>
                </c:pt>
                <c:pt idx="841">
                  <c:v>6473.9706999999999</c:v>
                </c:pt>
                <c:pt idx="842">
                  <c:v>6353.9706999999999</c:v>
                </c:pt>
                <c:pt idx="843">
                  <c:v>6768.9706999999999</c:v>
                </c:pt>
                <c:pt idx="844">
                  <c:v>6613.9706999999999</c:v>
                </c:pt>
                <c:pt idx="845">
                  <c:v>6399.9706999999999</c:v>
                </c:pt>
                <c:pt idx="846">
                  <c:v>6669.9706999999999</c:v>
                </c:pt>
                <c:pt idx="847">
                  <c:v>6939.9706999999999</c:v>
                </c:pt>
                <c:pt idx="848">
                  <c:v>6740.9706999999999</c:v>
                </c:pt>
                <c:pt idx="849">
                  <c:v>6612.9706999999999</c:v>
                </c:pt>
                <c:pt idx="850">
                  <c:v>6383.9706999999999</c:v>
                </c:pt>
                <c:pt idx="851">
                  <c:v>6546.9706999999999</c:v>
                </c:pt>
                <c:pt idx="852">
                  <c:v>6701.9706999999999</c:v>
                </c:pt>
                <c:pt idx="853">
                  <c:v>6570.9706999999999</c:v>
                </c:pt>
                <c:pt idx="854">
                  <c:v>6439.9706999999999</c:v>
                </c:pt>
                <c:pt idx="855">
                  <c:v>7011.9706999999999</c:v>
                </c:pt>
                <c:pt idx="856">
                  <c:v>6611.9706999999999</c:v>
                </c:pt>
                <c:pt idx="857">
                  <c:v>6567.9706999999999</c:v>
                </c:pt>
                <c:pt idx="858">
                  <c:v>6522.9706999999999</c:v>
                </c:pt>
                <c:pt idx="859">
                  <c:v>6350.9706999999999</c:v>
                </c:pt>
                <c:pt idx="860">
                  <c:v>6350.9706999999999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29621.970700000002</c:v>
                </c:pt>
                <c:pt idx="924">
                  <c:v>34718.968800000002</c:v>
                </c:pt>
                <c:pt idx="925">
                  <c:v>39451.968800000002</c:v>
                </c:pt>
                <c:pt idx="926">
                  <c:v>41818.968800000002</c:v>
                </c:pt>
                <c:pt idx="927">
                  <c:v>32676.970700000002</c:v>
                </c:pt>
                <c:pt idx="928">
                  <c:v>6350.9706999999999</c:v>
                </c:pt>
                <c:pt idx="929">
                  <c:v>6350.9706999999999</c:v>
                </c:pt>
                <c:pt idx="930">
                  <c:v>6350.9706999999999</c:v>
                </c:pt>
                <c:pt idx="931">
                  <c:v>6350.9706999999999</c:v>
                </c:pt>
                <c:pt idx="932">
                  <c:v>6350.9706999999999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6732.9706999999999</c:v>
                </c:pt>
                <c:pt idx="1019">
                  <c:v>6711.9706999999999</c:v>
                </c:pt>
                <c:pt idx="1020">
                  <c:v>6618.9706999999999</c:v>
                </c:pt>
                <c:pt idx="1021">
                  <c:v>6634.9706999999999</c:v>
                </c:pt>
                <c:pt idx="1022">
                  <c:v>6650.9706999999999</c:v>
                </c:pt>
                <c:pt idx="1023">
                  <c:v>6723.9706999999999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0-4C6A-AE69-1635F29D1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817375"/>
        <c:axId val="1858827359"/>
      </c:lineChart>
      <c:catAx>
        <c:axId val="1858817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827359"/>
        <c:crosses val="autoZero"/>
        <c:auto val="1"/>
        <c:lblAlgn val="ctr"/>
        <c:lblOffset val="100"/>
        <c:noMultiLvlLbl val="0"/>
      </c:catAx>
      <c:valAx>
        <c:axId val="18588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81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'스태거 분석(ACF)'!$O$1</c:f>
              <c:strCache>
                <c:ptCount val="1"/>
                <c:pt idx="0">
                  <c:v>DTOA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'스태거 분석(ACF)'!$O$2:$O$258</c:f>
              <c:numCache>
                <c:formatCode>General</c:formatCode>
                <c:ptCount val="257"/>
                <c:pt idx="2">
                  <c:v>84615</c:v>
                </c:pt>
                <c:pt idx="3">
                  <c:v>87081</c:v>
                </c:pt>
                <c:pt idx="4">
                  <c:v>85694</c:v>
                </c:pt>
                <c:pt idx="5">
                  <c:v>86927</c:v>
                </c:pt>
                <c:pt idx="6">
                  <c:v>171696</c:v>
                </c:pt>
                <c:pt idx="7">
                  <c:v>85694</c:v>
                </c:pt>
                <c:pt idx="8">
                  <c:v>86927</c:v>
                </c:pt>
                <c:pt idx="9">
                  <c:v>84615</c:v>
                </c:pt>
                <c:pt idx="10">
                  <c:v>87081</c:v>
                </c:pt>
                <c:pt idx="11">
                  <c:v>85694</c:v>
                </c:pt>
                <c:pt idx="12">
                  <c:v>86927</c:v>
                </c:pt>
                <c:pt idx="13">
                  <c:v>84615</c:v>
                </c:pt>
                <c:pt idx="14">
                  <c:v>87081</c:v>
                </c:pt>
                <c:pt idx="15">
                  <c:v>85694</c:v>
                </c:pt>
                <c:pt idx="16">
                  <c:v>86927</c:v>
                </c:pt>
                <c:pt idx="17">
                  <c:v>84615</c:v>
                </c:pt>
                <c:pt idx="18">
                  <c:v>87081</c:v>
                </c:pt>
                <c:pt idx="19">
                  <c:v>85694</c:v>
                </c:pt>
                <c:pt idx="20">
                  <c:v>86927</c:v>
                </c:pt>
                <c:pt idx="21">
                  <c:v>84615</c:v>
                </c:pt>
                <c:pt idx="22">
                  <c:v>87081</c:v>
                </c:pt>
                <c:pt idx="23">
                  <c:v>85694</c:v>
                </c:pt>
                <c:pt idx="24">
                  <c:v>86927</c:v>
                </c:pt>
                <c:pt idx="25">
                  <c:v>84615</c:v>
                </c:pt>
                <c:pt idx="26">
                  <c:v>172775</c:v>
                </c:pt>
                <c:pt idx="27">
                  <c:v>86927</c:v>
                </c:pt>
                <c:pt idx="28">
                  <c:v>84615</c:v>
                </c:pt>
                <c:pt idx="29">
                  <c:v>87081</c:v>
                </c:pt>
                <c:pt idx="30">
                  <c:v>85694</c:v>
                </c:pt>
                <c:pt idx="31">
                  <c:v>86927</c:v>
                </c:pt>
                <c:pt idx="32">
                  <c:v>84615</c:v>
                </c:pt>
                <c:pt idx="33">
                  <c:v>87081</c:v>
                </c:pt>
                <c:pt idx="34">
                  <c:v>85694</c:v>
                </c:pt>
                <c:pt idx="35">
                  <c:v>86927</c:v>
                </c:pt>
                <c:pt idx="36">
                  <c:v>84615</c:v>
                </c:pt>
                <c:pt idx="37">
                  <c:v>87081</c:v>
                </c:pt>
                <c:pt idx="38">
                  <c:v>85694</c:v>
                </c:pt>
                <c:pt idx="39">
                  <c:v>86927</c:v>
                </c:pt>
                <c:pt idx="40">
                  <c:v>84615</c:v>
                </c:pt>
                <c:pt idx="41">
                  <c:v>87081</c:v>
                </c:pt>
                <c:pt idx="42">
                  <c:v>85694</c:v>
                </c:pt>
                <c:pt idx="43">
                  <c:v>86927</c:v>
                </c:pt>
                <c:pt idx="44">
                  <c:v>84615</c:v>
                </c:pt>
                <c:pt idx="45">
                  <c:v>87081</c:v>
                </c:pt>
                <c:pt idx="46">
                  <c:v>85694</c:v>
                </c:pt>
                <c:pt idx="47">
                  <c:v>86927</c:v>
                </c:pt>
                <c:pt idx="48">
                  <c:v>84615</c:v>
                </c:pt>
                <c:pt idx="49">
                  <c:v>87081</c:v>
                </c:pt>
                <c:pt idx="50">
                  <c:v>85694</c:v>
                </c:pt>
                <c:pt idx="51">
                  <c:v>86927</c:v>
                </c:pt>
                <c:pt idx="52">
                  <c:v>84615</c:v>
                </c:pt>
                <c:pt idx="53">
                  <c:v>87081</c:v>
                </c:pt>
                <c:pt idx="54">
                  <c:v>85694</c:v>
                </c:pt>
                <c:pt idx="55">
                  <c:v>86927</c:v>
                </c:pt>
                <c:pt idx="56">
                  <c:v>84615</c:v>
                </c:pt>
                <c:pt idx="57">
                  <c:v>87081</c:v>
                </c:pt>
                <c:pt idx="58">
                  <c:v>172621</c:v>
                </c:pt>
                <c:pt idx="59">
                  <c:v>84615</c:v>
                </c:pt>
                <c:pt idx="60">
                  <c:v>87081</c:v>
                </c:pt>
                <c:pt idx="61">
                  <c:v>85694</c:v>
                </c:pt>
                <c:pt idx="62">
                  <c:v>86927</c:v>
                </c:pt>
                <c:pt idx="63">
                  <c:v>84615</c:v>
                </c:pt>
                <c:pt idx="64">
                  <c:v>172775</c:v>
                </c:pt>
                <c:pt idx="65">
                  <c:v>86927</c:v>
                </c:pt>
                <c:pt idx="66">
                  <c:v>84615</c:v>
                </c:pt>
                <c:pt idx="67">
                  <c:v>87081</c:v>
                </c:pt>
                <c:pt idx="68">
                  <c:v>85694</c:v>
                </c:pt>
                <c:pt idx="69">
                  <c:v>86927</c:v>
                </c:pt>
                <c:pt idx="70">
                  <c:v>84615</c:v>
                </c:pt>
                <c:pt idx="71">
                  <c:v>87081</c:v>
                </c:pt>
                <c:pt idx="72">
                  <c:v>85694</c:v>
                </c:pt>
                <c:pt idx="73">
                  <c:v>86927</c:v>
                </c:pt>
                <c:pt idx="74">
                  <c:v>84615</c:v>
                </c:pt>
                <c:pt idx="75">
                  <c:v>87081</c:v>
                </c:pt>
                <c:pt idx="76">
                  <c:v>85694</c:v>
                </c:pt>
                <c:pt idx="77">
                  <c:v>86927</c:v>
                </c:pt>
                <c:pt idx="78">
                  <c:v>84615</c:v>
                </c:pt>
                <c:pt idx="79">
                  <c:v>87081</c:v>
                </c:pt>
                <c:pt idx="80">
                  <c:v>85694</c:v>
                </c:pt>
                <c:pt idx="81">
                  <c:v>86927</c:v>
                </c:pt>
                <c:pt idx="82">
                  <c:v>84615</c:v>
                </c:pt>
                <c:pt idx="83">
                  <c:v>87081</c:v>
                </c:pt>
                <c:pt idx="84">
                  <c:v>85694</c:v>
                </c:pt>
                <c:pt idx="85">
                  <c:v>86927</c:v>
                </c:pt>
                <c:pt idx="86">
                  <c:v>84615</c:v>
                </c:pt>
                <c:pt idx="87">
                  <c:v>87081</c:v>
                </c:pt>
                <c:pt idx="88">
                  <c:v>85694</c:v>
                </c:pt>
                <c:pt idx="89">
                  <c:v>86927</c:v>
                </c:pt>
                <c:pt idx="90">
                  <c:v>84615</c:v>
                </c:pt>
                <c:pt idx="91">
                  <c:v>87081</c:v>
                </c:pt>
                <c:pt idx="92">
                  <c:v>85694</c:v>
                </c:pt>
                <c:pt idx="93">
                  <c:v>86927</c:v>
                </c:pt>
                <c:pt idx="94">
                  <c:v>84615</c:v>
                </c:pt>
                <c:pt idx="95">
                  <c:v>87081</c:v>
                </c:pt>
                <c:pt idx="96">
                  <c:v>85694</c:v>
                </c:pt>
                <c:pt idx="97">
                  <c:v>86927</c:v>
                </c:pt>
                <c:pt idx="98">
                  <c:v>84615</c:v>
                </c:pt>
                <c:pt idx="99">
                  <c:v>87081</c:v>
                </c:pt>
                <c:pt idx="100">
                  <c:v>85694</c:v>
                </c:pt>
                <c:pt idx="101">
                  <c:v>86927</c:v>
                </c:pt>
                <c:pt idx="102">
                  <c:v>84615</c:v>
                </c:pt>
                <c:pt idx="103">
                  <c:v>87081</c:v>
                </c:pt>
                <c:pt idx="104">
                  <c:v>85694</c:v>
                </c:pt>
                <c:pt idx="105">
                  <c:v>171542</c:v>
                </c:pt>
                <c:pt idx="106">
                  <c:v>87081</c:v>
                </c:pt>
                <c:pt idx="107">
                  <c:v>85694</c:v>
                </c:pt>
                <c:pt idx="108">
                  <c:v>86927</c:v>
                </c:pt>
                <c:pt idx="109">
                  <c:v>84615</c:v>
                </c:pt>
                <c:pt idx="110">
                  <c:v>87081</c:v>
                </c:pt>
                <c:pt idx="111">
                  <c:v>85694</c:v>
                </c:pt>
                <c:pt idx="112">
                  <c:v>86927</c:v>
                </c:pt>
                <c:pt idx="113">
                  <c:v>84615</c:v>
                </c:pt>
                <c:pt idx="114">
                  <c:v>87081</c:v>
                </c:pt>
                <c:pt idx="115">
                  <c:v>85694</c:v>
                </c:pt>
                <c:pt idx="116">
                  <c:v>86927</c:v>
                </c:pt>
                <c:pt idx="117">
                  <c:v>84615</c:v>
                </c:pt>
                <c:pt idx="118">
                  <c:v>87081</c:v>
                </c:pt>
                <c:pt idx="119">
                  <c:v>85694</c:v>
                </c:pt>
                <c:pt idx="120">
                  <c:v>86927</c:v>
                </c:pt>
                <c:pt idx="121">
                  <c:v>84615</c:v>
                </c:pt>
                <c:pt idx="122">
                  <c:v>87081</c:v>
                </c:pt>
                <c:pt idx="123">
                  <c:v>85694</c:v>
                </c:pt>
                <c:pt idx="124">
                  <c:v>86927</c:v>
                </c:pt>
                <c:pt idx="125">
                  <c:v>84615</c:v>
                </c:pt>
                <c:pt idx="126">
                  <c:v>87081</c:v>
                </c:pt>
                <c:pt idx="127">
                  <c:v>85694</c:v>
                </c:pt>
                <c:pt idx="128">
                  <c:v>86927</c:v>
                </c:pt>
                <c:pt idx="129">
                  <c:v>84615</c:v>
                </c:pt>
                <c:pt idx="130">
                  <c:v>87081</c:v>
                </c:pt>
                <c:pt idx="131">
                  <c:v>85694</c:v>
                </c:pt>
                <c:pt idx="132">
                  <c:v>86927</c:v>
                </c:pt>
                <c:pt idx="133">
                  <c:v>84615</c:v>
                </c:pt>
                <c:pt idx="134">
                  <c:v>87081</c:v>
                </c:pt>
                <c:pt idx="135">
                  <c:v>85694</c:v>
                </c:pt>
                <c:pt idx="136">
                  <c:v>86927</c:v>
                </c:pt>
                <c:pt idx="137">
                  <c:v>84615</c:v>
                </c:pt>
                <c:pt idx="138">
                  <c:v>87081</c:v>
                </c:pt>
                <c:pt idx="139">
                  <c:v>85694</c:v>
                </c:pt>
                <c:pt idx="140">
                  <c:v>86927</c:v>
                </c:pt>
                <c:pt idx="141">
                  <c:v>84615</c:v>
                </c:pt>
                <c:pt idx="142">
                  <c:v>87081</c:v>
                </c:pt>
                <c:pt idx="143">
                  <c:v>85694</c:v>
                </c:pt>
                <c:pt idx="144">
                  <c:v>86927</c:v>
                </c:pt>
                <c:pt idx="145">
                  <c:v>84615</c:v>
                </c:pt>
                <c:pt idx="146">
                  <c:v>87081</c:v>
                </c:pt>
                <c:pt idx="147">
                  <c:v>85694</c:v>
                </c:pt>
                <c:pt idx="148">
                  <c:v>86927</c:v>
                </c:pt>
                <c:pt idx="149">
                  <c:v>84615</c:v>
                </c:pt>
                <c:pt idx="150">
                  <c:v>87081</c:v>
                </c:pt>
                <c:pt idx="151">
                  <c:v>85694</c:v>
                </c:pt>
                <c:pt idx="152">
                  <c:v>86927</c:v>
                </c:pt>
                <c:pt idx="153">
                  <c:v>171696</c:v>
                </c:pt>
                <c:pt idx="154">
                  <c:v>85694</c:v>
                </c:pt>
                <c:pt idx="155">
                  <c:v>171542</c:v>
                </c:pt>
                <c:pt idx="156">
                  <c:v>87081</c:v>
                </c:pt>
                <c:pt idx="157">
                  <c:v>85694</c:v>
                </c:pt>
                <c:pt idx="158">
                  <c:v>86927</c:v>
                </c:pt>
                <c:pt idx="159">
                  <c:v>84615</c:v>
                </c:pt>
                <c:pt idx="160">
                  <c:v>87081</c:v>
                </c:pt>
                <c:pt idx="161">
                  <c:v>85694</c:v>
                </c:pt>
                <c:pt idx="162">
                  <c:v>86927</c:v>
                </c:pt>
                <c:pt idx="163">
                  <c:v>84615</c:v>
                </c:pt>
                <c:pt idx="164">
                  <c:v>87081</c:v>
                </c:pt>
                <c:pt idx="165">
                  <c:v>85694</c:v>
                </c:pt>
                <c:pt idx="166">
                  <c:v>86927</c:v>
                </c:pt>
                <c:pt idx="167">
                  <c:v>84615</c:v>
                </c:pt>
                <c:pt idx="168">
                  <c:v>87081</c:v>
                </c:pt>
                <c:pt idx="169">
                  <c:v>85694</c:v>
                </c:pt>
                <c:pt idx="170">
                  <c:v>86927</c:v>
                </c:pt>
                <c:pt idx="171">
                  <c:v>84615</c:v>
                </c:pt>
                <c:pt idx="172">
                  <c:v>87081</c:v>
                </c:pt>
                <c:pt idx="173">
                  <c:v>85694</c:v>
                </c:pt>
                <c:pt idx="174">
                  <c:v>86927</c:v>
                </c:pt>
                <c:pt idx="175">
                  <c:v>84615</c:v>
                </c:pt>
                <c:pt idx="176">
                  <c:v>87081</c:v>
                </c:pt>
                <c:pt idx="177">
                  <c:v>85694</c:v>
                </c:pt>
                <c:pt idx="178">
                  <c:v>86927</c:v>
                </c:pt>
                <c:pt idx="179">
                  <c:v>84615</c:v>
                </c:pt>
                <c:pt idx="180">
                  <c:v>87081</c:v>
                </c:pt>
                <c:pt idx="181">
                  <c:v>85694</c:v>
                </c:pt>
                <c:pt idx="182">
                  <c:v>171542</c:v>
                </c:pt>
                <c:pt idx="183">
                  <c:v>87081</c:v>
                </c:pt>
                <c:pt idx="184">
                  <c:v>85694</c:v>
                </c:pt>
                <c:pt idx="185">
                  <c:v>86927</c:v>
                </c:pt>
                <c:pt idx="186">
                  <c:v>84615</c:v>
                </c:pt>
                <c:pt idx="187">
                  <c:v>87081</c:v>
                </c:pt>
                <c:pt idx="188">
                  <c:v>85694</c:v>
                </c:pt>
                <c:pt idx="189">
                  <c:v>86927</c:v>
                </c:pt>
                <c:pt idx="190">
                  <c:v>84615</c:v>
                </c:pt>
                <c:pt idx="191">
                  <c:v>87081</c:v>
                </c:pt>
                <c:pt idx="192">
                  <c:v>85694</c:v>
                </c:pt>
                <c:pt idx="193">
                  <c:v>86927</c:v>
                </c:pt>
                <c:pt idx="194">
                  <c:v>84615</c:v>
                </c:pt>
                <c:pt idx="195">
                  <c:v>87081</c:v>
                </c:pt>
                <c:pt idx="196">
                  <c:v>85694</c:v>
                </c:pt>
                <c:pt idx="197">
                  <c:v>86927</c:v>
                </c:pt>
                <c:pt idx="198">
                  <c:v>84615</c:v>
                </c:pt>
                <c:pt idx="199">
                  <c:v>87081</c:v>
                </c:pt>
                <c:pt idx="200">
                  <c:v>85694</c:v>
                </c:pt>
                <c:pt idx="201">
                  <c:v>86927</c:v>
                </c:pt>
                <c:pt idx="202">
                  <c:v>84615</c:v>
                </c:pt>
                <c:pt idx="203">
                  <c:v>87081</c:v>
                </c:pt>
                <c:pt idx="204">
                  <c:v>85694</c:v>
                </c:pt>
                <c:pt idx="205">
                  <c:v>86927</c:v>
                </c:pt>
                <c:pt idx="206">
                  <c:v>84615</c:v>
                </c:pt>
                <c:pt idx="207">
                  <c:v>87081</c:v>
                </c:pt>
                <c:pt idx="208">
                  <c:v>172621</c:v>
                </c:pt>
                <c:pt idx="209">
                  <c:v>84615</c:v>
                </c:pt>
                <c:pt idx="210">
                  <c:v>87081</c:v>
                </c:pt>
                <c:pt idx="211">
                  <c:v>85694</c:v>
                </c:pt>
                <c:pt idx="212">
                  <c:v>86927</c:v>
                </c:pt>
                <c:pt idx="213">
                  <c:v>171696</c:v>
                </c:pt>
                <c:pt idx="214">
                  <c:v>85694</c:v>
                </c:pt>
                <c:pt idx="215">
                  <c:v>86927</c:v>
                </c:pt>
                <c:pt idx="216">
                  <c:v>84615</c:v>
                </c:pt>
                <c:pt idx="217">
                  <c:v>87081</c:v>
                </c:pt>
                <c:pt idx="218">
                  <c:v>344317</c:v>
                </c:pt>
                <c:pt idx="219">
                  <c:v>85694</c:v>
                </c:pt>
                <c:pt idx="220">
                  <c:v>86927</c:v>
                </c:pt>
                <c:pt idx="221">
                  <c:v>84615</c:v>
                </c:pt>
                <c:pt idx="222">
                  <c:v>87081</c:v>
                </c:pt>
                <c:pt idx="223">
                  <c:v>85694</c:v>
                </c:pt>
                <c:pt idx="224">
                  <c:v>171542</c:v>
                </c:pt>
                <c:pt idx="225">
                  <c:v>87081</c:v>
                </c:pt>
                <c:pt idx="226">
                  <c:v>85694</c:v>
                </c:pt>
                <c:pt idx="227">
                  <c:v>86927</c:v>
                </c:pt>
                <c:pt idx="228">
                  <c:v>84615</c:v>
                </c:pt>
                <c:pt idx="229">
                  <c:v>87081</c:v>
                </c:pt>
                <c:pt idx="230">
                  <c:v>85694</c:v>
                </c:pt>
                <c:pt idx="231">
                  <c:v>86927</c:v>
                </c:pt>
                <c:pt idx="232">
                  <c:v>84615</c:v>
                </c:pt>
                <c:pt idx="233">
                  <c:v>87081</c:v>
                </c:pt>
                <c:pt idx="234">
                  <c:v>85694</c:v>
                </c:pt>
                <c:pt idx="235">
                  <c:v>86927</c:v>
                </c:pt>
                <c:pt idx="236">
                  <c:v>84615</c:v>
                </c:pt>
                <c:pt idx="237">
                  <c:v>87081</c:v>
                </c:pt>
                <c:pt idx="238">
                  <c:v>85694</c:v>
                </c:pt>
                <c:pt idx="239">
                  <c:v>86927</c:v>
                </c:pt>
                <c:pt idx="240">
                  <c:v>84615</c:v>
                </c:pt>
                <c:pt idx="241">
                  <c:v>87081</c:v>
                </c:pt>
                <c:pt idx="242">
                  <c:v>85694</c:v>
                </c:pt>
                <c:pt idx="243">
                  <c:v>86927</c:v>
                </c:pt>
                <c:pt idx="244">
                  <c:v>84615</c:v>
                </c:pt>
                <c:pt idx="245">
                  <c:v>87081</c:v>
                </c:pt>
                <c:pt idx="246">
                  <c:v>85694</c:v>
                </c:pt>
                <c:pt idx="247">
                  <c:v>86927</c:v>
                </c:pt>
                <c:pt idx="248">
                  <c:v>84615</c:v>
                </c:pt>
                <c:pt idx="249">
                  <c:v>87081</c:v>
                </c:pt>
                <c:pt idx="250">
                  <c:v>85694</c:v>
                </c:pt>
                <c:pt idx="251">
                  <c:v>86927</c:v>
                </c:pt>
                <c:pt idx="252">
                  <c:v>84615</c:v>
                </c:pt>
                <c:pt idx="253">
                  <c:v>87081</c:v>
                </c:pt>
                <c:pt idx="254">
                  <c:v>85694</c:v>
                </c:pt>
                <c:pt idx="255">
                  <c:v>86927</c:v>
                </c:pt>
                <c:pt idx="256">
                  <c:v>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0-4ADE-AF5F-726FDE47ACD5}"/>
            </c:ext>
          </c:extLst>
        </c:ser>
        <c:ser>
          <c:idx val="1"/>
          <c:order val="1"/>
          <c:tx>
            <c:strRef>
              <c:f>'스태거 분석(ACF)'!$Q$1</c:f>
              <c:strCache>
                <c:ptCount val="1"/>
                <c:pt idx="0">
                  <c:v>DTOA+TOA1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'스태거 분석(ACF)'!$Q$4:$Q$258</c:f>
              <c:numCache>
                <c:formatCode>General</c:formatCode>
                <c:ptCount val="255"/>
                <c:pt idx="1">
                  <c:v>84615</c:v>
                </c:pt>
                <c:pt idx="2">
                  <c:v>87081</c:v>
                </c:pt>
                <c:pt idx="3">
                  <c:v>85694</c:v>
                </c:pt>
                <c:pt idx="4">
                  <c:v>86927</c:v>
                </c:pt>
                <c:pt idx="5">
                  <c:v>171696</c:v>
                </c:pt>
                <c:pt idx="6">
                  <c:v>85694</c:v>
                </c:pt>
                <c:pt idx="7">
                  <c:v>86927</c:v>
                </c:pt>
                <c:pt idx="8">
                  <c:v>84615</c:v>
                </c:pt>
                <c:pt idx="9">
                  <c:v>87081</c:v>
                </c:pt>
                <c:pt idx="10">
                  <c:v>85694</c:v>
                </c:pt>
                <c:pt idx="11">
                  <c:v>86927</c:v>
                </c:pt>
                <c:pt idx="12">
                  <c:v>84615</c:v>
                </c:pt>
                <c:pt idx="13">
                  <c:v>87081</c:v>
                </c:pt>
                <c:pt idx="14">
                  <c:v>85694</c:v>
                </c:pt>
                <c:pt idx="15">
                  <c:v>86927</c:v>
                </c:pt>
                <c:pt idx="16">
                  <c:v>84615</c:v>
                </c:pt>
                <c:pt idx="17">
                  <c:v>87081</c:v>
                </c:pt>
                <c:pt idx="18">
                  <c:v>85694</c:v>
                </c:pt>
                <c:pt idx="19">
                  <c:v>86927</c:v>
                </c:pt>
                <c:pt idx="20">
                  <c:v>84615</c:v>
                </c:pt>
                <c:pt idx="21">
                  <c:v>87081</c:v>
                </c:pt>
                <c:pt idx="22">
                  <c:v>85694</c:v>
                </c:pt>
                <c:pt idx="23">
                  <c:v>86927</c:v>
                </c:pt>
                <c:pt idx="24">
                  <c:v>84615</c:v>
                </c:pt>
                <c:pt idx="25">
                  <c:v>172775</c:v>
                </c:pt>
                <c:pt idx="26">
                  <c:v>86927</c:v>
                </c:pt>
                <c:pt idx="27">
                  <c:v>84615</c:v>
                </c:pt>
                <c:pt idx="28">
                  <c:v>87081</c:v>
                </c:pt>
                <c:pt idx="29">
                  <c:v>85694</c:v>
                </c:pt>
                <c:pt idx="30">
                  <c:v>86927</c:v>
                </c:pt>
                <c:pt idx="31">
                  <c:v>84615</c:v>
                </c:pt>
                <c:pt idx="32">
                  <c:v>87081</c:v>
                </c:pt>
                <c:pt idx="33">
                  <c:v>85694</c:v>
                </c:pt>
                <c:pt idx="34">
                  <c:v>86927</c:v>
                </c:pt>
                <c:pt idx="35">
                  <c:v>84615</c:v>
                </c:pt>
                <c:pt idx="36">
                  <c:v>87081</c:v>
                </c:pt>
                <c:pt idx="37">
                  <c:v>85694</c:v>
                </c:pt>
                <c:pt idx="38">
                  <c:v>86927</c:v>
                </c:pt>
                <c:pt idx="39">
                  <c:v>84615</c:v>
                </c:pt>
                <c:pt idx="40">
                  <c:v>87081</c:v>
                </c:pt>
                <c:pt idx="41">
                  <c:v>85694</c:v>
                </c:pt>
                <c:pt idx="42">
                  <c:v>86927</c:v>
                </c:pt>
                <c:pt idx="43">
                  <c:v>84615</c:v>
                </c:pt>
                <c:pt idx="44">
                  <c:v>87081</c:v>
                </c:pt>
                <c:pt idx="45">
                  <c:v>85694</c:v>
                </c:pt>
                <c:pt idx="46">
                  <c:v>86927</c:v>
                </c:pt>
                <c:pt idx="47">
                  <c:v>84615</c:v>
                </c:pt>
                <c:pt idx="48">
                  <c:v>87081</c:v>
                </c:pt>
                <c:pt idx="49">
                  <c:v>85694</c:v>
                </c:pt>
                <c:pt idx="50">
                  <c:v>86927</c:v>
                </c:pt>
                <c:pt idx="51">
                  <c:v>84615</c:v>
                </c:pt>
                <c:pt idx="52">
                  <c:v>87081</c:v>
                </c:pt>
                <c:pt idx="53">
                  <c:v>85694</c:v>
                </c:pt>
                <c:pt idx="54">
                  <c:v>86927</c:v>
                </c:pt>
                <c:pt idx="55">
                  <c:v>84615</c:v>
                </c:pt>
                <c:pt idx="56">
                  <c:v>87081</c:v>
                </c:pt>
                <c:pt idx="57">
                  <c:v>172621</c:v>
                </c:pt>
                <c:pt idx="58">
                  <c:v>84615</c:v>
                </c:pt>
                <c:pt idx="59">
                  <c:v>87081</c:v>
                </c:pt>
                <c:pt idx="60">
                  <c:v>85694</c:v>
                </c:pt>
                <c:pt idx="61">
                  <c:v>86927</c:v>
                </c:pt>
                <c:pt idx="62">
                  <c:v>84615</c:v>
                </c:pt>
                <c:pt idx="63">
                  <c:v>172775</c:v>
                </c:pt>
                <c:pt idx="64">
                  <c:v>86927</c:v>
                </c:pt>
                <c:pt idx="65">
                  <c:v>84615</c:v>
                </c:pt>
                <c:pt idx="66">
                  <c:v>87081</c:v>
                </c:pt>
                <c:pt idx="67">
                  <c:v>85694</c:v>
                </c:pt>
                <c:pt idx="68">
                  <c:v>86927</c:v>
                </c:pt>
                <c:pt idx="69">
                  <c:v>84615</c:v>
                </c:pt>
                <c:pt idx="70">
                  <c:v>87081</c:v>
                </c:pt>
                <c:pt idx="71">
                  <c:v>85694</c:v>
                </c:pt>
                <c:pt idx="72">
                  <c:v>86927</c:v>
                </c:pt>
                <c:pt idx="73">
                  <c:v>84615</c:v>
                </c:pt>
                <c:pt idx="74">
                  <c:v>87081</c:v>
                </c:pt>
                <c:pt idx="75">
                  <c:v>85694</c:v>
                </c:pt>
                <c:pt idx="76">
                  <c:v>86927</c:v>
                </c:pt>
                <c:pt idx="77">
                  <c:v>84615</c:v>
                </c:pt>
                <c:pt idx="78">
                  <c:v>87081</c:v>
                </c:pt>
                <c:pt idx="79">
                  <c:v>85694</c:v>
                </c:pt>
                <c:pt idx="80">
                  <c:v>86927</c:v>
                </c:pt>
                <c:pt idx="81">
                  <c:v>84615</c:v>
                </c:pt>
                <c:pt idx="82">
                  <c:v>87081</c:v>
                </c:pt>
                <c:pt idx="83">
                  <c:v>85694</c:v>
                </c:pt>
                <c:pt idx="84">
                  <c:v>86927</c:v>
                </c:pt>
                <c:pt idx="85">
                  <c:v>84615</c:v>
                </c:pt>
                <c:pt idx="86">
                  <c:v>87081</c:v>
                </c:pt>
                <c:pt idx="87">
                  <c:v>85694</c:v>
                </c:pt>
                <c:pt idx="88">
                  <c:v>86927</c:v>
                </c:pt>
                <c:pt idx="89">
                  <c:v>84615</c:v>
                </c:pt>
                <c:pt idx="90">
                  <c:v>87081</c:v>
                </c:pt>
                <c:pt idx="91">
                  <c:v>85694</c:v>
                </c:pt>
                <c:pt idx="92">
                  <c:v>86927</c:v>
                </c:pt>
                <c:pt idx="93">
                  <c:v>84615</c:v>
                </c:pt>
                <c:pt idx="94">
                  <c:v>87081</c:v>
                </c:pt>
                <c:pt idx="95">
                  <c:v>85694</c:v>
                </c:pt>
                <c:pt idx="96">
                  <c:v>86927</c:v>
                </c:pt>
                <c:pt idx="97">
                  <c:v>84615</c:v>
                </c:pt>
                <c:pt idx="98">
                  <c:v>87081</c:v>
                </c:pt>
                <c:pt idx="99">
                  <c:v>85694</c:v>
                </c:pt>
                <c:pt idx="100">
                  <c:v>86927</c:v>
                </c:pt>
                <c:pt idx="101">
                  <c:v>84615</c:v>
                </c:pt>
                <c:pt idx="102">
                  <c:v>87081</c:v>
                </c:pt>
                <c:pt idx="103">
                  <c:v>85694</c:v>
                </c:pt>
                <c:pt idx="104">
                  <c:v>171542</c:v>
                </c:pt>
                <c:pt idx="105">
                  <c:v>87081</c:v>
                </c:pt>
                <c:pt idx="106">
                  <c:v>85694</c:v>
                </c:pt>
                <c:pt idx="107">
                  <c:v>86927</c:v>
                </c:pt>
                <c:pt idx="108">
                  <c:v>84615</c:v>
                </c:pt>
                <c:pt idx="109">
                  <c:v>87081</c:v>
                </c:pt>
                <c:pt idx="110">
                  <c:v>85694</c:v>
                </c:pt>
                <c:pt idx="111">
                  <c:v>86927</c:v>
                </c:pt>
                <c:pt idx="112">
                  <c:v>84615</c:v>
                </c:pt>
                <c:pt idx="113">
                  <c:v>87081</c:v>
                </c:pt>
                <c:pt idx="114">
                  <c:v>85694</c:v>
                </c:pt>
                <c:pt idx="115">
                  <c:v>86927</c:v>
                </c:pt>
                <c:pt idx="116">
                  <c:v>84615</c:v>
                </c:pt>
                <c:pt idx="117">
                  <c:v>87081</c:v>
                </c:pt>
                <c:pt idx="118">
                  <c:v>85694</c:v>
                </c:pt>
                <c:pt idx="119">
                  <c:v>86927</c:v>
                </c:pt>
                <c:pt idx="120">
                  <c:v>84615</c:v>
                </c:pt>
                <c:pt idx="121">
                  <c:v>87081</c:v>
                </c:pt>
                <c:pt idx="122">
                  <c:v>85694</c:v>
                </c:pt>
                <c:pt idx="123">
                  <c:v>86927</c:v>
                </c:pt>
                <c:pt idx="124">
                  <c:v>84615</c:v>
                </c:pt>
                <c:pt idx="125">
                  <c:v>87081</c:v>
                </c:pt>
                <c:pt idx="126">
                  <c:v>85694</c:v>
                </c:pt>
                <c:pt idx="127">
                  <c:v>86927</c:v>
                </c:pt>
                <c:pt idx="128">
                  <c:v>84615</c:v>
                </c:pt>
                <c:pt idx="129">
                  <c:v>87081</c:v>
                </c:pt>
                <c:pt idx="130">
                  <c:v>85694</c:v>
                </c:pt>
                <c:pt idx="131">
                  <c:v>86927</c:v>
                </c:pt>
                <c:pt idx="132">
                  <c:v>84615</c:v>
                </c:pt>
                <c:pt idx="133">
                  <c:v>87081</c:v>
                </c:pt>
                <c:pt idx="134">
                  <c:v>85694</c:v>
                </c:pt>
                <c:pt idx="135">
                  <c:v>86927</c:v>
                </c:pt>
                <c:pt idx="136">
                  <c:v>84615</c:v>
                </c:pt>
                <c:pt idx="137">
                  <c:v>87081</c:v>
                </c:pt>
                <c:pt idx="138">
                  <c:v>85694</c:v>
                </c:pt>
                <c:pt idx="139">
                  <c:v>86927</c:v>
                </c:pt>
                <c:pt idx="140">
                  <c:v>84615</c:v>
                </c:pt>
                <c:pt idx="141">
                  <c:v>87081</c:v>
                </c:pt>
                <c:pt idx="142">
                  <c:v>85694</c:v>
                </c:pt>
                <c:pt idx="143">
                  <c:v>86927</c:v>
                </c:pt>
                <c:pt idx="144">
                  <c:v>84615</c:v>
                </c:pt>
                <c:pt idx="145">
                  <c:v>87081</c:v>
                </c:pt>
                <c:pt idx="146">
                  <c:v>85694</c:v>
                </c:pt>
                <c:pt idx="147">
                  <c:v>86927</c:v>
                </c:pt>
                <c:pt idx="148">
                  <c:v>84615</c:v>
                </c:pt>
                <c:pt idx="149">
                  <c:v>87081</c:v>
                </c:pt>
                <c:pt idx="150">
                  <c:v>85694</c:v>
                </c:pt>
                <c:pt idx="151">
                  <c:v>86927</c:v>
                </c:pt>
                <c:pt idx="152">
                  <c:v>171696</c:v>
                </c:pt>
                <c:pt idx="153">
                  <c:v>85694</c:v>
                </c:pt>
                <c:pt idx="154">
                  <c:v>171542</c:v>
                </c:pt>
                <c:pt idx="155">
                  <c:v>87081</c:v>
                </c:pt>
                <c:pt idx="156">
                  <c:v>85694</c:v>
                </c:pt>
                <c:pt idx="157">
                  <c:v>86927</c:v>
                </c:pt>
                <c:pt idx="158">
                  <c:v>84615</c:v>
                </c:pt>
                <c:pt idx="159">
                  <c:v>87081</c:v>
                </c:pt>
                <c:pt idx="160">
                  <c:v>85694</c:v>
                </c:pt>
                <c:pt idx="161">
                  <c:v>86927</c:v>
                </c:pt>
                <c:pt idx="162">
                  <c:v>84615</c:v>
                </c:pt>
                <c:pt idx="163">
                  <c:v>87081</c:v>
                </c:pt>
                <c:pt idx="164">
                  <c:v>85694</c:v>
                </c:pt>
                <c:pt idx="165">
                  <c:v>86927</c:v>
                </c:pt>
                <c:pt idx="166">
                  <c:v>84615</c:v>
                </c:pt>
                <c:pt idx="167">
                  <c:v>87081</c:v>
                </c:pt>
                <c:pt idx="168">
                  <c:v>85694</c:v>
                </c:pt>
                <c:pt idx="169">
                  <c:v>86927</c:v>
                </c:pt>
                <c:pt idx="170">
                  <c:v>84615</c:v>
                </c:pt>
                <c:pt idx="171">
                  <c:v>87081</c:v>
                </c:pt>
                <c:pt idx="172">
                  <c:v>85694</c:v>
                </c:pt>
                <c:pt idx="173">
                  <c:v>86927</c:v>
                </c:pt>
                <c:pt idx="174">
                  <c:v>84615</c:v>
                </c:pt>
                <c:pt idx="175">
                  <c:v>87081</c:v>
                </c:pt>
                <c:pt idx="176">
                  <c:v>85694</c:v>
                </c:pt>
                <c:pt idx="177">
                  <c:v>86927</c:v>
                </c:pt>
                <c:pt idx="178">
                  <c:v>84615</c:v>
                </c:pt>
                <c:pt idx="179">
                  <c:v>87081</c:v>
                </c:pt>
                <c:pt idx="180">
                  <c:v>85694</c:v>
                </c:pt>
                <c:pt idx="181">
                  <c:v>171542</c:v>
                </c:pt>
                <c:pt idx="182">
                  <c:v>87081</c:v>
                </c:pt>
                <c:pt idx="183">
                  <c:v>85694</c:v>
                </c:pt>
                <c:pt idx="184">
                  <c:v>86927</c:v>
                </c:pt>
                <c:pt idx="185">
                  <c:v>84615</c:v>
                </c:pt>
                <c:pt idx="186">
                  <c:v>87081</c:v>
                </c:pt>
                <c:pt idx="187">
                  <c:v>85694</c:v>
                </c:pt>
                <c:pt idx="188">
                  <c:v>86927</c:v>
                </c:pt>
                <c:pt idx="189">
                  <c:v>84615</c:v>
                </c:pt>
                <c:pt idx="190">
                  <c:v>87081</c:v>
                </c:pt>
                <c:pt idx="191">
                  <c:v>85694</c:v>
                </c:pt>
                <c:pt idx="192">
                  <c:v>86927</c:v>
                </c:pt>
                <c:pt idx="193">
                  <c:v>84615</c:v>
                </c:pt>
                <c:pt idx="194">
                  <c:v>87081</c:v>
                </c:pt>
                <c:pt idx="195">
                  <c:v>85694</c:v>
                </c:pt>
                <c:pt idx="196">
                  <c:v>86927</c:v>
                </c:pt>
                <c:pt idx="197">
                  <c:v>84615</c:v>
                </c:pt>
                <c:pt idx="198">
                  <c:v>87081</c:v>
                </c:pt>
                <c:pt idx="199">
                  <c:v>85694</c:v>
                </c:pt>
                <c:pt idx="200">
                  <c:v>86927</c:v>
                </c:pt>
                <c:pt idx="201">
                  <c:v>84615</c:v>
                </c:pt>
                <c:pt idx="202">
                  <c:v>87081</c:v>
                </c:pt>
                <c:pt idx="203">
                  <c:v>85694</c:v>
                </c:pt>
                <c:pt idx="204">
                  <c:v>86927</c:v>
                </c:pt>
                <c:pt idx="205">
                  <c:v>84615</c:v>
                </c:pt>
                <c:pt idx="206">
                  <c:v>87081</c:v>
                </c:pt>
                <c:pt idx="207">
                  <c:v>172621</c:v>
                </c:pt>
                <c:pt idx="208">
                  <c:v>84615</c:v>
                </c:pt>
                <c:pt idx="209">
                  <c:v>87081</c:v>
                </c:pt>
                <c:pt idx="210">
                  <c:v>85694</c:v>
                </c:pt>
                <c:pt idx="211">
                  <c:v>86927</c:v>
                </c:pt>
                <c:pt idx="212">
                  <c:v>171696</c:v>
                </c:pt>
                <c:pt idx="213">
                  <c:v>85694</c:v>
                </c:pt>
                <c:pt idx="214">
                  <c:v>86927</c:v>
                </c:pt>
                <c:pt idx="215">
                  <c:v>84615</c:v>
                </c:pt>
                <c:pt idx="216">
                  <c:v>87081</c:v>
                </c:pt>
                <c:pt idx="217">
                  <c:v>344317</c:v>
                </c:pt>
                <c:pt idx="218">
                  <c:v>85694</c:v>
                </c:pt>
                <c:pt idx="219">
                  <c:v>86927</c:v>
                </c:pt>
                <c:pt idx="220">
                  <c:v>84615</c:v>
                </c:pt>
                <c:pt idx="221">
                  <c:v>87081</c:v>
                </c:pt>
                <c:pt idx="222">
                  <c:v>85694</c:v>
                </c:pt>
                <c:pt idx="223">
                  <c:v>171542</c:v>
                </c:pt>
                <c:pt idx="224">
                  <c:v>87081</c:v>
                </c:pt>
                <c:pt idx="225">
                  <c:v>85694</c:v>
                </c:pt>
                <c:pt idx="226">
                  <c:v>86927</c:v>
                </c:pt>
                <c:pt idx="227">
                  <c:v>84615</c:v>
                </c:pt>
                <c:pt idx="228">
                  <c:v>87081</c:v>
                </c:pt>
                <c:pt idx="229">
                  <c:v>85694</c:v>
                </c:pt>
                <c:pt idx="230">
                  <c:v>86927</c:v>
                </c:pt>
                <c:pt idx="231">
                  <c:v>84615</c:v>
                </c:pt>
                <c:pt idx="232">
                  <c:v>87081</c:v>
                </c:pt>
                <c:pt idx="233">
                  <c:v>85694</c:v>
                </c:pt>
                <c:pt idx="234">
                  <c:v>86927</c:v>
                </c:pt>
                <c:pt idx="235">
                  <c:v>84615</c:v>
                </c:pt>
                <c:pt idx="236">
                  <c:v>87081</c:v>
                </c:pt>
                <c:pt idx="237">
                  <c:v>85694</c:v>
                </c:pt>
                <c:pt idx="238">
                  <c:v>86927</c:v>
                </c:pt>
                <c:pt idx="239">
                  <c:v>84615</c:v>
                </c:pt>
                <c:pt idx="240">
                  <c:v>87081</c:v>
                </c:pt>
                <c:pt idx="241">
                  <c:v>85694</c:v>
                </c:pt>
                <c:pt idx="242">
                  <c:v>86927</c:v>
                </c:pt>
                <c:pt idx="243">
                  <c:v>84615</c:v>
                </c:pt>
                <c:pt idx="244">
                  <c:v>87081</c:v>
                </c:pt>
                <c:pt idx="245">
                  <c:v>85694</c:v>
                </c:pt>
                <c:pt idx="246">
                  <c:v>86927</c:v>
                </c:pt>
                <c:pt idx="247">
                  <c:v>84615</c:v>
                </c:pt>
                <c:pt idx="248">
                  <c:v>87081</c:v>
                </c:pt>
                <c:pt idx="249">
                  <c:v>85694</c:v>
                </c:pt>
                <c:pt idx="250">
                  <c:v>86927</c:v>
                </c:pt>
                <c:pt idx="251">
                  <c:v>84615</c:v>
                </c:pt>
                <c:pt idx="252">
                  <c:v>87081</c:v>
                </c:pt>
                <c:pt idx="253">
                  <c:v>85694</c:v>
                </c:pt>
                <c:pt idx="254">
                  <c:v>86927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50-4ADE-AF5F-726FDE47A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819039"/>
        <c:axId val="1858829023"/>
      </c:lineChart>
      <c:catAx>
        <c:axId val="185881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829023"/>
        <c:crosses val="autoZero"/>
        <c:auto val="1"/>
        <c:lblAlgn val="ctr"/>
        <c:lblOffset val="100"/>
        <c:noMultiLvlLbl val="0"/>
      </c:catAx>
      <c:valAx>
        <c:axId val="18588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81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'스태거 분석(ACF)'!$W$1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'스태거 분석(ACF)'!$W$2:$W$259</c:f>
              <c:numCache>
                <c:formatCode>General</c:formatCode>
                <c:ptCount val="258"/>
                <c:pt idx="0">
                  <c:v>256</c:v>
                </c:pt>
                <c:pt idx="1">
                  <c:v>60</c:v>
                </c:pt>
                <c:pt idx="2">
                  <c:v>121</c:v>
                </c:pt>
                <c:pt idx="3">
                  <c:v>120</c:v>
                </c:pt>
                <c:pt idx="4">
                  <c:v>238</c:v>
                </c:pt>
                <c:pt idx="5">
                  <c:v>120</c:v>
                </c:pt>
                <c:pt idx="6">
                  <c:v>119</c:v>
                </c:pt>
                <c:pt idx="7">
                  <c:v>237</c:v>
                </c:pt>
                <c:pt idx="8">
                  <c:v>58</c:v>
                </c:pt>
                <c:pt idx="9">
                  <c:v>117</c:v>
                </c:pt>
                <c:pt idx="10">
                  <c:v>117</c:v>
                </c:pt>
                <c:pt idx="11">
                  <c:v>232</c:v>
                </c:pt>
                <c:pt idx="12">
                  <c:v>57</c:v>
                </c:pt>
                <c:pt idx="13">
                  <c:v>116</c:v>
                </c:pt>
                <c:pt idx="14">
                  <c:v>115</c:v>
                </c:pt>
                <c:pt idx="15">
                  <c:v>227</c:v>
                </c:pt>
                <c:pt idx="16">
                  <c:v>56</c:v>
                </c:pt>
                <c:pt idx="17">
                  <c:v>113</c:v>
                </c:pt>
                <c:pt idx="18">
                  <c:v>113</c:v>
                </c:pt>
                <c:pt idx="19">
                  <c:v>223</c:v>
                </c:pt>
                <c:pt idx="20">
                  <c:v>55</c:v>
                </c:pt>
                <c:pt idx="21">
                  <c:v>111</c:v>
                </c:pt>
                <c:pt idx="22">
                  <c:v>111</c:v>
                </c:pt>
                <c:pt idx="23">
                  <c:v>219</c:v>
                </c:pt>
                <c:pt idx="24">
                  <c:v>54</c:v>
                </c:pt>
                <c:pt idx="25">
                  <c:v>110</c:v>
                </c:pt>
                <c:pt idx="26">
                  <c:v>217</c:v>
                </c:pt>
                <c:pt idx="27">
                  <c:v>53</c:v>
                </c:pt>
                <c:pt idx="28">
                  <c:v>108</c:v>
                </c:pt>
                <c:pt idx="29">
                  <c:v>107</c:v>
                </c:pt>
                <c:pt idx="30">
                  <c:v>212</c:v>
                </c:pt>
                <c:pt idx="31">
                  <c:v>53</c:v>
                </c:pt>
                <c:pt idx="32">
                  <c:v>107</c:v>
                </c:pt>
                <c:pt idx="33">
                  <c:v>106</c:v>
                </c:pt>
                <c:pt idx="34">
                  <c:v>209</c:v>
                </c:pt>
                <c:pt idx="35">
                  <c:v>52</c:v>
                </c:pt>
                <c:pt idx="36">
                  <c:v>105</c:v>
                </c:pt>
                <c:pt idx="37">
                  <c:v>105</c:v>
                </c:pt>
                <c:pt idx="38">
                  <c:v>207</c:v>
                </c:pt>
                <c:pt idx="39">
                  <c:v>52</c:v>
                </c:pt>
                <c:pt idx="40">
                  <c:v>104</c:v>
                </c:pt>
                <c:pt idx="41">
                  <c:v>102</c:v>
                </c:pt>
                <c:pt idx="42">
                  <c:v>202</c:v>
                </c:pt>
                <c:pt idx="43">
                  <c:v>50</c:v>
                </c:pt>
                <c:pt idx="44">
                  <c:v>102</c:v>
                </c:pt>
                <c:pt idx="45">
                  <c:v>99</c:v>
                </c:pt>
                <c:pt idx="46">
                  <c:v>199</c:v>
                </c:pt>
                <c:pt idx="47">
                  <c:v>50</c:v>
                </c:pt>
                <c:pt idx="48">
                  <c:v>100</c:v>
                </c:pt>
                <c:pt idx="49">
                  <c:v>97</c:v>
                </c:pt>
                <c:pt idx="50">
                  <c:v>195</c:v>
                </c:pt>
                <c:pt idx="51">
                  <c:v>48</c:v>
                </c:pt>
                <c:pt idx="52">
                  <c:v>98</c:v>
                </c:pt>
                <c:pt idx="53">
                  <c:v>96</c:v>
                </c:pt>
                <c:pt idx="54">
                  <c:v>190</c:v>
                </c:pt>
                <c:pt idx="55">
                  <c:v>47</c:v>
                </c:pt>
                <c:pt idx="56">
                  <c:v>96</c:v>
                </c:pt>
                <c:pt idx="57">
                  <c:v>188</c:v>
                </c:pt>
                <c:pt idx="58">
                  <c:v>47</c:v>
                </c:pt>
                <c:pt idx="59">
                  <c:v>95</c:v>
                </c:pt>
                <c:pt idx="60">
                  <c:v>92</c:v>
                </c:pt>
                <c:pt idx="61">
                  <c:v>185</c:v>
                </c:pt>
                <c:pt idx="62">
                  <c:v>45</c:v>
                </c:pt>
                <c:pt idx="63">
                  <c:v>92</c:v>
                </c:pt>
                <c:pt idx="64">
                  <c:v>183</c:v>
                </c:pt>
                <c:pt idx="65">
                  <c:v>45</c:v>
                </c:pt>
                <c:pt idx="66">
                  <c:v>92</c:v>
                </c:pt>
                <c:pt idx="67">
                  <c:v>89</c:v>
                </c:pt>
                <c:pt idx="68">
                  <c:v>179</c:v>
                </c:pt>
                <c:pt idx="69">
                  <c:v>43</c:v>
                </c:pt>
                <c:pt idx="70">
                  <c:v>90</c:v>
                </c:pt>
                <c:pt idx="71">
                  <c:v>87</c:v>
                </c:pt>
                <c:pt idx="72">
                  <c:v>175</c:v>
                </c:pt>
                <c:pt idx="73">
                  <c:v>42</c:v>
                </c:pt>
                <c:pt idx="74">
                  <c:v>88</c:v>
                </c:pt>
                <c:pt idx="75">
                  <c:v>85</c:v>
                </c:pt>
                <c:pt idx="76">
                  <c:v>171</c:v>
                </c:pt>
                <c:pt idx="77">
                  <c:v>42</c:v>
                </c:pt>
                <c:pt idx="78">
                  <c:v>87</c:v>
                </c:pt>
                <c:pt idx="79">
                  <c:v>83</c:v>
                </c:pt>
                <c:pt idx="80">
                  <c:v>166</c:v>
                </c:pt>
                <c:pt idx="81">
                  <c:v>41</c:v>
                </c:pt>
                <c:pt idx="82">
                  <c:v>85</c:v>
                </c:pt>
                <c:pt idx="83">
                  <c:v>81</c:v>
                </c:pt>
                <c:pt idx="84">
                  <c:v>162</c:v>
                </c:pt>
                <c:pt idx="85">
                  <c:v>40</c:v>
                </c:pt>
                <c:pt idx="86">
                  <c:v>83</c:v>
                </c:pt>
                <c:pt idx="87">
                  <c:v>80</c:v>
                </c:pt>
                <c:pt idx="88">
                  <c:v>158</c:v>
                </c:pt>
                <c:pt idx="89">
                  <c:v>39</c:v>
                </c:pt>
                <c:pt idx="90">
                  <c:v>81</c:v>
                </c:pt>
                <c:pt idx="91">
                  <c:v>77</c:v>
                </c:pt>
                <c:pt idx="92">
                  <c:v>154</c:v>
                </c:pt>
                <c:pt idx="93">
                  <c:v>38</c:v>
                </c:pt>
                <c:pt idx="94">
                  <c:v>80</c:v>
                </c:pt>
                <c:pt idx="95">
                  <c:v>75</c:v>
                </c:pt>
                <c:pt idx="96">
                  <c:v>150</c:v>
                </c:pt>
                <c:pt idx="97">
                  <c:v>37</c:v>
                </c:pt>
                <c:pt idx="98">
                  <c:v>77</c:v>
                </c:pt>
                <c:pt idx="99">
                  <c:v>73</c:v>
                </c:pt>
                <c:pt idx="100">
                  <c:v>146</c:v>
                </c:pt>
                <c:pt idx="101">
                  <c:v>36</c:v>
                </c:pt>
                <c:pt idx="102">
                  <c:v>75</c:v>
                </c:pt>
                <c:pt idx="103">
                  <c:v>73</c:v>
                </c:pt>
                <c:pt idx="104">
                  <c:v>36</c:v>
                </c:pt>
                <c:pt idx="105">
                  <c:v>73</c:v>
                </c:pt>
                <c:pt idx="106">
                  <c:v>70</c:v>
                </c:pt>
                <c:pt idx="107">
                  <c:v>140</c:v>
                </c:pt>
                <c:pt idx="108">
                  <c:v>36</c:v>
                </c:pt>
                <c:pt idx="109">
                  <c:v>71</c:v>
                </c:pt>
                <c:pt idx="110">
                  <c:v>68</c:v>
                </c:pt>
                <c:pt idx="111">
                  <c:v>136</c:v>
                </c:pt>
                <c:pt idx="112">
                  <c:v>34</c:v>
                </c:pt>
                <c:pt idx="113">
                  <c:v>69</c:v>
                </c:pt>
                <c:pt idx="114">
                  <c:v>67</c:v>
                </c:pt>
                <c:pt idx="115">
                  <c:v>133</c:v>
                </c:pt>
                <c:pt idx="116">
                  <c:v>34</c:v>
                </c:pt>
                <c:pt idx="117">
                  <c:v>67</c:v>
                </c:pt>
                <c:pt idx="118">
                  <c:v>64</c:v>
                </c:pt>
                <c:pt idx="119">
                  <c:v>128</c:v>
                </c:pt>
                <c:pt idx="120">
                  <c:v>32</c:v>
                </c:pt>
                <c:pt idx="121">
                  <c:v>65</c:v>
                </c:pt>
                <c:pt idx="122">
                  <c:v>62</c:v>
                </c:pt>
                <c:pt idx="123">
                  <c:v>125</c:v>
                </c:pt>
                <c:pt idx="124">
                  <c:v>31</c:v>
                </c:pt>
                <c:pt idx="125">
                  <c:v>63</c:v>
                </c:pt>
                <c:pt idx="126">
                  <c:v>61</c:v>
                </c:pt>
                <c:pt idx="127">
                  <c:v>120</c:v>
                </c:pt>
                <c:pt idx="128">
                  <c:v>30</c:v>
                </c:pt>
                <c:pt idx="129">
                  <c:v>61</c:v>
                </c:pt>
                <c:pt idx="130">
                  <c:v>58</c:v>
                </c:pt>
                <c:pt idx="131">
                  <c:v>116</c:v>
                </c:pt>
                <c:pt idx="132">
                  <c:v>29</c:v>
                </c:pt>
                <c:pt idx="133">
                  <c:v>59</c:v>
                </c:pt>
                <c:pt idx="134">
                  <c:v>56</c:v>
                </c:pt>
                <c:pt idx="135">
                  <c:v>112</c:v>
                </c:pt>
                <c:pt idx="136">
                  <c:v>28</c:v>
                </c:pt>
                <c:pt idx="137">
                  <c:v>57</c:v>
                </c:pt>
                <c:pt idx="138">
                  <c:v>54</c:v>
                </c:pt>
                <c:pt idx="139">
                  <c:v>108</c:v>
                </c:pt>
                <c:pt idx="140">
                  <c:v>27</c:v>
                </c:pt>
                <c:pt idx="141">
                  <c:v>55</c:v>
                </c:pt>
                <c:pt idx="142">
                  <c:v>52</c:v>
                </c:pt>
                <c:pt idx="143">
                  <c:v>104</c:v>
                </c:pt>
                <c:pt idx="144">
                  <c:v>26</c:v>
                </c:pt>
                <c:pt idx="145">
                  <c:v>53</c:v>
                </c:pt>
                <c:pt idx="146">
                  <c:v>50</c:v>
                </c:pt>
                <c:pt idx="147">
                  <c:v>101</c:v>
                </c:pt>
                <c:pt idx="148">
                  <c:v>25</c:v>
                </c:pt>
                <c:pt idx="149">
                  <c:v>51</c:v>
                </c:pt>
                <c:pt idx="150">
                  <c:v>49</c:v>
                </c:pt>
                <c:pt idx="151">
                  <c:v>97</c:v>
                </c:pt>
                <c:pt idx="152">
                  <c:v>51</c:v>
                </c:pt>
                <c:pt idx="153">
                  <c:v>48</c:v>
                </c:pt>
                <c:pt idx="154">
                  <c:v>25</c:v>
                </c:pt>
                <c:pt idx="155">
                  <c:v>51</c:v>
                </c:pt>
                <c:pt idx="156">
                  <c:v>47</c:v>
                </c:pt>
                <c:pt idx="157">
                  <c:v>92</c:v>
                </c:pt>
                <c:pt idx="158">
                  <c:v>24</c:v>
                </c:pt>
                <c:pt idx="159">
                  <c:v>48</c:v>
                </c:pt>
                <c:pt idx="160">
                  <c:v>44</c:v>
                </c:pt>
                <c:pt idx="161">
                  <c:v>89</c:v>
                </c:pt>
                <c:pt idx="162">
                  <c:v>23</c:v>
                </c:pt>
                <c:pt idx="163">
                  <c:v>47</c:v>
                </c:pt>
                <c:pt idx="164">
                  <c:v>42</c:v>
                </c:pt>
                <c:pt idx="165">
                  <c:v>84</c:v>
                </c:pt>
                <c:pt idx="166">
                  <c:v>22</c:v>
                </c:pt>
                <c:pt idx="167">
                  <c:v>44</c:v>
                </c:pt>
                <c:pt idx="168">
                  <c:v>40</c:v>
                </c:pt>
                <c:pt idx="169">
                  <c:v>80</c:v>
                </c:pt>
                <c:pt idx="170">
                  <c:v>21</c:v>
                </c:pt>
                <c:pt idx="171">
                  <c:v>42</c:v>
                </c:pt>
                <c:pt idx="172">
                  <c:v>38</c:v>
                </c:pt>
                <c:pt idx="173">
                  <c:v>76</c:v>
                </c:pt>
                <c:pt idx="174">
                  <c:v>20</c:v>
                </c:pt>
                <c:pt idx="175">
                  <c:v>40</c:v>
                </c:pt>
                <c:pt idx="176">
                  <c:v>36</c:v>
                </c:pt>
                <c:pt idx="177">
                  <c:v>72</c:v>
                </c:pt>
                <c:pt idx="178">
                  <c:v>19</c:v>
                </c:pt>
                <c:pt idx="179">
                  <c:v>38</c:v>
                </c:pt>
                <c:pt idx="180">
                  <c:v>34</c:v>
                </c:pt>
                <c:pt idx="181">
                  <c:v>18</c:v>
                </c:pt>
                <c:pt idx="182">
                  <c:v>36</c:v>
                </c:pt>
                <c:pt idx="183">
                  <c:v>33</c:v>
                </c:pt>
                <c:pt idx="184">
                  <c:v>66</c:v>
                </c:pt>
                <c:pt idx="185">
                  <c:v>17</c:v>
                </c:pt>
                <c:pt idx="186">
                  <c:v>34</c:v>
                </c:pt>
                <c:pt idx="187">
                  <c:v>32</c:v>
                </c:pt>
                <c:pt idx="188">
                  <c:v>62</c:v>
                </c:pt>
                <c:pt idx="189">
                  <c:v>16</c:v>
                </c:pt>
                <c:pt idx="190">
                  <c:v>32</c:v>
                </c:pt>
                <c:pt idx="191">
                  <c:v>29</c:v>
                </c:pt>
                <c:pt idx="192">
                  <c:v>58</c:v>
                </c:pt>
                <c:pt idx="193">
                  <c:v>15</c:v>
                </c:pt>
                <c:pt idx="194">
                  <c:v>30</c:v>
                </c:pt>
                <c:pt idx="195">
                  <c:v>28</c:v>
                </c:pt>
                <c:pt idx="196">
                  <c:v>54</c:v>
                </c:pt>
                <c:pt idx="197">
                  <c:v>14</c:v>
                </c:pt>
                <c:pt idx="198">
                  <c:v>28</c:v>
                </c:pt>
                <c:pt idx="199">
                  <c:v>25</c:v>
                </c:pt>
                <c:pt idx="200">
                  <c:v>50</c:v>
                </c:pt>
                <c:pt idx="201">
                  <c:v>13</c:v>
                </c:pt>
                <c:pt idx="202">
                  <c:v>26</c:v>
                </c:pt>
                <c:pt idx="203">
                  <c:v>23</c:v>
                </c:pt>
                <c:pt idx="204">
                  <c:v>46</c:v>
                </c:pt>
                <c:pt idx="205">
                  <c:v>12</c:v>
                </c:pt>
                <c:pt idx="206">
                  <c:v>24</c:v>
                </c:pt>
                <c:pt idx="207">
                  <c:v>45</c:v>
                </c:pt>
                <c:pt idx="208">
                  <c:v>11</c:v>
                </c:pt>
                <c:pt idx="209">
                  <c:v>23</c:v>
                </c:pt>
                <c:pt idx="210">
                  <c:v>20</c:v>
                </c:pt>
                <c:pt idx="211">
                  <c:v>40</c:v>
                </c:pt>
                <c:pt idx="212">
                  <c:v>22</c:v>
                </c:pt>
                <c:pt idx="213">
                  <c:v>20</c:v>
                </c:pt>
                <c:pt idx="214">
                  <c:v>39</c:v>
                </c:pt>
                <c:pt idx="215">
                  <c:v>10</c:v>
                </c:pt>
                <c:pt idx="216">
                  <c:v>20</c:v>
                </c:pt>
                <c:pt idx="217">
                  <c:v>20</c:v>
                </c:pt>
                <c:pt idx="218">
                  <c:v>19</c:v>
                </c:pt>
                <c:pt idx="219">
                  <c:v>35</c:v>
                </c:pt>
                <c:pt idx="220">
                  <c:v>10</c:v>
                </c:pt>
                <c:pt idx="221">
                  <c:v>18</c:v>
                </c:pt>
                <c:pt idx="222">
                  <c:v>17</c:v>
                </c:pt>
                <c:pt idx="223">
                  <c:v>9</c:v>
                </c:pt>
                <c:pt idx="224">
                  <c:v>16</c:v>
                </c:pt>
                <c:pt idx="225">
                  <c:v>15</c:v>
                </c:pt>
                <c:pt idx="226">
                  <c:v>28</c:v>
                </c:pt>
                <c:pt idx="227">
                  <c:v>8</c:v>
                </c:pt>
                <c:pt idx="228">
                  <c:v>14</c:v>
                </c:pt>
                <c:pt idx="229">
                  <c:v>13</c:v>
                </c:pt>
                <c:pt idx="230">
                  <c:v>25</c:v>
                </c:pt>
                <c:pt idx="231">
                  <c:v>7</c:v>
                </c:pt>
                <c:pt idx="232">
                  <c:v>12</c:v>
                </c:pt>
                <c:pt idx="233">
                  <c:v>12</c:v>
                </c:pt>
                <c:pt idx="234">
                  <c:v>21</c:v>
                </c:pt>
                <c:pt idx="235">
                  <c:v>6</c:v>
                </c:pt>
                <c:pt idx="236">
                  <c:v>10</c:v>
                </c:pt>
                <c:pt idx="237">
                  <c:v>10</c:v>
                </c:pt>
                <c:pt idx="238">
                  <c:v>17</c:v>
                </c:pt>
                <c:pt idx="239">
                  <c:v>5</c:v>
                </c:pt>
                <c:pt idx="240">
                  <c:v>8</c:v>
                </c:pt>
                <c:pt idx="241">
                  <c:v>8</c:v>
                </c:pt>
                <c:pt idx="242">
                  <c:v>13</c:v>
                </c:pt>
                <c:pt idx="243">
                  <c:v>4</c:v>
                </c:pt>
                <c:pt idx="244">
                  <c:v>6</c:v>
                </c:pt>
                <c:pt idx="245">
                  <c:v>6</c:v>
                </c:pt>
                <c:pt idx="246">
                  <c:v>9</c:v>
                </c:pt>
                <c:pt idx="247">
                  <c:v>3</c:v>
                </c:pt>
                <c:pt idx="248">
                  <c:v>4</c:v>
                </c:pt>
                <c:pt idx="249">
                  <c:v>4</c:v>
                </c:pt>
                <c:pt idx="250">
                  <c:v>5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0-43CE-9678-63373D918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814047"/>
        <c:axId val="1858817791"/>
      </c:lineChart>
      <c:catAx>
        <c:axId val="1858814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817791"/>
        <c:crosses val="autoZero"/>
        <c:auto val="1"/>
        <c:lblAlgn val="ctr"/>
        <c:lblOffset val="100"/>
        <c:noMultiLvlLbl val="0"/>
      </c:catAx>
      <c:valAx>
        <c:axId val="185881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81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Sheet5!$C$2:$C$61</c:f>
              <c:numCache>
                <c:formatCode>General</c:formatCode>
                <c:ptCount val="60"/>
                <c:pt idx="0">
                  <c:v>69</c:v>
                </c:pt>
                <c:pt idx="1">
                  <c:v>44</c:v>
                </c:pt>
                <c:pt idx="2">
                  <c:v>13</c:v>
                </c:pt>
                <c:pt idx="3">
                  <c:v>9</c:v>
                </c:pt>
                <c:pt idx="4">
                  <c:v>44</c:v>
                </c:pt>
                <c:pt idx="5">
                  <c:v>13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9</c:v>
                </c:pt>
                <c:pt idx="15">
                  <c:v>9</c:v>
                </c:pt>
                <c:pt idx="16">
                  <c:v>36</c:v>
                </c:pt>
                <c:pt idx="17">
                  <c:v>7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32</c:v>
                </c:pt>
                <c:pt idx="22">
                  <c:v>8</c:v>
                </c:pt>
                <c:pt idx="23">
                  <c:v>7</c:v>
                </c:pt>
                <c:pt idx="24">
                  <c:v>5</c:v>
                </c:pt>
                <c:pt idx="25">
                  <c:v>27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24</c:v>
                </c:pt>
                <c:pt idx="33">
                  <c:v>3</c:v>
                </c:pt>
                <c:pt idx="34">
                  <c:v>21</c:v>
                </c:pt>
                <c:pt idx="35">
                  <c:v>4</c:v>
                </c:pt>
                <c:pt idx="36">
                  <c:v>5</c:v>
                </c:pt>
                <c:pt idx="37">
                  <c:v>3</c:v>
                </c:pt>
                <c:pt idx="38">
                  <c:v>21</c:v>
                </c:pt>
                <c:pt idx="39">
                  <c:v>20</c:v>
                </c:pt>
                <c:pt idx="40">
                  <c:v>5</c:v>
                </c:pt>
                <c:pt idx="41">
                  <c:v>20</c:v>
                </c:pt>
                <c:pt idx="42">
                  <c:v>4</c:v>
                </c:pt>
                <c:pt idx="43">
                  <c:v>3</c:v>
                </c:pt>
                <c:pt idx="44">
                  <c:v>15</c:v>
                </c:pt>
                <c:pt idx="45">
                  <c:v>3</c:v>
                </c:pt>
                <c:pt idx="46">
                  <c:v>5</c:v>
                </c:pt>
                <c:pt idx="47">
                  <c:v>2</c:v>
                </c:pt>
                <c:pt idx="48">
                  <c:v>14</c:v>
                </c:pt>
                <c:pt idx="49">
                  <c:v>4</c:v>
                </c:pt>
                <c:pt idx="50">
                  <c:v>2</c:v>
                </c:pt>
                <c:pt idx="51">
                  <c:v>10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7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308-AEE7-DC5E9F3D7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982367"/>
        <c:axId val="2016996927"/>
      </c:lineChart>
      <c:catAx>
        <c:axId val="201698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6996927"/>
        <c:crosses val="autoZero"/>
        <c:auto val="1"/>
        <c:lblAlgn val="ctr"/>
        <c:lblOffset val="100"/>
        <c:noMultiLvlLbl val="0"/>
      </c:catAx>
      <c:valAx>
        <c:axId val="20169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698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Sheet5!$C$2:$C$301</c:f>
              <c:numCache>
                <c:formatCode>General</c:formatCode>
                <c:ptCount val="300"/>
                <c:pt idx="0">
                  <c:v>69</c:v>
                </c:pt>
                <c:pt idx="1">
                  <c:v>44</c:v>
                </c:pt>
                <c:pt idx="2">
                  <c:v>13</c:v>
                </c:pt>
                <c:pt idx="3">
                  <c:v>9</c:v>
                </c:pt>
                <c:pt idx="4">
                  <c:v>44</c:v>
                </c:pt>
                <c:pt idx="5">
                  <c:v>13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9</c:v>
                </c:pt>
                <c:pt idx="15">
                  <c:v>9</c:v>
                </c:pt>
                <c:pt idx="16">
                  <c:v>36</c:v>
                </c:pt>
                <c:pt idx="17">
                  <c:v>7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32</c:v>
                </c:pt>
                <c:pt idx="22">
                  <c:v>8</c:v>
                </c:pt>
                <c:pt idx="23">
                  <c:v>7</c:v>
                </c:pt>
                <c:pt idx="24">
                  <c:v>5</c:v>
                </c:pt>
                <c:pt idx="25">
                  <c:v>27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24</c:v>
                </c:pt>
                <c:pt idx="33">
                  <c:v>3</c:v>
                </c:pt>
                <c:pt idx="34">
                  <c:v>21</c:v>
                </c:pt>
                <c:pt idx="35">
                  <c:v>4</c:v>
                </c:pt>
                <c:pt idx="36">
                  <c:v>5</c:v>
                </c:pt>
                <c:pt idx="37">
                  <c:v>3</c:v>
                </c:pt>
                <c:pt idx="38">
                  <c:v>21</c:v>
                </c:pt>
                <c:pt idx="39">
                  <c:v>20</c:v>
                </c:pt>
                <c:pt idx="40">
                  <c:v>5</c:v>
                </c:pt>
                <c:pt idx="41">
                  <c:v>20</c:v>
                </c:pt>
                <c:pt idx="42">
                  <c:v>4</c:v>
                </c:pt>
                <c:pt idx="43">
                  <c:v>3</c:v>
                </c:pt>
                <c:pt idx="44">
                  <c:v>15</c:v>
                </c:pt>
                <c:pt idx="45">
                  <c:v>3</c:v>
                </c:pt>
                <c:pt idx="46">
                  <c:v>5</c:v>
                </c:pt>
                <c:pt idx="47">
                  <c:v>2</c:v>
                </c:pt>
                <c:pt idx="48">
                  <c:v>14</c:v>
                </c:pt>
                <c:pt idx="49">
                  <c:v>4</c:v>
                </c:pt>
                <c:pt idx="50">
                  <c:v>2</c:v>
                </c:pt>
                <c:pt idx="51">
                  <c:v>10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7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0-4C53-A093-8E486C6BA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845247"/>
        <c:axId val="1858841503"/>
      </c:lineChart>
      <c:catAx>
        <c:axId val="1858845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841503"/>
        <c:crosses val="autoZero"/>
        <c:auto val="1"/>
        <c:lblAlgn val="ctr"/>
        <c:lblOffset val="100"/>
        <c:noMultiLvlLbl val="0"/>
      </c:catAx>
      <c:valAx>
        <c:axId val="18588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84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083797486510634E-2"/>
          <c:y val="6.8449087399533343E-2"/>
          <c:w val="0.95271933359027361"/>
          <c:h val="0.90623787018125834"/>
        </c:manualLayout>
      </c:layout>
      <c:lineChart>
        <c:grouping val="standard"/>
        <c:varyColors val="0"/>
        <c:ser>
          <c:idx val="0"/>
          <c:order val="0"/>
          <c:tx>
            <c:strRef>
              <c:f>'스태거 분석'!$C$2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'스태거 분석'!$C$3:$C$138</c:f>
              <c:numCache>
                <c:formatCode>General</c:formatCode>
                <c:ptCount val="136"/>
                <c:pt idx="0">
                  <c:v>256</c:v>
                </c:pt>
                <c:pt idx="1">
                  <c:v>16</c:v>
                </c:pt>
                <c:pt idx="2">
                  <c:v>24</c:v>
                </c:pt>
                <c:pt idx="3">
                  <c:v>16</c:v>
                </c:pt>
                <c:pt idx="4">
                  <c:v>30</c:v>
                </c:pt>
                <c:pt idx="5">
                  <c:v>37</c:v>
                </c:pt>
                <c:pt idx="6">
                  <c:v>24</c:v>
                </c:pt>
                <c:pt idx="7">
                  <c:v>48</c:v>
                </c:pt>
                <c:pt idx="8">
                  <c:v>31</c:v>
                </c:pt>
                <c:pt idx="9">
                  <c:v>24</c:v>
                </c:pt>
                <c:pt idx="10">
                  <c:v>8</c:v>
                </c:pt>
                <c:pt idx="11">
                  <c:v>15</c:v>
                </c:pt>
                <c:pt idx="12">
                  <c:v>15</c:v>
                </c:pt>
                <c:pt idx="13">
                  <c:v>8</c:v>
                </c:pt>
                <c:pt idx="14">
                  <c:v>8</c:v>
                </c:pt>
                <c:pt idx="15">
                  <c:v>15</c:v>
                </c:pt>
                <c:pt idx="16">
                  <c:v>16</c:v>
                </c:pt>
                <c:pt idx="17">
                  <c:v>8</c:v>
                </c:pt>
                <c:pt idx="18">
                  <c:v>8</c:v>
                </c:pt>
                <c:pt idx="19">
                  <c:v>15</c:v>
                </c:pt>
                <c:pt idx="20">
                  <c:v>15</c:v>
                </c:pt>
                <c:pt idx="21">
                  <c:v>8</c:v>
                </c:pt>
                <c:pt idx="22">
                  <c:v>29</c:v>
                </c:pt>
                <c:pt idx="23">
                  <c:v>8</c:v>
                </c:pt>
                <c:pt idx="24">
                  <c:v>15</c:v>
                </c:pt>
                <c:pt idx="25">
                  <c:v>8</c:v>
                </c:pt>
                <c:pt idx="26">
                  <c:v>36</c:v>
                </c:pt>
                <c:pt idx="27">
                  <c:v>15</c:v>
                </c:pt>
                <c:pt idx="28">
                  <c:v>29</c:v>
                </c:pt>
                <c:pt idx="29">
                  <c:v>29</c:v>
                </c:pt>
                <c:pt idx="30">
                  <c:v>57</c:v>
                </c:pt>
                <c:pt idx="31">
                  <c:v>57</c:v>
                </c:pt>
                <c:pt idx="32">
                  <c:v>224</c:v>
                </c:pt>
                <c:pt idx="33">
                  <c:v>14</c:v>
                </c:pt>
                <c:pt idx="34">
                  <c:v>21</c:v>
                </c:pt>
                <c:pt idx="35">
                  <c:v>14</c:v>
                </c:pt>
                <c:pt idx="36">
                  <c:v>26</c:v>
                </c:pt>
                <c:pt idx="37">
                  <c:v>32</c:v>
                </c:pt>
                <c:pt idx="38">
                  <c:v>21</c:v>
                </c:pt>
                <c:pt idx="39">
                  <c:v>42</c:v>
                </c:pt>
                <c:pt idx="40">
                  <c:v>27</c:v>
                </c:pt>
                <c:pt idx="41">
                  <c:v>21</c:v>
                </c:pt>
                <c:pt idx="42">
                  <c:v>7</c:v>
                </c:pt>
                <c:pt idx="43">
                  <c:v>13</c:v>
                </c:pt>
                <c:pt idx="44">
                  <c:v>13</c:v>
                </c:pt>
                <c:pt idx="45">
                  <c:v>7</c:v>
                </c:pt>
                <c:pt idx="46">
                  <c:v>7</c:v>
                </c:pt>
                <c:pt idx="47">
                  <c:v>13</c:v>
                </c:pt>
                <c:pt idx="48">
                  <c:v>14</c:v>
                </c:pt>
                <c:pt idx="49">
                  <c:v>7</c:v>
                </c:pt>
                <c:pt idx="50">
                  <c:v>7</c:v>
                </c:pt>
                <c:pt idx="51">
                  <c:v>13</c:v>
                </c:pt>
                <c:pt idx="52">
                  <c:v>13</c:v>
                </c:pt>
                <c:pt idx="53">
                  <c:v>7</c:v>
                </c:pt>
                <c:pt idx="54">
                  <c:v>25</c:v>
                </c:pt>
                <c:pt idx="55">
                  <c:v>7</c:v>
                </c:pt>
                <c:pt idx="56">
                  <c:v>13</c:v>
                </c:pt>
                <c:pt idx="57">
                  <c:v>7</c:v>
                </c:pt>
                <c:pt idx="58">
                  <c:v>31</c:v>
                </c:pt>
                <c:pt idx="59">
                  <c:v>13</c:v>
                </c:pt>
                <c:pt idx="60">
                  <c:v>25</c:v>
                </c:pt>
                <c:pt idx="61">
                  <c:v>25</c:v>
                </c:pt>
                <c:pt idx="62">
                  <c:v>49</c:v>
                </c:pt>
                <c:pt idx="63">
                  <c:v>49</c:v>
                </c:pt>
                <c:pt idx="64">
                  <c:v>192</c:v>
                </c:pt>
                <c:pt idx="65">
                  <c:v>12</c:v>
                </c:pt>
                <c:pt idx="66">
                  <c:v>18</c:v>
                </c:pt>
                <c:pt idx="67">
                  <c:v>12</c:v>
                </c:pt>
                <c:pt idx="68">
                  <c:v>22</c:v>
                </c:pt>
                <c:pt idx="69">
                  <c:v>27</c:v>
                </c:pt>
                <c:pt idx="70">
                  <c:v>18</c:v>
                </c:pt>
                <c:pt idx="71">
                  <c:v>36</c:v>
                </c:pt>
                <c:pt idx="72">
                  <c:v>23</c:v>
                </c:pt>
                <c:pt idx="73">
                  <c:v>18</c:v>
                </c:pt>
                <c:pt idx="74">
                  <c:v>6</c:v>
                </c:pt>
                <c:pt idx="75">
                  <c:v>11</c:v>
                </c:pt>
                <c:pt idx="76">
                  <c:v>11</c:v>
                </c:pt>
                <c:pt idx="77">
                  <c:v>6</c:v>
                </c:pt>
                <c:pt idx="78">
                  <c:v>6</c:v>
                </c:pt>
                <c:pt idx="79">
                  <c:v>11</c:v>
                </c:pt>
                <c:pt idx="80">
                  <c:v>12</c:v>
                </c:pt>
                <c:pt idx="81">
                  <c:v>6</c:v>
                </c:pt>
                <c:pt idx="82">
                  <c:v>6</c:v>
                </c:pt>
                <c:pt idx="83">
                  <c:v>11</c:v>
                </c:pt>
                <c:pt idx="84">
                  <c:v>11</c:v>
                </c:pt>
                <c:pt idx="85">
                  <c:v>6</c:v>
                </c:pt>
                <c:pt idx="86">
                  <c:v>21</c:v>
                </c:pt>
                <c:pt idx="87">
                  <c:v>6</c:v>
                </c:pt>
                <c:pt idx="88">
                  <c:v>11</c:v>
                </c:pt>
                <c:pt idx="89">
                  <c:v>6</c:v>
                </c:pt>
                <c:pt idx="90">
                  <c:v>26</c:v>
                </c:pt>
                <c:pt idx="91">
                  <c:v>11</c:v>
                </c:pt>
                <c:pt idx="92">
                  <c:v>21</c:v>
                </c:pt>
                <c:pt idx="93">
                  <c:v>21</c:v>
                </c:pt>
                <c:pt idx="94">
                  <c:v>41</c:v>
                </c:pt>
                <c:pt idx="95">
                  <c:v>41</c:v>
                </c:pt>
                <c:pt idx="96">
                  <c:v>160</c:v>
                </c:pt>
                <c:pt idx="97">
                  <c:v>10</c:v>
                </c:pt>
                <c:pt idx="98">
                  <c:v>15</c:v>
                </c:pt>
                <c:pt idx="99">
                  <c:v>10</c:v>
                </c:pt>
                <c:pt idx="100">
                  <c:v>18</c:v>
                </c:pt>
                <c:pt idx="101">
                  <c:v>22</c:v>
                </c:pt>
                <c:pt idx="102">
                  <c:v>15</c:v>
                </c:pt>
                <c:pt idx="103">
                  <c:v>30</c:v>
                </c:pt>
                <c:pt idx="104">
                  <c:v>19</c:v>
                </c:pt>
                <c:pt idx="105">
                  <c:v>15</c:v>
                </c:pt>
                <c:pt idx="106">
                  <c:v>5</c:v>
                </c:pt>
                <c:pt idx="107">
                  <c:v>9</c:v>
                </c:pt>
                <c:pt idx="108">
                  <c:v>9</c:v>
                </c:pt>
                <c:pt idx="109">
                  <c:v>5</c:v>
                </c:pt>
                <c:pt idx="110">
                  <c:v>5</c:v>
                </c:pt>
                <c:pt idx="111">
                  <c:v>9</c:v>
                </c:pt>
                <c:pt idx="112">
                  <c:v>10</c:v>
                </c:pt>
                <c:pt idx="113">
                  <c:v>5</c:v>
                </c:pt>
                <c:pt idx="114">
                  <c:v>5</c:v>
                </c:pt>
                <c:pt idx="115">
                  <c:v>9</c:v>
                </c:pt>
                <c:pt idx="116">
                  <c:v>9</c:v>
                </c:pt>
                <c:pt idx="117">
                  <c:v>5</c:v>
                </c:pt>
                <c:pt idx="118">
                  <c:v>17</c:v>
                </c:pt>
                <c:pt idx="119">
                  <c:v>5</c:v>
                </c:pt>
                <c:pt idx="120">
                  <c:v>9</c:v>
                </c:pt>
                <c:pt idx="121">
                  <c:v>5</c:v>
                </c:pt>
                <c:pt idx="122">
                  <c:v>21</c:v>
                </c:pt>
                <c:pt idx="123">
                  <c:v>9</c:v>
                </c:pt>
                <c:pt idx="124">
                  <c:v>17</c:v>
                </c:pt>
                <c:pt idx="125">
                  <c:v>17</c:v>
                </c:pt>
                <c:pt idx="126">
                  <c:v>33</c:v>
                </c:pt>
                <c:pt idx="127">
                  <c:v>33</c:v>
                </c:pt>
                <c:pt idx="128">
                  <c:v>128</c:v>
                </c:pt>
                <c:pt idx="129">
                  <c:v>8</c:v>
                </c:pt>
                <c:pt idx="130">
                  <c:v>12</c:v>
                </c:pt>
                <c:pt idx="131">
                  <c:v>8</c:v>
                </c:pt>
                <c:pt idx="132">
                  <c:v>14</c:v>
                </c:pt>
                <c:pt idx="133">
                  <c:v>17</c:v>
                </c:pt>
                <c:pt idx="134">
                  <c:v>12</c:v>
                </c:pt>
                <c:pt idx="13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1-41BB-970A-5D19D7094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865680"/>
        <c:axId val="676491600"/>
      </c:lineChart>
      <c:catAx>
        <c:axId val="57586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6491600"/>
        <c:crosses val="autoZero"/>
        <c:auto val="1"/>
        <c:lblAlgn val="ctr"/>
        <c:lblOffset val="100"/>
        <c:noMultiLvlLbl val="0"/>
      </c:catAx>
      <c:valAx>
        <c:axId val="6764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6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4737501832922598E-2"/>
          <c:y val="0.14756826367537459"/>
          <c:w val="0.95197269773096005"/>
          <c:h val="0.78104692723683333"/>
        </c:manualLayout>
      </c:layout>
      <c:lineChart>
        <c:grouping val="standard"/>
        <c:varyColors val="0"/>
        <c:ser>
          <c:idx val="0"/>
          <c:order val="0"/>
          <c:tx>
            <c:strRef>
              <c:f>'스태거 분석'!$M$2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'스태거 분석'!$M$3:$M$258</c:f>
              <c:numCache>
                <c:formatCode>General</c:formatCode>
                <c:ptCount val="256"/>
                <c:pt idx="0">
                  <c:v>15413</c:v>
                </c:pt>
                <c:pt idx="1">
                  <c:v>0</c:v>
                </c:pt>
                <c:pt idx="2">
                  <c:v>-15413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1541</c:v>
                </c:pt>
                <c:pt idx="7">
                  <c:v>0</c:v>
                </c:pt>
                <c:pt idx="8">
                  <c:v>16954</c:v>
                </c:pt>
                <c:pt idx="9">
                  <c:v>-16954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20036</c:v>
                </c:pt>
                <c:pt idx="16">
                  <c:v>0</c:v>
                </c:pt>
                <c:pt idx="17">
                  <c:v>-18495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18495</c:v>
                </c:pt>
                <c:pt idx="22">
                  <c:v>0</c:v>
                </c:pt>
                <c:pt idx="23">
                  <c:v>-18495</c:v>
                </c:pt>
                <c:pt idx="24">
                  <c:v>1541</c:v>
                </c:pt>
                <c:pt idx="25">
                  <c:v>20036</c:v>
                </c:pt>
                <c:pt idx="26">
                  <c:v>0</c:v>
                </c:pt>
                <c:pt idx="27">
                  <c:v>-20036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20036</c:v>
                </c:pt>
                <c:pt idx="33">
                  <c:v>0</c:v>
                </c:pt>
                <c:pt idx="34">
                  <c:v>-20036</c:v>
                </c:pt>
                <c:pt idx="35">
                  <c:v>241982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-238899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-7706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1541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1541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1541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1542</c:v>
                </c:pt>
                <c:pt idx="96">
                  <c:v>0</c:v>
                </c:pt>
                <c:pt idx="97">
                  <c:v>0</c:v>
                </c:pt>
                <c:pt idx="98">
                  <c:v>21578</c:v>
                </c:pt>
                <c:pt idx="99">
                  <c:v>0</c:v>
                </c:pt>
                <c:pt idx="100">
                  <c:v>-21578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1541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23119</c:v>
                </c:pt>
                <c:pt idx="113">
                  <c:v>0</c:v>
                </c:pt>
                <c:pt idx="114">
                  <c:v>-23119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-7706</c:v>
                </c:pt>
                <c:pt idx="119">
                  <c:v>15413</c:v>
                </c:pt>
                <c:pt idx="120">
                  <c:v>0</c:v>
                </c:pt>
                <c:pt idx="121">
                  <c:v>-15413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1541</c:v>
                </c:pt>
                <c:pt idx="127">
                  <c:v>16954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18495</c:v>
                </c:pt>
                <c:pt idx="135">
                  <c:v>0</c:v>
                </c:pt>
                <c:pt idx="136">
                  <c:v>-16954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18495</c:v>
                </c:pt>
                <c:pt idx="141">
                  <c:v>0</c:v>
                </c:pt>
                <c:pt idx="142">
                  <c:v>-18495</c:v>
                </c:pt>
                <c:pt idx="143">
                  <c:v>0</c:v>
                </c:pt>
                <c:pt idx="144">
                  <c:v>21577</c:v>
                </c:pt>
                <c:pt idx="145">
                  <c:v>0</c:v>
                </c:pt>
                <c:pt idx="146">
                  <c:v>-20036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20036</c:v>
                </c:pt>
                <c:pt idx="152">
                  <c:v>0</c:v>
                </c:pt>
                <c:pt idx="153">
                  <c:v>-20036</c:v>
                </c:pt>
                <c:pt idx="154">
                  <c:v>0</c:v>
                </c:pt>
                <c:pt idx="155">
                  <c:v>1542</c:v>
                </c:pt>
                <c:pt idx="156">
                  <c:v>21578</c:v>
                </c:pt>
                <c:pt idx="157">
                  <c:v>0</c:v>
                </c:pt>
                <c:pt idx="158">
                  <c:v>-21578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21578</c:v>
                </c:pt>
                <c:pt idx="164">
                  <c:v>0</c:v>
                </c:pt>
                <c:pt idx="165">
                  <c:v>1541</c:v>
                </c:pt>
                <c:pt idx="166">
                  <c:v>0</c:v>
                </c:pt>
                <c:pt idx="167">
                  <c:v>-21578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-7706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1541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1541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1541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1542</c:v>
                </c:pt>
                <c:pt idx="216">
                  <c:v>0</c:v>
                </c:pt>
                <c:pt idx="217">
                  <c:v>21578</c:v>
                </c:pt>
                <c:pt idx="218">
                  <c:v>0</c:v>
                </c:pt>
                <c:pt idx="219">
                  <c:v>-21578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1541</c:v>
                </c:pt>
                <c:pt idx="227">
                  <c:v>0</c:v>
                </c:pt>
                <c:pt idx="228">
                  <c:v>23119</c:v>
                </c:pt>
                <c:pt idx="229">
                  <c:v>0</c:v>
                </c:pt>
                <c:pt idx="230">
                  <c:v>0</c:v>
                </c:pt>
                <c:pt idx="231">
                  <c:v>-23119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-7706</c:v>
                </c:pt>
                <c:pt idx="239">
                  <c:v>15413</c:v>
                </c:pt>
                <c:pt idx="240">
                  <c:v>-15413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16954</c:v>
                </c:pt>
                <c:pt idx="246">
                  <c:v>0</c:v>
                </c:pt>
                <c:pt idx="247">
                  <c:v>-15413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16954</c:v>
                </c:pt>
                <c:pt idx="252">
                  <c:v>0</c:v>
                </c:pt>
                <c:pt idx="253">
                  <c:v>-16954</c:v>
                </c:pt>
                <c:pt idx="254">
                  <c:v>0</c:v>
                </c:pt>
                <c:pt idx="255">
                  <c:v>20036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E-4EBC-B4E0-D035CC821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495344"/>
        <c:axId val="676497008"/>
      </c:lineChart>
      <c:catAx>
        <c:axId val="67649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6497008"/>
        <c:crosses val="autoZero"/>
        <c:auto val="1"/>
        <c:lblAlgn val="ctr"/>
        <c:lblOffset val="100"/>
        <c:noMultiLvlLbl val="0"/>
      </c:catAx>
      <c:valAx>
        <c:axId val="6764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649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0036281537877966E-2"/>
          <c:y val="8.7422895309609783E-2"/>
          <c:w val="0.9556938937116114"/>
          <c:h val="0.90058011369735036"/>
        </c:manualLayout>
      </c:layout>
      <c:lineChart>
        <c:grouping val="standard"/>
        <c:varyColors val="0"/>
        <c:ser>
          <c:idx val="0"/>
          <c:order val="0"/>
          <c:tx>
            <c:strRef>
              <c:f>'스태거 분석'!$R$2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'스태거 분석'!$R$3:$R$258</c:f>
              <c:numCache>
                <c:formatCode>General</c:formatCode>
                <c:ptCount val="256"/>
                <c:pt idx="0">
                  <c:v>255</c:v>
                </c:pt>
                <c:pt idx="1">
                  <c:v>71</c:v>
                </c:pt>
                <c:pt idx="2">
                  <c:v>12</c:v>
                </c:pt>
                <c:pt idx="3">
                  <c:v>12</c:v>
                </c:pt>
                <c:pt idx="4">
                  <c:v>28</c:v>
                </c:pt>
                <c:pt idx="5">
                  <c:v>22</c:v>
                </c:pt>
                <c:pt idx="6">
                  <c:v>5</c:v>
                </c:pt>
                <c:pt idx="7">
                  <c:v>6</c:v>
                </c:pt>
                <c:pt idx="8">
                  <c:v>17</c:v>
                </c:pt>
                <c:pt idx="9">
                  <c:v>19</c:v>
                </c:pt>
                <c:pt idx="10">
                  <c:v>11</c:v>
                </c:pt>
                <c:pt idx="11">
                  <c:v>19</c:v>
                </c:pt>
                <c:pt idx="12">
                  <c:v>10</c:v>
                </c:pt>
                <c:pt idx="13">
                  <c:v>12</c:v>
                </c:pt>
                <c:pt idx="14">
                  <c:v>6</c:v>
                </c:pt>
                <c:pt idx="15">
                  <c:v>17</c:v>
                </c:pt>
                <c:pt idx="16">
                  <c:v>33</c:v>
                </c:pt>
                <c:pt idx="17">
                  <c:v>11</c:v>
                </c:pt>
                <c:pt idx="18">
                  <c:v>22</c:v>
                </c:pt>
                <c:pt idx="19">
                  <c:v>10</c:v>
                </c:pt>
                <c:pt idx="20">
                  <c:v>19</c:v>
                </c:pt>
                <c:pt idx="21">
                  <c:v>27</c:v>
                </c:pt>
                <c:pt idx="22">
                  <c:v>20</c:v>
                </c:pt>
                <c:pt idx="23">
                  <c:v>12</c:v>
                </c:pt>
                <c:pt idx="24">
                  <c:v>33</c:v>
                </c:pt>
                <c:pt idx="25">
                  <c:v>4</c:v>
                </c:pt>
                <c:pt idx="26">
                  <c:v>16</c:v>
                </c:pt>
                <c:pt idx="27">
                  <c:v>33</c:v>
                </c:pt>
                <c:pt idx="28">
                  <c:v>13</c:v>
                </c:pt>
                <c:pt idx="29">
                  <c:v>50</c:v>
                </c:pt>
                <c:pt idx="30">
                  <c:v>198</c:v>
                </c:pt>
                <c:pt idx="31">
                  <c:v>62</c:v>
                </c:pt>
                <c:pt idx="32">
                  <c:v>10</c:v>
                </c:pt>
                <c:pt idx="33">
                  <c:v>11</c:v>
                </c:pt>
                <c:pt idx="34">
                  <c:v>24</c:v>
                </c:pt>
                <c:pt idx="35">
                  <c:v>18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17</c:v>
                </c:pt>
                <c:pt idx="40">
                  <c:v>9</c:v>
                </c:pt>
                <c:pt idx="41">
                  <c:v>17</c:v>
                </c:pt>
                <c:pt idx="42">
                  <c:v>9</c:v>
                </c:pt>
                <c:pt idx="43">
                  <c:v>10</c:v>
                </c:pt>
                <c:pt idx="44">
                  <c:v>4</c:v>
                </c:pt>
                <c:pt idx="45">
                  <c:v>16</c:v>
                </c:pt>
                <c:pt idx="46">
                  <c:v>4</c:v>
                </c:pt>
                <c:pt idx="47">
                  <c:v>27</c:v>
                </c:pt>
                <c:pt idx="48">
                  <c:v>9</c:v>
                </c:pt>
                <c:pt idx="49">
                  <c:v>9</c:v>
                </c:pt>
                <c:pt idx="50">
                  <c:v>17</c:v>
                </c:pt>
                <c:pt idx="51">
                  <c:v>24</c:v>
                </c:pt>
                <c:pt idx="52">
                  <c:v>16</c:v>
                </c:pt>
                <c:pt idx="53">
                  <c:v>10</c:v>
                </c:pt>
                <c:pt idx="54">
                  <c:v>28</c:v>
                </c:pt>
                <c:pt idx="55">
                  <c:v>12</c:v>
                </c:pt>
                <c:pt idx="56">
                  <c:v>27</c:v>
                </c:pt>
                <c:pt idx="57">
                  <c:v>30</c:v>
                </c:pt>
                <c:pt idx="58">
                  <c:v>11</c:v>
                </c:pt>
                <c:pt idx="59">
                  <c:v>43</c:v>
                </c:pt>
                <c:pt idx="60">
                  <c:v>174</c:v>
                </c:pt>
                <c:pt idx="61">
                  <c:v>54</c:v>
                </c:pt>
                <c:pt idx="62">
                  <c:v>7</c:v>
                </c:pt>
                <c:pt idx="63">
                  <c:v>8</c:v>
                </c:pt>
                <c:pt idx="64">
                  <c:v>18</c:v>
                </c:pt>
                <c:pt idx="65">
                  <c:v>16</c:v>
                </c:pt>
                <c:pt idx="66">
                  <c:v>4</c:v>
                </c:pt>
                <c:pt idx="67">
                  <c:v>3</c:v>
                </c:pt>
                <c:pt idx="68">
                  <c:v>8</c:v>
                </c:pt>
                <c:pt idx="69">
                  <c:v>15</c:v>
                </c:pt>
                <c:pt idx="70">
                  <c:v>7</c:v>
                </c:pt>
                <c:pt idx="71">
                  <c:v>7</c:v>
                </c:pt>
                <c:pt idx="72">
                  <c:v>4</c:v>
                </c:pt>
                <c:pt idx="73">
                  <c:v>14</c:v>
                </c:pt>
                <c:pt idx="74">
                  <c:v>4</c:v>
                </c:pt>
                <c:pt idx="75">
                  <c:v>25</c:v>
                </c:pt>
                <c:pt idx="76">
                  <c:v>8</c:v>
                </c:pt>
                <c:pt idx="77">
                  <c:v>7</c:v>
                </c:pt>
                <c:pt idx="78">
                  <c:v>15</c:v>
                </c:pt>
                <c:pt idx="79">
                  <c:v>22</c:v>
                </c:pt>
                <c:pt idx="80">
                  <c:v>14</c:v>
                </c:pt>
                <c:pt idx="81">
                  <c:v>9</c:v>
                </c:pt>
                <c:pt idx="82">
                  <c:v>26</c:v>
                </c:pt>
                <c:pt idx="83">
                  <c:v>3</c:v>
                </c:pt>
                <c:pt idx="84">
                  <c:v>27</c:v>
                </c:pt>
                <c:pt idx="85">
                  <c:v>10</c:v>
                </c:pt>
                <c:pt idx="86">
                  <c:v>35</c:v>
                </c:pt>
                <c:pt idx="87">
                  <c:v>45</c:v>
                </c:pt>
                <c:pt idx="88">
                  <c:v>9</c:v>
                </c:pt>
                <c:pt idx="89">
                  <c:v>9</c:v>
                </c:pt>
                <c:pt idx="90">
                  <c:v>14</c:v>
                </c:pt>
                <c:pt idx="91">
                  <c:v>3</c:v>
                </c:pt>
                <c:pt idx="92">
                  <c:v>12</c:v>
                </c:pt>
                <c:pt idx="93">
                  <c:v>6</c:v>
                </c:pt>
                <c:pt idx="94">
                  <c:v>14</c:v>
                </c:pt>
                <c:pt idx="95">
                  <c:v>6</c:v>
                </c:pt>
                <c:pt idx="96">
                  <c:v>9</c:v>
                </c:pt>
                <c:pt idx="97">
                  <c:v>3</c:v>
                </c:pt>
                <c:pt idx="98">
                  <c:v>10</c:v>
                </c:pt>
                <c:pt idx="99">
                  <c:v>3</c:v>
                </c:pt>
                <c:pt idx="100">
                  <c:v>21</c:v>
                </c:pt>
                <c:pt idx="101">
                  <c:v>6</c:v>
                </c:pt>
                <c:pt idx="102">
                  <c:v>16</c:v>
                </c:pt>
                <c:pt idx="103">
                  <c:v>7</c:v>
                </c:pt>
                <c:pt idx="104">
                  <c:v>12</c:v>
                </c:pt>
                <c:pt idx="105">
                  <c:v>19</c:v>
                </c:pt>
                <c:pt idx="106">
                  <c:v>13</c:v>
                </c:pt>
                <c:pt idx="107">
                  <c:v>9</c:v>
                </c:pt>
                <c:pt idx="108">
                  <c:v>24</c:v>
                </c:pt>
                <c:pt idx="109">
                  <c:v>3</c:v>
                </c:pt>
                <c:pt idx="110">
                  <c:v>9</c:v>
                </c:pt>
                <c:pt idx="111">
                  <c:v>22</c:v>
                </c:pt>
                <c:pt idx="112">
                  <c:v>23</c:v>
                </c:pt>
                <c:pt idx="113">
                  <c:v>9</c:v>
                </c:pt>
                <c:pt idx="114">
                  <c:v>31</c:v>
                </c:pt>
                <c:pt idx="115">
                  <c:v>123</c:v>
                </c:pt>
                <c:pt idx="116">
                  <c:v>38</c:v>
                </c:pt>
                <c:pt idx="117">
                  <c:v>7</c:v>
                </c:pt>
                <c:pt idx="118">
                  <c:v>8</c:v>
                </c:pt>
                <c:pt idx="119">
                  <c:v>15</c:v>
                </c:pt>
                <c:pt idx="120">
                  <c:v>12</c:v>
                </c:pt>
                <c:pt idx="121">
                  <c:v>4</c:v>
                </c:pt>
                <c:pt idx="122">
                  <c:v>3</c:v>
                </c:pt>
                <c:pt idx="123">
                  <c:v>8</c:v>
                </c:pt>
                <c:pt idx="124">
                  <c:v>11</c:v>
                </c:pt>
                <c:pt idx="125">
                  <c:v>6</c:v>
                </c:pt>
                <c:pt idx="126">
                  <c:v>12</c:v>
                </c:pt>
                <c:pt idx="127">
                  <c:v>6</c:v>
                </c:pt>
                <c:pt idx="128">
                  <c:v>8</c:v>
                </c:pt>
                <c:pt idx="129">
                  <c:v>3</c:v>
                </c:pt>
                <c:pt idx="130">
                  <c:v>3</c:v>
                </c:pt>
                <c:pt idx="131">
                  <c:v>16</c:v>
                </c:pt>
                <c:pt idx="132">
                  <c:v>6</c:v>
                </c:pt>
                <c:pt idx="133">
                  <c:v>6</c:v>
                </c:pt>
                <c:pt idx="134">
                  <c:v>10</c:v>
                </c:pt>
                <c:pt idx="135">
                  <c:v>17</c:v>
                </c:pt>
                <c:pt idx="136">
                  <c:v>11</c:v>
                </c:pt>
                <c:pt idx="137">
                  <c:v>7</c:v>
                </c:pt>
                <c:pt idx="138">
                  <c:v>8</c:v>
                </c:pt>
                <c:pt idx="139">
                  <c:v>18</c:v>
                </c:pt>
                <c:pt idx="140">
                  <c:v>19</c:v>
                </c:pt>
                <c:pt idx="141">
                  <c:v>7</c:v>
                </c:pt>
                <c:pt idx="142">
                  <c:v>25</c:v>
                </c:pt>
                <c:pt idx="143">
                  <c:v>31</c:v>
                </c:pt>
                <c:pt idx="144">
                  <c:v>6</c:v>
                </c:pt>
                <c:pt idx="145">
                  <c:v>7</c:v>
                </c:pt>
                <c:pt idx="146">
                  <c:v>13</c:v>
                </c:pt>
                <c:pt idx="147">
                  <c:v>9</c:v>
                </c:pt>
                <c:pt idx="148">
                  <c:v>2</c:v>
                </c:pt>
                <c:pt idx="149">
                  <c:v>8</c:v>
                </c:pt>
                <c:pt idx="150">
                  <c:v>7</c:v>
                </c:pt>
                <c:pt idx="151">
                  <c:v>3</c:v>
                </c:pt>
                <c:pt idx="152">
                  <c:v>10</c:v>
                </c:pt>
                <c:pt idx="153">
                  <c:v>4</c:v>
                </c:pt>
                <c:pt idx="154">
                  <c:v>6</c:v>
                </c:pt>
                <c:pt idx="155">
                  <c:v>4</c:v>
                </c:pt>
                <c:pt idx="156">
                  <c:v>11</c:v>
                </c:pt>
                <c:pt idx="157">
                  <c:v>5</c:v>
                </c:pt>
                <c:pt idx="158">
                  <c:v>8</c:v>
                </c:pt>
                <c:pt idx="159">
                  <c:v>13</c:v>
                </c:pt>
                <c:pt idx="160">
                  <c:v>8</c:v>
                </c:pt>
                <c:pt idx="161">
                  <c:v>6</c:v>
                </c:pt>
                <c:pt idx="162">
                  <c:v>17</c:v>
                </c:pt>
                <c:pt idx="163">
                  <c:v>3</c:v>
                </c:pt>
                <c:pt idx="164">
                  <c:v>6</c:v>
                </c:pt>
                <c:pt idx="165">
                  <c:v>14</c:v>
                </c:pt>
                <c:pt idx="166">
                  <c:v>15</c:v>
                </c:pt>
                <c:pt idx="167">
                  <c:v>6</c:v>
                </c:pt>
                <c:pt idx="168">
                  <c:v>23</c:v>
                </c:pt>
                <c:pt idx="169">
                  <c:v>24</c:v>
                </c:pt>
                <c:pt idx="170">
                  <c:v>5</c:v>
                </c:pt>
                <c:pt idx="171">
                  <c:v>6</c:v>
                </c:pt>
                <c:pt idx="172">
                  <c:v>10</c:v>
                </c:pt>
                <c:pt idx="173">
                  <c:v>7</c:v>
                </c:pt>
                <c:pt idx="174">
                  <c:v>2</c:v>
                </c:pt>
                <c:pt idx="175">
                  <c:v>3</c:v>
                </c:pt>
                <c:pt idx="176">
                  <c:v>6</c:v>
                </c:pt>
                <c:pt idx="177">
                  <c:v>6</c:v>
                </c:pt>
                <c:pt idx="178">
                  <c:v>4</c:v>
                </c:pt>
                <c:pt idx="179">
                  <c:v>8</c:v>
                </c:pt>
                <c:pt idx="180">
                  <c:v>4</c:v>
                </c:pt>
                <c:pt idx="181">
                  <c:v>6</c:v>
                </c:pt>
                <c:pt idx="182">
                  <c:v>3</c:v>
                </c:pt>
                <c:pt idx="183">
                  <c:v>7</c:v>
                </c:pt>
                <c:pt idx="184">
                  <c:v>3</c:v>
                </c:pt>
                <c:pt idx="185">
                  <c:v>11</c:v>
                </c:pt>
                <c:pt idx="186">
                  <c:v>4</c:v>
                </c:pt>
                <c:pt idx="187">
                  <c:v>9</c:v>
                </c:pt>
                <c:pt idx="188">
                  <c:v>5</c:v>
                </c:pt>
                <c:pt idx="189">
                  <c:v>7</c:v>
                </c:pt>
                <c:pt idx="190">
                  <c:v>10</c:v>
                </c:pt>
                <c:pt idx="191">
                  <c:v>6</c:v>
                </c:pt>
                <c:pt idx="192">
                  <c:v>5</c:v>
                </c:pt>
                <c:pt idx="193">
                  <c:v>11</c:v>
                </c:pt>
                <c:pt idx="194">
                  <c:v>3</c:v>
                </c:pt>
                <c:pt idx="195">
                  <c:v>4</c:v>
                </c:pt>
                <c:pt idx="196">
                  <c:v>9</c:v>
                </c:pt>
                <c:pt idx="197">
                  <c:v>10</c:v>
                </c:pt>
                <c:pt idx="198">
                  <c:v>4</c:v>
                </c:pt>
                <c:pt idx="199">
                  <c:v>16</c:v>
                </c:pt>
                <c:pt idx="200">
                  <c:v>49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4</c:v>
                </c:pt>
                <c:pt idx="209">
                  <c:v>4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6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4</c:v>
                </c:pt>
                <c:pt idx="219">
                  <c:v>4</c:v>
                </c:pt>
                <c:pt idx="220">
                  <c:v>8</c:v>
                </c:pt>
                <c:pt idx="221">
                  <c:v>2</c:v>
                </c:pt>
                <c:pt idx="222">
                  <c:v>6</c:v>
                </c:pt>
                <c:pt idx="223">
                  <c:v>5</c:v>
                </c:pt>
                <c:pt idx="224">
                  <c:v>2</c:v>
                </c:pt>
                <c:pt idx="225">
                  <c:v>8</c:v>
                </c:pt>
                <c:pt idx="226">
                  <c:v>27</c:v>
                </c:pt>
                <c:pt idx="227">
                  <c:v>9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3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1-4A33-BB31-A487F0808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498256"/>
        <c:axId val="676492848"/>
      </c:lineChart>
      <c:catAx>
        <c:axId val="67649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6492848"/>
        <c:crosses val="autoZero"/>
        <c:auto val="1"/>
        <c:lblAlgn val="ctr"/>
        <c:lblOffset val="100"/>
        <c:noMultiLvlLbl val="0"/>
      </c:catAx>
      <c:valAx>
        <c:axId val="6764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649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'스태거 분석'!$H$1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'스태거 분석'!$H$3:$H$302</c:f>
              <c:numCache>
                <c:formatCode>General</c:formatCode>
                <c:ptCount val="300"/>
                <c:pt idx="0">
                  <c:v>15413</c:v>
                </c:pt>
                <c:pt idx="1">
                  <c:v>30826</c:v>
                </c:pt>
                <c:pt idx="2">
                  <c:v>30826</c:v>
                </c:pt>
                <c:pt idx="3">
                  <c:v>15413</c:v>
                </c:pt>
                <c:pt idx="4">
                  <c:v>15413</c:v>
                </c:pt>
                <c:pt idx="5">
                  <c:v>15413</c:v>
                </c:pt>
                <c:pt idx="6">
                  <c:v>15413</c:v>
                </c:pt>
                <c:pt idx="7">
                  <c:v>16954</c:v>
                </c:pt>
                <c:pt idx="8">
                  <c:v>16954</c:v>
                </c:pt>
                <c:pt idx="9">
                  <c:v>33908</c:v>
                </c:pt>
                <c:pt idx="10">
                  <c:v>16954</c:v>
                </c:pt>
                <c:pt idx="11">
                  <c:v>16954</c:v>
                </c:pt>
                <c:pt idx="12">
                  <c:v>16954</c:v>
                </c:pt>
                <c:pt idx="13">
                  <c:v>16954</c:v>
                </c:pt>
                <c:pt idx="14">
                  <c:v>16954</c:v>
                </c:pt>
                <c:pt idx="15">
                  <c:v>16954</c:v>
                </c:pt>
                <c:pt idx="16">
                  <c:v>36990</c:v>
                </c:pt>
                <c:pt idx="17">
                  <c:v>36990</c:v>
                </c:pt>
                <c:pt idx="18">
                  <c:v>18495</c:v>
                </c:pt>
                <c:pt idx="19">
                  <c:v>18495</c:v>
                </c:pt>
                <c:pt idx="20">
                  <c:v>18495</c:v>
                </c:pt>
                <c:pt idx="21">
                  <c:v>18495</c:v>
                </c:pt>
                <c:pt idx="22">
                  <c:v>36990</c:v>
                </c:pt>
                <c:pt idx="23">
                  <c:v>36990</c:v>
                </c:pt>
                <c:pt idx="24">
                  <c:v>18495</c:v>
                </c:pt>
                <c:pt idx="25">
                  <c:v>20036</c:v>
                </c:pt>
                <c:pt idx="26">
                  <c:v>40072</c:v>
                </c:pt>
                <c:pt idx="27">
                  <c:v>40072</c:v>
                </c:pt>
                <c:pt idx="28">
                  <c:v>20036</c:v>
                </c:pt>
                <c:pt idx="29">
                  <c:v>20036</c:v>
                </c:pt>
                <c:pt idx="30">
                  <c:v>20036</c:v>
                </c:pt>
                <c:pt idx="31">
                  <c:v>20036</c:v>
                </c:pt>
                <c:pt idx="32">
                  <c:v>20036</c:v>
                </c:pt>
                <c:pt idx="33">
                  <c:v>40072</c:v>
                </c:pt>
                <c:pt idx="34">
                  <c:v>40072</c:v>
                </c:pt>
                <c:pt idx="35">
                  <c:v>20036</c:v>
                </c:pt>
                <c:pt idx="36">
                  <c:v>262018</c:v>
                </c:pt>
                <c:pt idx="37">
                  <c:v>262018</c:v>
                </c:pt>
                <c:pt idx="38">
                  <c:v>262018</c:v>
                </c:pt>
                <c:pt idx="39">
                  <c:v>262018</c:v>
                </c:pt>
                <c:pt idx="40">
                  <c:v>262018</c:v>
                </c:pt>
                <c:pt idx="41">
                  <c:v>262018</c:v>
                </c:pt>
                <c:pt idx="42">
                  <c:v>262018</c:v>
                </c:pt>
                <c:pt idx="43">
                  <c:v>262018</c:v>
                </c:pt>
                <c:pt idx="44">
                  <c:v>262018</c:v>
                </c:pt>
                <c:pt idx="45">
                  <c:v>262018</c:v>
                </c:pt>
                <c:pt idx="46">
                  <c:v>262018</c:v>
                </c:pt>
                <c:pt idx="47">
                  <c:v>262018</c:v>
                </c:pt>
                <c:pt idx="48">
                  <c:v>262018</c:v>
                </c:pt>
                <c:pt idx="49">
                  <c:v>23119</c:v>
                </c:pt>
                <c:pt idx="50">
                  <c:v>23119</c:v>
                </c:pt>
                <c:pt idx="51">
                  <c:v>23119</c:v>
                </c:pt>
                <c:pt idx="52">
                  <c:v>23119</c:v>
                </c:pt>
                <c:pt idx="53">
                  <c:v>23119</c:v>
                </c:pt>
                <c:pt idx="54">
                  <c:v>23119</c:v>
                </c:pt>
                <c:pt idx="55">
                  <c:v>23119</c:v>
                </c:pt>
                <c:pt idx="56">
                  <c:v>23119</c:v>
                </c:pt>
                <c:pt idx="57">
                  <c:v>23119</c:v>
                </c:pt>
                <c:pt idx="58">
                  <c:v>23119</c:v>
                </c:pt>
                <c:pt idx="59">
                  <c:v>15413</c:v>
                </c:pt>
                <c:pt idx="60">
                  <c:v>15413</c:v>
                </c:pt>
                <c:pt idx="61">
                  <c:v>15413</c:v>
                </c:pt>
                <c:pt idx="62">
                  <c:v>15413</c:v>
                </c:pt>
                <c:pt idx="63">
                  <c:v>15413</c:v>
                </c:pt>
                <c:pt idx="64">
                  <c:v>15413</c:v>
                </c:pt>
                <c:pt idx="65">
                  <c:v>15413</c:v>
                </c:pt>
                <c:pt idx="66">
                  <c:v>15413</c:v>
                </c:pt>
                <c:pt idx="67">
                  <c:v>16954</c:v>
                </c:pt>
                <c:pt idx="68">
                  <c:v>16954</c:v>
                </c:pt>
                <c:pt idx="69">
                  <c:v>16954</c:v>
                </c:pt>
                <c:pt idx="70">
                  <c:v>16954</c:v>
                </c:pt>
                <c:pt idx="71">
                  <c:v>16954</c:v>
                </c:pt>
                <c:pt idx="72">
                  <c:v>16954</c:v>
                </c:pt>
                <c:pt idx="73">
                  <c:v>16954</c:v>
                </c:pt>
                <c:pt idx="74">
                  <c:v>16954</c:v>
                </c:pt>
                <c:pt idx="75">
                  <c:v>16954</c:v>
                </c:pt>
                <c:pt idx="76">
                  <c:v>18495</c:v>
                </c:pt>
                <c:pt idx="77">
                  <c:v>18495</c:v>
                </c:pt>
                <c:pt idx="78">
                  <c:v>18495</c:v>
                </c:pt>
                <c:pt idx="79">
                  <c:v>18495</c:v>
                </c:pt>
                <c:pt idx="80">
                  <c:v>18495</c:v>
                </c:pt>
                <c:pt idx="81">
                  <c:v>18495</c:v>
                </c:pt>
                <c:pt idx="82">
                  <c:v>18495</c:v>
                </c:pt>
                <c:pt idx="83">
                  <c:v>18495</c:v>
                </c:pt>
                <c:pt idx="84">
                  <c:v>18495</c:v>
                </c:pt>
                <c:pt idx="85">
                  <c:v>20036</c:v>
                </c:pt>
                <c:pt idx="86">
                  <c:v>20036</c:v>
                </c:pt>
                <c:pt idx="87">
                  <c:v>20036</c:v>
                </c:pt>
                <c:pt idx="88">
                  <c:v>20036</c:v>
                </c:pt>
                <c:pt idx="89">
                  <c:v>20036</c:v>
                </c:pt>
                <c:pt idx="90">
                  <c:v>20036</c:v>
                </c:pt>
                <c:pt idx="91">
                  <c:v>20036</c:v>
                </c:pt>
                <c:pt idx="92">
                  <c:v>20036</c:v>
                </c:pt>
                <c:pt idx="93">
                  <c:v>20036</c:v>
                </c:pt>
                <c:pt idx="94">
                  <c:v>20036</c:v>
                </c:pt>
                <c:pt idx="95">
                  <c:v>20036</c:v>
                </c:pt>
                <c:pt idx="96">
                  <c:v>21578</c:v>
                </c:pt>
                <c:pt idx="97">
                  <c:v>21578</c:v>
                </c:pt>
                <c:pt idx="98">
                  <c:v>21578</c:v>
                </c:pt>
                <c:pt idx="99">
                  <c:v>43156</c:v>
                </c:pt>
                <c:pt idx="100">
                  <c:v>43156</c:v>
                </c:pt>
                <c:pt idx="101">
                  <c:v>21578</c:v>
                </c:pt>
                <c:pt idx="102">
                  <c:v>21578</c:v>
                </c:pt>
                <c:pt idx="103">
                  <c:v>21578</c:v>
                </c:pt>
                <c:pt idx="104">
                  <c:v>21578</c:v>
                </c:pt>
                <c:pt idx="105">
                  <c:v>21578</c:v>
                </c:pt>
                <c:pt idx="106">
                  <c:v>21578</c:v>
                </c:pt>
                <c:pt idx="107">
                  <c:v>23119</c:v>
                </c:pt>
                <c:pt idx="108">
                  <c:v>23119</c:v>
                </c:pt>
                <c:pt idx="109">
                  <c:v>23119</c:v>
                </c:pt>
                <c:pt idx="110">
                  <c:v>23119</c:v>
                </c:pt>
                <c:pt idx="111">
                  <c:v>23119</c:v>
                </c:pt>
                <c:pt idx="112">
                  <c:v>23119</c:v>
                </c:pt>
                <c:pt idx="113">
                  <c:v>46238</c:v>
                </c:pt>
                <c:pt idx="114">
                  <c:v>46238</c:v>
                </c:pt>
                <c:pt idx="115">
                  <c:v>23119</c:v>
                </c:pt>
                <c:pt idx="116">
                  <c:v>23119</c:v>
                </c:pt>
                <c:pt idx="117">
                  <c:v>23119</c:v>
                </c:pt>
                <c:pt idx="118">
                  <c:v>23119</c:v>
                </c:pt>
                <c:pt idx="119">
                  <c:v>15413</c:v>
                </c:pt>
                <c:pt idx="120">
                  <c:v>30826</c:v>
                </c:pt>
                <c:pt idx="121">
                  <c:v>30826</c:v>
                </c:pt>
                <c:pt idx="122">
                  <c:v>15413</c:v>
                </c:pt>
                <c:pt idx="123">
                  <c:v>15413</c:v>
                </c:pt>
                <c:pt idx="124">
                  <c:v>15413</c:v>
                </c:pt>
                <c:pt idx="125">
                  <c:v>15413</c:v>
                </c:pt>
                <c:pt idx="126">
                  <c:v>15413</c:v>
                </c:pt>
                <c:pt idx="127">
                  <c:v>16954</c:v>
                </c:pt>
                <c:pt idx="128">
                  <c:v>33908</c:v>
                </c:pt>
                <c:pt idx="129">
                  <c:v>25431</c:v>
                </c:pt>
                <c:pt idx="130">
                  <c:v>16954</c:v>
                </c:pt>
                <c:pt idx="131">
                  <c:v>16954</c:v>
                </c:pt>
                <c:pt idx="132">
                  <c:v>16954</c:v>
                </c:pt>
                <c:pt idx="133">
                  <c:v>16954</c:v>
                </c:pt>
                <c:pt idx="134">
                  <c:v>16954</c:v>
                </c:pt>
                <c:pt idx="135">
                  <c:v>35449</c:v>
                </c:pt>
                <c:pt idx="136">
                  <c:v>35449</c:v>
                </c:pt>
                <c:pt idx="137">
                  <c:v>18495</c:v>
                </c:pt>
                <c:pt idx="138">
                  <c:v>18495</c:v>
                </c:pt>
                <c:pt idx="139">
                  <c:v>18495</c:v>
                </c:pt>
                <c:pt idx="140">
                  <c:v>18495</c:v>
                </c:pt>
                <c:pt idx="141">
                  <c:v>36990</c:v>
                </c:pt>
                <c:pt idx="142">
                  <c:v>36990</c:v>
                </c:pt>
                <c:pt idx="143">
                  <c:v>18495</c:v>
                </c:pt>
                <c:pt idx="144">
                  <c:v>18495</c:v>
                </c:pt>
                <c:pt idx="145">
                  <c:v>40072</c:v>
                </c:pt>
                <c:pt idx="146">
                  <c:v>40072</c:v>
                </c:pt>
                <c:pt idx="147">
                  <c:v>20036</c:v>
                </c:pt>
                <c:pt idx="148">
                  <c:v>20036</c:v>
                </c:pt>
                <c:pt idx="149">
                  <c:v>20036</c:v>
                </c:pt>
                <c:pt idx="150">
                  <c:v>20036</c:v>
                </c:pt>
                <c:pt idx="151">
                  <c:v>20036</c:v>
                </c:pt>
                <c:pt idx="152">
                  <c:v>40072</c:v>
                </c:pt>
                <c:pt idx="153">
                  <c:v>40072</c:v>
                </c:pt>
                <c:pt idx="154">
                  <c:v>20036</c:v>
                </c:pt>
                <c:pt idx="155">
                  <c:v>20036</c:v>
                </c:pt>
                <c:pt idx="156">
                  <c:v>21578</c:v>
                </c:pt>
                <c:pt idx="157">
                  <c:v>43156</c:v>
                </c:pt>
                <c:pt idx="158">
                  <c:v>43156</c:v>
                </c:pt>
                <c:pt idx="159">
                  <c:v>21578</c:v>
                </c:pt>
                <c:pt idx="160">
                  <c:v>21578</c:v>
                </c:pt>
                <c:pt idx="161">
                  <c:v>21578</c:v>
                </c:pt>
                <c:pt idx="162">
                  <c:v>21578</c:v>
                </c:pt>
                <c:pt idx="163">
                  <c:v>21578</c:v>
                </c:pt>
                <c:pt idx="164">
                  <c:v>43156</c:v>
                </c:pt>
                <c:pt idx="165">
                  <c:v>43156</c:v>
                </c:pt>
                <c:pt idx="166">
                  <c:v>44697</c:v>
                </c:pt>
                <c:pt idx="167">
                  <c:v>44697</c:v>
                </c:pt>
                <c:pt idx="168">
                  <c:v>23119</c:v>
                </c:pt>
                <c:pt idx="169">
                  <c:v>23119</c:v>
                </c:pt>
                <c:pt idx="170">
                  <c:v>23119</c:v>
                </c:pt>
                <c:pt idx="171">
                  <c:v>23119</c:v>
                </c:pt>
                <c:pt idx="172">
                  <c:v>23119</c:v>
                </c:pt>
                <c:pt idx="173">
                  <c:v>23119</c:v>
                </c:pt>
                <c:pt idx="174">
                  <c:v>23119</c:v>
                </c:pt>
                <c:pt idx="175">
                  <c:v>23119</c:v>
                </c:pt>
                <c:pt idx="176">
                  <c:v>23119</c:v>
                </c:pt>
                <c:pt idx="177">
                  <c:v>23119</c:v>
                </c:pt>
                <c:pt idx="178">
                  <c:v>23119</c:v>
                </c:pt>
                <c:pt idx="179">
                  <c:v>15413</c:v>
                </c:pt>
                <c:pt idx="180">
                  <c:v>15413</c:v>
                </c:pt>
                <c:pt idx="181">
                  <c:v>15413</c:v>
                </c:pt>
                <c:pt idx="182">
                  <c:v>15413</c:v>
                </c:pt>
                <c:pt idx="183">
                  <c:v>15413</c:v>
                </c:pt>
                <c:pt idx="184">
                  <c:v>15413</c:v>
                </c:pt>
                <c:pt idx="185">
                  <c:v>15413</c:v>
                </c:pt>
                <c:pt idx="186">
                  <c:v>15413</c:v>
                </c:pt>
                <c:pt idx="187">
                  <c:v>16954</c:v>
                </c:pt>
                <c:pt idx="188">
                  <c:v>16954</c:v>
                </c:pt>
                <c:pt idx="189">
                  <c:v>16954</c:v>
                </c:pt>
                <c:pt idx="190">
                  <c:v>16954</c:v>
                </c:pt>
                <c:pt idx="191">
                  <c:v>16954</c:v>
                </c:pt>
                <c:pt idx="192">
                  <c:v>16954</c:v>
                </c:pt>
                <c:pt idx="193">
                  <c:v>16954</c:v>
                </c:pt>
                <c:pt idx="194">
                  <c:v>16954</c:v>
                </c:pt>
                <c:pt idx="195">
                  <c:v>16954</c:v>
                </c:pt>
                <c:pt idx="196">
                  <c:v>18495</c:v>
                </c:pt>
                <c:pt idx="197">
                  <c:v>18495</c:v>
                </c:pt>
                <c:pt idx="198">
                  <c:v>18495</c:v>
                </c:pt>
                <c:pt idx="199">
                  <c:v>18495</c:v>
                </c:pt>
                <c:pt idx="200">
                  <c:v>18495</c:v>
                </c:pt>
                <c:pt idx="201">
                  <c:v>18495</c:v>
                </c:pt>
                <c:pt idx="202">
                  <c:v>18495</c:v>
                </c:pt>
                <c:pt idx="203">
                  <c:v>18495</c:v>
                </c:pt>
                <c:pt idx="204">
                  <c:v>18495</c:v>
                </c:pt>
                <c:pt idx="205">
                  <c:v>20036</c:v>
                </c:pt>
                <c:pt idx="206">
                  <c:v>20036</c:v>
                </c:pt>
                <c:pt idx="207">
                  <c:v>20036</c:v>
                </c:pt>
                <c:pt idx="208">
                  <c:v>20036</c:v>
                </c:pt>
                <c:pt idx="209">
                  <c:v>20036</c:v>
                </c:pt>
                <c:pt idx="210">
                  <c:v>20036</c:v>
                </c:pt>
                <c:pt idx="211">
                  <c:v>20036</c:v>
                </c:pt>
                <c:pt idx="212">
                  <c:v>20036</c:v>
                </c:pt>
                <c:pt idx="213">
                  <c:v>20036</c:v>
                </c:pt>
                <c:pt idx="214">
                  <c:v>20036</c:v>
                </c:pt>
                <c:pt idx="215">
                  <c:v>20036</c:v>
                </c:pt>
                <c:pt idx="216">
                  <c:v>21578</c:v>
                </c:pt>
                <c:pt idx="217">
                  <c:v>21578</c:v>
                </c:pt>
                <c:pt idx="218">
                  <c:v>43156</c:v>
                </c:pt>
                <c:pt idx="219">
                  <c:v>43156</c:v>
                </c:pt>
                <c:pt idx="220">
                  <c:v>21578</c:v>
                </c:pt>
                <c:pt idx="221">
                  <c:v>21578</c:v>
                </c:pt>
                <c:pt idx="222">
                  <c:v>21578</c:v>
                </c:pt>
                <c:pt idx="223">
                  <c:v>21578</c:v>
                </c:pt>
                <c:pt idx="224">
                  <c:v>21578</c:v>
                </c:pt>
                <c:pt idx="225">
                  <c:v>21578</c:v>
                </c:pt>
                <c:pt idx="226">
                  <c:v>21578</c:v>
                </c:pt>
                <c:pt idx="227">
                  <c:v>23119</c:v>
                </c:pt>
                <c:pt idx="228">
                  <c:v>23119</c:v>
                </c:pt>
                <c:pt idx="229">
                  <c:v>46238</c:v>
                </c:pt>
                <c:pt idx="230">
                  <c:v>46238</c:v>
                </c:pt>
                <c:pt idx="231">
                  <c:v>46238</c:v>
                </c:pt>
                <c:pt idx="232">
                  <c:v>23119</c:v>
                </c:pt>
                <c:pt idx="233">
                  <c:v>23119</c:v>
                </c:pt>
                <c:pt idx="234">
                  <c:v>23119</c:v>
                </c:pt>
                <c:pt idx="235">
                  <c:v>23119</c:v>
                </c:pt>
                <c:pt idx="236">
                  <c:v>23119</c:v>
                </c:pt>
                <c:pt idx="237">
                  <c:v>23119</c:v>
                </c:pt>
                <c:pt idx="238">
                  <c:v>23119</c:v>
                </c:pt>
                <c:pt idx="239">
                  <c:v>15413</c:v>
                </c:pt>
                <c:pt idx="240">
                  <c:v>30826</c:v>
                </c:pt>
                <c:pt idx="241">
                  <c:v>15413</c:v>
                </c:pt>
                <c:pt idx="242">
                  <c:v>15413</c:v>
                </c:pt>
                <c:pt idx="243">
                  <c:v>15413</c:v>
                </c:pt>
                <c:pt idx="244">
                  <c:v>15413</c:v>
                </c:pt>
                <c:pt idx="245">
                  <c:v>15413</c:v>
                </c:pt>
                <c:pt idx="246">
                  <c:v>32367</c:v>
                </c:pt>
                <c:pt idx="247">
                  <c:v>32367</c:v>
                </c:pt>
                <c:pt idx="248">
                  <c:v>16954</c:v>
                </c:pt>
                <c:pt idx="249">
                  <c:v>16954</c:v>
                </c:pt>
                <c:pt idx="250">
                  <c:v>16954</c:v>
                </c:pt>
                <c:pt idx="251">
                  <c:v>16954</c:v>
                </c:pt>
                <c:pt idx="252">
                  <c:v>33908</c:v>
                </c:pt>
                <c:pt idx="253">
                  <c:v>33908</c:v>
                </c:pt>
                <c:pt idx="254">
                  <c:v>16954</c:v>
                </c:pt>
                <c:pt idx="255">
                  <c:v>16954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9-4CB6-B528-3870A15C1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319903"/>
        <c:axId val="1666315327"/>
      </c:lineChart>
      <c:catAx>
        <c:axId val="1666319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6315327"/>
        <c:crosses val="autoZero"/>
        <c:auto val="1"/>
        <c:lblAlgn val="ctr"/>
        <c:lblOffset val="100"/>
        <c:noMultiLvlLbl val="0"/>
      </c:catAx>
      <c:valAx>
        <c:axId val="166631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631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'스태거 분석'!$R$1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'스태거 분석'!$R$2:$R$260</c:f>
              <c:numCache>
                <c:formatCode>General</c:formatCode>
                <c:ptCount val="259"/>
                <c:pt idx="0">
                  <c:v>0</c:v>
                </c:pt>
                <c:pt idx="1">
                  <c:v>255</c:v>
                </c:pt>
                <c:pt idx="2">
                  <c:v>71</c:v>
                </c:pt>
                <c:pt idx="3">
                  <c:v>12</c:v>
                </c:pt>
                <c:pt idx="4">
                  <c:v>12</c:v>
                </c:pt>
                <c:pt idx="5">
                  <c:v>28</c:v>
                </c:pt>
                <c:pt idx="6">
                  <c:v>22</c:v>
                </c:pt>
                <c:pt idx="7">
                  <c:v>5</c:v>
                </c:pt>
                <c:pt idx="8">
                  <c:v>6</c:v>
                </c:pt>
                <c:pt idx="9">
                  <c:v>17</c:v>
                </c:pt>
                <c:pt idx="10">
                  <c:v>19</c:v>
                </c:pt>
                <c:pt idx="11">
                  <c:v>11</c:v>
                </c:pt>
                <c:pt idx="12">
                  <c:v>19</c:v>
                </c:pt>
                <c:pt idx="13">
                  <c:v>10</c:v>
                </c:pt>
                <c:pt idx="14">
                  <c:v>12</c:v>
                </c:pt>
                <c:pt idx="15">
                  <c:v>6</c:v>
                </c:pt>
                <c:pt idx="16">
                  <c:v>17</c:v>
                </c:pt>
                <c:pt idx="17">
                  <c:v>33</c:v>
                </c:pt>
                <c:pt idx="18">
                  <c:v>11</c:v>
                </c:pt>
                <c:pt idx="19">
                  <c:v>22</c:v>
                </c:pt>
                <c:pt idx="20">
                  <c:v>10</c:v>
                </c:pt>
                <c:pt idx="21">
                  <c:v>19</c:v>
                </c:pt>
                <c:pt idx="22">
                  <c:v>27</c:v>
                </c:pt>
                <c:pt idx="23">
                  <c:v>20</c:v>
                </c:pt>
                <c:pt idx="24">
                  <c:v>12</c:v>
                </c:pt>
                <c:pt idx="25">
                  <c:v>33</c:v>
                </c:pt>
                <c:pt idx="26">
                  <c:v>4</c:v>
                </c:pt>
                <c:pt idx="27">
                  <c:v>16</c:v>
                </c:pt>
                <c:pt idx="28">
                  <c:v>33</c:v>
                </c:pt>
                <c:pt idx="29">
                  <c:v>13</c:v>
                </c:pt>
                <c:pt idx="30">
                  <c:v>50</c:v>
                </c:pt>
                <c:pt idx="31">
                  <c:v>198</c:v>
                </c:pt>
                <c:pt idx="32">
                  <c:v>62</c:v>
                </c:pt>
                <c:pt idx="33">
                  <c:v>10</c:v>
                </c:pt>
                <c:pt idx="34">
                  <c:v>11</c:v>
                </c:pt>
                <c:pt idx="35">
                  <c:v>24</c:v>
                </c:pt>
                <c:pt idx="36">
                  <c:v>18</c:v>
                </c:pt>
                <c:pt idx="37">
                  <c:v>5</c:v>
                </c:pt>
                <c:pt idx="38">
                  <c:v>3</c:v>
                </c:pt>
                <c:pt idx="39">
                  <c:v>13</c:v>
                </c:pt>
                <c:pt idx="40">
                  <c:v>17</c:v>
                </c:pt>
                <c:pt idx="41">
                  <c:v>9</c:v>
                </c:pt>
                <c:pt idx="42">
                  <c:v>17</c:v>
                </c:pt>
                <c:pt idx="43">
                  <c:v>9</c:v>
                </c:pt>
                <c:pt idx="44">
                  <c:v>10</c:v>
                </c:pt>
                <c:pt idx="45">
                  <c:v>4</c:v>
                </c:pt>
                <c:pt idx="46">
                  <c:v>16</c:v>
                </c:pt>
                <c:pt idx="47">
                  <c:v>4</c:v>
                </c:pt>
                <c:pt idx="48">
                  <c:v>27</c:v>
                </c:pt>
                <c:pt idx="49">
                  <c:v>9</c:v>
                </c:pt>
                <c:pt idx="50">
                  <c:v>9</c:v>
                </c:pt>
                <c:pt idx="51">
                  <c:v>17</c:v>
                </c:pt>
                <c:pt idx="52">
                  <c:v>24</c:v>
                </c:pt>
                <c:pt idx="53">
                  <c:v>16</c:v>
                </c:pt>
                <c:pt idx="54">
                  <c:v>10</c:v>
                </c:pt>
                <c:pt idx="55">
                  <c:v>28</c:v>
                </c:pt>
                <c:pt idx="56">
                  <c:v>12</c:v>
                </c:pt>
                <c:pt idx="57">
                  <c:v>27</c:v>
                </c:pt>
                <c:pt idx="58">
                  <c:v>30</c:v>
                </c:pt>
                <c:pt idx="59">
                  <c:v>11</c:v>
                </c:pt>
                <c:pt idx="60">
                  <c:v>43</c:v>
                </c:pt>
                <c:pt idx="61">
                  <c:v>174</c:v>
                </c:pt>
                <c:pt idx="62">
                  <c:v>54</c:v>
                </c:pt>
                <c:pt idx="63">
                  <c:v>7</c:v>
                </c:pt>
                <c:pt idx="64">
                  <c:v>8</c:v>
                </c:pt>
                <c:pt idx="65">
                  <c:v>18</c:v>
                </c:pt>
                <c:pt idx="66">
                  <c:v>16</c:v>
                </c:pt>
                <c:pt idx="67">
                  <c:v>4</c:v>
                </c:pt>
                <c:pt idx="68">
                  <c:v>3</c:v>
                </c:pt>
                <c:pt idx="69">
                  <c:v>8</c:v>
                </c:pt>
                <c:pt idx="70">
                  <c:v>15</c:v>
                </c:pt>
                <c:pt idx="71">
                  <c:v>7</c:v>
                </c:pt>
                <c:pt idx="72">
                  <c:v>7</c:v>
                </c:pt>
                <c:pt idx="73">
                  <c:v>4</c:v>
                </c:pt>
                <c:pt idx="74">
                  <c:v>14</c:v>
                </c:pt>
                <c:pt idx="75">
                  <c:v>4</c:v>
                </c:pt>
                <c:pt idx="76">
                  <c:v>25</c:v>
                </c:pt>
                <c:pt idx="77">
                  <c:v>8</c:v>
                </c:pt>
                <c:pt idx="78">
                  <c:v>7</c:v>
                </c:pt>
                <c:pt idx="79">
                  <c:v>15</c:v>
                </c:pt>
                <c:pt idx="80">
                  <c:v>22</c:v>
                </c:pt>
                <c:pt idx="81">
                  <c:v>14</c:v>
                </c:pt>
                <c:pt idx="82">
                  <c:v>9</c:v>
                </c:pt>
                <c:pt idx="83">
                  <c:v>26</c:v>
                </c:pt>
                <c:pt idx="84">
                  <c:v>3</c:v>
                </c:pt>
                <c:pt idx="85">
                  <c:v>27</c:v>
                </c:pt>
                <c:pt idx="86">
                  <c:v>10</c:v>
                </c:pt>
                <c:pt idx="87">
                  <c:v>35</c:v>
                </c:pt>
                <c:pt idx="88">
                  <c:v>45</c:v>
                </c:pt>
                <c:pt idx="89">
                  <c:v>9</c:v>
                </c:pt>
                <c:pt idx="90">
                  <c:v>9</c:v>
                </c:pt>
                <c:pt idx="91">
                  <c:v>14</c:v>
                </c:pt>
                <c:pt idx="92">
                  <c:v>3</c:v>
                </c:pt>
                <c:pt idx="93">
                  <c:v>12</c:v>
                </c:pt>
                <c:pt idx="94">
                  <c:v>6</c:v>
                </c:pt>
                <c:pt idx="95">
                  <c:v>14</c:v>
                </c:pt>
                <c:pt idx="96">
                  <c:v>6</c:v>
                </c:pt>
                <c:pt idx="97">
                  <c:v>9</c:v>
                </c:pt>
                <c:pt idx="98">
                  <c:v>3</c:v>
                </c:pt>
                <c:pt idx="99">
                  <c:v>10</c:v>
                </c:pt>
                <c:pt idx="100">
                  <c:v>3</c:v>
                </c:pt>
                <c:pt idx="101">
                  <c:v>21</c:v>
                </c:pt>
                <c:pt idx="102">
                  <c:v>6</c:v>
                </c:pt>
                <c:pt idx="103">
                  <c:v>16</c:v>
                </c:pt>
                <c:pt idx="104">
                  <c:v>7</c:v>
                </c:pt>
                <c:pt idx="105">
                  <c:v>12</c:v>
                </c:pt>
                <c:pt idx="106">
                  <c:v>19</c:v>
                </c:pt>
                <c:pt idx="107">
                  <c:v>13</c:v>
                </c:pt>
                <c:pt idx="108">
                  <c:v>9</c:v>
                </c:pt>
                <c:pt idx="109">
                  <c:v>24</c:v>
                </c:pt>
                <c:pt idx="110">
                  <c:v>3</c:v>
                </c:pt>
                <c:pt idx="111">
                  <c:v>9</c:v>
                </c:pt>
                <c:pt idx="112">
                  <c:v>22</c:v>
                </c:pt>
                <c:pt idx="113">
                  <c:v>23</c:v>
                </c:pt>
                <c:pt idx="114">
                  <c:v>9</c:v>
                </c:pt>
                <c:pt idx="115">
                  <c:v>31</c:v>
                </c:pt>
                <c:pt idx="116">
                  <c:v>123</c:v>
                </c:pt>
                <c:pt idx="117">
                  <c:v>38</c:v>
                </c:pt>
                <c:pt idx="118">
                  <c:v>7</c:v>
                </c:pt>
                <c:pt idx="119">
                  <c:v>8</c:v>
                </c:pt>
                <c:pt idx="120">
                  <c:v>15</c:v>
                </c:pt>
                <c:pt idx="121">
                  <c:v>12</c:v>
                </c:pt>
                <c:pt idx="122">
                  <c:v>4</c:v>
                </c:pt>
                <c:pt idx="123">
                  <c:v>3</c:v>
                </c:pt>
                <c:pt idx="124">
                  <c:v>8</c:v>
                </c:pt>
                <c:pt idx="125">
                  <c:v>11</c:v>
                </c:pt>
                <c:pt idx="126">
                  <c:v>6</c:v>
                </c:pt>
                <c:pt idx="127">
                  <c:v>12</c:v>
                </c:pt>
                <c:pt idx="128">
                  <c:v>6</c:v>
                </c:pt>
                <c:pt idx="129">
                  <c:v>8</c:v>
                </c:pt>
                <c:pt idx="130">
                  <c:v>3</c:v>
                </c:pt>
                <c:pt idx="131">
                  <c:v>3</c:v>
                </c:pt>
                <c:pt idx="132">
                  <c:v>16</c:v>
                </c:pt>
                <c:pt idx="133">
                  <c:v>6</c:v>
                </c:pt>
                <c:pt idx="134">
                  <c:v>6</c:v>
                </c:pt>
                <c:pt idx="135">
                  <c:v>10</c:v>
                </c:pt>
                <c:pt idx="136">
                  <c:v>17</c:v>
                </c:pt>
                <c:pt idx="137">
                  <c:v>11</c:v>
                </c:pt>
                <c:pt idx="138">
                  <c:v>7</c:v>
                </c:pt>
                <c:pt idx="139">
                  <c:v>8</c:v>
                </c:pt>
                <c:pt idx="140">
                  <c:v>18</c:v>
                </c:pt>
                <c:pt idx="141">
                  <c:v>19</c:v>
                </c:pt>
                <c:pt idx="142">
                  <c:v>7</c:v>
                </c:pt>
                <c:pt idx="143">
                  <c:v>25</c:v>
                </c:pt>
                <c:pt idx="144">
                  <c:v>31</c:v>
                </c:pt>
                <c:pt idx="145">
                  <c:v>6</c:v>
                </c:pt>
                <c:pt idx="146">
                  <c:v>7</c:v>
                </c:pt>
                <c:pt idx="147">
                  <c:v>13</c:v>
                </c:pt>
                <c:pt idx="148">
                  <c:v>9</c:v>
                </c:pt>
                <c:pt idx="149">
                  <c:v>2</c:v>
                </c:pt>
                <c:pt idx="150">
                  <c:v>8</c:v>
                </c:pt>
                <c:pt idx="151">
                  <c:v>7</c:v>
                </c:pt>
                <c:pt idx="152">
                  <c:v>3</c:v>
                </c:pt>
                <c:pt idx="153">
                  <c:v>10</c:v>
                </c:pt>
                <c:pt idx="154">
                  <c:v>4</c:v>
                </c:pt>
                <c:pt idx="155">
                  <c:v>6</c:v>
                </c:pt>
                <c:pt idx="156">
                  <c:v>4</c:v>
                </c:pt>
                <c:pt idx="157">
                  <c:v>11</c:v>
                </c:pt>
                <c:pt idx="158">
                  <c:v>5</c:v>
                </c:pt>
                <c:pt idx="159">
                  <c:v>8</c:v>
                </c:pt>
                <c:pt idx="160">
                  <c:v>13</c:v>
                </c:pt>
                <c:pt idx="161">
                  <c:v>8</c:v>
                </c:pt>
                <c:pt idx="162">
                  <c:v>6</c:v>
                </c:pt>
                <c:pt idx="163">
                  <c:v>17</c:v>
                </c:pt>
                <c:pt idx="164">
                  <c:v>3</c:v>
                </c:pt>
                <c:pt idx="165">
                  <c:v>6</c:v>
                </c:pt>
                <c:pt idx="166">
                  <c:v>14</c:v>
                </c:pt>
                <c:pt idx="167">
                  <c:v>15</c:v>
                </c:pt>
                <c:pt idx="168">
                  <c:v>6</c:v>
                </c:pt>
                <c:pt idx="169">
                  <c:v>23</c:v>
                </c:pt>
                <c:pt idx="170">
                  <c:v>24</c:v>
                </c:pt>
                <c:pt idx="171">
                  <c:v>5</c:v>
                </c:pt>
                <c:pt idx="172">
                  <c:v>6</c:v>
                </c:pt>
                <c:pt idx="173">
                  <c:v>10</c:v>
                </c:pt>
                <c:pt idx="174">
                  <c:v>7</c:v>
                </c:pt>
                <c:pt idx="175">
                  <c:v>2</c:v>
                </c:pt>
                <c:pt idx="176">
                  <c:v>3</c:v>
                </c:pt>
                <c:pt idx="177">
                  <c:v>6</c:v>
                </c:pt>
                <c:pt idx="178">
                  <c:v>6</c:v>
                </c:pt>
                <c:pt idx="179">
                  <c:v>4</c:v>
                </c:pt>
                <c:pt idx="180">
                  <c:v>8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7</c:v>
                </c:pt>
                <c:pt idx="185">
                  <c:v>3</c:v>
                </c:pt>
                <c:pt idx="186">
                  <c:v>11</c:v>
                </c:pt>
                <c:pt idx="187">
                  <c:v>4</c:v>
                </c:pt>
                <c:pt idx="188">
                  <c:v>9</c:v>
                </c:pt>
                <c:pt idx="189">
                  <c:v>5</c:v>
                </c:pt>
                <c:pt idx="190">
                  <c:v>7</c:v>
                </c:pt>
                <c:pt idx="191">
                  <c:v>10</c:v>
                </c:pt>
                <c:pt idx="192">
                  <c:v>6</c:v>
                </c:pt>
                <c:pt idx="193">
                  <c:v>5</c:v>
                </c:pt>
                <c:pt idx="194">
                  <c:v>11</c:v>
                </c:pt>
                <c:pt idx="195">
                  <c:v>3</c:v>
                </c:pt>
                <c:pt idx="196">
                  <c:v>4</c:v>
                </c:pt>
                <c:pt idx="197">
                  <c:v>9</c:v>
                </c:pt>
                <c:pt idx="198">
                  <c:v>10</c:v>
                </c:pt>
                <c:pt idx="199">
                  <c:v>4</c:v>
                </c:pt>
                <c:pt idx="200">
                  <c:v>16</c:v>
                </c:pt>
                <c:pt idx="201">
                  <c:v>49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2</c:v>
                </c:pt>
                <c:pt idx="212">
                  <c:v>2</c:v>
                </c:pt>
                <c:pt idx="213">
                  <c:v>7</c:v>
                </c:pt>
                <c:pt idx="214">
                  <c:v>2</c:v>
                </c:pt>
                <c:pt idx="215">
                  <c:v>6</c:v>
                </c:pt>
                <c:pt idx="216">
                  <c:v>3</c:v>
                </c:pt>
                <c:pt idx="217">
                  <c:v>4</c:v>
                </c:pt>
                <c:pt idx="218">
                  <c:v>6</c:v>
                </c:pt>
                <c:pt idx="219">
                  <c:v>4</c:v>
                </c:pt>
                <c:pt idx="220">
                  <c:v>4</c:v>
                </c:pt>
                <c:pt idx="221">
                  <c:v>8</c:v>
                </c:pt>
                <c:pt idx="222">
                  <c:v>2</c:v>
                </c:pt>
                <c:pt idx="223">
                  <c:v>6</c:v>
                </c:pt>
                <c:pt idx="224">
                  <c:v>5</c:v>
                </c:pt>
                <c:pt idx="225">
                  <c:v>2</c:v>
                </c:pt>
                <c:pt idx="226">
                  <c:v>8</c:v>
                </c:pt>
                <c:pt idx="227">
                  <c:v>27</c:v>
                </c:pt>
                <c:pt idx="228">
                  <c:v>9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3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4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1-4DD7-9925-3A49A049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39503"/>
        <c:axId val="2120234095"/>
      </c:lineChart>
      <c:catAx>
        <c:axId val="212023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0234095"/>
        <c:crosses val="autoZero"/>
        <c:auto val="1"/>
        <c:lblAlgn val="ctr"/>
        <c:lblOffset val="100"/>
        <c:noMultiLvlLbl val="0"/>
      </c:catAx>
      <c:valAx>
        <c:axId val="212023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023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311727</xdr:colOff>
      <xdr:row>21</xdr:row>
      <xdr:rowOff>119928</xdr:rowOff>
    </xdr:from>
    <xdr:to>
      <xdr:col>23</xdr:col>
      <xdr:colOff>54552</xdr:colOff>
      <xdr:row>44</xdr:row>
      <xdr:rowOff>181841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415637</xdr:colOff>
      <xdr:row>5</xdr:row>
      <xdr:rowOff>5194</xdr:rowOff>
    </xdr:from>
    <xdr:to>
      <xdr:col>23</xdr:col>
      <xdr:colOff>86590</xdr:colOff>
      <xdr:row>19</xdr:row>
      <xdr:rowOff>103908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72836</xdr:colOff>
      <xdr:row>7</xdr:row>
      <xdr:rowOff>57148</xdr:rowOff>
    </xdr:from>
    <xdr:to>
      <xdr:col>36</xdr:col>
      <xdr:colOff>134470</xdr:colOff>
      <xdr:row>22</xdr:row>
      <xdr:rowOff>44823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678972</xdr:colOff>
      <xdr:row>28</xdr:row>
      <xdr:rowOff>156984</xdr:rowOff>
    </xdr:from>
    <xdr:to>
      <xdr:col>42</xdr:col>
      <xdr:colOff>675409</xdr:colOff>
      <xdr:row>45</xdr:row>
      <xdr:rowOff>121227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16806</xdr:colOff>
      <xdr:row>47</xdr:row>
      <xdr:rowOff>83636</xdr:rowOff>
    </xdr:from>
    <xdr:to>
      <xdr:col>40</xdr:col>
      <xdr:colOff>675408</xdr:colOff>
      <xdr:row>82</xdr:row>
      <xdr:rowOff>173181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504265</xdr:colOff>
      <xdr:row>11</xdr:row>
      <xdr:rowOff>158002</xdr:rowOff>
    </xdr:from>
    <xdr:to>
      <xdr:col>27</xdr:col>
      <xdr:colOff>291353</xdr:colOff>
      <xdr:row>23</xdr:row>
      <xdr:rowOff>211790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184095</xdr:colOff>
      <xdr:row>8</xdr:row>
      <xdr:rowOff>41941</xdr:rowOff>
    </xdr:from>
    <xdr:to>
      <xdr:col>37</xdr:col>
      <xdr:colOff>107256</xdr:colOff>
      <xdr:row>25</xdr:row>
      <xdr:rowOff>208910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299358</xdr:colOff>
      <xdr:row>18</xdr:row>
      <xdr:rowOff>77560</xdr:rowOff>
    </xdr:from>
    <xdr:to>
      <xdr:col>29</xdr:col>
      <xdr:colOff>272142</xdr:colOff>
      <xdr:row>46</xdr:row>
      <xdr:rowOff>27214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304800</xdr:colOff>
      <xdr:row>2</xdr:row>
      <xdr:rowOff>261937</xdr:rowOff>
    </xdr:from>
    <xdr:to>
      <xdr:col>25</xdr:col>
      <xdr:colOff>76200</xdr:colOff>
      <xdr:row>9</xdr:row>
      <xdr:rowOff>271462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76200</xdr:colOff>
      <xdr:row>2</xdr:row>
      <xdr:rowOff>128586</xdr:rowOff>
    </xdr:from>
    <xdr:to>
      <xdr:col>27</xdr:col>
      <xdr:colOff>666750</xdr:colOff>
      <xdr:row>16</xdr:row>
      <xdr:rowOff>19049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146955</xdr:colOff>
      <xdr:row>4</xdr:row>
      <xdr:rowOff>101372</xdr:rowOff>
    </xdr:from>
    <xdr:to>
      <xdr:col>47</xdr:col>
      <xdr:colOff>261257</xdr:colOff>
      <xdr:row>17</xdr:row>
      <xdr:rowOff>134710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136071</xdr:colOff>
      <xdr:row>20</xdr:row>
      <xdr:rowOff>23131</xdr:rowOff>
    </xdr:from>
    <xdr:to>
      <xdr:col>42</xdr:col>
      <xdr:colOff>136070</xdr:colOff>
      <xdr:row>34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100853</xdr:colOff>
      <xdr:row>5</xdr:row>
      <xdr:rowOff>22412</xdr:rowOff>
    </xdr:from>
    <xdr:to>
      <xdr:col>45</xdr:col>
      <xdr:colOff>89646</xdr:colOff>
      <xdr:row>21</xdr:row>
      <xdr:rowOff>144555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308443</xdr:colOff>
      <xdr:row>21</xdr:row>
      <xdr:rowOff>121303</xdr:rowOff>
    </xdr:from>
    <xdr:to>
      <xdr:col>34</xdr:col>
      <xdr:colOff>170331</xdr:colOff>
      <xdr:row>38</xdr:row>
      <xdr:rowOff>25773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265301</xdr:colOff>
      <xdr:row>39</xdr:row>
      <xdr:rowOff>218794</xdr:rowOff>
    </xdr:from>
    <xdr:to>
      <xdr:col>34</xdr:col>
      <xdr:colOff>134473</xdr:colOff>
      <xdr:row>55</xdr:row>
      <xdr:rowOff>78440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196101</xdr:colOff>
      <xdr:row>0</xdr:row>
      <xdr:rowOff>0</xdr:rowOff>
    </xdr:from>
    <xdr:to>
      <xdr:col>34</xdr:col>
      <xdr:colOff>168089</xdr:colOff>
      <xdr:row>20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6</xdr:row>
      <xdr:rowOff>119062</xdr:rowOff>
    </xdr:from>
    <xdr:to>
      <xdr:col>22</xdr:col>
      <xdr:colOff>342900</xdr:colOff>
      <xdr:row>24</xdr:row>
      <xdr:rowOff>95250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666749</xdr:colOff>
      <xdr:row>24</xdr:row>
      <xdr:rowOff>204786</xdr:rowOff>
    </xdr:from>
    <xdr:to>
      <xdr:col>20</xdr:col>
      <xdr:colOff>504824</xdr:colOff>
      <xdr:row>46</xdr:row>
      <xdr:rowOff>95249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581025</xdr:colOff>
      <xdr:row>10</xdr:row>
      <xdr:rowOff>195262</xdr:rowOff>
    </xdr:from>
    <xdr:to>
      <xdr:col>14</xdr:col>
      <xdr:colOff>333375</xdr:colOff>
      <xdr:row>23</xdr:row>
      <xdr:rowOff>90487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176893</xdr:colOff>
      <xdr:row>1</xdr:row>
      <xdr:rowOff>104774</xdr:rowOff>
    </xdr:from>
    <xdr:to>
      <xdr:col>45</xdr:col>
      <xdr:colOff>544285</xdr:colOff>
      <xdr:row>19</xdr:row>
      <xdr:rowOff>340180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249731</xdr:colOff>
      <xdr:row>8</xdr:row>
      <xdr:rowOff>144076</xdr:rowOff>
    </xdr:from>
    <xdr:to>
      <xdr:col>42</xdr:col>
      <xdr:colOff>59231</xdr:colOff>
      <xdr:row>29</xdr:row>
      <xdr:rowOff>25694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190499</xdr:colOff>
      <xdr:row>3</xdr:row>
      <xdr:rowOff>95249</xdr:rowOff>
    </xdr:from>
    <xdr:to>
      <xdr:col>55</xdr:col>
      <xdr:colOff>314324</xdr:colOff>
      <xdr:row>22</xdr:row>
      <xdr:rowOff>361949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536864</xdr:colOff>
      <xdr:row>22</xdr:row>
      <xdr:rowOff>316922</xdr:rowOff>
    </xdr:from>
    <xdr:to>
      <xdr:col>36</xdr:col>
      <xdr:colOff>363681</xdr:colOff>
      <xdr:row>31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0</xdr:row>
      <xdr:rowOff>176212</xdr:rowOff>
    </xdr:from>
    <xdr:to>
      <xdr:col>17</xdr:col>
      <xdr:colOff>209550</xdr:colOff>
      <xdr:row>8</xdr:row>
      <xdr:rowOff>138112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8</xdr:row>
      <xdr:rowOff>347661</xdr:rowOff>
    </xdr:from>
    <xdr:to>
      <xdr:col>22</xdr:col>
      <xdr:colOff>352425</xdr:colOff>
      <xdr:row>17</xdr:row>
      <xdr:rowOff>247649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558972</xdr:colOff>
      <xdr:row>1</xdr:row>
      <xdr:rowOff>95251</xdr:rowOff>
    </xdr:from>
    <xdr:to>
      <xdr:col>47</xdr:col>
      <xdr:colOff>523874</xdr:colOff>
      <xdr:row>28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494421</xdr:colOff>
      <xdr:row>113</xdr:row>
      <xdr:rowOff>157983</xdr:rowOff>
    </xdr:from>
    <xdr:to>
      <xdr:col>42</xdr:col>
      <xdr:colOff>98651</xdr:colOff>
      <xdr:row>128</xdr:row>
      <xdr:rowOff>145657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71126</xdr:colOff>
      <xdr:row>129</xdr:row>
      <xdr:rowOff>139408</xdr:rowOff>
    </xdr:from>
    <xdr:to>
      <xdr:col>42</xdr:col>
      <xdr:colOff>498516</xdr:colOff>
      <xdr:row>156</xdr:row>
      <xdr:rowOff>75457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502228</xdr:colOff>
      <xdr:row>58</xdr:row>
      <xdr:rowOff>5194</xdr:rowOff>
    </xdr:from>
    <xdr:to>
      <xdr:col>47</xdr:col>
      <xdr:colOff>519546</xdr:colOff>
      <xdr:row>100</xdr:row>
      <xdr:rowOff>17318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357187</xdr:colOff>
      <xdr:row>9</xdr:row>
      <xdr:rowOff>119062</xdr:rowOff>
    </xdr:from>
    <xdr:to>
      <xdr:col>48</xdr:col>
      <xdr:colOff>23812</xdr:colOff>
      <xdr:row>39</xdr:row>
      <xdr:rowOff>121442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462642</xdr:colOff>
      <xdr:row>87</xdr:row>
      <xdr:rowOff>131988</xdr:rowOff>
    </xdr:from>
    <xdr:to>
      <xdr:col>34</xdr:col>
      <xdr:colOff>13607</xdr:colOff>
      <xdr:row>100</xdr:row>
      <xdr:rowOff>163285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612322</xdr:colOff>
      <xdr:row>267</xdr:row>
      <xdr:rowOff>145595</xdr:rowOff>
    </xdr:from>
    <xdr:to>
      <xdr:col>36</xdr:col>
      <xdr:colOff>435428</xdr:colOff>
      <xdr:row>295</xdr:row>
      <xdr:rowOff>136071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367270</xdr:colOff>
      <xdr:row>0</xdr:row>
      <xdr:rowOff>106574</xdr:rowOff>
    </xdr:from>
    <xdr:to>
      <xdr:col>37</xdr:col>
      <xdr:colOff>491778</xdr:colOff>
      <xdr:row>20</xdr:row>
      <xdr:rowOff>145355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370072</xdr:colOff>
      <xdr:row>21</xdr:row>
      <xdr:rowOff>189337</xdr:rowOff>
    </xdr:from>
    <xdr:to>
      <xdr:col>37</xdr:col>
      <xdr:colOff>537882</xdr:colOff>
      <xdr:row>41</xdr:row>
      <xdr:rowOff>78440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371231</xdr:colOff>
      <xdr:row>40</xdr:row>
      <xdr:rowOff>167605</xdr:rowOff>
    </xdr:from>
    <xdr:to>
      <xdr:col>37</xdr:col>
      <xdr:colOff>462642</xdr:colOff>
      <xdr:row>59</xdr:row>
      <xdr:rowOff>204106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374196</xdr:colOff>
      <xdr:row>60</xdr:row>
      <xdr:rowOff>172809</xdr:rowOff>
    </xdr:from>
    <xdr:to>
      <xdr:col>37</xdr:col>
      <xdr:colOff>517072</xdr:colOff>
      <xdr:row>89</xdr:row>
      <xdr:rowOff>163285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123264</xdr:colOff>
      <xdr:row>1</xdr:row>
      <xdr:rowOff>204787</xdr:rowOff>
    </xdr:from>
    <xdr:to>
      <xdr:col>29</xdr:col>
      <xdr:colOff>616323</xdr:colOff>
      <xdr:row>18</xdr:row>
      <xdr:rowOff>112059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100852</xdr:colOff>
      <xdr:row>20</xdr:row>
      <xdr:rowOff>90766</xdr:rowOff>
    </xdr:from>
    <xdr:to>
      <xdr:col>28</xdr:col>
      <xdr:colOff>504265</xdr:colOff>
      <xdr:row>34</xdr:row>
      <xdr:rowOff>201704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26</xdr:row>
      <xdr:rowOff>71437</xdr:rowOff>
    </xdr:from>
    <xdr:to>
      <xdr:col>16</xdr:col>
      <xdr:colOff>95249</xdr:colOff>
      <xdr:row>48</xdr:row>
      <xdr:rowOff>9525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685799</xdr:colOff>
      <xdr:row>1</xdr:row>
      <xdr:rowOff>57150</xdr:rowOff>
    </xdr:from>
    <xdr:to>
      <xdr:col>17</xdr:col>
      <xdr:colOff>295274</xdr:colOff>
      <xdr:row>22</xdr:row>
      <xdr:rowOff>166687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361951</xdr:colOff>
      <xdr:row>1</xdr:row>
      <xdr:rowOff>147636</xdr:rowOff>
    </xdr:from>
    <xdr:to>
      <xdr:col>24</xdr:col>
      <xdr:colOff>66675</xdr:colOff>
      <xdr:row>11</xdr:row>
      <xdr:rowOff>19049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528637</xdr:colOff>
      <xdr:row>1</xdr:row>
      <xdr:rowOff>214312</xdr:rowOff>
    </xdr:from>
    <xdr:to>
      <xdr:col>22</xdr:col>
      <xdr:colOff>657225</xdr:colOff>
      <xdr:row>14</xdr:row>
      <xdr:rowOff>109537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46223</xdr:colOff>
      <xdr:row>1</xdr:row>
      <xdr:rowOff>23811</xdr:rowOff>
    </xdr:from>
    <xdr:to>
      <xdr:col>35</xdr:col>
      <xdr:colOff>222436</xdr:colOff>
      <xdr:row>16</xdr:row>
      <xdr:rowOff>138392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688728</xdr:colOff>
      <xdr:row>32</xdr:row>
      <xdr:rowOff>163069</xdr:rowOff>
    </xdr:from>
    <xdr:to>
      <xdr:col>35</xdr:col>
      <xdr:colOff>105539</xdr:colOff>
      <xdr:row>45</xdr:row>
      <xdr:rowOff>52234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3563</xdr:colOff>
      <xdr:row>46</xdr:row>
      <xdr:rowOff>110122</xdr:rowOff>
    </xdr:from>
    <xdr:to>
      <xdr:col>35</xdr:col>
      <xdr:colOff>222079</xdr:colOff>
      <xdr:row>77</xdr:row>
      <xdr:rowOff>163286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51954</xdr:colOff>
      <xdr:row>17</xdr:row>
      <xdr:rowOff>213013</xdr:rowOff>
    </xdr:from>
    <xdr:to>
      <xdr:col>35</xdr:col>
      <xdr:colOff>207817</xdr:colOff>
      <xdr:row>30</xdr:row>
      <xdr:rowOff>29440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zoomScale="55" zoomScaleNormal="55" workbookViewId="0">
      <selection activeCell="J5" sqref="J5"/>
    </sheetView>
  </sheetViews>
  <sheetFormatPr defaultRowHeight="16.5"/>
  <cols>
    <col min="3" max="3" width="9" customWidth="1"/>
  </cols>
  <sheetData>
    <row r="1" spans="1:9" ht="17.25" thickBot="1">
      <c r="F1" t="s">
        <v>1242</v>
      </c>
    </row>
    <row r="2" spans="1:9" ht="17.25" thickBot="1">
      <c r="A2" s="1"/>
      <c r="B2" s="2" t="s">
        <v>0</v>
      </c>
      <c r="C2" s="2" t="s">
        <v>1</v>
      </c>
      <c r="D2" s="2" t="s">
        <v>2</v>
      </c>
      <c r="F2" s="1"/>
      <c r="G2" s="2" t="s">
        <v>0</v>
      </c>
      <c r="H2" s="2" t="s">
        <v>1</v>
      </c>
      <c r="I2" s="2" t="s">
        <v>2</v>
      </c>
    </row>
    <row r="3" spans="1:9" ht="17.25" thickBot="1">
      <c r="A3" s="3"/>
      <c r="B3" s="4" t="s">
        <v>3</v>
      </c>
      <c r="C3" s="4">
        <v>194328</v>
      </c>
      <c r="D3" s="4" t="s">
        <v>104</v>
      </c>
      <c r="F3" s="3"/>
      <c r="G3" s="4" t="s">
        <v>3</v>
      </c>
      <c r="H3" s="4">
        <v>1</v>
      </c>
      <c r="I3" s="4" t="s">
        <v>4</v>
      </c>
    </row>
    <row r="4" spans="1:9" ht="17.25" thickBot="1">
      <c r="A4" s="3"/>
      <c r="B4" s="4" t="s">
        <v>5</v>
      </c>
      <c r="C4" s="4">
        <v>-7339</v>
      </c>
      <c r="D4" s="4" t="s">
        <v>104</v>
      </c>
      <c r="F4" s="3"/>
      <c r="G4" s="4" t="s">
        <v>5</v>
      </c>
      <c r="H4" s="4">
        <v>0.17387460199999999</v>
      </c>
      <c r="I4" s="4" t="s">
        <v>4</v>
      </c>
    </row>
    <row r="5" spans="1:9" ht="17.25" thickBot="1">
      <c r="A5" s="3"/>
      <c r="B5" s="4" t="s">
        <v>6</v>
      </c>
      <c r="C5" s="4">
        <v>-419430</v>
      </c>
      <c r="D5" s="4" t="s">
        <v>104</v>
      </c>
      <c r="F5" s="3"/>
      <c r="G5" s="4" t="s">
        <v>6</v>
      </c>
      <c r="H5" s="4">
        <v>-1.7065141400000001E-2</v>
      </c>
      <c r="I5" s="4" t="s">
        <v>4</v>
      </c>
    </row>
    <row r="6" spans="1:9" ht="17.25" thickBot="1">
      <c r="A6" s="3"/>
      <c r="B6" s="4" t="s">
        <v>7</v>
      </c>
      <c r="C6" s="4">
        <v>141348</v>
      </c>
      <c r="D6" s="4" t="s">
        <v>104</v>
      </c>
      <c r="F6" s="3"/>
      <c r="G6" s="4" t="s">
        <v>7</v>
      </c>
      <c r="H6" s="4">
        <v>4.7955568900000002E-2</v>
      </c>
      <c r="I6" s="4" t="s">
        <v>4</v>
      </c>
    </row>
    <row r="7" spans="1:9" ht="17.25" thickBot="1">
      <c r="A7" s="3"/>
      <c r="B7" s="4" t="s">
        <v>8</v>
      </c>
      <c r="C7" s="4">
        <v>32885</v>
      </c>
      <c r="D7" s="4" t="s">
        <v>104</v>
      </c>
      <c r="F7" s="3"/>
      <c r="G7" s="4" t="s">
        <v>8</v>
      </c>
      <c r="H7" s="4">
        <v>-0.20991542899999999</v>
      </c>
      <c r="I7" s="4" t="s">
        <v>4</v>
      </c>
    </row>
    <row r="8" spans="1:9" ht="17.25" thickBot="1">
      <c r="A8" s="3"/>
      <c r="B8" s="4" t="s">
        <v>9</v>
      </c>
      <c r="C8" s="4">
        <v>-267768</v>
      </c>
      <c r="D8" s="4" t="s">
        <v>104</v>
      </c>
      <c r="F8" s="3"/>
      <c r="G8" s="4" t="s">
        <v>9</v>
      </c>
      <c r="H8" s="4">
        <v>-0.113932699</v>
      </c>
      <c r="I8" s="4" t="s">
        <v>4</v>
      </c>
    </row>
    <row r="9" spans="1:9" ht="17.25" thickBot="1">
      <c r="A9" s="3"/>
      <c r="B9" s="4" t="s">
        <v>10</v>
      </c>
      <c r="C9" s="4">
        <v>180198</v>
      </c>
      <c r="D9" s="4" t="s">
        <v>104</v>
      </c>
      <c r="F9" s="3"/>
      <c r="G9" s="4" t="s">
        <v>10</v>
      </c>
      <c r="H9" s="4">
        <v>-3.9530575300000002E-2</v>
      </c>
      <c r="I9" s="4" t="s">
        <v>4</v>
      </c>
    </row>
    <row r="10" spans="1:9" ht="17.25" thickBot="1">
      <c r="A10" s="3"/>
      <c r="B10" s="4" t="s">
        <v>11</v>
      </c>
      <c r="C10" s="4">
        <v>37279</v>
      </c>
      <c r="D10" s="4" t="s">
        <v>104</v>
      </c>
      <c r="F10" s="3"/>
      <c r="G10" s="4" t="s">
        <v>11</v>
      </c>
      <c r="H10" s="4">
        <v>5.0307501099999999E-2</v>
      </c>
      <c r="I10" s="4" t="s">
        <v>4</v>
      </c>
    </row>
    <row r="11" spans="1:9" ht="17.25" thickBot="1">
      <c r="A11" s="3"/>
      <c r="B11" s="4" t="s">
        <v>12</v>
      </c>
      <c r="C11" s="4">
        <v>-302346</v>
      </c>
      <c r="D11" s="4" t="s">
        <v>104</v>
      </c>
      <c r="F11" s="3"/>
      <c r="G11" s="4" t="s">
        <v>12</v>
      </c>
      <c r="H11" s="4">
        <v>-8.7798042199999995E-3</v>
      </c>
      <c r="I11" s="4" t="s">
        <v>4</v>
      </c>
    </row>
    <row r="12" spans="1:9" ht="17.25" thickBot="1">
      <c r="A12" s="3"/>
      <c r="B12" s="4" t="s">
        <v>13</v>
      </c>
      <c r="C12" s="4">
        <v>73108</v>
      </c>
      <c r="D12" s="4" t="s">
        <v>104</v>
      </c>
      <c r="F12" s="3"/>
      <c r="G12" s="4" t="s">
        <v>13</v>
      </c>
      <c r="H12" s="4">
        <v>-7.0782318699999999E-2</v>
      </c>
      <c r="I12" s="4" t="s">
        <v>4</v>
      </c>
    </row>
    <row r="13" spans="1:9" ht="17.25" thickBot="1">
      <c r="A13" s="3"/>
      <c r="B13" s="4" t="s">
        <v>14</v>
      </c>
      <c r="C13" s="4">
        <v>-196301</v>
      </c>
      <c r="D13" s="4" t="s">
        <v>104</v>
      </c>
      <c r="F13" s="3"/>
      <c r="G13" s="4" t="s">
        <v>14</v>
      </c>
      <c r="H13" s="4">
        <v>-5.9276476500000001E-2</v>
      </c>
      <c r="I13" s="4" t="s">
        <v>4</v>
      </c>
    </row>
    <row r="14" spans="1:9" ht="17.25" thickBot="1">
      <c r="A14" s="3"/>
      <c r="B14" s="4" t="s">
        <v>15</v>
      </c>
      <c r="C14" s="4">
        <v>-102617</v>
      </c>
      <c r="D14" s="4" t="s">
        <v>104</v>
      </c>
      <c r="F14" s="3"/>
      <c r="G14" s="4" t="s">
        <v>15</v>
      </c>
      <c r="H14" s="4">
        <v>-7.5513594800000004E-3</v>
      </c>
      <c r="I14" s="4" t="s">
        <v>4</v>
      </c>
    </row>
    <row r="15" spans="1:9" ht="17.25" thickBot="1">
      <c r="A15" s="3"/>
      <c r="B15" s="4" t="s">
        <v>16</v>
      </c>
      <c r="C15" s="4">
        <v>-330255</v>
      </c>
      <c r="D15" s="4" t="s">
        <v>104</v>
      </c>
      <c r="F15" s="3"/>
      <c r="G15" s="4" t="s">
        <v>16</v>
      </c>
      <c r="H15" s="4">
        <v>-4.6027965800000001E-2</v>
      </c>
      <c r="I15" s="4" t="s">
        <v>4</v>
      </c>
    </row>
    <row r="16" spans="1:9" ht="17.25" thickBot="1">
      <c r="A16" s="3"/>
      <c r="B16" s="4" t="s">
        <v>17</v>
      </c>
      <c r="C16" s="4">
        <v>-340763</v>
      </c>
      <c r="D16" s="4" t="s">
        <v>104</v>
      </c>
      <c r="F16" s="3"/>
      <c r="G16" s="4" t="s">
        <v>17</v>
      </c>
      <c r="H16" s="4">
        <v>0.134022593</v>
      </c>
      <c r="I16" s="4" t="s">
        <v>4</v>
      </c>
    </row>
    <row r="17" spans="1:9" ht="17.25" thickBot="1">
      <c r="A17" s="3"/>
      <c r="B17" s="4" t="s">
        <v>18</v>
      </c>
      <c r="C17" s="4">
        <v>-99550</v>
      </c>
      <c r="D17" s="4" t="s">
        <v>104</v>
      </c>
      <c r="F17" s="3"/>
      <c r="G17" s="4" t="s">
        <v>18</v>
      </c>
      <c r="H17" s="4">
        <v>0.107298404</v>
      </c>
      <c r="I17" s="4" t="s">
        <v>4</v>
      </c>
    </row>
    <row r="18" spans="1:9" ht="17.25" thickBot="1">
      <c r="A18" s="3"/>
      <c r="B18" s="4" t="s">
        <v>19</v>
      </c>
      <c r="C18" s="4">
        <v>-315504</v>
      </c>
      <c r="D18" s="4" t="s">
        <v>104</v>
      </c>
      <c r="F18" s="3"/>
      <c r="G18" s="4" t="s">
        <v>19</v>
      </c>
      <c r="H18" s="4">
        <v>-3.8729284000000003E-2</v>
      </c>
      <c r="I18" s="4" t="s">
        <v>4</v>
      </c>
    </row>
    <row r="19" spans="1:9" ht="17.25" thickBot="1">
      <c r="A19" s="3"/>
      <c r="B19" s="4" t="s">
        <v>20</v>
      </c>
      <c r="C19" s="4">
        <v>62564</v>
      </c>
      <c r="D19" s="4" t="s">
        <v>104</v>
      </c>
      <c r="F19" s="3"/>
      <c r="G19" s="4" t="s">
        <v>20</v>
      </c>
      <c r="H19" s="4">
        <v>-1.15079945E-2</v>
      </c>
      <c r="I19" s="4" t="s">
        <v>4</v>
      </c>
    </row>
    <row r="20" spans="1:9" ht="17.25" thickBot="1">
      <c r="A20" s="3"/>
      <c r="B20" s="4" t="s">
        <v>21</v>
      </c>
      <c r="C20" s="4">
        <v>420637</v>
      </c>
      <c r="D20" s="4" t="s">
        <v>104</v>
      </c>
      <c r="F20" s="3"/>
      <c r="G20" s="4" t="s">
        <v>21</v>
      </c>
      <c r="H20" s="4">
        <v>-0.13285860399999999</v>
      </c>
      <c r="I20" s="4" t="s">
        <v>4</v>
      </c>
    </row>
    <row r="21" spans="1:9" ht="17.25" thickBot="1">
      <c r="A21" s="3"/>
      <c r="B21" s="4" t="s">
        <v>22</v>
      </c>
      <c r="C21" s="4">
        <v>56527</v>
      </c>
      <c r="D21" s="4" t="s">
        <v>104</v>
      </c>
      <c r="F21" s="3"/>
      <c r="G21" s="4" t="s">
        <v>22</v>
      </c>
      <c r="H21" s="4">
        <v>-1.6256002700000001E-2</v>
      </c>
      <c r="I21" s="4" t="s">
        <v>4</v>
      </c>
    </row>
    <row r="22" spans="1:9" ht="17.25" thickBot="1">
      <c r="A22" s="3"/>
      <c r="B22" s="4" t="s">
        <v>23</v>
      </c>
      <c r="C22" s="4">
        <v>191581</v>
      </c>
      <c r="D22" s="4" t="s">
        <v>104</v>
      </c>
      <c r="F22" s="3"/>
      <c r="G22" s="4" t="s">
        <v>23</v>
      </c>
      <c r="H22" s="4">
        <v>1.20854806E-2</v>
      </c>
      <c r="I22" s="4" t="s">
        <v>4</v>
      </c>
    </row>
    <row r="23" spans="1:9" ht="17.25" thickBot="1">
      <c r="A23" s="3"/>
      <c r="B23" s="4" t="s">
        <v>24</v>
      </c>
      <c r="C23" s="4">
        <v>-88777</v>
      </c>
      <c r="D23" s="4" t="s">
        <v>104</v>
      </c>
      <c r="F23" s="3"/>
      <c r="G23" s="4" t="s">
        <v>24</v>
      </c>
      <c r="H23" s="4">
        <v>4.1190795600000003E-2</v>
      </c>
      <c r="I23" s="4" t="s">
        <v>4</v>
      </c>
    </row>
    <row r="24" spans="1:9" ht="17.25" thickBot="1">
      <c r="A24" s="3"/>
      <c r="B24" s="4" t="s">
        <v>25</v>
      </c>
      <c r="C24" s="4">
        <v>-382014</v>
      </c>
      <c r="D24" s="4" t="s">
        <v>104</v>
      </c>
      <c r="F24" s="3"/>
      <c r="G24" s="4" t="s">
        <v>25</v>
      </c>
      <c r="H24" s="4">
        <v>0.117404789</v>
      </c>
      <c r="I24" s="4" t="s">
        <v>4</v>
      </c>
    </row>
    <row r="25" spans="1:9" ht="17.25" thickBot="1">
      <c r="A25" s="3"/>
      <c r="B25" s="4" t="s">
        <v>26</v>
      </c>
      <c r="C25" s="4">
        <v>-67796</v>
      </c>
      <c r="D25" s="4" t="s">
        <v>104</v>
      </c>
      <c r="F25" s="3"/>
      <c r="G25" s="4" t="s">
        <v>26</v>
      </c>
      <c r="H25" s="4">
        <v>9.5782980300000001E-2</v>
      </c>
      <c r="I25" s="4" t="s">
        <v>4</v>
      </c>
    </row>
    <row r="26" spans="1:9" ht="17.25" thickBot="1">
      <c r="A26" s="3"/>
      <c r="B26" s="4" t="s">
        <v>27</v>
      </c>
      <c r="C26" s="4">
        <v>234506</v>
      </c>
      <c r="D26" s="4" t="s">
        <v>104</v>
      </c>
      <c r="F26" s="3"/>
      <c r="G26" s="4" t="s">
        <v>27</v>
      </c>
      <c r="H26" s="4">
        <v>7.4395626800000003E-2</v>
      </c>
      <c r="I26" s="4" t="s">
        <v>4</v>
      </c>
    </row>
    <row r="27" spans="1:9" ht="17.25" thickBot="1">
      <c r="A27" s="3"/>
      <c r="B27" s="4" t="s">
        <v>28</v>
      </c>
      <c r="C27" s="4">
        <v>324641</v>
      </c>
      <c r="D27" s="4" t="s">
        <v>104</v>
      </c>
      <c r="F27" s="3"/>
      <c r="G27" s="4" t="s">
        <v>28</v>
      </c>
      <c r="H27" s="4">
        <v>-0.117067829</v>
      </c>
      <c r="I27" s="4" t="s">
        <v>4</v>
      </c>
    </row>
    <row r="28" spans="1:9" ht="17.25" thickBot="1">
      <c r="A28" s="3"/>
      <c r="B28" s="4" t="s">
        <v>29</v>
      </c>
      <c r="C28" s="4">
        <v>-120633</v>
      </c>
      <c r="D28" s="4" t="s">
        <v>104</v>
      </c>
      <c r="F28" s="3"/>
      <c r="G28" s="4" t="s">
        <v>29</v>
      </c>
      <c r="H28" s="4">
        <v>-2.6814449600000002E-2</v>
      </c>
      <c r="I28" s="4" t="s">
        <v>4</v>
      </c>
    </row>
    <row r="29" spans="1:9" ht="17.25" thickBot="1">
      <c r="A29" s="3"/>
      <c r="B29" s="4" t="s">
        <v>30</v>
      </c>
      <c r="C29" s="4">
        <v>72589</v>
      </c>
      <c r="D29" s="4" t="s">
        <v>104</v>
      </c>
      <c r="F29" s="3"/>
      <c r="G29" s="4" t="s">
        <v>30</v>
      </c>
      <c r="H29" s="4">
        <v>-2.8505109300000001E-2</v>
      </c>
      <c r="I29" s="4" t="s">
        <v>4</v>
      </c>
    </row>
    <row r="30" spans="1:9" ht="17.25" thickBot="1">
      <c r="A30" s="3"/>
      <c r="B30" s="4" t="s">
        <v>31</v>
      </c>
      <c r="C30" s="4">
        <v>-119494</v>
      </c>
      <c r="D30" s="4" t="s">
        <v>104</v>
      </c>
      <c r="F30" s="3"/>
      <c r="G30" s="4" t="s">
        <v>31</v>
      </c>
      <c r="H30" s="4">
        <v>-5.6236457099999998E-2</v>
      </c>
      <c r="I30" s="4" t="s">
        <v>4</v>
      </c>
    </row>
    <row r="31" spans="1:9" ht="17.25" thickBot="1">
      <c r="A31" s="3"/>
      <c r="B31" s="4" t="s">
        <v>32</v>
      </c>
      <c r="C31" s="4">
        <v>-61402</v>
      </c>
      <c r="D31" s="4" t="s">
        <v>104</v>
      </c>
      <c r="F31" s="3"/>
      <c r="G31" s="4" t="s">
        <v>32</v>
      </c>
      <c r="H31" s="4">
        <v>-5.9213653200000001E-2</v>
      </c>
      <c r="I31" s="4" t="s">
        <v>4</v>
      </c>
    </row>
    <row r="32" spans="1:9" ht="17.25" thickBot="1">
      <c r="A32" s="3"/>
      <c r="B32" s="4" t="s">
        <v>33</v>
      </c>
      <c r="C32" s="4">
        <v>129781</v>
      </c>
      <c r="D32" s="4" t="s">
        <v>104</v>
      </c>
      <c r="F32" s="3"/>
      <c r="G32" s="4" t="s">
        <v>33</v>
      </c>
      <c r="H32" s="4">
        <v>-7.8917451200000002E-2</v>
      </c>
      <c r="I32" s="4" t="s">
        <v>4</v>
      </c>
    </row>
    <row r="33" spans="1:9" ht="17.25" thickBot="1">
      <c r="A33" s="3"/>
      <c r="B33" s="4" t="s">
        <v>34</v>
      </c>
      <c r="C33" s="4">
        <v>195213</v>
      </c>
      <c r="D33" s="4" t="s">
        <v>104</v>
      </c>
      <c r="F33" s="3"/>
      <c r="G33" s="4" t="s">
        <v>34</v>
      </c>
      <c r="H33" s="4">
        <v>-6.3036702599999994E-2</v>
      </c>
      <c r="I33" s="4" t="s">
        <v>4</v>
      </c>
    </row>
    <row r="34" spans="1:9" ht="17.25" thickBot="1">
      <c r="A34" s="3"/>
      <c r="B34" s="4" t="s">
        <v>35</v>
      </c>
      <c r="C34" s="4">
        <v>102986</v>
      </c>
      <c r="D34" s="4" t="s">
        <v>104</v>
      </c>
      <c r="F34" s="3"/>
      <c r="G34" s="4" t="s">
        <v>35</v>
      </c>
      <c r="H34" s="4">
        <v>-9.8417192700000003E-2</v>
      </c>
      <c r="I34" s="4" t="s">
        <v>4</v>
      </c>
    </row>
    <row r="35" spans="1:9" ht="17.25" thickBot="1">
      <c r="A35" s="3"/>
      <c r="B35" s="4" t="s">
        <v>36</v>
      </c>
      <c r="C35" s="4">
        <v>179496</v>
      </c>
      <c r="D35" s="4" t="s">
        <v>104</v>
      </c>
      <c r="F35" s="3"/>
      <c r="G35" s="4" t="s">
        <v>36</v>
      </c>
      <c r="H35" s="4">
        <v>-3.7210062100000003E-2</v>
      </c>
      <c r="I35" s="4" t="s">
        <v>4</v>
      </c>
    </row>
    <row r="36" spans="1:9" ht="17.25" thickBot="1">
      <c r="A36" s="3"/>
      <c r="B36" s="4" t="s">
        <v>37</v>
      </c>
      <c r="C36" s="4">
        <v>-51591</v>
      </c>
      <c r="D36" s="4" t="s">
        <v>104</v>
      </c>
      <c r="F36" s="3"/>
      <c r="G36" s="4" t="s">
        <v>37</v>
      </c>
      <c r="H36" s="4">
        <v>3.05164624E-2</v>
      </c>
      <c r="I36" s="4" t="s">
        <v>4</v>
      </c>
    </row>
    <row r="37" spans="1:9" ht="17.25" thickBot="1">
      <c r="A37" s="3"/>
      <c r="B37" s="4" t="s">
        <v>38</v>
      </c>
      <c r="C37" s="4">
        <v>-87399</v>
      </c>
      <c r="D37" s="4" t="s">
        <v>104</v>
      </c>
      <c r="F37" s="3"/>
      <c r="G37" s="4" t="s">
        <v>38</v>
      </c>
      <c r="H37" s="4">
        <v>0.14216889399999999</v>
      </c>
      <c r="I37" s="4" t="s">
        <v>4</v>
      </c>
    </row>
    <row r="38" spans="1:9" ht="17.25" thickBot="1">
      <c r="A38" s="3"/>
      <c r="B38" s="4" t="s">
        <v>39</v>
      </c>
      <c r="C38" s="4">
        <v>-179677</v>
      </c>
      <c r="D38" s="4" t="s">
        <v>104</v>
      </c>
      <c r="F38" s="3"/>
      <c r="G38" s="4" t="s">
        <v>39</v>
      </c>
      <c r="H38" s="4">
        <v>5.5623382300000003E-2</v>
      </c>
      <c r="I38" s="4" t="s">
        <v>4</v>
      </c>
    </row>
    <row r="39" spans="1:9" ht="17.25" thickBot="1">
      <c r="A39" s="3"/>
      <c r="B39" s="4" t="s">
        <v>40</v>
      </c>
      <c r="C39" s="4">
        <v>-83207</v>
      </c>
      <c r="D39" s="4" t="s">
        <v>104</v>
      </c>
      <c r="F39" s="3"/>
      <c r="G39" s="4" t="s">
        <v>40</v>
      </c>
      <c r="H39" s="4">
        <v>5.61491866E-3</v>
      </c>
      <c r="I39" s="4" t="s">
        <v>4</v>
      </c>
    </row>
    <row r="40" spans="1:9" ht="17.25" thickBot="1">
      <c r="A40" s="3"/>
      <c r="B40" s="4" t="s">
        <v>41</v>
      </c>
      <c r="C40" s="4">
        <v>49396</v>
      </c>
      <c r="D40" s="4" t="s">
        <v>104</v>
      </c>
      <c r="F40" s="3"/>
      <c r="G40" s="4" t="s">
        <v>41</v>
      </c>
      <c r="H40" s="4">
        <v>4.9576967999999999E-2</v>
      </c>
      <c r="I40" s="4" t="s">
        <v>4</v>
      </c>
    </row>
    <row r="41" spans="1:9" ht="17.25" thickBot="1">
      <c r="A41" s="3"/>
      <c r="B41" s="4" t="s">
        <v>42</v>
      </c>
      <c r="C41" s="4">
        <v>328375</v>
      </c>
      <c r="D41" s="4" t="s">
        <v>104</v>
      </c>
      <c r="F41" s="3"/>
      <c r="G41" s="4" t="s">
        <v>42</v>
      </c>
      <c r="H41" s="4">
        <v>-7.6990284000000006E-2</v>
      </c>
      <c r="I41" s="4" t="s">
        <v>4</v>
      </c>
    </row>
    <row r="42" spans="1:9" ht="17.25" thickBot="1">
      <c r="A42" s="3"/>
      <c r="B42" s="4" t="s">
        <v>43</v>
      </c>
      <c r="C42" s="4">
        <v>186637</v>
      </c>
      <c r="D42" s="4" t="s">
        <v>104</v>
      </c>
      <c r="F42" s="3"/>
      <c r="G42" s="4" t="s">
        <v>43</v>
      </c>
      <c r="H42" s="4">
        <v>-0.100780725</v>
      </c>
      <c r="I42" s="4" t="s">
        <v>4</v>
      </c>
    </row>
    <row r="43" spans="1:9" ht="17.25" thickBot="1">
      <c r="A43" s="3"/>
      <c r="B43" s="4" t="s">
        <v>44</v>
      </c>
      <c r="C43" s="4">
        <v>-120063</v>
      </c>
      <c r="D43" s="4" t="s">
        <v>104</v>
      </c>
      <c r="F43" s="3"/>
      <c r="G43" s="4" t="s">
        <v>44</v>
      </c>
      <c r="H43" s="4">
        <v>-5.1281865699999998E-2</v>
      </c>
      <c r="I43" s="4" t="s">
        <v>4</v>
      </c>
    </row>
    <row r="44" spans="1:9" ht="17.25" thickBot="1">
      <c r="A44" s="3"/>
      <c r="B44" s="4" t="s">
        <v>45</v>
      </c>
      <c r="C44" s="4">
        <v>106511</v>
      </c>
      <c r="D44" s="4" t="s">
        <v>104</v>
      </c>
      <c r="F44" s="3"/>
      <c r="G44" s="4" t="s">
        <v>45</v>
      </c>
      <c r="H44" s="4">
        <v>-1.3879926900000001E-2</v>
      </c>
      <c r="I44" s="4" t="s">
        <v>4</v>
      </c>
    </row>
    <row r="45" spans="1:9" ht="17.25" thickBot="1">
      <c r="A45" s="3"/>
      <c r="B45" s="4" t="s">
        <v>46</v>
      </c>
      <c r="C45" s="4">
        <v>-107332</v>
      </c>
      <c r="D45" s="4" t="s">
        <v>104</v>
      </c>
      <c r="F45" s="3"/>
      <c r="G45" s="4" t="s">
        <v>46</v>
      </c>
      <c r="H45" s="4">
        <v>-3.2738540300000001E-2</v>
      </c>
      <c r="I45" s="4" t="s">
        <v>4</v>
      </c>
    </row>
    <row r="46" spans="1:9" ht="17.25" thickBot="1">
      <c r="A46" s="3"/>
      <c r="B46" s="4" t="s">
        <v>47</v>
      </c>
      <c r="C46" s="4">
        <v>-62771</v>
      </c>
      <c r="D46" s="4" t="s">
        <v>104</v>
      </c>
      <c r="F46" s="3"/>
      <c r="G46" s="4" t="s">
        <v>47</v>
      </c>
      <c r="H46" s="4">
        <v>7.2809539699999995E-2</v>
      </c>
      <c r="I46" s="4" t="s">
        <v>4</v>
      </c>
    </row>
    <row r="47" spans="1:9" ht="17.25" thickBot="1">
      <c r="A47" s="3"/>
      <c r="B47" s="4" t="s">
        <v>48</v>
      </c>
      <c r="C47" s="4">
        <v>245721</v>
      </c>
      <c r="D47" s="4" t="s">
        <v>104</v>
      </c>
      <c r="F47" s="3"/>
      <c r="G47" s="4" t="s">
        <v>48</v>
      </c>
      <c r="H47" s="4">
        <v>9.1736309200000005E-2</v>
      </c>
      <c r="I47" s="4" t="s">
        <v>4</v>
      </c>
    </row>
    <row r="48" spans="1:9" ht="17.25" thickBot="1">
      <c r="A48" s="3"/>
      <c r="B48" s="4" t="s">
        <v>49</v>
      </c>
      <c r="C48" s="4">
        <v>159200</v>
      </c>
      <c r="D48" s="4" t="s">
        <v>104</v>
      </c>
      <c r="F48" s="3"/>
      <c r="G48" s="4" t="s">
        <v>49</v>
      </c>
      <c r="H48" s="4">
        <v>2.4134714200000001E-2</v>
      </c>
      <c r="I48" s="4" t="s">
        <v>4</v>
      </c>
    </row>
    <row r="49" spans="1:9" ht="17.25" thickBot="1">
      <c r="A49" s="3"/>
      <c r="B49" s="4" t="s">
        <v>50</v>
      </c>
      <c r="C49" s="4">
        <v>89069</v>
      </c>
      <c r="D49" s="4" t="s">
        <v>104</v>
      </c>
      <c r="F49" s="3"/>
      <c r="G49" s="4" t="s">
        <v>50</v>
      </c>
      <c r="H49" s="4">
        <v>3.7204034599999998E-2</v>
      </c>
      <c r="I49" s="4" t="s">
        <v>4</v>
      </c>
    </row>
    <row r="50" spans="1:9" ht="17.25" thickBot="1">
      <c r="A50" s="3"/>
      <c r="B50" s="4" t="s">
        <v>51</v>
      </c>
      <c r="C50" s="4">
        <v>212410</v>
      </c>
      <c r="D50" s="4" t="s">
        <v>104</v>
      </c>
      <c r="F50" s="3"/>
      <c r="G50" s="4" t="s">
        <v>51</v>
      </c>
      <c r="H50" s="4">
        <v>-2.9197665900000001E-3</v>
      </c>
      <c r="I50" s="4" t="s">
        <v>4</v>
      </c>
    </row>
    <row r="51" spans="1:9" ht="17.25" thickBot="1">
      <c r="A51" s="3"/>
      <c r="B51" s="4" t="s">
        <v>52</v>
      </c>
      <c r="C51" s="4">
        <v>-36438</v>
      </c>
      <c r="D51" s="4" t="s">
        <v>104</v>
      </c>
      <c r="F51" s="3"/>
      <c r="G51" s="4" t="s">
        <v>52</v>
      </c>
      <c r="H51" s="4">
        <v>-8.1204168500000007E-2</v>
      </c>
      <c r="I51" s="4" t="s">
        <v>4</v>
      </c>
    </row>
    <row r="52" spans="1:9" ht="17.25" thickBot="1">
      <c r="A52" s="3"/>
      <c r="B52" s="4" t="s">
        <v>53</v>
      </c>
      <c r="C52" s="4">
        <v>105896</v>
      </c>
      <c r="D52" s="4" t="s">
        <v>104</v>
      </c>
      <c r="F52" s="3"/>
      <c r="G52" s="4" t="s">
        <v>53</v>
      </c>
      <c r="H52" s="4">
        <v>-1.36129037E-2</v>
      </c>
      <c r="I52" s="4" t="s">
        <v>4</v>
      </c>
    </row>
    <row r="53" spans="1:9" ht="17.25" thickBot="1">
      <c r="A53" s="3"/>
      <c r="B53" s="4" t="s">
        <v>54</v>
      </c>
      <c r="C53" s="4">
        <v>147024</v>
      </c>
      <c r="D53" s="4" t="s">
        <v>104</v>
      </c>
      <c r="F53" s="3"/>
      <c r="G53" s="4" t="s">
        <v>54</v>
      </c>
      <c r="H53" s="4">
        <v>-7.8543071899999999E-4</v>
      </c>
      <c r="I53" s="4" t="s">
        <v>4</v>
      </c>
    </row>
    <row r="54" spans="1:9" ht="17.25" thickBot="1">
      <c r="A54" s="3"/>
      <c r="B54" s="4" t="s">
        <v>55</v>
      </c>
      <c r="C54" s="4">
        <v>51913</v>
      </c>
      <c r="D54" s="4" t="s">
        <v>104</v>
      </c>
      <c r="F54" s="3"/>
      <c r="G54" s="4" t="s">
        <v>55</v>
      </c>
      <c r="H54" s="4">
        <v>-9.3439079800000005E-2</v>
      </c>
      <c r="I54" s="4" t="s">
        <v>4</v>
      </c>
    </row>
    <row r="55" spans="1:9" ht="17.25" thickBot="1">
      <c r="A55" s="3"/>
      <c r="B55" s="4" t="s">
        <v>56</v>
      </c>
      <c r="C55" s="4">
        <v>174338</v>
      </c>
      <c r="D55" s="4" t="s">
        <v>104</v>
      </c>
      <c r="F55" s="3"/>
      <c r="G55" s="4" t="s">
        <v>56</v>
      </c>
      <c r="H55" s="4">
        <v>-1.5859739899999999E-2</v>
      </c>
      <c r="I55" s="4" t="s">
        <v>4</v>
      </c>
    </row>
    <row r="56" spans="1:9" ht="17.25" thickBot="1">
      <c r="A56" s="3"/>
      <c r="B56" s="4" t="s">
        <v>57</v>
      </c>
      <c r="C56" s="4">
        <v>125723</v>
      </c>
      <c r="D56" s="4" t="s">
        <v>104</v>
      </c>
      <c r="F56" s="3"/>
      <c r="G56" s="4" t="s">
        <v>57</v>
      </c>
      <c r="H56" s="4">
        <v>5.6874757900000005E-4</v>
      </c>
      <c r="I56" s="4" t="s">
        <v>4</v>
      </c>
    </row>
    <row r="57" spans="1:9" ht="17.25" thickBot="1">
      <c r="A57" s="3"/>
      <c r="B57" s="4" t="s">
        <v>58</v>
      </c>
      <c r="C57" s="4">
        <v>-383103</v>
      </c>
      <c r="D57" s="4" t="s">
        <v>104</v>
      </c>
      <c r="F57" s="3"/>
      <c r="G57" s="4" t="s">
        <v>58</v>
      </c>
      <c r="H57" s="4">
        <v>-3.1630463900000003E-2</v>
      </c>
      <c r="I57" s="4" t="s">
        <v>4</v>
      </c>
    </row>
    <row r="58" spans="1:9" ht="17.25" thickBot="1">
      <c r="A58" s="3"/>
      <c r="B58" s="4" t="s">
        <v>59</v>
      </c>
      <c r="C58" s="4">
        <v>-504780</v>
      </c>
      <c r="D58" s="4" t="s">
        <v>104</v>
      </c>
      <c r="F58" s="3"/>
      <c r="G58" s="4" t="s">
        <v>59</v>
      </c>
      <c r="H58" s="4">
        <v>-2.5707131699999998E-3</v>
      </c>
      <c r="I58" s="4" t="s">
        <v>4</v>
      </c>
    </row>
    <row r="59" spans="1:9" ht="17.25" thickBot="1">
      <c r="A59" s="3"/>
      <c r="B59" s="4" t="s">
        <v>60</v>
      </c>
      <c r="C59" s="4">
        <v>-130246</v>
      </c>
      <c r="D59" s="4" t="s">
        <v>104</v>
      </c>
      <c r="F59" s="3"/>
      <c r="G59" s="4" t="s">
        <v>60</v>
      </c>
      <c r="H59" s="4">
        <v>2.2545294800000001E-2</v>
      </c>
      <c r="I59" s="4" t="s">
        <v>4</v>
      </c>
    </row>
    <row r="60" spans="1:9" ht="17.25" thickBot="1">
      <c r="A60" s="3"/>
      <c r="B60" s="4" t="s">
        <v>61</v>
      </c>
      <c r="C60" s="4">
        <v>-112475</v>
      </c>
      <c r="D60" s="4" t="s">
        <v>104</v>
      </c>
      <c r="F60" s="3"/>
      <c r="G60" s="4" t="s">
        <v>61</v>
      </c>
      <c r="H60" s="4">
        <v>-3.4788675599999999E-2</v>
      </c>
      <c r="I60" s="4" t="s">
        <v>4</v>
      </c>
    </row>
    <row r="61" spans="1:9" ht="17.25" thickBot="1">
      <c r="A61" s="3"/>
      <c r="B61" s="4" t="s">
        <v>62</v>
      </c>
      <c r="C61" s="4">
        <v>-154204</v>
      </c>
      <c r="D61" s="4" t="s">
        <v>104</v>
      </c>
      <c r="F61" s="3"/>
      <c r="G61" s="4" t="s">
        <v>62</v>
      </c>
      <c r="H61" s="4">
        <v>-4.7545380900000003E-2</v>
      </c>
      <c r="I61" s="4" t="s">
        <v>4</v>
      </c>
    </row>
    <row r="62" spans="1:9" ht="17.25" thickBot="1">
      <c r="A62" s="3"/>
      <c r="B62" s="4" t="s">
        <v>63</v>
      </c>
      <c r="C62" s="4">
        <v>-24988</v>
      </c>
      <c r="D62" s="4" t="s">
        <v>104</v>
      </c>
      <c r="F62" s="3"/>
      <c r="G62" s="4" t="s">
        <v>63</v>
      </c>
      <c r="H62" s="4">
        <v>-7.2121643500000004E-3</v>
      </c>
      <c r="I62" s="4" t="s">
        <v>4</v>
      </c>
    </row>
    <row r="63" spans="1:9" ht="17.25" thickBot="1">
      <c r="A63" s="3"/>
      <c r="B63" s="4" t="s">
        <v>64</v>
      </c>
      <c r="C63" s="4">
        <v>288549</v>
      </c>
      <c r="D63" s="4" t="s">
        <v>104</v>
      </c>
      <c r="F63" s="3"/>
      <c r="G63" s="4" t="s">
        <v>64</v>
      </c>
      <c r="H63" s="4">
        <v>2.5636446699999998E-3</v>
      </c>
      <c r="I63" s="4" t="s">
        <v>4</v>
      </c>
    </row>
    <row r="64" spans="1:9" ht="17.25" thickBot="1">
      <c r="A64" s="3"/>
      <c r="B64" s="4" t="s">
        <v>65</v>
      </c>
      <c r="C64" s="4">
        <v>377683</v>
      </c>
      <c r="D64" s="4" t="s">
        <v>104</v>
      </c>
      <c r="F64" s="3"/>
      <c r="G64" s="4" t="s">
        <v>65</v>
      </c>
      <c r="H64" s="4">
        <v>-0.120084569</v>
      </c>
      <c r="I64" s="4" t="s">
        <v>4</v>
      </c>
    </row>
    <row r="65" spans="1:9" ht="17.25" thickBot="1">
      <c r="A65" s="3"/>
      <c r="B65" s="4" t="s">
        <v>66</v>
      </c>
      <c r="C65" s="4">
        <v>-78111</v>
      </c>
      <c r="D65" s="4" t="s">
        <v>104</v>
      </c>
      <c r="F65" s="3"/>
      <c r="G65" s="4" t="s">
        <v>66</v>
      </c>
      <c r="H65" s="4">
        <v>-2.5431089099999998E-2</v>
      </c>
      <c r="I65" s="4" t="s">
        <v>4</v>
      </c>
    </row>
    <row r="66" spans="1:9" ht="17.25" thickBot="1">
      <c r="A66" s="3"/>
      <c r="B66" s="4" t="s">
        <v>67</v>
      </c>
      <c r="C66" s="4">
        <v>253625</v>
      </c>
      <c r="D66" s="4" t="s">
        <v>104</v>
      </c>
      <c r="F66" s="3"/>
      <c r="G66" s="4" t="s">
        <v>67</v>
      </c>
      <c r="H66" s="4">
        <v>1.3465389600000001E-2</v>
      </c>
      <c r="I66" s="4" t="s">
        <v>4</v>
      </c>
    </row>
    <row r="67" spans="1:9" ht="17.25" thickBot="1">
      <c r="A67" s="3"/>
      <c r="B67" s="4" t="s">
        <v>68</v>
      </c>
      <c r="C67" s="4">
        <v>22661</v>
      </c>
      <c r="D67" s="4" t="s">
        <v>104</v>
      </c>
      <c r="F67" s="3"/>
      <c r="G67" s="4" t="s">
        <v>68</v>
      </c>
      <c r="H67" s="4">
        <v>-1.7987530700000001E-2</v>
      </c>
      <c r="I67" s="4" t="s">
        <v>4</v>
      </c>
    </row>
    <row r="68" spans="1:9" ht="17.25" thickBot="1">
      <c r="A68" s="3"/>
      <c r="B68" s="4" t="s">
        <v>69</v>
      </c>
      <c r="C68" s="4">
        <v>118591</v>
      </c>
      <c r="D68" s="4" t="s">
        <v>104</v>
      </c>
      <c r="F68" s="3"/>
      <c r="G68" s="4" t="s">
        <v>69</v>
      </c>
      <c r="H68" s="4">
        <v>9.5649406300000003E-2</v>
      </c>
      <c r="I68" s="4" t="s">
        <v>4</v>
      </c>
    </row>
    <row r="69" spans="1:9" ht="17.25" thickBot="1">
      <c r="A69" s="3"/>
      <c r="B69" s="4" t="s">
        <v>70</v>
      </c>
      <c r="C69" s="4">
        <v>104573</v>
      </c>
      <c r="D69" s="4" t="s">
        <v>104</v>
      </c>
      <c r="F69" s="3"/>
      <c r="G69" s="4" t="s">
        <v>70</v>
      </c>
      <c r="H69" s="4">
        <v>5.8439131800000002E-2</v>
      </c>
      <c r="I69" s="4" t="s">
        <v>4</v>
      </c>
    </row>
    <row r="70" spans="1:9" ht="17.25" thickBot="1">
      <c r="A70" s="3"/>
      <c r="B70" s="4" t="s">
        <v>71</v>
      </c>
      <c r="C70" s="4">
        <v>-63019</v>
      </c>
      <c r="D70" s="4" t="s">
        <v>104</v>
      </c>
      <c r="F70" s="3"/>
      <c r="G70" s="4" t="s">
        <v>71</v>
      </c>
      <c r="H70" s="4">
        <v>-4.3097615200000002E-2</v>
      </c>
      <c r="I70" s="4" t="s">
        <v>4</v>
      </c>
    </row>
    <row r="71" spans="1:9" ht="17.25" thickBot="1">
      <c r="A71" s="3"/>
      <c r="B71" s="4" t="s">
        <v>72</v>
      </c>
      <c r="C71" s="4">
        <v>-18427</v>
      </c>
      <c r="D71" s="4" t="s">
        <v>104</v>
      </c>
      <c r="F71" s="3"/>
      <c r="G71" s="4" t="s">
        <v>72</v>
      </c>
      <c r="H71" s="4">
        <v>-4.2388062900000002E-2</v>
      </c>
      <c r="I71" s="4" t="s">
        <v>4</v>
      </c>
    </row>
    <row r="72" spans="1:9" ht="17.25" thickBot="1">
      <c r="A72" s="3"/>
      <c r="B72" s="4" t="s">
        <v>73</v>
      </c>
      <c r="C72" s="4">
        <v>207054</v>
      </c>
      <c r="D72" s="4" t="s">
        <v>104</v>
      </c>
      <c r="F72" s="3"/>
      <c r="G72" s="4" t="s">
        <v>73</v>
      </c>
      <c r="H72" s="4">
        <v>7.5130001599999999E-3</v>
      </c>
      <c r="I72" s="4" t="s">
        <v>4</v>
      </c>
    </row>
    <row r="73" spans="1:9" ht="17.25" thickBot="1">
      <c r="A73" s="3"/>
      <c r="B73" s="4" t="s">
        <v>74</v>
      </c>
      <c r="C73" s="4">
        <v>-27857</v>
      </c>
      <c r="D73" s="4" t="s">
        <v>104</v>
      </c>
      <c r="F73" s="3"/>
      <c r="G73" s="4" t="s">
        <v>74</v>
      </c>
      <c r="H73" s="4">
        <v>-5.9772459800000004E-3</v>
      </c>
      <c r="I73" s="4" t="s">
        <v>4</v>
      </c>
    </row>
    <row r="74" spans="1:9" ht="17.25" thickBot="1">
      <c r="A74" s="3"/>
      <c r="B74" s="4" t="s">
        <v>75</v>
      </c>
      <c r="C74" s="4">
        <v>-25904</v>
      </c>
      <c r="D74" s="4" t="s">
        <v>104</v>
      </c>
      <c r="F74" s="3"/>
      <c r="G74" s="4" t="s">
        <v>75</v>
      </c>
      <c r="H74" s="4">
        <v>-1.37225091E-2</v>
      </c>
      <c r="I74" s="4" t="s">
        <v>4</v>
      </c>
    </row>
    <row r="75" spans="1:9" ht="17.25" thickBot="1">
      <c r="A75" s="3"/>
      <c r="B75" s="4" t="s">
        <v>76</v>
      </c>
      <c r="C75" s="4">
        <v>216077</v>
      </c>
      <c r="D75" s="4" t="s">
        <v>104</v>
      </c>
      <c r="F75" s="3"/>
      <c r="G75" s="4" t="s">
        <v>76</v>
      </c>
      <c r="H75" s="4">
        <v>2.6907350900000002E-2</v>
      </c>
      <c r="I75" s="4" t="s">
        <v>4</v>
      </c>
    </row>
    <row r="76" spans="1:9" ht="17.25" thickBot="1">
      <c r="A76" s="3"/>
      <c r="B76" s="4" t="s">
        <v>77</v>
      </c>
      <c r="C76" s="4">
        <v>-3747</v>
      </c>
      <c r="D76" s="4" t="s">
        <v>104</v>
      </c>
      <c r="F76" s="3"/>
      <c r="G76" s="4" t="s">
        <v>77</v>
      </c>
      <c r="H76" s="4">
        <v>-7.6181054999999998E-3</v>
      </c>
      <c r="I76" s="4" t="s">
        <v>4</v>
      </c>
    </row>
    <row r="77" spans="1:9" ht="17.25" thickBot="1">
      <c r="A77" s="3"/>
      <c r="B77" s="4" t="s">
        <v>78</v>
      </c>
      <c r="C77" s="4">
        <v>-85465</v>
      </c>
      <c r="D77" s="4" t="s">
        <v>104</v>
      </c>
      <c r="F77" s="3"/>
      <c r="G77" s="4" t="s">
        <v>78</v>
      </c>
      <c r="H77" s="4">
        <v>-0.12993775299999999</v>
      </c>
      <c r="I77" s="4" t="s">
        <v>4</v>
      </c>
    </row>
    <row r="78" spans="1:9" ht="17.25" thickBot="1">
      <c r="A78" s="3"/>
      <c r="B78" s="4" t="s">
        <v>79</v>
      </c>
      <c r="C78" s="4">
        <v>-67246</v>
      </c>
      <c r="D78" s="4" t="s">
        <v>104</v>
      </c>
      <c r="F78" s="3"/>
      <c r="G78" s="4" t="s">
        <v>79</v>
      </c>
      <c r="H78" s="4">
        <v>-3.2672941699999999E-2</v>
      </c>
      <c r="I78" s="4" t="s">
        <v>4</v>
      </c>
    </row>
    <row r="79" spans="1:9" ht="17.25" thickBot="1">
      <c r="A79" s="3"/>
      <c r="B79" s="4" t="s">
        <v>80</v>
      </c>
      <c r="C79" s="4">
        <v>-159779</v>
      </c>
      <c r="D79" s="4" t="s">
        <v>104</v>
      </c>
      <c r="F79" s="3"/>
      <c r="G79" s="4" t="s">
        <v>80</v>
      </c>
      <c r="H79" s="4">
        <v>1.23506142E-2</v>
      </c>
      <c r="I79" s="4" t="s">
        <v>4</v>
      </c>
    </row>
    <row r="80" spans="1:9" ht="17.25" thickBot="1">
      <c r="A80" s="3"/>
      <c r="B80" s="4" t="s">
        <v>81</v>
      </c>
      <c r="C80" s="4">
        <v>-74998</v>
      </c>
      <c r="D80" s="4" t="s">
        <v>104</v>
      </c>
      <c r="F80" s="3"/>
      <c r="G80" s="4" t="s">
        <v>81</v>
      </c>
      <c r="H80" s="4">
        <v>1.99135784E-2</v>
      </c>
      <c r="I80" s="4" t="s">
        <v>4</v>
      </c>
    </row>
    <row r="81" spans="1:9" ht="17.25" thickBot="1">
      <c r="A81" s="3"/>
      <c r="B81" s="4" t="s">
        <v>82</v>
      </c>
      <c r="C81" s="4">
        <v>63114</v>
      </c>
      <c r="D81" s="4" t="s">
        <v>104</v>
      </c>
      <c r="F81" s="3"/>
      <c r="G81" s="4" t="s">
        <v>82</v>
      </c>
      <c r="H81" s="4">
        <v>0.14042949699999999</v>
      </c>
      <c r="I81" s="4" t="s">
        <v>4</v>
      </c>
    </row>
    <row r="82" spans="1:9" ht="17.25" thickBot="1">
      <c r="A82" s="3"/>
      <c r="B82" s="4" t="s">
        <v>83</v>
      </c>
      <c r="C82" s="4">
        <v>267938</v>
      </c>
      <c r="D82" s="4" t="s">
        <v>104</v>
      </c>
      <c r="F82" s="3"/>
      <c r="G82" s="4" t="s">
        <v>83</v>
      </c>
      <c r="H82" s="4">
        <v>8.0832399400000005E-2</v>
      </c>
      <c r="I82" s="4" t="s">
        <v>4</v>
      </c>
    </row>
    <row r="83" spans="1:9" ht="17.25" thickBot="1">
      <c r="A83" s="3"/>
      <c r="B83" s="4" t="s">
        <v>84</v>
      </c>
      <c r="C83" s="4">
        <v>-423107</v>
      </c>
      <c r="D83" s="4" t="s">
        <v>104</v>
      </c>
      <c r="F83" s="3"/>
      <c r="G83" s="4" t="s">
        <v>84</v>
      </c>
      <c r="H83" s="4">
        <v>5.9960085900000001E-2</v>
      </c>
      <c r="I83" s="4" t="s">
        <v>4</v>
      </c>
    </row>
    <row r="84" spans="1:9" ht="17.25" thickBot="1">
      <c r="A84" s="3"/>
      <c r="B84" s="4" t="s">
        <v>85</v>
      </c>
      <c r="C84" s="4">
        <v>-82037</v>
      </c>
      <c r="D84" s="4" t="s">
        <v>104</v>
      </c>
      <c r="F84" s="3"/>
      <c r="G84" s="4" t="s">
        <v>85</v>
      </c>
      <c r="H84" s="4">
        <v>-1.16325319E-2</v>
      </c>
      <c r="I84" s="4" t="s">
        <v>4</v>
      </c>
    </row>
    <row r="85" spans="1:9" ht="17.25" thickBot="1">
      <c r="A85" s="3"/>
      <c r="B85" s="4" t="s">
        <v>86</v>
      </c>
      <c r="C85" s="4">
        <v>259011</v>
      </c>
      <c r="D85" s="4" t="s">
        <v>104</v>
      </c>
      <c r="F85" s="3"/>
      <c r="G85" s="4" t="s">
        <v>86</v>
      </c>
      <c r="H85" s="4">
        <v>-6.7351907500000002E-2</v>
      </c>
      <c r="I85" s="4" t="s">
        <v>4</v>
      </c>
    </row>
    <row r="86" spans="1:9" ht="17.25" thickBot="1">
      <c r="A86" s="3"/>
      <c r="B86" s="4" t="s">
        <v>87</v>
      </c>
      <c r="C86" s="4">
        <v>200513</v>
      </c>
      <c r="D86" s="4" t="s">
        <v>104</v>
      </c>
      <c r="F86" s="3"/>
      <c r="G86" s="4" t="s">
        <v>87</v>
      </c>
      <c r="H86" s="4">
        <v>6.7000463600000004E-2</v>
      </c>
      <c r="I86" s="4" t="s">
        <v>4</v>
      </c>
    </row>
    <row r="87" spans="1:9" ht="17.25" thickBot="1">
      <c r="A87" s="3"/>
      <c r="B87" s="4" t="s">
        <v>88</v>
      </c>
      <c r="C87" s="4">
        <v>138744</v>
      </c>
      <c r="D87" s="4" t="s">
        <v>104</v>
      </c>
      <c r="F87" s="3"/>
      <c r="G87" s="4" t="s">
        <v>88</v>
      </c>
      <c r="H87" s="4">
        <v>-5.43614589E-2</v>
      </c>
      <c r="I87" s="4" t="s">
        <v>4</v>
      </c>
    </row>
    <row r="88" spans="1:9" ht="17.25" thickBot="1">
      <c r="A88" s="3"/>
      <c r="B88" s="4" t="s">
        <v>89</v>
      </c>
      <c r="C88" s="4">
        <v>-223328</v>
      </c>
      <c r="D88" s="4" t="s">
        <v>104</v>
      </c>
      <c r="F88" s="3"/>
      <c r="G88" s="4" t="s">
        <v>89</v>
      </c>
      <c r="H88" s="4">
        <v>-6.24312572E-2</v>
      </c>
      <c r="I88" s="4" t="s">
        <v>4</v>
      </c>
    </row>
    <row r="89" spans="1:9" ht="17.25" thickBot="1">
      <c r="A89" s="3"/>
      <c r="B89" s="4" t="s">
        <v>90</v>
      </c>
      <c r="C89" s="4">
        <v>290369</v>
      </c>
      <c r="D89" s="4" t="s">
        <v>104</v>
      </c>
      <c r="F89" s="3"/>
      <c r="G89" s="4" t="s">
        <v>90</v>
      </c>
      <c r="H89" s="4">
        <v>7.65663013E-2</v>
      </c>
      <c r="I89" s="4" t="s">
        <v>4</v>
      </c>
    </row>
    <row r="90" spans="1:9" ht="17.25" thickBot="1">
      <c r="A90" s="3"/>
      <c r="B90" s="4" t="s">
        <v>91</v>
      </c>
      <c r="C90" s="4">
        <v>-27358</v>
      </c>
      <c r="D90" s="4" t="s">
        <v>104</v>
      </c>
      <c r="F90" s="3"/>
      <c r="G90" s="4" t="s">
        <v>91</v>
      </c>
      <c r="H90" s="4">
        <v>-3.30932029E-2</v>
      </c>
      <c r="I90" s="4" t="s">
        <v>4</v>
      </c>
    </row>
    <row r="91" spans="1:9" ht="17.25" thickBot="1">
      <c r="A91" s="3"/>
      <c r="B91" s="4" t="s">
        <v>92</v>
      </c>
      <c r="C91" s="4">
        <v>-60176</v>
      </c>
      <c r="D91" s="4" t="s">
        <v>104</v>
      </c>
      <c r="F91" s="3"/>
      <c r="G91" s="4" t="s">
        <v>92</v>
      </c>
      <c r="H91" s="4">
        <v>2.7249932300000002E-2</v>
      </c>
      <c r="I91" s="4" t="s">
        <v>4</v>
      </c>
    </row>
    <row r="92" spans="1:9" ht="17.25" thickBot="1">
      <c r="A92" s="3"/>
      <c r="B92" s="4" t="s">
        <v>93</v>
      </c>
      <c r="C92" s="4">
        <v>-9943</v>
      </c>
      <c r="D92" s="4" t="s">
        <v>104</v>
      </c>
      <c r="F92" s="3"/>
      <c r="G92" s="4" t="s">
        <v>93</v>
      </c>
      <c r="H92" s="4">
        <v>4.6987325000000003E-2</v>
      </c>
      <c r="I92" s="4" t="s">
        <v>4</v>
      </c>
    </row>
    <row r="93" spans="1:9" ht="17.25" thickBot="1">
      <c r="A93" s="3"/>
      <c r="B93" s="4" t="s">
        <v>94</v>
      </c>
      <c r="C93" s="4">
        <v>-185856</v>
      </c>
      <c r="D93" s="4" t="s">
        <v>104</v>
      </c>
      <c r="F93" s="3"/>
      <c r="G93" s="4" t="s">
        <v>94</v>
      </c>
      <c r="H93" s="4">
        <v>2.5917857400000002E-3</v>
      </c>
      <c r="I93" s="4" t="s">
        <v>4</v>
      </c>
    </row>
    <row r="94" spans="1:9" ht="17.25" thickBot="1">
      <c r="A94" s="3"/>
      <c r="B94" s="4" t="s">
        <v>95</v>
      </c>
      <c r="C94" s="4">
        <v>-481352</v>
      </c>
      <c r="D94" s="4" t="s">
        <v>104</v>
      </c>
      <c r="F94" s="3"/>
      <c r="G94" s="4" t="s">
        <v>95</v>
      </c>
      <c r="H94" s="4">
        <v>2.7525045000000001E-2</v>
      </c>
      <c r="I94" s="4" t="s">
        <v>4</v>
      </c>
    </row>
    <row r="95" spans="1:9" ht="17.25" thickBot="1">
      <c r="A95" s="3"/>
      <c r="B95" s="4" t="s">
        <v>96</v>
      </c>
      <c r="C95" s="4">
        <v>-277244</v>
      </c>
      <c r="D95" s="4" t="s">
        <v>104</v>
      </c>
      <c r="F95" s="3"/>
      <c r="G95" s="4" t="s">
        <v>96</v>
      </c>
      <c r="H95" s="4">
        <v>-4.3575800999999997E-2</v>
      </c>
      <c r="I95" s="4" t="s">
        <v>4</v>
      </c>
    </row>
    <row r="96" spans="1:9" ht="17.25" thickBot="1">
      <c r="A96" s="3"/>
      <c r="B96" s="4" t="s">
        <v>97</v>
      </c>
      <c r="C96" s="4">
        <v>-76341</v>
      </c>
      <c r="D96" s="4" t="s">
        <v>104</v>
      </c>
      <c r="F96" s="3"/>
      <c r="G96" s="4" t="s">
        <v>97</v>
      </c>
      <c r="H96" s="4">
        <v>-1.77719239E-2</v>
      </c>
      <c r="I96" s="4" t="s">
        <v>4</v>
      </c>
    </row>
    <row r="97" spans="1:9" ht="17.25" thickBot="1">
      <c r="A97" s="3"/>
      <c r="B97" s="4" t="s">
        <v>98</v>
      </c>
      <c r="C97" s="4">
        <v>-58320</v>
      </c>
      <c r="D97" s="4" t="s">
        <v>104</v>
      </c>
      <c r="F97" s="3"/>
      <c r="G97" s="4" t="s">
        <v>98</v>
      </c>
      <c r="H97" s="4">
        <v>2.6762425900000001E-2</v>
      </c>
      <c r="I97" s="4" t="s">
        <v>4</v>
      </c>
    </row>
    <row r="98" spans="1:9" ht="17.25" thickBot="1">
      <c r="A98" s="3"/>
      <c r="B98" s="4" t="s">
        <v>99</v>
      </c>
      <c r="C98" s="4">
        <v>362103</v>
      </c>
      <c r="D98" s="4" t="s">
        <v>104</v>
      </c>
      <c r="F98" s="3"/>
      <c r="G98" s="4" t="s">
        <v>99</v>
      </c>
      <c r="H98" s="4">
        <v>-4.7912158099999998E-2</v>
      </c>
      <c r="I98" s="4" t="s">
        <v>4</v>
      </c>
    </row>
    <row r="99" spans="1:9" ht="17.25" thickBot="1">
      <c r="A99" s="3"/>
      <c r="B99" s="4" t="s">
        <v>100</v>
      </c>
      <c r="C99" s="4">
        <v>-28447</v>
      </c>
      <c r="D99" s="4" t="s">
        <v>104</v>
      </c>
      <c r="F99" s="3"/>
      <c r="G99" s="4" t="s">
        <v>100</v>
      </c>
      <c r="H99" s="4">
        <v>2.3870689800000001E-2</v>
      </c>
      <c r="I99" s="4" t="s">
        <v>4</v>
      </c>
    </row>
    <row r="100" spans="1:9" ht="17.25" thickBot="1">
      <c r="A100" s="3"/>
      <c r="B100" s="4" t="s">
        <v>101</v>
      </c>
      <c r="C100" s="4">
        <v>379666</v>
      </c>
      <c r="D100" s="4" t="s">
        <v>104</v>
      </c>
      <c r="F100" s="3"/>
      <c r="G100" s="4" t="s">
        <v>101</v>
      </c>
      <c r="H100" s="4">
        <v>3.8106217999999997E-2</v>
      </c>
      <c r="I100" s="4" t="s">
        <v>4</v>
      </c>
    </row>
    <row r="101" spans="1:9" ht="17.25" thickBot="1">
      <c r="A101" s="3"/>
      <c r="B101" s="4" t="s">
        <v>102</v>
      </c>
      <c r="C101" s="4">
        <v>-165383</v>
      </c>
      <c r="D101" s="4" t="s">
        <v>104</v>
      </c>
      <c r="F101" s="3"/>
      <c r="G101" s="4" t="s">
        <v>102</v>
      </c>
      <c r="H101" s="4">
        <v>-3.1251992999999999E-2</v>
      </c>
      <c r="I101" s="4" t="s">
        <v>4</v>
      </c>
    </row>
    <row r="102" spans="1:9" ht="17.25" thickBot="1">
      <c r="A102" s="3"/>
      <c r="B102" s="4" t="s">
        <v>103</v>
      </c>
      <c r="C102" s="4">
        <v>-156970</v>
      </c>
      <c r="D102" s="4" t="s">
        <v>104</v>
      </c>
      <c r="F102" s="3"/>
      <c r="G102" s="4" t="s">
        <v>103</v>
      </c>
      <c r="H102" s="4">
        <v>1.3062117599999999E-2</v>
      </c>
      <c r="I102" s="4" t="s">
        <v>4</v>
      </c>
    </row>
    <row r="103" spans="1:9" ht="17.25" thickBot="1">
      <c r="A103" s="3"/>
      <c r="B103" s="4" t="s">
        <v>105</v>
      </c>
      <c r="C103" s="4">
        <v>165701</v>
      </c>
      <c r="D103" s="4" t="s">
        <v>104</v>
      </c>
      <c r="F103" s="3"/>
      <c r="G103" s="4" t="s">
        <v>105</v>
      </c>
      <c r="H103" s="4">
        <v>8.3172339900000006E-3</v>
      </c>
      <c r="I103" s="4" t="s">
        <v>4</v>
      </c>
    </row>
    <row r="104" spans="1:9" ht="17.25" thickBot="1">
      <c r="A104" s="3"/>
      <c r="B104" s="4" t="s">
        <v>106</v>
      </c>
      <c r="C104" s="4">
        <v>-205373</v>
      </c>
      <c r="D104" s="4" t="s">
        <v>104</v>
      </c>
      <c r="F104" s="3"/>
      <c r="G104" s="4" t="s">
        <v>106</v>
      </c>
      <c r="H104" s="4">
        <v>-9.6223726900000004E-3</v>
      </c>
      <c r="I104" s="4" t="s">
        <v>4</v>
      </c>
    </row>
    <row r="105" spans="1:9" ht="17.25" thickBot="1">
      <c r="A105" s="3"/>
      <c r="B105" s="4" t="s">
        <v>107</v>
      </c>
      <c r="C105" s="4">
        <v>-1853</v>
      </c>
      <c r="D105" s="4" t="s">
        <v>104</v>
      </c>
      <c r="F105" s="3"/>
      <c r="G105" s="4" t="s">
        <v>107</v>
      </c>
      <c r="H105" s="6">
        <v>-8.6848485800000006E-5</v>
      </c>
      <c r="I105" s="4" t="s">
        <v>4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2"/>
  <sheetViews>
    <sheetView workbookViewId="0">
      <selection activeCell="B2" sqref="B2"/>
    </sheetView>
  </sheetViews>
  <sheetFormatPr defaultRowHeight="16.5"/>
  <cols>
    <col min="4" max="4" width="11.25" bestFit="1" customWidth="1"/>
    <col min="5" max="5" width="15.875" customWidth="1"/>
    <col min="7" max="7" width="11.625" bestFit="1" customWidth="1"/>
    <col min="8" max="8" width="9" style="7"/>
  </cols>
  <sheetData>
    <row r="1" spans="2:8" ht="17.25" thickBot="1">
      <c r="G1" t="s">
        <v>318</v>
      </c>
      <c r="H1" s="7" t="s">
        <v>319</v>
      </c>
    </row>
    <row r="2" spans="2:8" ht="17.25" thickBot="1">
      <c r="B2" s="1"/>
      <c r="C2" s="2" t="s">
        <v>0</v>
      </c>
      <c r="D2" s="2" t="s">
        <v>1</v>
      </c>
      <c r="E2" s="2" t="s">
        <v>2</v>
      </c>
    </row>
    <row r="3" spans="2:8" ht="17.25" thickBot="1">
      <c r="B3" s="3"/>
      <c r="C3" s="4" t="s">
        <v>3</v>
      </c>
      <c r="D3" s="4">
        <v>22316493778</v>
      </c>
      <c r="E3" s="4" t="s">
        <v>311</v>
      </c>
    </row>
    <row r="4" spans="2:8" ht="17.25" thickBot="1">
      <c r="B4" s="3"/>
      <c r="C4" s="4" t="s">
        <v>5</v>
      </c>
      <c r="D4" s="4">
        <v>22316515356</v>
      </c>
      <c r="E4" s="4" t="s">
        <v>311</v>
      </c>
      <c r="G4">
        <f t="shared" ref="G4:G11" si="0">D4-D3</f>
        <v>21578</v>
      </c>
      <c r="H4" s="7">
        <f>G4*6.48824007/1000</f>
        <v>140.00324423045998</v>
      </c>
    </row>
    <row r="5" spans="2:8" ht="17.25" thickBot="1">
      <c r="B5" s="3"/>
      <c r="C5" s="4" t="s">
        <v>6</v>
      </c>
      <c r="D5" s="4">
        <v>22316536934</v>
      </c>
      <c r="E5" s="4" t="s">
        <v>311</v>
      </c>
      <c r="G5">
        <f t="shared" si="0"/>
        <v>21578</v>
      </c>
      <c r="H5" s="7">
        <f t="shared" ref="H5:H68" si="1">G5*6.48824007/1000</f>
        <v>140.00324423045998</v>
      </c>
    </row>
    <row r="6" spans="2:8" ht="17.25" thickBot="1">
      <c r="B6" s="3"/>
      <c r="C6" s="4" t="s">
        <v>7</v>
      </c>
      <c r="D6" s="4">
        <v>22316558512</v>
      </c>
      <c r="E6" s="4" t="s">
        <v>311</v>
      </c>
      <c r="G6">
        <f t="shared" si="0"/>
        <v>21578</v>
      </c>
      <c r="H6" s="7">
        <f t="shared" si="1"/>
        <v>140.00324423045998</v>
      </c>
    </row>
    <row r="7" spans="2:8" ht="17.25" thickBot="1">
      <c r="B7" s="3"/>
      <c r="C7" s="4" t="s">
        <v>8</v>
      </c>
      <c r="D7" s="4">
        <v>22316580090</v>
      </c>
      <c r="E7" s="4" t="s">
        <v>311</v>
      </c>
      <c r="G7">
        <f t="shared" si="0"/>
        <v>21578</v>
      </c>
      <c r="H7" s="7">
        <f t="shared" si="1"/>
        <v>140.00324423045998</v>
      </c>
    </row>
    <row r="8" spans="2:8" ht="17.25" thickBot="1">
      <c r="B8" s="3"/>
      <c r="C8" s="4" t="s">
        <v>9</v>
      </c>
      <c r="D8" s="4">
        <v>22316623246</v>
      </c>
      <c r="E8" s="4" t="s">
        <v>311</v>
      </c>
      <c r="G8">
        <f t="shared" si="0"/>
        <v>43156</v>
      </c>
      <c r="H8" s="7">
        <f t="shared" si="1"/>
        <v>280.00648846091997</v>
      </c>
    </row>
    <row r="9" spans="2:8" ht="17.25" thickBot="1">
      <c r="B9" s="3"/>
      <c r="C9" s="4" t="s">
        <v>10</v>
      </c>
      <c r="D9" s="4">
        <v>22316644824</v>
      </c>
      <c r="E9" s="4" t="s">
        <v>311</v>
      </c>
      <c r="G9">
        <f t="shared" si="0"/>
        <v>21578</v>
      </c>
      <c r="H9" s="7">
        <f t="shared" si="1"/>
        <v>140.00324423045998</v>
      </c>
    </row>
    <row r="10" spans="2:8" ht="17.25" thickBot="1">
      <c r="B10" s="3"/>
      <c r="C10" s="4" t="s">
        <v>11</v>
      </c>
      <c r="D10" s="4">
        <v>22316667943</v>
      </c>
      <c r="E10" s="4" t="s">
        <v>311</v>
      </c>
      <c r="G10">
        <f t="shared" si="0"/>
        <v>23119</v>
      </c>
      <c r="H10" s="7">
        <f t="shared" si="1"/>
        <v>150.00162217833</v>
      </c>
    </row>
    <row r="11" spans="2:8" ht="17.25" thickBot="1">
      <c r="B11" s="3"/>
      <c r="C11" s="4" t="s">
        <v>12</v>
      </c>
      <c r="D11" s="4">
        <v>22316691062</v>
      </c>
      <c r="E11" s="4" t="s">
        <v>311</v>
      </c>
      <c r="G11">
        <f t="shared" si="0"/>
        <v>23119</v>
      </c>
      <c r="H11" s="7">
        <f t="shared" si="1"/>
        <v>150.00162217833</v>
      </c>
    </row>
    <row r="12" spans="2:8" ht="17.25" thickBot="1">
      <c r="B12" s="3"/>
      <c r="C12" s="4" t="s">
        <v>13</v>
      </c>
      <c r="D12" s="4">
        <v>22316714181</v>
      </c>
      <c r="E12" s="4" t="s">
        <v>311</v>
      </c>
      <c r="G12">
        <f t="shared" ref="G12:G75" si="2">D12-D11</f>
        <v>23119</v>
      </c>
      <c r="H12" s="7">
        <f t="shared" si="1"/>
        <v>150.00162217833</v>
      </c>
    </row>
    <row r="13" spans="2:8" ht="17.25" thickBot="1">
      <c r="B13" s="3"/>
      <c r="C13" s="4" t="s">
        <v>14</v>
      </c>
      <c r="D13" s="4">
        <v>22316760419</v>
      </c>
      <c r="E13" s="4" t="s">
        <v>311</v>
      </c>
      <c r="G13">
        <f t="shared" si="2"/>
        <v>46238</v>
      </c>
      <c r="H13" s="7">
        <f t="shared" si="1"/>
        <v>300.00324435665999</v>
      </c>
    </row>
    <row r="14" spans="2:8" ht="17.25" thickBot="1">
      <c r="B14" s="3"/>
      <c r="C14" s="4" t="s">
        <v>15</v>
      </c>
      <c r="D14" s="4">
        <v>22316783538</v>
      </c>
      <c r="E14" s="4" t="s">
        <v>311</v>
      </c>
      <c r="G14">
        <f t="shared" si="2"/>
        <v>23119</v>
      </c>
      <c r="H14" s="7">
        <f t="shared" si="1"/>
        <v>150.00162217833</v>
      </c>
    </row>
    <row r="15" spans="2:8" ht="17.25" thickBot="1">
      <c r="B15" s="3"/>
      <c r="C15" s="4" t="s">
        <v>16</v>
      </c>
      <c r="D15" s="4">
        <v>22316806657</v>
      </c>
      <c r="E15" s="4" t="s">
        <v>311</v>
      </c>
      <c r="G15">
        <f t="shared" si="2"/>
        <v>23119</v>
      </c>
      <c r="H15" s="7">
        <f t="shared" si="1"/>
        <v>150.00162217833</v>
      </c>
    </row>
    <row r="16" spans="2:8" ht="17.25" thickBot="1">
      <c r="B16" s="3"/>
      <c r="C16" s="4" t="s">
        <v>17</v>
      </c>
      <c r="D16" s="4">
        <v>22316829776</v>
      </c>
      <c r="E16" s="4" t="s">
        <v>311</v>
      </c>
      <c r="G16">
        <f t="shared" si="2"/>
        <v>23119</v>
      </c>
      <c r="H16" s="7">
        <f t="shared" si="1"/>
        <v>150.00162217833</v>
      </c>
    </row>
    <row r="17" spans="2:8" ht="17.25" thickBot="1">
      <c r="B17" s="3"/>
      <c r="C17" s="4" t="s">
        <v>18</v>
      </c>
      <c r="D17" s="4">
        <v>22316852895</v>
      </c>
      <c r="E17" s="4" t="s">
        <v>311</v>
      </c>
      <c r="G17">
        <f t="shared" si="2"/>
        <v>23119</v>
      </c>
      <c r="H17" s="7">
        <f t="shared" si="1"/>
        <v>150.00162217833</v>
      </c>
    </row>
    <row r="18" spans="2:8" ht="17.25" thickBot="1">
      <c r="B18" s="3"/>
      <c r="C18" s="4" t="s">
        <v>19</v>
      </c>
      <c r="D18" s="4">
        <v>22316876014</v>
      </c>
      <c r="E18" s="4" t="s">
        <v>311</v>
      </c>
      <c r="G18">
        <f t="shared" si="2"/>
        <v>23119</v>
      </c>
      <c r="H18" s="7">
        <f t="shared" si="1"/>
        <v>150.00162217833</v>
      </c>
    </row>
    <row r="19" spans="2:8" ht="17.25" thickBot="1">
      <c r="B19" s="3"/>
      <c r="C19" s="4" t="s">
        <v>20</v>
      </c>
      <c r="D19" s="4">
        <v>22316906840</v>
      </c>
      <c r="E19" s="4" t="s">
        <v>311</v>
      </c>
      <c r="G19">
        <f t="shared" si="2"/>
        <v>30826</v>
      </c>
      <c r="H19" s="7">
        <f t="shared" si="1"/>
        <v>200.00648839781999</v>
      </c>
    </row>
    <row r="20" spans="2:8" ht="17.25" thickBot="1">
      <c r="B20" s="3"/>
      <c r="C20" s="4" t="s">
        <v>21</v>
      </c>
      <c r="D20" s="4">
        <v>22316922253</v>
      </c>
      <c r="E20" s="4" t="s">
        <v>311</v>
      </c>
      <c r="G20">
        <f t="shared" si="2"/>
        <v>15413</v>
      </c>
      <c r="H20" s="7">
        <f t="shared" si="1"/>
        <v>100.00324419891</v>
      </c>
    </row>
    <row r="21" spans="2:8" ht="17.25" thickBot="1">
      <c r="B21" s="3"/>
      <c r="C21" s="4" t="s">
        <v>22</v>
      </c>
      <c r="D21" s="4">
        <v>22316937666</v>
      </c>
      <c r="E21" s="4" t="s">
        <v>311</v>
      </c>
      <c r="G21">
        <f t="shared" si="2"/>
        <v>15413</v>
      </c>
      <c r="H21" s="7">
        <f t="shared" si="1"/>
        <v>100.00324419891</v>
      </c>
    </row>
    <row r="22" spans="2:8" ht="17.25" thickBot="1">
      <c r="B22" s="3"/>
      <c r="C22" s="4" t="s">
        <v>23</v>
      </c>
      <c r="D22" s="4">
        <v>22316953079</v>
      </c>
      <c r="E22" s="4" t="s">
        <v>311</v>
      </c>
      <c r="G22">
        <f t="shared" si="2"/>
        <v>15413</v>
      </c>
      <c r="H22" s="7">
        <f t="shared" si="1"/>
        <v>100.00324419891</v>
      </c>
    </row>
    <row r="23" spans="2:8" ht="17.25" thickBot="1">
      <c r="B23" s="3"/>
      <c r="C23" s="4" t="s">
        <v>24</v>
      </c>
      <c r="D23" s="4">
        <v>22316968492</v>
      </c>
      <c r="E23" s="4" t="s">
        <v>311</v>
      </c>
      <c r="G23">
        <f t="shared" si="2"/>
        <v>15413</v>
      </c>
      <c r="H23" s="7">
        <f t="shared" si="1"/>
        <v>100.00324419891</v>
      </c>
    </row>
    <row r="24" spans="2:8" ht="17.25" thickBot="1">
      <c r="B24" s="3"/>
      <c r="C24" s="4" t="s">
        <v>25</v>
      </c>
      <c r="D24" s="4">
        <v>22316983905</v>
      </c>
      <c r="E24" s="4" t="s">
        <v>311</v>
      </c>
      <c r="G24">
        <f t="shared" si="2"/>
        <v>15413</v>
      </c>
      <c r="H24" s="7">
        <f t="shared" si="1"/>
        <v>100.00324419891</v>
      </c>
    </row>
    <row r="25" spans="2:8" ht="17.25" thickBot="1">
      <c r="B25" s="3"/>
      <c r="C25" s="4" t="s">
        <v>26</v>
      </c>
      <c r="D25" s="4">
        <v>22316999318</v>
      </c>
      <c r="E25" s="4" t="s">
        <v>311</v>
      </c>
      <c r="G25">
        <f t="shared" si="2"/>
        <v>15413</v>
      </c>
      <c r="H25" s="7">
        <f t="shared" si="1"/>
        <v>100.00324419891</v>
      </c>
    </row>
    <row r="26" spans="2:8" ht="17.25" thickBot="1">
      <c r="B26" s="3"/>
      <c r="C26" s="4" t="s">
        <v>27</v>
      </c>
      <c r="D26" s="4">
        <v>22317014731</v>
      </c>
      <c r="E26" s="4" t="s">
        <v>311</v>
      </c>
      <c r="G26">
        <f t="shared" si="2"/>
        <v>15413</v>
      </c>
      <c r="H26" s="7">
        <f t="shared" si="1"/>
        <v>100.00324419891</v>
      </c>
    </row>
    <row r="27" spans="2:8" ht="17.25" thickBot="1">
      <c r="B27" s="3"/>
      <c r="C27" s="4" t="s">
        <v>28</v>
      </c>
      <c r="D27" s="4">
        <v>22317030144</v>
      </c>
      <c r="E27" s="4" t="s">
        <v>311</v>
      </c>
      <c r="G27">
        <f t="shared" si="2"/>
        <v>15413</v>
      </c>
      <c r="H27" s="7">
        <f t="shared" si="1"/>
        <v>100.00324419891</v>
      </c>
    </row>
    <row r="28" spans="2:8" ht="17.25" thickBot="1">
      <c r="B28" s="3"/>
      <c r="C28" s="4" t="s">
        <v>29</v>
      </c>
      <c r="D28" s="4">
        <v>22317047098</v>
      </c>
      <c r="E28" s="4" t="s">
        <v>311</v>
      </c>
      <c r="G28">
        <f t="shared" si="2"/>
        <v>16954</v>
      </c>
      <c r="H28" s="7">
        <f t="shared" si="1"/>
        <v>110.00162214677999</v>
      </c>
    </row>
    <row r="29" spans="2:8" ht="17.25" thickBot="1">
      <c r="B29" s="3"/>
      <c r="C29" s="4" t="s">
        <v>30</v>
      </c>
      <c r="D29" s="4">
        <v>22317064052</v>
      </c>
      <c r="E29" s="4" t="s">
        <v>311</v>
      </c>
      <c r="G29">
        <f t="shared" si="2"/>
        <v>16954</v>
      </c>
      <c r="H29" s="7">
        <f t="shared" si="1"/>
        <v>110.00162214677999</v>
      </c>
    </row>
    <row r="30" spans="2:8" ht="17.25" thickBot="1">
      <c r="B30" s="3"/>
      <c r="C30" s="4" t="s">
        <v>31</v>
      </c>
      <c r="D30" s="4">
        <v>22317081006</v>
      </c>
      <c r="E30" s="4" t="s">
        <v>311</v>
      </c>
      <c r="G30">
        <f t="shared" si="2"/>
        <v>16954</v>
      </c>
      <c r="H30" s="7">
        <f t="shared" si="1"/>
        <v>110.00162214677999</v>
      </c>
    </row>
    <row r="31" spans="2:8" ht="17.25" thickBot="1">
      <c r="B31" s="3"/>
      <c r="C31" s="4" t="s">
        <v>32</v>
      </c>
      <c r="D31" s="4">
        <v>22317097960</v>
      </c>
      <c r="E31" s="4" t="s">
        <v>311</v>
      </c>
      <c r="G31">
        <f t="shared" si="2"/>
        <v>16954</v>
      </c>
      <c r="H31" s="7">
        <f t="shared" si="1"/>
        <v>110.00162214677999</v>
      </c>
    </row>
    <row r="32" spans="2:8" ht="17.25" thickBot="1">
      <c r="B32" s="3"/>
      <c r="C32" s="4" t="s">
        <v>33</v>
      </c>
      <c r="D32" s="4">
        <v>22317114914</v>
      </c>
      <c r="E32" s="4" t="s">
        <v>311</v>
      </c>
      <c r="G32">
        <f t="shared" si="2"/>
        <v>16954</v>
      </c>
      <c r="H32" s="7">
        <f t="shared" si="1"/>
        <v>110.00162214677999</v>
      </c>
    </row>
    <row r="33" spans="2:8" ht="17.25" thickBot="1">
      <c r="B33" s="3"/>
      <c r="C33" s="4" t="s">
        <v>34</v>
      </c>
      <c r="D33" s="4">
        <v>22317131868</v>
      </c>
      <c r="E33" s="4" t="s">
        <v>311</v>
      </c>
      <c r="G33">
        <f t="shared" si="2"/>
        <v>16954</v>
      </c>
      <c r="H33" s="7">
        <f t="shared" si="1"/>
        <v>110.00162214677999</v>
      </c>
    </row>
    <row r="34" spans="2:8" ht="17.25" thickBot="1">
      <c r="B34" s="3"/>
      <c r="C34" s="4" t="s">
        <v>35</v>
      </c>
      <c r="D34" s="4">
        <v>22317148822</v>
      </c>
      <c r="E34" s="4" t="s">
        <v>311</v>
      </c>
      <c r="G34">
        <f t="shared" si="2"/>
        <v>16954</v>
      </c>
      <c r="H34" s="7">
        <f t="shared" si="1"/>
        <v>110.00162214677999</v>
      </c>
    </row>
    <row r="35" spans="2:8" ht="17.25" thickBot="1">
      <c r="B35" s="3"/>
      <c r="C35" s="4" t="s">
        <v>36</v>
      </c>
      <c r="D35" s="4">
        <v>22317165776</v>
      </c>
      <c r="E35" s="4" t="s">
        <v>311</v>
      </c>
      <c r="G35">
        <f t="shared" si="2"/>
        <v>16954</v>
      </c>
      <c r="H35" s="7">
        <f t="shared" si="1"/>
        <v>110.00162214677999</v>
      </c>
    </row>
    <row r="36" spans="2:8" ht="17.25" thickBot="1">
      <c r="B36" s="3"/>
      <c r="C36" s="4" t="s">
        <v>37</v>
      </c>
      <c r="D36" s="4">
        <v>22317182730</v>
      </c>
      <c r="E36" s="4" t="s">
        <v>311</v>
      </c>
      <c r="G36">
        <f t="shared" si="2"/>
        <v>16954</v>
      </c>
      <c r="H36" s="7">
        <f t="shared" si="1"/>
        <v>110.00162214677999</v>
      </c>
    </row>
    <row r="37" spans="2:8" ht="17.25" thickBot="1">
      <c r="B37" s="3"/>
      <c r="C37" s="4" t="s">
        <v>38</v>
      </c>
      <c r="D37" s="4">
        <v>22317199684</v>
      </c>
      <c r="E37" s="4" t="s">
        <v>311</v>
      </c>
      <c r="G37">
        <f t="shared" si="2"/>
        <v>16954</v>
      </c>
      <c r="H37" s="7">
        <f t="shared" si="1"/>
        <v>110.00162214677999</v>
      </c>
    </row>
    <row r="38" spans="2:8" ht="17.25" thickBot="1">
      <c r="B38" s="3"/>
      <c r="C38" s="4" t="s">
        <v>39</v>
      </c>
      <c r="D38" s="4">
        <v>22317218179</v>
      </c>
      <c r="E38" s="4" t="s">
        <v>311</v>
      </c>
      <c r="G38">
        <f t="shared" si="2"/>
        <v>18495</v>
      </c>
      <c r="H38" s="7">
        <f t="shared" si="1"/>
        <v>120.00000009464999</v>
      </c>
    </row>
    <row r="39" spans="2:8" ht="17.25" thickBot="1">
      <c r="B39" s="3"/>
      <c r="C39" s="4" t="s">
        <v>40</v>
      </c>
      <c r="D39" s="4">
        <v>22317236674</v>
      </c>
      <c r="E39" s="4" t="s">
        <v>311</v>
      </c>
      <c r="G39">
        <f t="shared" si="2"/>
        <v>18495</v>
      </c>
      <c r="H39" s="7">
        <f t="shared" si="1"/>
        <v>120.00000009464999</v>
      </c>
    </row>
    <row r="40" spans="2:8" ht="17.25" thickBot="1">
      <c r="B40" s="3"/>
      <c r="C40" s="4" t="s">
        <v>41</v>
      </c>
      <c r="D40" s="4">
        <v>22317255169</v>
      </c>
      <c r="E40" s="4" t="s">
        <v>311</v>
      </c>
      <c r="G40">
        <f t="shared" si="2"/>
        <v>18495</v>
      </c>
      <c r="H40" s="7">
        <f t="shared" si="1"/>
        <v>120.00000009464999</v>
      </c>
    </row>
    <row r="41" spans="2:8" ht="17.25" thickBot="1">
      <c r="B41" s="3"/>
      <c r="C41" s="4" t="s">
        <v>42</v>
      </c>
      <c r="D41" s="4">
        <v>22317273664</v>
      </c>
      <c r="E41" s="4" t="s">
        <v>311</v>
      </c>
      <c r="G41">
        <f t="shared" si="2"/>
        <v>18495</v>
      </c>
      <c r="H41" s="7">
        <f t="shared" si="1"/>
        <v>120.00000009464999</v>
      </c>
    </row>
    <row r="42" spans="2:8" ht="17.25" thickBot="1">
      <c r="B42" s="3"/>
      <c r="C42" s="4" t="s">
        <v>43</v>
      </c>
      <c r="D42" s="4">
        <v>22317292159</v>
      </c>
      <c r="E42" s="4" t="s">
        <v>311</v>
      </c>
      <c r="G42">
        <f t="shared" si="2"/>
        <v>18495</v>
      </c>
      <c r="H42" s="7">
        <f t="shared" si="1"/>
        <v>120.00000009464999</v>
      </c>
    </row>
    <row r="43" spans="2:8" ht="17.25" thickBot="1">
      <c r="B43" s="3"/>
      <c r="C43" s="4" t="s">
        <v>44</v>
      </c>
      <c r="D43" s="4">
        <v>22317310654</v>
      </c>
      <c r="E43" s="4" t="s">
        <v>311</v>
      </c>
      <c r="G43">
        <f t="shared" si="2"/>
        <v>18495</v>
      </c>
      <c r="H43" s="7">
        <f t="shared" si="1"/>
        <v>120.00000009464999</v>
      </c>
    </row>
    <row r="44" spans="2:8" ht="17.25" thickBot="1">
      <c r="B44" s="3"/>
      <c r="C44" s="4" t="s">
        <v>45</v>
      </c>
      <c r="D44" s="4">
        <v>22317329149</v>
      </c>
      <c r="E44" s="4" t="s">
        <v>311</v>
      </c>
      <c r="G44">
        <f t="shared" si="2"/>
        <v>18495</v>
      </c>
      <c r="H44" s="7">
        <f t="shared" si="1"/>
        <v>120.00000009464999</v>
      </c>
    </row>
    <row r="45" spans="2:8" ht="17.25" thickBot="1">
      <c r="B45" s="3"/>
      <c r="C45" s="4" t="s">
        <v>46</v>
      </c>
      <c r="D45" s="4">
        <v>22317347644</v>
      </c>
      <c r="E45" s="4" t="s">
        <v>311</v>
      </c>
      <c r="G45">
        <f t="shared" si="2"/>
        <v>18495</v>
      </c>
      <c r="H45" s="7">
        <f t="shared" si="1"/>
        <v>120.00000009464999</v>
      </c>
    </row>
    <row r="46" spans="2:8" ht="17.25" thickBot="1">
      <c r="B46" s="3"/>
      <c r="C46" s="4" t="s">
        <v>47</v>
      </c>
      <c r="D46" s="4">
        <v>22317366139</v>
      </c>
      <c r="E46" s="4" t="s">
        <v>311</v>
      </c>
      <c r="G46">
        <f t="shared" si="2"/>
        <v>18495</v>
      </c>
      <c r="H46" s="7">
        <f t="shared" si="1"/>
        <v>120.00000009464999</v>
      </c>
    </row>
    <row r="47" spans="2:8" ht="17.25" thickBot="1">
      <c r="B47" s="3"/>
      <c r="C47" s="4" t="s">
        <v>48</v>
      </c>
      <c r="D47" s="4">
        <v>22317384634</v>
      </c>
      <c r="E47" s="4" t="s">
        <v>311</v>
      </c>
      <c r="G47">
        <f t="shared" si="2"/>
        <v>18495</v>
      </c>
      <c r="H47" s="7">
        <f t="shared" si="1"/>
        <v>120.00000009464999</v>
      </c>
    </row>
    <row r="48" spans="2:8" ht="17.25" thickBot="1">
      <c r="B48" s="3"/>
      <c r="C48" s="4" t="s">
        <v>49</v>
      </c>
      <c r="D48" s="4">
        <v>22317404670</v>
      </c>
      <c r="E48" s="4" t="s">
        <v>311</v>
      </c>
      <c r="G48">
        <f t="shared" si="2"/>
        <v>20036</v>
      </c>
      <c r="H48" s="7">
        <f t="shared" si="1"/>
        <v>129.99837804251999</v>
      </c>
    </row>
    <row r="49" spans="2:8" ht="17.25" thickBot="1">
      <c r="B49" s="3"/>
      <c r="C49" s="4" t="s">
        <v>50</v>
      </c>
      <c r="D49" s="4">
        <v>22317444742</v>
      </c>
      <c r="E49" s="4" t="s">
        <v>311</v>
      </c>
      <c r="G49">
        <f t="shared" si="2"/>
        <v>40072</v>
      </c>
      <c r="H49" s="7">
        <f t="shared" si="1"/>
        <v>259.99675608503998</v>
      </c>
    </row>
    <row r="50" spans="2:8" ht="17.25" thickBot="1">
      <c r="B50" s="3"/>
      <c r="C50" s="4" t="s">
        <v>51</v>
      </c>
      <c r="D50" s="4">
        <v>22317464778</v>
      </c>
      <c r="E50" s="4" t="s">
        <v>311</v>
      </c>
      <c r="G50">
        <f t="shared" si="2"/>
        <v>20036</v>
      </c>
      <c r="H50" s="7">
        <f t="shared" si="1"/>
        <v>129.99837804251999</v>
      </c>
    </row>
    <row r="51" spans="2:8" ht="17.25" thickBot="1">
      <c r="B51" s="3"/>
      <c r="C51" s="4" t="s">
        <v>52</v>
      </c>
      <c r="D51" s="4">
        <v>22317484814</v>
      </c>
      <c r="E51" s="4" t="s">
        <v>311</v>
      </c>
      <c r="G51">
        <f t="shared" si="2"/>
        <v>20036</v>
      </c>
      <c r="H51" s="7">
        <f t="shared" si="1"/>
        <v>129.99837804251999</v>
      </c>
    </row>
    <row r="52" spans="2:8" ht="17.25" thickBot="1">
      <c r="B52" s="3"/>
      <c r="C52" s="4" t="s">
        <v>53</v>
      </c>
      <c r="D52" s="4">
        <v>22317504850</v>
      </c>
      <c r="E52" s="4" t="s">
        <v>311</v>
      </c>
      <c r="G52">
        <f t="shared" si="2"/>
        <v>20036</v>
      </c>
      <c r="H52" s="7">
        <f t="shared" si="1"/>
        <v>129.99837804251999</v>
      </c>
    </row>
    <row r="53" spans="2:8" ht="17.25" thickBot="1">
      <c r="B53" s="3"/>
      <c r="C53" s="4" t="s">
        <v>54</v>
      </c>
      <c r="D53" s="4">
        <v>22317524886</v>
      </c>
      <c r="E53" s="4" t="s">
        <v>311</v>
      </c>
      <c r="G53">
        <f t="shared" si="2"/>
        <v>20036</v>
      </c>
      <c r="H53" s="7">
        <f t="shared" si="1"/>
        <v>129.99837804251999</v>
      </c>
    </row>
    <row r="54" spans="2:8" ht="17.25" thickBot="1">
      <c r="B54" s="3"/>
      <c r="C54" s="4" t="s">
        <v>55</v>
      </c>
      <c r="D54" s="4">
        <v>22317544922</v>
      </c>
      <c r="E54" s="4" t="s">
        <v>311</v>
      </c>
      <c r="G54">
        <f t="shared" si="2"/>
        <v>20036</v>
      </c>
      <c r="H54" s="7">
        <f t="shared" si="1"/>
        <v>129.99837804251999</v>
      </c>
    </row>
    <row r="55" spans="2:8" ht="17.25" thickBot="1">
      <c r="B55" s="3"/>
      <c r="C55" s="4" t="s">
        <v>56</v>
      </c>
      <c r="D55" s="4">
        <v>22317564958</v>
      </c>
      <c r="E55" s="4" t="s">
        <v>311</v>
      </c>
      <c r="G55">
        <f t="shared" si="2"/>
        <v>20036</v>
      </c>
      <c r="H55" s="7">
        <f t="shared" si="1"/>
        <v>129.99837804251999</v>
      </c>
    </row>
    <row r="56" spans="2:8" ht="17.25" thickBot="1">
      <c r="B56" s="3"/>
      <c r="C56" s="4" t="s">
        <v>57</v>
      </c>
      <c r="D56" s="4">
        <v>22317584994</v>
      </c>
      <c r="E56" s="4" t="s">
        <v>311</v>
      </c>
      <c r="G56">
        <f t="shared" si="2"/>
        <v>20036</v>
      </c>
      <c r="H56" s="7">
        <f t="shared" si="1"/>
        <v>129.99837804251999</v>
      </c>
    </row>
    <row r="57" spans="2:8" ht="17.25" thickBot="1">
      <c r="B57" s="3"/>
      <c r="C57" s="4" t="s">
        <v>58</v>
      </c>
      <c r="D57" s="4">
        <v>22317606572</v>
      </c>
      <c r="E57" s="4" t="s">
        <v>311</v>
      </c>
      <c r="G57">
        <f t="shared" si="2"/>
        <v>21578</v>
      </c>
      <c r="H57" s="7">
        <f t="shared" si="1"/>
        <v>140.00324423045998</v>
      </c>
    </row>
    <row r="58" spans="2:8" ht="17.25" thickBot="1">
      <c r="B58" s="3"/>
      <c r="C58" s="4" t="s">
        <v>59</v>
      </c>
      <c r="D58" s="4">
        <v>22317628150</v>
      </c>
      <c r="E58" s="4" t="s">
        <v>311</v>
      </c>
      <c r="G58">
        <f t="shared" si="2"/>
        <v>21578</v>
      </c>
      <c r="H58" s="7">
        <f t="shared" si="1"/>
        <v>140.00324423045998</v>
      </c>
    </row>
    <row r="59" spans="2:8" ht="17.25" thickBot="1">
      <c r="B59" s="3"/>
      <c r="C59" s="4" t="s">
        <v>60</v>
      </c>
      <c r="D59" s="4">
        <v>22317649728</v>
      </c>
      <c r="E59" s="4" t="s">
        <v>311</v>
      </c>
      <c r="G59">
        <f t="shared" si="2"/>
        <v>21578</v>
      </c>
      <c r="H59" s="7">
        <f t="shared" si="1"/>
        <v>140.00324423045998</v>
      </c>
    </row>
    <row r="60" spans="2:8" ht="17.25" thickBot="1">
      <c r="B60" s="3"/>
      <c r="C60" s="4" t="s">
        <v>61</v>
      </c>
      <c r="D60" s="4">
        <v>22317671306</v>
      </c>
      <c r="E60" s="4" t="s">
        <v>311</v>
      </c>
      <c r="G60">
        <f t="shared" si="2"/>
        <v>21578</v>
      </c>
      <c r="H60" s="7">
        <f t="shared" si="1"/>
        <v>140.00324423045998</v>
      </c>
    </row>
    <row r="61" spans="2:8" ht="17.25" thickBot="1">
      <c r="B61" s="3"/>
      <c r="C61" s="4" t="s">
        <v>62</v>
      </c>
      <c r="D61" s="4">
        <v>22317692884</v>
      </c>
      <c r="E61" s="4" t="s">
        <v>311</v>
      </c>
      <c r="G61">
        <f t="shared" si="2"/>
        <v>21578</v>
      </c>
      <c r="H61" s="7">
        <f t="shared" si="1"/>
        <v>140.00324423045998</v>
      </c>
    </row>
    <row r="62" spans="2:8" ht="17.25" thickBot="1">
      <c r="B62" s="3"/>
      <c r="C62" s="4" t="s">
        <v>63</v>
      </c>
      <c r="D62" s="4">
        <v>22317714462</v>
      </c>
      <c r="E62" s="4" t="s">
        <v>311</v>
      </c>
      <c r="G62">
        <f t="shared" si="2"/>
        <v>21578</v>
      </c>
      <c r="H62" s="7">
        <f t="shared" si="1"/>
        <v>140.00324423045998</v>
      </c>
    </row>
    <row r="63" spans="2:8" ht="17.25" thickBot="1">
      <c r="B63" s="3"/>
      <c r="C63" s="4" t="s">
        <v>64</v>
      </c>
      <c r="D63" s="4">
        <v>22317736040</v>
      </c>
      <c r="E63" s="4" t="s">
        <v>311</v>
      </c>
      <c r="G63">
        <f t="shared" si="2"/>
        <v>21578</v>
      </c>
      <c r="H63" s="7">
        <f t="shared" si="1"/>
        <v>140.00324423045998</v>
      </c>
    </row>
    <row r="64" spans="2:8" ht="17.25" thickBot="1">
      <c r="B64" s="3"/>
      <c r="C64" s="4" t="s">
        <v>65</v>
      </c>
      <c r="D64" s="4">
        <v>22317757618</v>
      </c>
      <c r="E64" s="4" t="s">
        <v>311</v>
      </c>
      <c r="G64">
        <f t="shared" si="2"/>
        <v>21578</v>
      </c>
      <c r="H64" s="7">
        <f t="shared" si="1"/>
        <v>140.00324423045998</v>
      </c>
    </row>
    <row r="65" spans="2:8" ht="17.25" thickBot="1">
      <c r="B65" s="3"/>
      <c r="C65" s="4" t="s">
        <v>66</v>
      </c>
      <c r="D65" s="4">
        <v>22317779196</v>
      </c>
      <c r="E65" s="4" t="s">
        <v>311</v>
      </c>
      <c r="G65">
        <f t="shared" si="2"/>
        <v>21578</v>
      </c>
      <c r="H65" s="7">
        <f t="shared" si="1"/>
        <v>140.00324423045998</v>
      </c>
    </row>
    <row r="66" spans="2:8" ht="17.25" thickBot="1">
      <c r="B66" s="3"/>
      <c r="C66" s="4" t="s">
        <v>67</v>
      </c>
      <c r="D66" s="4">
        <v>22317800774</v>
      </c>
      <c r="E66" s="4" t="s">
        <v>311</v>
      </c>
      <c r="G66">
        <f t="shared" si="2"/>
        <v>21578</v>
      </c>
      <c r="H66" s="7">
        <f t="shared" si="1"/>
        <v>140.00324423045998</v>
      </c>
    </row>
    <row r="67" spans="2:8" ht="17.25" thickBot="1">
      <c r="B67" s="3"/>
      <c r="C67" s="4" t="s">
        <v>68</v>
      </c>
      <c r="D67" s="4">
        <v>22317823893</v>
      </c>
      <c r="E67" s="4" t="s">
        <v>311</v>
      </c>
      <c r="G67">
        <f t="shared" si="2"/>
        <v>23119</v>
      </c>
      <c r="H67" s="7">
        <f t="shared" si="1"/>
        <v>150.00162217833</v>
      </c>
    </row>
    <row r="68" spans="2:8" ht="17.25" thickBot="1">
      <c r="B68" s="3"/>
      <c r="C68" s="4" t="s">
        <v>69</v>
      </c>
      <c r="D68" s="4">
        <v>22317847012</v>
      </c>
      <c r="E68" s="4" t="s">
        <v>311</v>
      </c>
      <c r="G68">
        <f t="shared" si="2"/>
        <v>23119</v>
      </c>
      <c r="H68" s="7">
        <f t="shared" si="1"/>
        <v>150.00162217833</v>
      </c>
    </row>
    <row r="69" spans="2:8" ht="17.25" thickBot="1">
      <c r="B69" s="3"/>
      <c r="C69" s="4" t="s">
        <v>70</v>
      </c>
      <c r="D69" s="4">
        <v>22317870131</v>
      </c>
      <c r="E69" s="4" t="s">
        <v>311</v>
      </c>
      <c r="G69">
        <f t="shared" si="2"/>
        <v>23119</v>
      </c>
      <c r="H69" s="7">
        <f t="shared" ref="H69:H132" si="3">G69*6.48824007/1000</f>
        <v>150.00162217833</v>
      </c>
    </row>
    <row r="70" spans="2:8" ht="17.25" thickBot="1">
      <c r="B70" s="3"/>
      <c r="C70" s="4" t="s">
        <v>71</v>
      </c>
      <c r="D70" s="4">
        <v>22317893250</v>
      </c>
      <c r="E70" s="4" t="s">
        <v>311</v>
      </c>
      <c r="G70">
        <f t="shared" si="2"/>
        <v>23119</v>
      </c>
      <c r="H70" s="7">
        <f t="shared" si="3"/>
        <v>150.00162217833</v>
      </c>
    </row>
    <row r="71" spans="2:8" ht="17.25" thickBot="1">
      <c r="B71" s="3"/>
      <c r="C71" s="4" t="s">
        <v>72</v>
      </c>
      <c r="D71" s="4">
        <v>22317916369</v>
      </c>
      <c r="E71" s="4" t="s">
        <v>311</v>
      </c>
      <c r="G71">
        <f t="shared" si="2"/>
        <v>23119</v>
      </c>
      <c r="H71" s="7">
        <f t="shared" si="3"/>
        <v>150.00162217833</v>
      </c>
    </row>
    <row r="72" spans="2:8" ht="17.25" thickBot="1">
      <c r="B72" s="3"/>
      <c r="C72" s="4" t="s">
        <v>73</v>
      </c>
      <c r="D72" s="4">
        <v>22317939488</v>
      </c>
      <c r="E72" s="4" t="s">
        <v>311</v>
      </c>
      <c r="G72">
        <f t="shared" si="2"/>
        <v>23119</v>
      </c>
      <c r="H72" s="7">
        <f t="shared" si="3"/>
        <v>150.00162217833</v>
      </c>
    </row>
    <row r="73" spans="2:8" ht="17.25" thickBot="1">
      <c r="B73" s="3"/>
      <c r="C73" s="4" t="s">
        <v>74</v>
      </c>
      <c r="D73" s="4">
        <v>22317985726</v>
      </c>
      <c r="E73" s="4" t="s">
        <v>311</v>
      </c>
      <c r="G73">
        <f t="shared" si="2"/>
        <v>46238</v>
      </c>
      <c r="H73" s="7">
        <f t="shared" si="3"/>
        <v>300.00324435665999</v>
      </c>
    </row>
    <row r="74" spans="2:8" ht="17.25" thickBot="1">
      <c r="B74" s="3"/>
      <c r="C74" s="4" t="s">
        <v>75</v>
      </c>
      <c r="D74" s="4">
        <v>22318008845</v>
      </c>
      <c r="E74" s="4" t="s">
        <v>311</v>
      </c>
      <c r="G74">
        <f t="shared" si="2"/>
        <v>23119</v>
      </c>
      <c r="H74" s="7">
        <f t="shared" si="3"/>
        <v>150.00162217833</v>
      </c>
    </row>
    <row r="75" spans="2:8" ht="17.25" thickBot="1">
      <c r="B75" s="3"/>
      <c r="C75" s="4" t="s">
        <v>76</v>
      </c>
      <c r="D75" s="4">
        <v>22318047377</v>
      </c>
      <c r="E75" s="4" t="s">
        <v>311</v>
      </c>
      <c r="G75">
        <f t="shared" si="2"/>
        <v>38532</v>
      </c>
      <c r="H75" s="7">
        <f t="shared" si="3"/>
        <v>250.00486637723998</v>
      </c>
    </row>
    <row r="76" spans="2:8" ht="17.25" thickBot="1">
      <c r="B76" s="3"/>
      <c r="C76" s="4" t="s">
        <v>77</v>
      </c>
      <c r="D76" s="4">
        <v>22318062790</v>
      </c>
      <c r="E76" s="4" t="s">
        <v>311</v>
      </c>
      <c r="G76">
        <f t="shared" ref="G76:G139" si="4">D76-D75</f>
        <v>15413</v>
      </c>
      <c r="H76" s="7">
        <f t="shared" si="3"/>
        <v>100.00324419891</v>
      </c>
    </row>
    <row r="77" spans="2:8" ht="17.25" thickBot="1">
      <c r="B77" s="3"/>
      <c r="C77" s="4" t="s">
        <v>78</v>
      </c>
      <c r="D77" s="4">
        <v>22318078203</v>
      </c>
      <c r="E77" s="4" t="s">
        <v>311</v>
      </c>
      <c r="G77">
        <f t="shared" si="4"/>
        <v>15413</v>
      </c>
      <c r="H77" s="7">
        <f t="shared" si="3"/>
        <v>100.00324419891</v>
      </c>
    </row>
    <row r="78" spans="2:8" ht="17.25" thickBot="1">
      <c r="B78" s="3"/>
      <c r="C78" s="4" t="s">
        <v>79</v>
      </c>
      <c r="D78" s="4">
        <v>22318093616</v>
      </c>
      <c r="E78" s="4" t="s">
        <v>311</v>
      </c>
      <c r="G78">
        <f t="shared" si="4"/>
        <v>15413</v>
      </c>
      <c r="H78" s="7">
        <f t="shared" si="3"/>
        <v>100.00324419891</v>
      </c>
    </row>
    <row r="79" spans="2:8" ht="17.25" thickBot="1">
      <c r="B79" s="3"/>
      <c r="C79" s="4" t="s">
        <v>80</v>
      </c>
      <c r="D79" s="4">
        <v>22318109029</v>
      </c>
      <c r="E79" s="4" t="s">
        <v>311</v>
      </c>
      <c r="G79">
        <f t="shared" si="4"/>
        <v>15413</v>
      </c>
      <c r="H79" s="7">
        <f t="shared" si="3"/>
        <v>100.00324419891</v>
      </c>
    </row>
    <row r="80" spans="2:8" ht="17.25" thickBot="1">
      <c r="B80" s="3"/>
      <c r="C80" s="4" t="s">
        <v>81</v>
      </c>
      <c r="D80" s="4">
        <v>22318124442</v>
      </c>
      <c r="E80" s="4" t="s">
        <v>311</v>
      </c>
      <c r="G80">
        <f t="shared" si="4"/>
        <v>15413</v>
      </c>
      <c r="H80" s="7">
        <f t="shared" si="3"/>
        <v>100.00324419891</v>
      </c>
    </row>
    <row r="81" spans="2:8" ht="17.25" thickBot="1">
      <c r="B81" s="3"/>
      <c r="C81" s="4" t="s">
        <v>82</v>
      </c>
      <c r="D81" s="4">
        <v>22318139855</v>
      </c>
      <c r="E81" s="4" t="s">
        <v>311</v>
      </c>
      <c r="G81">
        <f t="shared" si="4"/>
        <v>15413</v>
      </c>
      <c r="H81" s="7">
        <f t="shared" si="3"/>
        <v>100.00324419891</v>
      </c>
    </row>
    <row r="82" spans="2:8" ht="17.25" thickBot="1">
      <c r="B82" s="3"/>
      <c r="C82" s="4" t="s">
        <v>83</v>
      </c>
      <c r="D82" s="4">
        <v>22318155268</v>
      </c>
      <c r="E82" s="4" t="s">
        <v>311</v>
      </c>
      <c r="G82">
        <f t="shared" si="4"/>
        <v>15413</v>
      </c>
      <c r="H82" s="7">
        <f t="shared" si="3"/>
        <v>100.00324419891</v>
      </c>
    </row>
    <row r="83" spans="2:8" ht="17.25" thickBot="1">
      <c r="B83" s="3"/>
      <c r="C83" s="4" t="s">
        <v>84</v>
      </c>
      <c r="D83" s="4">
        <v>22318170681</v>
      </c>
      <c r="E83" s="4" t="s">
        <v>311</v>
      </c>
      <c r="G83">
        <f t="shared" si="4"/>
        <v>15413</v>
      </c>
      <c r="H83" s="7">
        <f t="shared" si="3"/>
        <v>100.00324419891</v>
      </c>
    </row>
    <row r="84" spans="2:8" ht="17.25" thickBot="1">
      <c r="B84" s="3"/>
      <c r="C84" s="4" t="s">
        <v>85</v>
      </c>
      <c r="D84" s="4">
        <v>22318186094</v>
      </c>
      <c r="E84" s="4" t="s">
        <v>311</v>
      </c>
      <c r="G84">
        <f t="shared" si="4"/>
        <v>15413</v>
      </c>
      <c r="H84" s="7">
        <f t="shared" si="3"/>
        <v>100.00324419891</v>
      </c>
    </row>
    <row r="85" spans="2:8" ht="17.25" thickBot="1">
      <c r="B85" s="3"/>
      <c r="C85" s="4" t="s">
        <v>86</v>
      </c>
      <c r="D85" s="4">
        <v>22318203048</v>
      </c>
      <c r="E85" s="4" t="s">
        <v>311</v>
      </c>
      <c r="G85">
        <f t="shared" si="4"/>
        <v>16954</v>
      </c>
      <c r="H85" s="7">
        <f t="shared" si="3"/>
        <v>110.00162214677999</v>
      </c>
    </row>
    <row r="86" spans="2:8" ht="17.25" thickBot="1">
      <c r="B86" s="3"/>
      <c r="C86" s="4" t="s">
        <v>87</v>
      </c>
      <c r="D86" s="4">
        <v>22318220002</v>
      </c>
      <c r="E86" s="4" t="s">
        <v>311</v>
      </c>
      <c r="G86">
        <f t="shared" si="4"/>
        <v>16954</v>
      </c>
      <c r="H86" s="7">
        <f t="shared" si="3"/>
        <v>110.00162214677999</v>
      </c>
    </row>
    <row r="87" spans="2:8" ht="17.25" thickBot="1">
      <c r="B87" s="3"/>
      <c r="C87" s="4" t="s">
        <v>88</v>
      </c>
      <c r="D87" s="4">
        <v>22318236956</v>
      </c>
      <c r="E87" s="4" t="s">
        <v>311</v>
      </c>
      <c r="G87">
        <f t="shared" si="4"/>
        <v>16954</v>
      </c>
      <c r="H87" s="7">
        <f t="shared" si="3"/>
        <v>110.00162214677999</v>
      </c>
    </row>
    <row r="88" spans="2:8" ht="17.25" thickBot="1">
      <c r="B88" s="3"/>
      <c r="C88" s="4" t="s">
        <v>89</v>
      </c>
      <c r="D88" s="4">
        <v>22318253910</v>
      </c>
      <c r="E88" s="4" t="s">
        <v>311</v>
      </c>
      <c r="G88">
        <f t="shared" si="4"/>
        <v>16954</v>
      </c>
      <c r="H88" s="7">
        <f t="shared" si="3"/>
        <v>110.00162214677999</v>
      </c>
    </row>
    <row r="89" spans="2:8" ht="17.25" thickBot="1">
      <c r="B89" s="3"/>
      <c r="C89" s="4" t="s">
        <v>90</v>
      </c>
      <c r="D89" s="4">
        <v>22318270864</v>
      </c>
      <c r="E89" s="4" t="s">
        <v>311</v>
      </c>
      <c r="G89">
        <f t="shared" si="4"/>
        <v>16954</v>
      </c>
      <c r="H89" s="7">
        <f t="shared" si="3"/>
        <v>110.00162214677999</v>
      </c>
    </row>
    <row r="90" spans="2:8" ht="17.25" thickBot="1">
      <c r="B90" s="3"/>
      <c r="C90" s="4" t="s">
        <v>91</v>
      </c>
      <c r="D90" s="4">
        <v>22318287818</v>
      </c>
      <c r="E90" s="4" t="s">
        <v>311</v>
      </c>
      <c r="G90">
        <f t="shared" si="4"/>
        <v>16954</v>
      </c>
      <c r="H90" s="7">
        <f t="shared" si="3"/>
        <v>110.00162214677999</v>
      </c>
    </row>
    <row r="91" spans="2:8" ht="17.25" thickBot="1">
      <c r="B91" s="3"/>
      <c r="C91" s="4" t="s">
        <v>92</v>
      </c>
      <c r="D91" s="4">
        <v>22318304772</v>
      </c>
      <c r="E91" s="4" t="s">
        <v>311</v>
      </c>
      <c r="G91">
        <f t="shared" si="4"/>
        <v>16954</v>
      </c>
      <c r="H91" s="7">
        <f t="shared" si="3"/>
        <v>110.00162214677999</v>
      </c>
    </row>
    <row r="92" spans="2:8" ht="17.25" thickBot="1">
      <c r="B92" s="3"/>
      <c r="C92" s="4" t="s">
        <v>93</v>
      </c>
      <c r="D92" s="4">
        <v>22318321726</v>
      </c>
      <c r="E92" s="4" t="s">
        <v>311</v>
      </c>
      <c r="G92">
        <f t="shared" si="4"/>
        <v>16954</v>
      </c>
      <c r="H92" s="7">
        <f t="shared" si="3"/>
        <v>110.00162214677999</v>
      </c>
    </row>
    <row r="93" spans="2:8" ht="17.25" thickBot="1">
      <c r="B93" s="3"/>
      <c r="C93" s="4" t="s">
        <v>94</v>
      </c>
      <c r="D93" s="4">
        <v>22318355634</v>
      </c>
      <c r="E93" s="4" t="s">
        <v>311</v>
      </c>
      <c r="G93">
        <f t="shared" si="4"/>
        <v>33908</v>
      </c>
      <c r="H93" s="7">
        <f t="shared" si="3"/>
        <v>220.00324429355999</v>
      </c>
    </row>
    <row r="94" spans="2:8" ht="17.25" thickBot="1">
      <c r="B94" s="3"/>
      <c r="C94" s="4" t="s">
        <v>95</v>
      </c>
      <c r="D94" s="4">
        <v>22318374129</v>
      </c>
      <c r="E94" s="4" t="s">
        <v>311</v>
      </c>
      <c r="G94">
        <f t="shared" si="4"/>
        <v>18495</v>
      </c>
      <c r="H94" s="7">
        <f t="shared" si="3"/>
        <v>120.00000009464999</v>
      </c>
    </row>
    <row r="95" spans="2:8" ht="17.25" thickBot="1">
      <c r="B95" s="3"/>
      <c r="C95" s="4" t="s">
        <v>96</v>
      </c>
      <c r="D95" s="4">
        <v>22318392624</v>
      </c>
      <c r="E95" s="4" t="s">
        <v>311</v>
      </c>
      <c r="G95">
        <f t="shared" si="4"/>
        <v>18495</v>
      </c>
      <c r="H95" s="7">
        <f t="shared" si="3"/>
        <v>120.00000009464999</v>
      </c>
    </row>
    <row r="96" spans="2:8" ht="17.25" thickBot="1">
      <c r="B96" s="3"/>
      <c r="C96" s="4" t="s">
        <v>97</v>
      </c>
      <c r="D96" s="4">
        <v>22318411119</v>
      </c>
      <c r="E96" s="4" t="s">
        <v>311</v>
      </c>
      <c r="G96">
        <f t="shared" si="4"/>
        <v>18495</v>
      </c>
      <c r="H96" s="7">
        <f t="shared" si="3"/>
        <v>120.00000009464999</v>
      </c>
    </row>
    <row r="97" spans="2:8" ht="17.25" thickBot="1">
      <c r="B97" s="3"/>
      <c r="C97" s="4" t="s">
        <v>98</v>
      </c>
      <c r="D97" s="4">
        <v>22318429614</v>
      </c>
      <c r="E97" s="4" t="s">
        <v>311</v>
      </c>
      <c r="G97">
        <f t="shared" si="4"/>
        <v>18495</v>
      </c>
      <c r="H97" s="7">
        <f t="shared" si="3"/>
        <v>120.00000009464999</v>
      </c>
    </row>
    <row r="98" spans="2:8" ht="17.25" thickBot="1">
      <c r="B98" s="3"/>
      <c r="C98" s="4" t="s">
        <v>99</v>
      </c>
      <c r="D98" s="4">
        <v>22318448109</v>
      </c>
      <c r="E98" s="4" t="s">
        <v>311</v>
      </c>
      <c r="G98">
        <f t="shared" si="4"/>
        <v>18495</v>
      </c>
      <c r="H98" s="7">
        <f t="shared" si="3"/>
        <v>120.00000009464999</v>
      </c>
    </row>
    <row r="99" spans="2:8" ht="17.25" thickBot="1">
      <c r="B99" s="3"/>
      <c r="C99" s="4" t="s">
        <v>100</v>
      </c>
      <c r="D99" s="4">
        <v>22318485099</v>
      </c>
      <c r="E99" s="4" t="s">
        <v>311</v>
      </c>
      <c r="G99">
        <f t="shared" si="4"/>
        <v>36990</v>
      </c>
      <c r="H99" s="7">
        <f t="shared" si="3"/>
        <v>240.00000018929998</v>
      </c>
    </row>
    <row r="100" spans="2:8" ht="17.25" thickBot="1">
      <c r="B100" s="3"/>
      <c r="C100" s="4" t="s">
        <v>101</v>
      </c>
      <c r="D100" s="4">
        <v>22318503594</v>
      </c>
      <c r="E100" s="4" t="s">
        <v>311</v>
      </c>
      <c r="G100">
        <f t="shared" si="4"/>
        <v>18495</v>
      </c>
      <c r="H100" s="7">
        <f t="shared" si="3"/>
        <v>120.00000009464999</v>
      </c>
    </row>
    <row r="101" spans="2:8" ht="17.25" thickBot="1">
      <c r="B101" s="3"/>
      <c r="C101" s="4" t="s">
        <v>102</v>
      </c>
      <c r="D101" s="4">
        <v>22318522089</v>
      </c>
      <c r="E101" s="4" t="s">
        <v>311</v>
      </c>
      <c r="G101">
        <f t="shared" si="4"/>
        <v>18495</v>
      </c>
      <c r="H101" s="7">
        <f t="shared" si="3"/>
        <v>120.00000009464999</v>
      </c>
    </row>
    <row r="102" spans="2:8" ht="17.25" thickBot="1">
      <c r="B102" s="3"/>
      <c r="C102" s="4" t="s">
        <v>103</v>
      </c>
      <c r="D102" s="4">
        <v>22318540584</v>
      </c>
      <c r="E102" s="4" t="s">
        <v>311</v>
      </c>
      <c r="G102">
        <f t="shared" si="4"/>
        <v>18495</v>
      </c>
      <c r="H102" s="7">
        <f t="shared" si="3"/>
        <v>120.00000009464999</v>
      </c>
    </row>
    <row r="103" spans="2:8" ht="17.25" thickBot="1">
      <c r="B103" s="3"/>
      <c r="C103" s="4" t="s">
        <v>105</v>
      </c>
      <c r="D103" s="4">
        <v>22318560620</v>
      </c>
      <c r="E103" s="4" t="s">
        <v>311</v>
      </c>
      <c r="G103">
        <f t="shared" si="4"/>
        <v>20036</v>
      </c>
      <c r="H103" s="7">
        <f t="shared" si="3"/>
        <v>129.99837804251999</v>
      </c>
    </row>
    <row r="104" spans="2:8" ht="17.25" thickBot="1">
      <c r="B104" s="3"/>
      <c r="C104" s="4" t="s">
        <v>106</v>
      </c>
      <c r="D104" s="4">
        <v>22318580656</v>
      </c>
      <c r="E104" s="4" t="s">
        <v>311</v>
      </c>
      <c r="G104">
        <f t="shared" si="4"/>
        <v>20036</v>
      </c>
      <c r="H104" s="7">
        <f t="shared" si="3"/>
        <v>129.99837804251999</v>
      </c>
    </row>
    <row r="105" spans="2:8" ht="17.25" thickBot="1">
      <c r="B105" s="3"/>
      <c r="C105" s="4" t="s">
        <v>107</v>
      </c>
      <c r="D105" s="4">
        <v>22318600692</v>
      </c>
      <c r="E105" s="4" t="s">
        <v>311</v>
      </c>
      <c r="G105">
        <f t="shared" si="4"/>
        <v>20036</v>
      </c>
      <c r="H105" s="7">
        <f t="shared" si="3"/>
        <v>129.99837804251999</v>
      </c>
    </row>
    <row r="106" spans="2:8" ht="17.25" thickBot="1">
      <c r="B106" s="3"/>
      <c r="C106" s="4" t="s">
        <v>108</v>
      </c>
      <c r="D106" s="4">
        <v>22318620728</v>
      </c>
      <c r="E106" s="4" t="s">
        <v>311</v>
      </c>
      <c r="G106">
        <f t="shared" si="4"/>
        <v>20036</v>
      </c>
      <c r="H106" s="7">
        <f t="shared" si="3"/>
        <v>129.99837804251999</v>
      </c>
    </row>
    <row r="107" spans="2:8" ht="17.25" thickBot="1">
      <c r="B107" s="3"/>
      <c r="C107" s="4" t="s">
        <v>109</v>
      </c>
      <c r="D107" s="4">
        <v>22318640764</v>
      </c>
      <c r="E107" s="4" t="s">
        <v>311</v>
      </c>
      <c r="G107">
        <f t="shared" si="4"/>
        <v>20036</v>
      </c>
      <c r="H107" s="7">
        <f t="shared" si="3"/>
        <v>129.99837804251999</v>
      </c>
    </row>
    <row r="108" spans="2:8" ht="17.25" thickBot="1">
      <c r="B108" s="3"/>
      <c r="C108" s="4" t="s">
        <v>110</v>
      </c>
      <c r="D108" s="4">
        <v>22318660800</v>
      </c>
      <c r="E108" s="4" t="s">
        <v>311</v>
      </c>
      <c r="G108">
        <f t="shared" si="4"/>
        <v>20036</v>
      </c>
      <c r="H108" s="7">
        <f t="shared" si="3"/>
        <v>129.99837804251999</v>
      </c>
    </row>
    <row r="109" spans="2:8" ht="17.25" thickBot="1">
      <c r="B109" s="3"/>
      <c r="C109" s="4" t="s">
        <v>111</v>
      </c>
      <c r="D109" s="4">
        <v>22318700872</v>
      </c>
      <c r="E109" s="4" t="s">
        <v>311</v>
      </c>
      <c r="G109">
        <f t="shared" si="4"/>
        <v>40072</v>
      </c>
      <c r="H109" s="7">
        <f t="shared" si="3"/>
        <v>259.99675608503998</v>
      </c>
    </row>
    <row r="110" spans="2:8" ht="17.25" thickBot="1">
      <c r="B110" s="3"/>
      <c r="C110" s="4" t="s">
        <v>112</v>
      </c>
      <c r="D110" s="4">
        <v>22318720908</v>
      </c>
      <c r="E110" s="4" t="s">
        <v>311</v>
      </c>
      <c r="G110">
        <f t="shared" si="4"/>
        <v>20036</v>
      </c>
      <c r="H110" s="7">
        <f t="shared" si="3"/>
        <v>129.99837804251999</v>
      </c>
    </row>
    <row r="111" spans="2:8" ht="17.25" thickBot="1">
      <c r="B111" s="3"/>
      <c r="C111" s="4" t="s">
        <v>113</v>
      </c>
      <c r="D111" s="4">
        <v>22318740944</v>
      </c>
      <c r="E111" s="4" t="s">
        <v>311</v>
      </c>
      <c r="G111">
        <f t="shared" si="4"/>
        <v>20036</v>
      </c>
      <c r="H111" s="7">
        <f t="shared" si="3"/>
        <v>129.99837804251999</v>
      </c>
    </row>
    <row r="112" spans="2:8" ht="17.25" thickBot="1">
      <c r="B112" s="3"/>
      <c r="C112" s="4" t="s">
        <v>114</v>
      </c>
      <c r="D112" s="4">
        <v>22318784100</v>
      </c>
      <c r="E112" s="4" t="s">
        <v>311</v>
      </c>
      <c r="G112">
        <f t="shared" si="4"/>
        <v>43156</v>
      </c>
      <c r="H112" s="7">
        <f t="shared" si="3"/>
        <v>280.00648846091997</v>
      </c>
    </row>
    <row r="113" spans="2:8" ht="17.25" thickBot="1">
      <c r="B113" s="3"/>
      <c r="C113" s="4" t="s">
        <v>115</v>
      </c>
      <c r="D113" s="4">
        <v>22318827256</v>
      </c>
      <c r="E113" s="4" t="s">
        <v>311</v>
      </c>
      <c r="G113">
        <f t="shared" si="4"/>
        <v>43156</v>
      </c>
      <c r="H113" s="7">
        <f t="shared" si="3"/>
        <v>280.00648846091997</v>
      </c>
    </row>
    <row r="114" spans="2:8" ht="17.25" thickBot="1">
      <c r="B114" s="3"/>
      <c r="C114" s="4" t="s">
        <v>116</v>
      </c>
      <c r="D114" s="4">
        <v>22318848834</v>
      </c>
      <c r="E114" s="4" t="s">
        <v>311</v>
      </c>
      <c r="G114">
        <f t="shared" si="4"/>
        <v>21578</v>
      </c>
      <c r="H114" s="7">
        <f t="shared" si="3"/>
        <v>140.00324423045998</v>
      </c>
    </row>
    <row r="115" spans="2:8" ht="17.25" thickBot="1">
      <c r="B115" s="3"/>
      <c r="C115" s="4" t="s">
        <v>117</v>
      </c>
      <c r="D115" s="4">
        <v>22318870412</v>
      </c>
      <c r="E115" s="4" t="s">
        <v>311</v>
      </c>
      <c r="G115">
        <f t="shared" si="4"/>
        <v>21578</v>
      </c>
      <c r="H115" s="7">
        <f t="shared" si="3"/>
        <v>140.00324423045998</v>
      </c>
    </row>
    <row r="116" spans="2:8" ht="17.25" thickBot="1">
      <c r="B116" s="3"/>
      <c r="C116" s="4" t="s">
        <v>118</v>
      </c>
      <c r="D116" s="4">
        <v>22318891990</v>
      </c>
      <c r="E116" s="4" t="s">
        <v>311</v>
      </c>
      <c r="G116">
        <f t="shared" si="4"/>
        <v>21578</v>
      </c>
      <c r="H116" s="7">
        <f t="shared" si="3"/>
        <v>140.00324423045998</v>
      </c>
    </row>
    <row r="117" spans="2:8" ht="17.25" thickBot="1">
      <c r="B117" s="3"/>
      <c r="C117" s="4" t="s">
        <v>119</v>
      </c>
      <c r="D117" s="4">
        <v>22318913568</v>
      </c>
      <c r="E117" s="4" t="s">
        <v>311</v>
      </c>
      <c r="G117">
        <f t="shared" si="4"/>
        <v>21578</v>
      </c>
      <c r="H117" s="7">
        <f t="shared" si="3"/>
        <v>140.00324423045998</v>
      </c>
    </row>
    <row r="118" spans="2:8" ht="17.25" thickBot="1">
      <c r="B118" s="3"/>
      <c r="C118" s="4" t="s">
        <v>120</v>
      </c>
      <c r="D118" s="4">
        <v>22318935146</v>
      </c>
      <c r="E118" s="4" t="s">
        <v>311</v>
      </c>
      <c r="G118">
        <f t="shared" si="4"/>
        <v>21578</v>
      </c>
      <c r="H118" s="7">
        <f t="shared" si="3"/>
        <v>140.00324423045998</v>
      </c>
    </row>
    <row r="119" spans="2:8" ht="17.25" thickBot="1">
      <c r="B119" s="3"/>
      <c r="C119" s="4" t="s">
        <v>121</v>
      </c>
      <c r="D119" s="4">
        <v>22318956724</v>
      </c>
      <c r="E119" s="4" t="s">
        <v>311</v>
      </c>
      <c r="G119">
        <f t="shared" si="4"/>
        <v>21578</v>
      </c>
      <c r="H119" s="7">
        <f t="shared" si="3"/>
        <v>140.00324423045998</v>
      </c>
    </row>
    <row r="120" spans="2:8" ht="17.25" thickBot="1">
      <c r="B120" s="3"/>
      <c r="C120" s="4" t="s">
        <v>122</v>
      </c>
      <c r="D120" s="4">
        <v>22318979843</v>
      </c>
      <c r="E120" s="4" t="s">
        <v>311</v>
      </c>
      <c r="G120">
        <f t="shared" si="4"/>
        <v>23119</v>
      </c>
      <c r="H120" s="7">
        <f t="shared" si="3"/>
        <v>150.00162217833</v>
      </c>
    </row>
    <row r="121" spans="2:8" ht="17.25" thickBot="1">
      <c r="B121" s="3"/>
      <c r="C121" s="4" t="s">
        <v>123</v>
      </c>
      <c r="D121" s="4">
        <v>22319002962</v>
      </c>
      <c r="E121" s="4" t="s">
        <v>311</v>
      </c>
      <c r="G121">
        <f t="shared" si="4"/>
        <v>23119</v>
      </c>
      <c r="H121" s="7">
        <f t="shared" si="3"/>
        <v>150.00162217833</v>
      </c>
    </row>
    <row r="122" spans="2:8" ht="17.25" thickBot="1">
      <c r="B122" s="3"/>
      <c r="C122" s="4" t="s">
        <v>124</v>
      </c>
      <c r="D122" s="4">
        <v>22319026081</v>
      </c>
      <c r="E122" s="4" t="s">
        <v>311</v>
      </c>
      <c r="G122">
        <f t="shared" si="4"/>
        <v>23119</v>
      </c>
      <c r="H122" s="7">
        <f t="shared" si="3"/>
        <v>150.00162217833</v>
      </c>
    </row>
    <row r="123" spans="2:8" ht="17.25" thickBot="1">
      <c r="B123" s="3"/>
      <c r="C123" s="4" t="s">
        <v>125</v>
      </c>
      <c r="D123" s="4">
        <v>22319049200</v>
      </c>
      <c r="E123" s="4" t="s">
        <v>311</v>
      </c>
      <c r="G123">
        <f t="shared" si="4"/>
        <v>23119</v>
      </c>
      <c r="H123" s="7">
        <f t="shared" si="3"/>
        <v>150.00162217833</v>
      </c>
    </row>
    <row r="124" spans="2:8" ht="17.25" thickBot="1">
      <c r="B124" s="3"/>
      <c r="C124" s="4" t="s">
        <v>126</v>
      </c>
      <c r="D124" s="4">
        <v>22319072319</v>
      </c>
      <c r="E124" s="4" t="s">
        <v>311</v>
      </c>
      <c r="G124">
        <f t="shared" si="4"/>
        <v>23119</v>
      </c>
      <c r="H124" s="7">
        <f t="shared" si="3"/>
        <v>150.00162217833</v>
      </c>
    </row>
    <row r="125" spans="2:8" ht="17.25" thickBot="1">
      <c r="B125" s="3"/>
      <c r="C125" s="4" t="s">
        <v>127</v>
      </c>
      <c r="D125" s="4">
        <v>22319095438</v>
      </c>
      <c r="E125" s="4" t="s">
        <v>311</v>
      </c>
      <c r="G125">
        <f t="shared" si="4"/>
        <v>23119</v>
      </c>
      <c r="H125" s="7">
        <f t="shared" si="3"/>
        <v>150.00162217833</v>
      </c>
    </row>
    <row r="126" spans="2:8" ht="17.25" thickBot="1">
      <c r="B126" s="3"/>
      <c r="C126" s="4" t="s">
        <v>128</v>
      </c>
      <c r="D126" s="4">
        <v>22319118557</v>
      </c>
      <c r="E126" s="4" t="s">
        <v>311</v>
      </c>
      <c r="G126">
        <f t="shared" si="4"/>
        <v>23119</v>
      </c>
      <c r="H126" s="7">
        <f t="shared" si="3"/>
        <v>150.00162217833</v>
      </c>
    </row>
    <row r="127" spans="2:8" ht="17.25" thickBot="1">
      <c r="B127" s="3"/>
      <c r="C127" s="4" t="s">
        <v>129</v>
      </c>
      <c r="D127" s="4">
        <v>22319141676</v>
      </c>
      <c r="E127" s="4" t="s">
        <v>311</v>
      </c>
      <c r="G127">
        <f t="shared" si="4"/>
        <v>23119</v>
      </c>
      <c r="H127" s="7">
        <f t="shared" si="3"/>
        <v>150.00162217833</v>
      </c>
    </row>
    <row r="128" spans="2:8" ht="17.25" thickBot="1">
      <c r="B128" s="3"/>
      <c r="C128" s="4" t="s">
        <v>130</v>
      </c>
      <c r="D128" s="4">
        <v>22319164795</v>
      </c>
      <c r="E128" s="4" t="s">
        <v>311</v>
      </c>
      <c r="G128">
        <f t="shared" si="4"/>
        <v>23119</v>
      </c>
      <c r="H128" s="7">
        <f t="shared" si="3"/>
        <v>150.00162217833</v>
      </c>
    </row>
    <row r="129" spans="2:8" ht="17.25" thickBot="1">
      <c r="B129" s="3"/>
      <c r="C129" s="4" t="s">
        <v>131</v>
      </c>
      <c r="D129" s="4">
        <v>22319187914</v>
      </c>
      <c r="E129" s="4" t="s">
        <v>311</v>
      </c>
      <c r="G129">
        <f t="shared" si="4"/>
        <v>23119</v>
      </c>
      <c r="H129" s="7">
        <f t="shared" si="3"/>
        <v>150.00162217833</v>
      </c>
    </row>
    <row r="130" spans="2:8" ht="17.25" thickBot="1">
      <c r="B130" s="3"/>
      <c r="C130" s="4" t="s">
        <v>132</v>
      </c>
      <c r="D130" s="4">
        <v>22319218740</v>
      </c>
      <c r="E130" s="4" t="s">
        <v>311</v>
      </c>
      <c r="G130">
        <f t="shared" si="4"/>
        <v>30826</v>
      </c>
      <c r="H130" s="7">
        <f t="shared" si="3"/>
        <v>200.00648839781999</v>
      </c>
    </row>
    <row r="131" spans="2:8" ht="17.25" thickBot="1">
      <c r="B131" s="3"/>
      <c r="C131" s="4" t="s">
        <v>133</v>
      </c>
      <c r="D131" s="4">
        <v>22319234153</v>
      </c>
      <c r="E131" s="4" t="s">
        <v>311</v>
      </c>
      <c r="G131">
        <f t="shared" si="4"/>
        <v>15413</v>
      </c>
      <c r="H131" s="7">
        <f t="shared" si="3"/>
        <v>100.00324419891</v>
      </c>
    </row>
    <row r="132" spans="2:8" ht="17.25" thickBot="1">
      <c r="B132" s="3"/>
      <c r="C132" s="4" t="s">
        <v>134</v>
      </c>
      <c r="D132" s="4">
        <v>22319249566</v>
      </c>
      <c r="E132" s="4" t="s">
        <v>311</v>
      </c>
      <c r="G132">
        <f t="shared" si="4"/>
        <v>15413</v>
      </c>
      <c r="H132" s="7">
        <f t="shared" si="3"/>
        <v>100.00324419891</v>
      </c>
    </row>
    <row r="133" spans="2:8" ht="17.25" thickBot="1">
      <c r="B133" s="3"/>
      <c r="C133" s="4" t="s">
        <v>135</v>
      </c>
      <c r="D133" s="4">
        <v>22319264979</v>
      </c>
      <c r="E133" s="4" t="s">
        <v>311</v>
      </c>
      <c r="G133">
        <f t="shared" si="4"/>
        <v>15413</v>
      </c>
      <c r="H133" s="7">
        <f t="shared" ref="H133:H196" si="5">G133*6.48824007/1000</f>
        <v>100.00324419891</v>
      </c>
    </row>
    <row r="134" spans="2:8" ht="17.25" thickBot="1">
      <c r="B134" s="3"/>
      <c r="C134" s="4" t="s">
        <v>136</v>
      </c>
      <c r="D134" s="4">
        <v>22319280392</v>
      </c>
      <c r="E134" s="4" t="s">
        <v>311</v>
      </c>
      <c r="G134">
        <f t="shared" si="4"/>
        <v>15413</v>
      </c>
      <c r="H134" s="7">
        <f t="shared" si="5"/>
        <v>100.00324419891</v>
      </c>
    </row>
    <row r="135" spans="2:8" ht="17.25" thickBot="1">
      <c r="B135" s="3"/>
      <c r="C135" s="4" t="s">
        <v>137</v>
      </c>
      <c r="D135" s="4">
        <v>22319295805</v>
      </c>
      <c r="E135" s="4" t="s">
        <v>311</v>
      </c>
      <c r="G135">
        <f t="shared" si="4"/>
        <v>15413</v>
      </c>
      <c r="H135" s="7">
        <f t="shared" si="5"/>
        <v>100.00324419891</v>
      </c>
    </row>
    <row r="136" spans="2:8" ht="17.25" thickBot="1">
      <c r="B136" s="3"/>
      <c r="C136" s="4" t="s">
        <v>138</v>
      </c>
      <c r="D136" s="4">
        <v>22319311218</v>
      </c>
      <c r="E136" s="4" t="s">
        <v>311</v>
      </c>
      <c r="G136">
        <f t="shared" si="4"/>
        <v>15413</v>
      </c>
      <c r="H136" s="7">
        <f t="shared" si="5"/>
        <v>100.00324419891</v>
      </c>
    </row>
    <row r="137" spans="2:8" ht="17.25" thickBot="1">
      <c r="B137" s="3"/>
      <c r="C137" s="4" t="s">
        <v>139</v>
      </c>
      <c r="D137" s="4">
        <v>22319326631</v>
      </c>
      <c r="E137" s="4" t="s">
        <v>311</v>
      </c>
      <c r="G137">
        <f t="shared" si="4"/>
        <v>15413</v>
      </c>
      <c r="H137" s="7">
        <f t="shared" si="5"/>
        <v>100.00324419891</v>
      </c>
    </row>
    <row r="138" spans="2:8" ht="17.25" thickBot="1">
      <c r="B138" s="3"/>
      <c r="C138" s="4" t="s">
        <v>140</v>
      </c>
      <c r="D138" s="4">
        <v>22319342044</v>
      </c>
      <c r="E138" s="4" t="s">
        <v>311</v>
      </c>
      <c r="G138">
        <f t="shared" si="4"/>
        <v>15413</v>
      </c>
      <c r="H138" s="7">
        <f t="shared" si="5"/>
        <v>100.00324419891</v>
      </c>
    </row>
    <row r="139" spans="2:8" ht="17.25" thickBot="1">
      <c r="B139" s="3"/>
      <c r="C139" s="4" t="s">
        <v>141</v>
      </c>
      <c r="D139" s="4">
        <v>22319358998</v>
      </c>
      <c r="E139" s="4" t="s">
        <v>311</v>
      </c>
      <c r="G139">
        <f t="shared" si="4"/>
        <v>16954</v>
      </c>
      <c r="H139" s="7">
        <f t="shared" si="5"/>
        <v>110.00162214677999</v>
      </c>
    </row>
    <row r="140" spans="2:8" ht="17.25" thickBot="1">
      <c r="B140" s="3"/>
      <c r="C140" s="4" t="s">
        <v>142</v>
      </c>
      <c r="D140" s="4">
        <v>22319375952</v>
      </c>
      <c r="E140" s="4" t="s">
        <v>311</v>
      </c>
      <c r="G140">
        <f t="shared" ref="G140:G202" si="6">D140-D139</f>
        <v>16954</v>
      </c>
      <c r="H140" s="7">
        <f t="shared" si="5"/>
        <v>110.00162214677999</v>
      </c>
    </row>
    <row r="141" spans="2:8" ht="17.25" thickBot="1">
      <c r="B141" s="3"/>
      <c r="C141" s="4" t="s">
        <v>143</v>
      </c>
      <c r="D141" s="4">
        <v>22319392906</v>
      </c>
      <c r="E141" s="4" t="s">
        <v>311</v>
      </c>
      <c r="G141">
        <f t="shared" si="6"/>
        <v>16954</v>
      </c>
      <c r="H141" s="7">
        <f t="shared" si="5"/>
        <v>110.00162214677999</v>
      </c>
    </row>
    <row r="142" spans="2:8" ht="17.25" thickBot="1">
      <c r="B142" s="3"/>
      <c r="C142" s="4" t="s">
        <v>144</v>
      </c>
      <c r="D142" s="4">
        <v>22319409860</v>
      </c>
      <c r="E142" s="4" t="s">
        <v>311</v>
      </c>
      <c r="G142">
        <f t="shared" si="6"/>
        <v>16954</v>
      </c>
      <c r="H142" s="7">
        <f t="shared" si="5"/>
        <v>110.00162214677999</v>
      </c>
    </row>
    <row r="143" spans="2:8" ht="17.25" thickBot="1">
      <c r="B143" s="3"/>
      <c r="C143" s="4" t="s">
        <v>145</v>
      </c>
      <c r="D143" s="4">
        <v>22319426814</v>
      </c>
      <c r="E143" s="4" t="s">
        <v>311</v>
      </c>
      <c r="G143">
        <f t="shared" si="6"/>
        <v>16954</v>
      </c>
      <c r="H143" s="7">
        <f t="shared" si="5"/>
        <v>110.00162214677999</v>
      </c>
    </row>
    <row r="144" spans="2:8" ht="17.25" thickBot="1">
      <c r="B144" s="3"/>
      <c r="C144" s="4" t="s">
        <v>146</v>
      </c>
      <c r="D144" s="4">
        <v>22319443768</v>
      </c>
      <c r="E144" s="4" t="s">
        <v>311</v>
      </c>
      <c r="G144">
        <f t="shared" si="6"/>
        <v>16954</v>
      </c>
      <c r="H144" s="7">
        <f t="shared" si="5"/>
        <v>110.00162214677999</v>
      </c>
    </row>
    <row r="145" spans="2:8" ht="17.25" thickBot="1">
      <c r="B145" s="3"/>
      <c r="C145" s="4" t="s">
        <v>147</v>
      </c>
      <c r="D145" s="4">
        <v>22319460722</v>
      </c>
      <c r="E145" s="4" t="s">
        <v>311</v>
      </c>
      <c r="G145">
        <f t="shared" si="6"/>
        <v>16954</v>
      </c>
      <c r="H145" s="7">
        <f t="shared" si="5"/>
        <v>110.00162214677999</v>
      </c>
    </row>
    <row r="146" spans="2:8" ht="17.25" thickBot="1">
      <c r="B146" s="3"/>
      <c r="C146" s="4" t="s">
        <v>148</v>
      </c>
      <c r="D146" s="4">
        <v>22319477676</v>
      </c>
      <c r="E146" s="4" t="s">
        <v>311</v>
      </c>
      <c r="G146">
        <f t="shared" si="6"/>
        <v>16954</v>
      </c>
      <c r="H146" s="7">
        <f t="shared" si="5"/>
        <v>110.00162214677999</v>
      </c>
    </row>
    <row r="147" spans="2:8" ht="17.25" thickBot="1">
      <c r="B147" s="3"/>
      <c r="C147" s="4" t="s">
        <v>149</v>
      </c>
      <c r="D147" s="4">
        <v>22319494630</v>
      </c>
      <c r="E147" s="4" t="s">
        <v>311</v>
      </c>
      <c r="G147">
        <f t="shared" si="6"/>
        <v>16954</v>
      </c>
      <c r="H147" s="7">
        <f t="shared" si="5"/>
        <v>110.00162214677999</v>
      </c>
    </row>
    <row r="148" spans="2:8" ht="17.25" thickBot="1">
      <c r="B148" s="3"/>
      <c r="C148" s="4" t="s">
        <v>150</v>
      </c>
      <c r="D148" s="4">
        <v>22319511584</v>
      </c>
      <c r="E148" s="4" t="s">
        <v>311</v>
      </c>
      <c r="G148">
        <f t="shared" si="6"/>
        <v>16954</v>
      </c>
      <c r="H148" s="7">
        <f t="shared" si="5"/>
        <v>110.00162214677999</v>
      </c>
    </row>
    <row r="149" spans="2:8" ht="17.25" thickBot="1">
      <c r="B149" s="3"/>
      <c r="C149" s="4" t="s">
        <v>151</v>
      </c>
      <c r="D149" s="4">
        <v>22319548574</v>
      </c>
      <c r="E149" s="4" t="s">
        <v>311</v>
      </c>
      <c r="G149">
        <f t="shared" si="6"/>
        <v>36990</v>
      </c>
      <c r="H149" s="7">
        <f t="shared" si="5"/>
        <v>240.00000018929998</v>
      </c>
    </row>
    <row r="150" spans="2:8" ht="17.25" thickBot="1">
      <c r="B150" s="3"/>
      <c r="C150" s="4" t="s">
        <v>152</v>
      </c>
      <c r="D150" s="4">
        <v>22319567069</v>
      </c>
      <c r="E150" s="4" t="s">
        <v>311</v>
      </c>
      <c r="G150">
        <f t="shared" si="6"/>
        <v>18495</v>
      </c>
      <c r="H150" s="7">
        <f t="shared" si="5"/>
        <v>120.00000009464999</v>
      </c>
    </row>
    <row r="151" spans="2:8" ht="17.25" thickBot="1">
      <c r="B151" s="3"/>
      <c r="C151" s="4" t="s">
        <v>153</v>
      </c>
      <c r="D151" s="4">
        <v>22319585564</v>
      </c>
      <c r="E151" s="4" t="s">
        <v>311</v>
      </c>
      <c r="G151">
        <f t="shared" si="6"/>
        <v>18495</v>
      </c>
      <c r="H151" s="7">
        <f t="shared" si="5"/>
        <v>120.00000009464999</v>
      </c>
    </row>
    <row r="152" spans="2:8" ht="17.25" thickBot="1">
      <c r="B152" s="3"/>
      <c r="C152" s="4" t="s">
        <v>154</v>
      </c>
      <c r="D152" s="4">
        <v>22319604059</v>
      </c>
      <c r="E152" s="4" t="s">
        <v>311</v>
      </c>
      <c r="G152">
        <f t="shared" si="6"/>
        <v>18495</v>
      </c>
      <c r="H152" s="7">
        <f t="shared" si="5"/>
        <v>120.00000009464999</v>
      </c>
    </row>
    <row r="153" spans="2:8" ht="17.25" thickBot="1">
      <c r="B153" s="3"/>
      <c r="C153" s="4" t="s">
        <v>155</v>
      </c>
      <c r="D153" s="4">
        <v>22319622554</v>
      </c>
      <c r="E153" s="4" t="s">
        <v>311</v>
      </c>
      <c r="G153">
        <f t="shared" si="6"/>
        <v>18495</v>
      </c>
      <c r="H153" s="7">
        <f t="shared" si="5"/>
        <v>120.00000009464999</v>
      </c>
    </row>
    <row r="154" spans="2:8" ht="17.25" thickBot="1">
      <c r="B154" s="3"/>
      <c r="C154" s="4" t="s">
        <v>156</v>
      </c>
      <c r="D154" s="4">
        <v>22319641049</v>
      </c>
      <c r="E154" s="4" t="s">
        <v>311</v>
      </c>
      <c r="G154">
        <f t="shared" si="6"/>
        <v>18495</v>
      </c>
      <c r="H154" s="7">
        <f t="shared" si="5"/>
        <v>120.00000009464999</v>
      </c>
    </row>
    <row r="155" spans="2:8" ht="17.25" thickBot="1">
      <c r="B155" s="3"/>
      <c r="C155" s="4" t="s">
        <v>157</v>
      </c>
      <c r="D155" s="4">
        <v>22319659544</v>
      </c>
      <c r="E155" s="4" t="s">
        <v>311</v>
      </c>
      <c r="G155">
        <f t="shared" si="6"/>
        <v>18495</v>
      </c>
      <c r="H155" s="7">
        <f t="shared" si="5"/>
        <v>120.00000009464999</v>
      </c>
    </row>
    <row r="156" spans="2:8" ht="17.25" thickBot="1">
      <c r="B156" s="3"/>
      <c r="C156" s="4" t="s">
        <v>158</v>
      </c>
      <c r="D156" s="4">
        <v>22319678039</v>
      </c>
      <c r="E156" s="4" t="s">
        <v>311</v>
      </c>
      <c r="G156">
        <f t="shared" si="6"/>
        <v>18495</v>
      </c>
      <c r="H156" s="7">
        <f t="shared" si="5"/>
        <v>120.00000009464999</v>
      </c>
    </row>
    <row r="157" spans="2:8" ht="17.25" thickBot="1">
      <c r="B157" s="3"/>
      <c r="C157" s="4" t="s">
        <v>159</v>
      </c>
      <c r="D157" s="4">
        <v>22319696534</v>
      </c>
      <c r="E157" s="4" t="s">
        <v>311</v>
      </c>
      <c r="G157">
        <f t="shared" si="6"/>
        <v>18495</v>
      </c>
      <c r="H157" s="7">
        <f t="shared" si="5"/>
        <v>120.00000009464999</v>
      </c>
    </row>
    <row r="158" spans="2:8" ht="17.25" thickBot="1">
      <c r="B158" s="3"/>
      <c r="C158" s="4" t="s">
        <v>160</v>
      </c>
      <c r="D158" s="4">
        <v>22319736606</v>
      </c>
      <c r="E158" s="4" t="s">
        <v>311</v>
      </c>
      <c r="G158">
        <f t="shared" si="6"/>
        <v>40072</v>
      </c>
      <c r="H158" s="7">
        <f t="shared" si="5"/>
        <v>259.99675608503998</v>
      </c>
    </row>
    <row r="159" spans="2:8" ht="17.25" thickBot="1">
      <c r="B159" s="3"/>
      <c r="C159" s="4" t="s">
        <v>161</v>
      </c>
      <c r="D159" s="4">
        <v>22319756642</v>
      </c>
      <c r="E159" s="4" t="s">
        <v>311</v>
      </c>
      <c r="G159">
        <f t="shared" si="6"/>
        <v>20036</v>
      </c>
      <c r="H159" s="7">
        <f t="shared" si="5"/>
        <v>129.99837804251999</v>
      </c>
    </row>
    <row r="160" spans="2:8" ht="17.25" thickBot="1">
      <c r="B160" s="3"/>
      <c r="C160" s="4" t="s">
        <v>162</v>
      </c>
      <c r="D160" s="4">
        <v>22319776678</v>
      </c>
      <c r="E160" s="4" t="s">
        <v>311</v>
      </c>
      <c r="G160">
        <f t="shared" si="6"/>
        <v>20036</v>
      </c>
      <c r="H160" s="7">
        <f t="shared" si="5"/>
        <v>129.99837804251999</v>
      </c>
    </row>
    <row r="161" spans="2:8" ht="17.25" thickBot="1">
      <c r="B161" s="3"/>
      <c r="C161" s="4" t="s">
        <v>163</v>
      </c>
      <c r="D161" s="4">
        <v>22319796714</v>
      </c>
      <c r="E161" s="4" t="s">
        <v>311</v>
      </c>
      <c r="G161">
        <f t="shared" si="6"/>
        <v>20036</v>
      </c>
      <c r="H161" s="7">
        <f t="shared" si="5"/>
        <v>129.99837804251999</v>
      </c>
    </row>
    <row r="162" spans="2:8" ht="17.25" thickBot="1">
      <c r="B162" s="3"/>
      <c r="C162" s="4" t="s">
        <v>164</v>
      </c>
      <c r="D162" s="4">
        <v>22319816750</v>
      </c>
      <c r="E162" s="4" t="s">
        <v>311</v>
      </c>
      <c r="G162">
        <f t="shared" si="6"/>
        <v>20036</v>
      </c>
      <c r="H162" s="7">
        <f t="shared" si="5"/>
        <v>129.99837804251999</v>
      </c>
    </row>
    <row r="163" spans="2:8" ht="17.25" thickBot="1">
      <c r="B163" s="3"/>
      <c r="C163" s="4" t="s">
        <v>165</v>
      </c>
      <c r="D163" s="4">
        <v>22319856822</v>
      </c>
      <c r="E163" s="4" t="s">
        <v>311</v>
      </c>
      <c r="G163">
        <f t="shared" si="6"/>
        <v>40072</v>
      </c>
      <c r="H163" s="7">
        <f t="shared" si="5"/>
        <v>259.99675608503998</v>
      </c>
    </row>
    <row r="164" spans="2:8" ht="17.25" thickBot="1">
      <c r="B164" s="3"/>
      <c r="C164" s="4" t="s">
        <v>166</v>
      </c>
      <c r="D164" s="4">
        <v>22319876858</v>
      </c>
      <c r="E164" s="4" t="s">
        <v>311</v>
      </c>
      <c r="G164">
        <f t="shared" si="6"/>
        <v>20036</v>
      </c>
      <c r="H164" s="7">
        <f t="shared" si="5"/>
        <v>129.99837804251999</v>
      </c>
    </row>
    <row r="165" spans="2:8" ht="17.25" thickBot="1">
      <c r="B165" s="3"/>
      <c r="C165" s="4" t="s">
        <v>167</v>
      </c>
      <c r="D165" s="4">
        <v>22319896894</v>
      </c>
      <c r="E165" s="4" t="s">
        <v>311</v>
      </c>
      <c r="G165">
        <f t="shared" si="6"/>
        <v>20036</v>
      </c>
      <c r="H165" s="7">
        <f t="shared" si="5"/>
        <v>129.99837804251999</v>
      </c>
    </row>
    <row r="166" spans="2:8" ht="17.25" thickBot="1">
      <c r="B166" s="3"/>
      <c r="C166" s="4" t="s">
        <v>168</v>
      </c>
      <c r="D166" s="4">
        <v>22319918472</v>
      </c>
      <c r="E166" s="4" t="s">
        <v>311</v>
      </c>
      <c r="G166">
        <f t="shared" si="6"/>
        <v>21578</v>
      </c>
      <c r="H166" s="7">
        <f t="shared" si="5"/>
        <v>140.00324423045998</v>
      </c>
    </row>
    <row r="167" spans="2:8" ht="17.25" thickBot="1">
      <c r="B167" s="3"/>
      <c r="C167" s="4" t="s">
        <v>169</v>
      </c>
      <c r="D167" s="4">
        <v>22319940050</v>
      </c>
      <c r="E167" s="4" t="s">
        <v>311</v>
      </c>
      <c r="G167">
        <f t="shared" si="6"/>
        <v>21578</v>
      </c>
      <c r="H167" s="7">
        <f t="shared" si="5"/>
        <v>140.00324423045998</v>
      </c>
    </row>
    <row r="168" spans="2:8" ht="17.25" thickBot="1">
      <c r="B168" s="3"/>
      <c r="C168" s="4" t="s">
        <v>170</v>
      </c>
      <c r="D168" s="4">
        <v>22319961628</v>
      </c>
      <c r="E168" s="4" t="s">
        <v>311</v>
      </c>
      <c r="G168">
        <f t="shared" si="6"/>
        <v>21578</v>
      </c>
      <c r="H168" s="7">
        <f t="shared" si="5"/>
        <v>140.00324423045998</v>
      </c>
    </row>
    <row r="169" spans="2:8" ht="17.25" thickBot="1">
      <c r="B169" s="3"/>
      <c r="C169" s="4" t="s">
        <v>171</v>
      </c>
      <c r="D169" s="4">
        <v>22319983206</v>
      </c>
      <c r="E169" s="4" t="s">
        <v>311</v>
      </c>
      <c r="G169">
        <f t="shared" si="6"/>
        <v>21578</v>
      </c>
      <c r="H169" s="7">
        <f t="shared" si="5"/>
        <v>140.00324423045998</v>
      </c>
    </row>
    <row r="170" spans="2:8" ht="17.25" thickBot="1">
      <c r="B170" s="3"/>
      <c r="C170" s="4" t="s">
        <v>172</v>
      </c>
      <c r="D170" s="4">
        <v>22320004784</v>
      </c>
      <c r="E170" s="4" t="s">
        <v>311</v>
      </c>
      <c r="G170">
        <f t="shared" si="6"/>
        <v>21578</v>
      </c>
      <c r="H170" s="7">
        <f t="shared" si="5"/>
        <v>140.00324423045998</v>
      </c>
    </row>
    <row r="171" spans="2:8" ht="17.25" thickBot="1">
      <c r="B171" s="3"/>
      <c r="C171" s="4" t="s">
        <v>173</v>
      </c>
      <c r="D171" s="4">
        <v>22320026362</v>
      </c>
      <c r="E171" s="4" t="s">
        <v>311</v>
      </c>
      <c r="G171">
        <f t="shared" si="6"/>
        <v>21578</v>
      </c>
      <c r="H171" s="7">
        <f t="shared" si="5"/>
        <v>140.00324423045998</v>
      </c>
    </row>
    <row r="172" spans="2:8" ht="17.25" thickBot="1">
      <c r="B172" s="3"/>
      <c r="C172" s="4" t="s">
        <v>174</v>
      </c>
      <c r="D172" s="4">
        <v>22320047940</v>
      </c>
      <c r="E172" s="4" t="s">
        <v>311</v>
      </c>
      <c r="G172">
        <f t="shared" si="6"/>
        <v>21578</v>
      </c>
      <c r="H172" s="7">
        <f t="shared" si="5"/>
        <v>140.00324423045998</v>
      </c>
    </row>
    <row r="173" spans="2:8" ht="17.25" thickBot="1">
      <c r="B173" s="3"/>
      <c r="C173" s="4" t="s">
        <v>175</v>
      </c>
      <c r="D173" s="4">
        <v>22320069518</v>
      </c>
      <c r="E173" s="4" t="s">
        <v>311</v>
      </c>
      <c r="G173">
        <f t="shared" si="6"/>
        <v>21578</v>
      </c>
      <c r="H173" s="7">
        <f t="shared" si="5"/>
        <v>140.00324423045998</v>
      </c>
    </row>
    <row r="174" spans="2:8" ht="17.25" thickBot="1">
      <c r="B174" s="3"/>
      <c r="C174" s="4" t="s">
        <v>176</v>
      </c>
      <c r="D174" s="4">
        <v>22320112674</v>
      </c>
      <c r="E174" s="4" t="s">
        <v>311</v>
      </c>
      <c r="G174">
        <f t="shared" si="6"/>
        <v>43156</v>
      </c>
      <c r="H174" s="7">
        <f t="shared" si="5"/>
        <v>280.00648846091997</v>
      </c>
    </row>
    <row r="175" spans="2:8" ht="17.25" thickBot="1">
      <c r="B175" s="3"/>
      <c r="C175" s="4" t="s">
        <v>177</v>
      </c>
      <c r="D175" s="4">
        <v>22320158912</v>
      </c>
      <c r="E175" s="4" t="s">
        <v>311</v>
      </c>
      <c r="G175">
        <f t="shared" si="6"/>
        <v>46238</v>
      </c>
      <c r="H175" s="7">
        <f t="shared" si="5"/>
        <v>300.00324435665999</v>
      </c>
    </row>
    <row r="176" spans="2:8" ht="17.25" thickBot="1">
      <c r="B176" s="3"/>
      <c r="C176" s="4" t="s">
        <v>178</v>
      </c>
      <c r="D176" s="4">
        <v>22320182031</v>
      </c>
      <c r="E176" s="4" t="s">
        <v>311</v>
      </c>
      <c r="G176">
        <f t="shared" si="6"/>
        <v>23119</v>
      </c>
      <c r="H176" s="7">
        <f t="shared" si="5"/>
        <v>150.00162217833</v>
      </c>
    </row>
    <row r="177" spans="2:8" ht="17.25" thickBot="1">
      <c r="B177" s="3"/>
      <c r="C177" s="4" t="s">
        <v>179</v>
      </c>
      <c r="D177" s="4">
        <v>22320205150</v>
      </c>
      <c r="E177" s="4" t="s">
        <v>311</v>
      </c>
      <c r="G177">
        <f t="shared" si="6"/>
        <v>23119</v>
      </c>
      <c r="H177" s="7">
        <f t="shared" si="5"/>
        <v>150.00162217833</v>
      </c>
    </row>
    <row r="178" spans="2:8" ht="17.25" thickBot="1">
      <c r="B178" s="3"/>
      <c r="C178" s="4" t="s">
        <v>180</v>
      </c>
      <c r="D178" s="4">
        <v>22320228269</v>
      </c>
      <c r="E178" s="4" t="s">
        <v>311</v>
      </c>
      <c r="G178">
        <f t="shared" si="6"/>
        <v>23119</v>
      </c>
      <c r="H178" s="7">
        <f t="shared" si="5"/>
        <v>150.00162217833</v>
      </c>
    </row>
    <row r="179" spans="2:8" ht="17.25" thickBot="1">
      <c r="B179" s="3"/>
      <c r="C179" s="4" t="s">
        <v>181</v>
      </c>
      <c r="D179" s="4">
        <v>22320251388</v>
      </c>
      <c r="E179" s="4" t="s">
        <v>311</v>
      </c>
      <c r="G179">
        <f t="shared" si="6"/>
        <v>23119</v>
      </c>
      <c r="H179" s="7">
        <f t="shared" si="5"/>
        <v>150.00162217833</v>
      </c>
    </row>
    <row r="180" spans="2:8" ht="17.25" thickBot="1">
      <c r="B180" s="3"/>
      <c r="C180" s="4" t="s">
        <v>182</v>
      </c>
      <c r="D180" s="4">
        <v>22320274507</v>
      </c>
      <c r="E180" s="4" t="s">
        <v>311</v>
      </c>
      <c r="G180">
        <f t="shared" si="6"/>
        <v>23119</v>
      </c>
      <c r="H180" s="7">
        <f t="shared" si="5"/>
        <v>150.00162217833</v>
      </c>
    </row>
    <row r="181" spans="2:8" ht="17.25" thickBot="1">
      <c r="B181" s="3"/>
      <c r="C181" s="4" t="s">
        <v>183</v>
      </c>
      <c r="D181" s="4">
        <v>22320297626</v>
      </c>
      <c r="E181" s="4" t="s">
        <v>311</v>
      </c>
      <c r="G181">
        <f t="shared" si="6"/>
        <v>23119</v>
      </c>
      <c r="H181" s="7">
        <f t="shared" si="5"/>
        <v>150.00162217833</v>
      </c>
    </row>
    <row r="182" spans="2:8" ht="17.25" thickBot="1">
      <c r="B182" s="3"/>
      <c r="C182" s="4" t="s">
        <v>184</v>
      </c>
      <c r="D182" s="4">
        <v>22320320745</v>
      </c>
      <c r="E182" s="4" t="s">
        <v>311</v>
      </c>
      <c r="G182">
        <f t="shared" si="6"/>
        <v>23119</v>
      </c>
      <c r="H182" s="7">
        <f t="shared" si="5"/>
        <v>150.00162217833</v>
      </c>
    </row>
    <row r="183" spans="2:8" ht="17.25" thickBot="1">
      <c r="B183" s="3"/>
      <c r="C183" s="4" t="s">
        <v>185</v>
      </c>
      <c r="D183" s="4">
        <v>22320343864</v>
      </c>
      <c r="E183" s="4" t="s">
        <v>311</v>
      </c>
      <c r="G183">
        <f t="shared" si="6"/>
        <v>23119</v>
      </c>
      <c r="H183" s="7">
        <f t="shared" si="5"/>
        <v>150.00162217833</v>
      </c>
    </row>
    <row r="184" spans="2:8" ht="17.25" thickBot="1">
      <c r="B184" s="3"/>
      <c r="C184" s="4" t="s">
        <v>186</v>
      </c>
      <c r="D184" s="4">
        <v>22320359277</v>
      </c>
      <c r="E184" s="4" t="s">
        <v>311</v>
      </c>
      <c r="G184">
        <f t="shared" si="6"/>
        <v>15413</v>
      </c>
      <c r="H184" s="7">
        <f t="shared" si="5"/>
        <v>100.00324419891</v>
      </c>
    </row>
    <row r="185" spans="2:8" ht="17.25" thickBot="1">
      <c r="B185" s="3"/>
      <c r="C185" s="4" t="s">
        <v>187</v>
      </c>
      <c r="D185" s="4">
        <v>22320374690</v>
      </c>
      <c r="E185" s="4" t="s">
        <v>311</v>
      </c>
      <c r="G185">
        <f t="shared" si="6"/>
        <v>15413</v>
      </c>
      <c r="H185" s="7">
        <f t="shared" si="5"/>
        <v>100.00324419891</v>
      </c>
    </row>
    <row r="186" spans="2:8" ht="17.25" thickBot="1">
      <c r="B186" s="3"/>
      <c r="C186" s="4" t="s">
        <v>188</v>
      </c>
      <c r="D186" s="4">
        <v>22320390103</v>
      </c>
      <c r="E186" s="4" t="s">
        <v>311</v>
      </c>
      <c r="G186">
        <f t="shared" si="6"/>
        <v>15413</v>
      </c>
      <c r="H186" s="7">
        <f t="shared" si="5"/>
        <v>100.00324419891</v>
      </c>
    </row>
    <row r="187" spans="2:8" ht="17.25" thickBot="1">
      <c r="B187" s="3"/>
      <c r="C187" s="4" t="s">
        <v>189</v>
      </c>
      <c r="D187" s="4">
        <v>22320405516</v>
      </c>
      <c r="E187" s="4" t="s">
        <v>311</v>
      </c>
      <c r="G187">
        <f t="shared" si="6"/>
        <v>15413</v>
      </c>
      <c r="H187" s="7">
        <f t="shared" si="5"/>
        <v>100.00324419891</v>
      </c>
    </row>
    <row r="188" spans="2:8" ht="17.25" thickBot="1">
      <c r="B188" s="3"/>
      <c r="C188" s="4" t="s">
        <v>190</v>
      </c>
      <c r="D188" s="4">
        <v>22320420929</v>
      </c>
      <c r="E188" s="4" t="s">
        <v>311</v>
      </c>
      <c r="G188">
        <f t="shared" si="6"/>
        <v>15413</v>
      </c>
      <c r="H188" s="7">
        <f t="shared" si="5"/>
        <v>100.00324419891</v>
      </c>
    </row>
    <row r="189" spans="2:8" ht="17.25" thickBot="1">
      <c r="B189" s="3"/>
      <c r="C189" s="4" t="s">
        <v>191</v>
      </c>
      <c r="D189" s="4">
        <v>22320436342</v>
      </c>
      <c r="E189" s="4" t="s">
        <v>311</v>
      </c>
      <c r="G189">
        <f t="shared" si="6"/>
        <v>15413</v>
      </c>
      <c r="H189" s="7">
        <f t="shared" si="5"/>
        <v>100.00324419891</v>
      </c>
    </row>
    <row r="190" spans="2:8" ht="17.25" thickBot="1">
      <c r="B190" s="3"/>
      <c r="C190" s="4" t="s">
        <v>192</v>
      </c>
      <c r="D190" s="4">
        <v>22320451755</v>
      </c>
      <c r="E190" s="4" t="s">
        <v>311</v>
      </c>
      <c r="G190">
        <f t="shared" si="6"/>
        <v>15413</v>
      </c>
      <c r="H190" s="7">
        <f t="shared" si="5"/>
        <v>100.00324419891</v>
      </c>
    </row>
    <row r="191" spans="2:8" ht="17.25" thickBot="1">
      <c r="B191" s="3"/>
      <c r="C191" s="4" t="s">
        <v>193</v>
      </c>
      <c r="D191" s="4">
        <v>22320467168</v>
      </c>
      <c r="E191" s="4" t="s">
        <v>311</v>
      </c>
      <c r="G191">
        <f t="shared" si="6"/>
        <v>15413</v>
      </c>
      <c r="H191" s="7">
        <f t="shared" si="5"/>
        <v>100.00324419891</v>
      </c>
    </row>
    <row r="192" spans="2:8" ht="17.25" thickBot="1">
      <c r="B192" s="3"/>
      <c r="C192" s="4" t="s">
        <v>194</v>
      </c>
      <c r="D192" s="4">
        <v>22320482581</v>
      </c>
      <c r="E192" s="4" t="s">
        <v>311</v>
      </c>
      <c r="G192">
        <f t="shared" si="6"/>
        <v>15413</v>
      </c>
      <c r="H192" s="7">
        <f t="shared" si="5"/>
        <v>100.00324419891</v>
      </c>
    </row>
    <row r="193" spans="2:8" ht="17.25" thickBot="1">
      <c r="B193" s="3"/>
      <c r="C193" s="4" t="s">
        <v>195</v>
      </c>
      <c r="D193" s="4">
        <v>22320497994</v>
      </c>
      <c r="E193" s="4" t="s">
        <v>311</v>
      </c>
      <c r="G193">
        <f t="shared" si="6"/>
        <v>15413</v>
      </c>
      <c r="H193" s="7">
        <f t="shared" si="5"/>
        <v>100.00324419891</v>
      </c>
    </row>
    <row r="194" spans="2:8" ht="17.25" thickBot="1">
      <c r="B194" s="3"/>
      <c r="C194" s="4" t="s">
        <v>196</v>
      </c>
      <c r="D194" s="4">
        <v>22320514948</v>
      </c>
      <c r="E194" s="4" t="s">
        <v>311</v>
      </c>
      <c r="G194">
        <f t="shared" si="6"/>
        <v>16954</v>
      </c>
      <c r="H194" s="7">
        <f t="shared" si="5"/>
        <v>110.00162214677999</v>
      </c>
    </row>
    <row r="195" spans="2:8" ht="17.25" thickBot="1">
      <c r="B195" s="3"/>
      <c r="C195" s="4" t="s">
        <v>197</v>
      </c>
      <c r="D195" s="4">
        <v>22320531902</v>
      </c>
      <c r="E195" s="4" t="s">
        <v>311</v>
      </c>
      <c r="G195">
        <f t="shared" si="6"/>
        <v>16954</v>
      </c>
      <c r="H195" s="7">
        <f t="shared" si="5"/>
        <v>110.00162214677999</v>
      </c>
    </row>
    <row r="196" spans="2:8" ht="17.25" thickBot="1">
      <c r="B196" s="3"/>
      <c r="C196" s="4" t="s">
        <v>198</v>
      </c>
      <c r="D196" s="4">
        <v>22320548856</v>
      </c>
      <c r="E196" s="4" t="s">
        <v>311</v>
      </c>
      <c r="G196">
        <f t="shared" si="6"/>
        <v>16954</v>
      </c>
      <c r="H196" s="7">
        <f t="shared" si="5"/>
        <v>110.00162214677999</v>
      </c>
    </row>
    <row r="197" spans="2:8" ht="17.25" thickBot="1">
      <c r="B197" s="3"/>
      <c r="C197" s="4" t="s">
        <v>199</v>
      </c>
      <c r="D197" s="4">
        <v>22320565810</v>
      </c>
      <c r="E197" s="4" t="s">
        <v>311</v>
      </c>
      <c r="G197">
        <f t="shared" si="6"/>
        <v>16954</v>
      </c>
      <c r="H197" s="7">
        <f t="shared" ref="H197:H202" si="7">G197*6.48824007/1000</f>
        <v>110.00162214677999</v>
      </c>
    </row>
    <row r="198" spans="2:8" ht="17.25" thickBot="1">
      <c r="B198" s="3"/>
      <c r="C198" s="4" t="s">
        <v>200</v>
      </c>
      <c r="D198" s="4">
        <v>22320582764</v>
      </c>
      <c r="E198" s="4" t="s">
        <v>311</v>
      </c>
      <c r="G198">
        <f t="shared" si="6"/>
        <v>16954</v>
      </c>
      <c r="H198" s="7">
        <f t="shared" si="7"/>
        <v>110.00162214677999</v>
      </c>
    </row>
    <row r="199" spans="2:8" ht="17.25" thickBot="1">
      <c r="B199" s="3"/>
      <c r="C199" s="4" t="s">
        <v>201</v>
      </c>
      <c r="D199" s="4">
        <v>22320599718</v>
      </c>
      <c r="E199" s="4" t="s">
        <v>311</v>
      </c>
      <c r="G199">
        <f t="shared" si="6"/>
        <v>16954</v>
      </c>
      <c r="H199" s="7">
        <f t="shared" si="7"/>
        <v>110.00162214677999</v>
      </c>
    </row>
    <row r="200" spans="2:8" ht="17.25" thickBot="1">
      <c r="B200" s="3"/>
      <c r="C200" s="4" t="s">
        <v>202</v>
      </c>
      <c r="D200" s="4">
        <v>22320616672</v>
      </c>
      <c r="E200" s="4" t="s">
        <v>311</v>
      </c>
      <c r="G200">
        <f t="shared" si="6"/>
        <v>16954</v>
      </c>
      <c r="H200" s="7">
        <f t="shared" si="7"/>
        <v>110.00162214677999</v>
      </c>
    </row>
    <row r="201" spans="2:8" ht="17.25" thickBot="1">
      <c r="B201" s="3"/>
      <c r="C201" s="4" t="s">
        <v>203</v>
      </c>
      <c r="D201" s="4">
        <v>22320633626</v>
      </c>
      <c r="E201" s="4" t="s">
        <v>311</v>
      </c>
      <c r="G201">
        <f t="shared" si="6"/>
        <v>16954</v>
      </c>
      <c r="H201" s="7">
        <f t="shared" si="7"/>
        <v>110.00162214677999</v>
      </c>
    </row>
    <row r="202" spans="2:8" ht="17.25" thickBot="1">
      <c r="B202" s="3"/>
      <c r="C202" s="4" t="s">
        <v>204</v>
      </c>
      <c r="D202" s="4">
        <v>22320650580</v>
      </c>
      <c r="E202" s="4" t="s">
        <v>311</v>
      </c>
      <c r="G202">
        <f t="shared" si="6"/>
        <v>16954</v>
      </c>
      <c r="H202" s="7">
        <f t="shared" si="7"/>
        <v>110.00162214677999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topLeftCell="A7" zoomScale="70" zoomScaleNormal="70" workbookViewId="0">
      <selection activeCell="M49" sqref="M49"/>
    </sheetView>
  </sheetViews>
  <sheetFormatPr defaultRowHeight="16.5"/>
  <cols>
    <col min="5" max="5" width="2.625" customWidth="1"/>
    <col min="6" max="7" width="5.25" customWidth="1"/>
    <col min="8" max="8" width="11.75" customWidth="1"/>
    <col min="9" max="9" width="9.375" customWidth="1"/>
    <col min="10" max="10" width="2.625" customWidth="1"/>
    <col min="15" max="15" width="2.125" customWidth="1"/>
  </cols>
  <sheetData>
    <row r="1" spans="1:19" ht="17.25" thickBot="1">
      <c r="A1" t="s">
        <v>324</v>
      </c>
      <c r="F1" t="s">
        <v>327</v>
      </c>
      <c r="K1" t="s">
        <v>325</v>
      </c>
      <c r="P1" t="s">
        <v>326</v>
      </c>
    </row>
    <row r="2" spans="1:19" ht="17.25" thickBot="1">
      <c r="A2" s="1"/>
      <c r="B2" s="2" t="s">
        <v>0</v>
      </c>
      <c r="C2" s="2" t="s">
        <v>1</v>
      </c>
      <c r="D2" s="2" t="s">
        <v>2</v>
      </c>
      <c r="F2" s="1"/>
      <c r="G2" s="2" t="s">
        <v>0</v>
      </c>
      <c r="H2" s="2" t="s">
        <v>1</v>
      </c>
      <c r="I2" s="2" t="s">
        <v>2</v>
      </c>
      <c r="K2" s="1"/>
      <c r="L2" s="2" t="s">
        <v>0</v>
      </c>
      <c r="M2" s="2" t="s">
        <v>1</v>
      </c>
      <c r="N2" s="2" t="s">
        <v>2</v>
      </c>
      <c r="P2" s="1"/>
      <c r="Q2" s="2" t="s">
        <v>0</v>
      </c>
      <c r="R2" s="2" t="s">
        <v>1</v>
      </c>
      <c r="S2" s="2" t="s">
        <v>2</v>
      </c>
    </row>
    <row r="3" spans="1:19" ht="17.25" thickBot="1">
      <c r="A3" s="3"/>
      <c r="B3" s="4" t="s">
        <v>3</v>
      </c>
      <c r="C3" s="4">
        <v>-11082</v>
      </c>
      <c r="D3" s="4" t="s">
        <v>104</v>
      </c>
      <c r="F3" s="3"/>
      <c r="G3" s="4" t="s">
        <v>3</v>
      </c>
      <c r="H3" s="4">
        <v>1</v>
      </c>
      <c r="I3" s="4" t="s">
        <v>4</v>
      </c>
      <c r="K3" s="3"/>
      <c r="L3" s="4" t="s">
        <v>3</v>
      </c>
      <c r="M3" s="4">
        <v>0</v>
      </c>
      <c r="N3" s="4" t="s">
        <v>4</v>
      </c>
      <c r="P3" s="3"/>
      <c r="Q3" s="4" t="s">
        <v>3</v>
      </c>
      <c r="R3" s="4">
        <v>0</v>
      </c>
      <c r="S3" s="4" t="s">
        <v>4</v>
      </c>
    </row>
    <row r="4" spans="1:19" ht="17.25" thickBot="1">
      <c r="A4" s="3"/>
      <c r="B4" s="4" t="s">
        <v>5</v>
      </c>
      <c r="C4" s="4">
        <v>-21382</v>
      </c>
      <c r="D4" s="4" t="s">
        <v>104</v>
      </c>
      <c r="F4" s="3"/>
      <c r="G4" s="4" t="s">
        <v>5</v>
      </c>
      <c r="H4" s="4">
        <v>0.44505146099999998</v>
      </c>
      <c r="I4" s="4" t="s">
        <v>4</v>
      </c>
      <c r="K4" s="3"/>
      <c r="L4" s="4" t="s">
        <v>5</v>
      </c>
      <c r="M4" s="4">
        <v>0.40412378300000001</v>
      </c>
      <c r="N4" s="4" t="s">
        <v>4</v>
      </c>
      <c r="P4" s="3"/>
      <c r="Q4" s="4" t="s">
        <v>5</v>
      </c>
      <c r="R4" s="4">
        <v>3.4391839100000002E-2</v>
      </c>
      <c r="S4" s="4" t="s">
        <v>4</v>
      </c>
    </row>
    <row r="5" spans="1:19" ht="17.25" thickBot="1">
      <c r="A5" s="3"/>
      <c r="B5" s="4" t="s">
        <v>6</v>
      </c>
      <c r="C5" s="4">
        <v>-28087</v>
      </c>
      <c r="D5" s="4" t="s">
        <v>104</v>
      </c>
      <c r="F5" s="3"/>
      <c r="G5" s="4" t="s">
        <v>6</v>
      </c>
      <c r="H5" s="4">
        <v>0.43743115700000001</v>
      </c>
      <c r="I5" s="4" t="s">
        <v>4</v>
      </c>
      <c r="K5" s="3"/>
      <c r="L5" s="4" t="s">
        <v>6</v>
      </c>
      <c r="M5" s="4">
        <v>0.37669140099999998</v>
      </c>
      <c r="N5" s="4" t="s">
        <v>4</v>
      </c>
      <c r="P5" s="3"/>
      <c r="Q5" s="4" t="s">
        <v>6</v>
      </c>
      <c r="R5" s="4">
        <v>3.2057281600000001E-2</v>
      </c>
      <c r="S5" s="4" t="s">
        <v>4</v>
      </c>
    </row>
    <row r="6" spans="1:19" ht="17.25" thickBot="1">
      <c r="A6" s="3"/>
      <c r="B6" s="4" t="s">
        <v>7</v>
      </c>
      <c r="C6" s="4">
        <v>-33276</v>
      </c>
      <c r="D6" s="4" t="s">
        <v>104</v>
      </c>
      <c r="F6" s="3"/>
      <c r="G6" s="4" t="s">
        <v>7</v>
      </c>
      <c r="H6" s="4">
        <v>0.32852360600000002</v>
      </c>
      <c r="I6" s="4" t="s">
        <v>4</v>
      </c>
      <c r="K6" s="3"/>
      <c r="L6" s="4" t="s">
        <v>7</v>
      </c>
      <c r="M6" s="4">
        <v>0.33774197099999997</v>
      </c>
      <c r="N6" s="4" t="s">
        <v>4</v>
      </c>
      <c r="P6" s="3"/>
      <c r="Q6" s="4" t="s">
        <v>7</v>
      </c>
      <c r="R6" s="4">
        <v>2.87425984E-2</v>
      </c>
      <c r="S6" s="4" t="s">
        <v>4</v>
      </c>
    </row>
    <row r="7" spans="1:19" ht="17.25" thickBot="1">
      <c r="A7" s="3"/>
      <c r="B7" s="4" t="s">
        <v>8</v>
      </c>
      <c r="C7" s="4">
        <v>-34303</v>
      </c>
      <c r="D7" s="4" t="s">
        <v>104</v>
      </c>
      <c r="F7" s="3"/>
      <c r="G7" s="4" t="s">
        <v>8</v>
      </c>
      <c r="H7" s="4">
        <v>0.41363656500000001</v>
      </c>
      <c r="I7" s="4" t="s">
        <v>4</v>
      </c>
      <c r="K7" s="3"/>
      <c r="L7" s="4" t="s">
        <v>8</v>
      </c>
      <c r="M7" s="4">
        <v>0.30167082000000001</v>
      </c>
      <c r="N7" s="4" t="s">
        <v>4</v>
      </c>
      <c r="P7" s="3"/>
      <c r="Q7" s="4" t="s">
        <v>8</v>
      </c>
      <c r="R7" s="4">
        <v>2.4535553500000001E-2</v>
      </c>
      <c r="S7" s="4" t="s">
        <v>4</v>
      </c>
    </row>
    <row r="8" spans="1:19" ht="17.25" thickBot="1">
      <c r="A8" s="3"/>
      <c r="B8" s="4" t="s">
        <v>9</v>
      </c>
      <c r="C8" s="4">
        <v>-30630</v>
      </c>
      <c r="D8" s="4" t="s">
        <v>104</v>
      </c>
      <c r="F8" s="3"/>
      <c r="G8" s="4" t="s">
        <v>9</v>
      </c>
      <c r="H8" s="4">
        <v>0.44522300399999998</v>
      </c>
      <c r="I8" s="4" t="s">
        <v>4</v>
      </c>
      <c r="K8" s="3"/>
      <c r="L8" s="4" t="s">
        <v>9</v>
      </c>
      <c r="M8" s="4">
        <v>0.24170494100000001</v>
      </c>
      <c r="N8" s="4" t="s">
        <v>4</v>
      </c>
      <c r="P8" s="3"/>
      <c r="Q8" s="4" t="s">
        <v>9</v>
      </c>
      <c r="R8" s="4">
        <v>2.17115656E-2</v>
      </c>
      <c r="S8" s="4" t="s">
        <v>4</v>
      </c>
    </row>
    <row r="9" spans="1:19" ht="17.25" thickBot="1">
      <c r="A9" s="3"/>
      <c r="B9" s="4" t="s">
        <v>10</v>
      </c>
      <c r="C9" s="4">
        <v>-24465</v>
      </c>
      <c r="D9" s="4" t="s">
        <v>104</v>
      </c>
      <c r="F9" s="3"/>
      <c r="G9" s="4" t="s">
        <v>10</v>
      </c>
      <c r="H9" s="4">
        <v>0.356665075</v>
      </c>
      <c r="I9" s="4" t="s">
        <v>4</v>
      </c>
      <c r="K9" s="3"/>
      <c r="L9" s="4" t="s">
        <v>10</v>
      </c>
      <c r="M9" s="4">
        <v>0.19805441800000001</v>
      </c>
      <c r="N9" s="4" t="s">
        <v>4</v>
      </c>
      <c r="P9" s="3"/>
      <c r="Q9" s="4" t="s">
        <v>10</v>
      </c>
      <c r="R9" s="4">
        <v>1.6854874799999999E-2</v>
      </c>
      <c r="S9" s="4" t="s">
        <v>4</v>
      </c>
    </row>
    <row r="10" spans="1:19" ht="17.25" thickBot="1">
      <c r="A10" s="3"/>
      <c r="B10" s="4" t="s">
        <v>11</v>
      </c>
      <c r="C10" s="4">
        <v>-13291</v>
      </c>
      <c r="D10" s="4" t="s">
        <v>104</v>
      </c>
      <c r="F10" s="3"/>
      <c r="G10" s="4" t="s">
        <v>11</v>
      </c>
      <c r="H10" s="4">
        <v>0.379757434</v>
      </c>
      <c r="I10" s="4" t="s">
        <v>4</v>
      </c>
      <c r="K10" s="3"/>
      <c r="L10" s="4" t="s">
        <v>11</v>
      </c>
      <c r="M10" s="4">
        <v>0.15636888099999999</v>
      </c>
      <c r="N10" s="4" t="s">
        <v>4</v>
      </c>
      <c r="P10" s="3"/>
      <c r="Q10" s="4" t="s">
        <v>11</v>
      </c>
      <c r="R10" s="4">
        <v>1.33073423E-2</v>
      </c>
      <c r="S10" s="4" t="s">
        <v>4</v>
      </c>
    </row>
    <row r="11" spans="1:19" ht="17.25" thickBot="1">
      <c r="A11" s="3"/>
      <c r="B11" s="4" t="s">
        <v>12</v>
      </c>
      <c r="C11" s="4">
        <v>-6818</v>
      </c>
      <c r="D11" s="4" t="s">
        <v>104</v>
      </c>
      <c r="F11" s="3"/>
      <c r="G11" s="4" t="s">
        <v>12</v>
      </c>
      <c r="H11" s="4">
        <v>0.123652779</v>
      </c>
      <c r="I11" s="4" t="s">
        <v>4</v>
      </c>
      <c r="K11" s="3"/>
      <c r="L11" s="4" t="s">
        <v>12</v>
      </c>
      <c r="M11" s="4">
        <v>9.0498700700000004E-2</v>
      </c>
      <c r="N11" s="4" t="s">
        <v>4</v>
      </c>
      <c r="P11" s="3"/>
      <c r="Q11" s="4" t="s">
        <v>12</v>
      </c>
      <c r="R11" s="4">
        <v>7.7016418800000003E-3</v>
      </c>
      <c r="S11" s="4" t="s">
        <v>4</v>
      </c>
    </row>
    <row r="12" spans="1:19" ht="17.25" thickBot="1">
      <c r="A12" s="3"/>
      <c r="B12" s="4" t="s">
        <v>13</v>
      </c>
      <c r="C12" s="4">
        <v>-6818</v>
      </c>
      <c r="D12" s="4" t="s">
        <v>104</v>
      </c>
      <c r="F12" s="3"/>
      <c r="G12" s="4" t="s">
        <v>13</v>
      </c>
      <c r="H12" s="4">
        <v>0.18377317500000001</v>
      </c>
      <c r="I12" s="4" t="s">
        <v>4</v>
      </c>
      <c r="K12" s="3"/>
      <c r="L12" s="4" t="s">
        <v>13</v>
      </c>
      <c r="M12" s="4">
        <v>3.8621850300000003E-2</v>
      </c>
      <c r="N12" s="4" t="s">
        <v>4</v>
      </c>
      <c r="P12" s="3"/>
      <c r="Q12" s="4" t="s">
        <v>13</v>
      </c>
      <c r="R12" s="4">
        <v>3.28680594E-3</v>
      </c>
      <c r="S12" s="4" t="s">
        <v>4</v>
      </c>
    </row>
    <row r="13" spans="1:19" ht="17.25" thickBot="1">
      <c r="A13" s="3"/>
      <c r="B13" s="4" t="s">
        <v>14</v>
      </c>
      <c r="C13" s="4">
        <v>-6818</v>
      </c>
      <c r="D13" s="4" t="s">
        <v>104</v>
      </c>
      <c r="F13" s="3"/>
      <c r="G13" s="4" t="s">
        <v>14</v>
      </c>
      <c r="H13" s="4">
        <v>0.19343724800000001</v>
      </c>
      <c r="I13" s="4" t="s">
        <v>4</v>
      </c>
      <c r="K13" s="3"/>
      <c r="L13" s="4" t="s">
        <v>14</v>
      </c>
      <c r="M13" s="4">
        <v>-1.2888070200000001E-2</v>
      </c>
      <c r="N13" s="4" t="s">
        <v>4</v>
      </c>
      <c r="P13" s="3"/>
      <c r="Q13" s="4" t="s">
        <v>14</v>
      </c>
      <c r="R13" s="4">
        <v>-1.09680358E-3</v>
      </c>
      <c r="S13" s="4" t="s">
        <v>4</v>
      </c>
    </row>
    <row r="14" spans="1:19" ht="17.25" thickBot="1">
      <c r="A14" s="3"/>
      <c r="B14" s="4" t="s">
        <v>15</v>
      </c>
      <c r="C14" s="4">
        <v>14606</v>
      </c>
      <c r="D14" s="4" t="s">
        <v>104</v>
      </c>
      <c r="F14" s="3"/>
      <c r="G14" s="4" t="s">
        <v>15</v>
      </c>
      <c r="H14" s="4">
        <v>0.201012358</v>
      </c>
      <c r="I14" s="4" t="s">
        <v>4</v>
      </c>
      <c r="K14" s="3"/>
      <c r="L14" s="4" t="s">
        <v>15</v>
      </c>
      <c r="M14" s="4">
        <v>-6.4880304E-2</v>
      </c>
      <c r="N14" s="4" t="s">
        <v>4</v>
      </c>
      <c r="P14" s="3"/>
      <c r="Q14" s="4" t="s">
        <v>15</v>
      </c>
      <c r="R14" s="4">
        <v>-5.5214590400000001E-3</v>
      </c>
      <c r="S14" s="4" t="s">
        <v>4</v>
      </c>
    </row>
    <row r="15" spans="1:19" ht="17.25" thickBot="1">
      <c r="A15" s="3"/>
      <c r="B15" s="4" t="s">
        <v>16</v>
      </c>
      <c r="C15" s="4">
        <v>18305</v>
      </c>
      <c r="D15" s="4" t="s">
        <v>104</v>
      </c>
      <c r="F15" s="3"/>
      <c r="G15" s="4" t="s">
        <v>16</v>
      </c>
      <c r="H15" s="4">
        <v>9.46705714E-2</v>
      </c>
      <c r="I15" s="4" t="s">
        <v>4</v>
      </c>
      <c r="K15" s="3"/>
      <c r="L15" s="4" t="s">
        <v>16</v>
      </c>
      <c r="M15" s="4">
        <v>-0.117888197</v>
      </c>
      <c r="N15" s="4" t="s">
        <v>4</v>
      </c>
      <c r="P15" s="3"/>
      <c r="Q15" s="4" t="s">
        <v>16</v>
      </c>
      <c r="R15" s="4">
        <v>-1.00325495E-2</v>
      </c>
      <c r="S15" s="4" t="s">
        <v>4</v>
      </c>
    </row>
    <row r="16" spans="1:19" ht="17.25" thickBot="1">
      <c r="A16" s="3"/>
      <c r="B16" s="4" t="s">
        <v>17</v>
      </c>
      <c r="C16" s="4">
        <v>20540</v>
      </c>
      <c r="D16" s="4" t="s">
        <v>104</v>
      </c>
      <c r="F16" s="3"/>
      <c r="G16" s="4" t="s">
        <v>17</v>
      </c>
      <c r="H16" s="4">
        <v>1.0402436399999999E-2</v>
      </c>
      <c r="I16" s="4" t="s">
        <v>4</v>
      </c>
      <c r="K16" s="3"/>
      <c r="L16" s="4" t="s">
        <v>17</v>
      </c>
      <c r="M16" s="4">
        <v>-0.17274799900000001</v>
      </c>
      <c r="N16" s="4" t="s">
        <v>4</v>
      </c>
      <c r="P16" s="3"/>
      <c r="Q16" s="4" t="s">
        <v>17</v>
      </c>
      <c r="R16" s="4">
        <v>-1.47012407E-2</v>
      </c>
      <c r="S16" s="4" t="s">
        <v>4</v>
      </c>
    </row>
    <row r="17" spans="1:19" ht="17.25" thickBot="1">
      <c r="A17" s="3"/>
      <c r="B17" s="4" t="s">
        <v>18</v>
      </c>
      <c r="C17" s="4">
        <v>20540</v>
      </c>
      <c r="D17" s="4" t="s">
        <v>104</v>
      </c>
      <c r="F17" s="3"/>
      <c r="G17" s="4" t="s">
        <v>18</v>
      </c>
      <c r="H17" s="4">
        <v>9.2896215599999998E-2</v>
      </c>
      <c r="I17" s="4" t="s">
        <v>4</v>
      </c>
      <c r="K17" s="3"/>
      <c r="L17" s="4" t="s">
        <v>18</v>
      </c>
      <c r="M17" s="4">
        <v>-0.230480984</v>
      </c>
      <c r="N17" s="4" t="s">
        <v>4</v>
      </c>
      <c r="P17" s="3"/>
      <c r="Q17" s="4" t="s">
        <v>18</v>
      </c>
      <c r="R17" s="4">
        <v>-1.9614446899999999E-2</v>
      </c>
      <c r="S17" s="4" t="s">
        <v>4</v>
      </c>
    </row>
    <row r="18" spans="1:19" ht="17.25" thickBot="1">
      <c r="A18" s="3"/>
      <c r="B18" s="4" t="s">
        <v>19</v>
      </c>
      <c r="C18" s="4">
        <v>21079</v>
      </c>
      <c r="D18" s="4" t="s">
        <v>104</v>
      </c>
      <c r="F18" s="3"/>
      <c r="G18" s="4" t="s">
        <v>19</v>
      </c>
      <c r="H18" s="4">
        <v>4.5668005900000003E-2</v>
      </c>
      <c r="I18" s="4" t="s">
        <v>4</v>
      </c>
      <c r="K18" s="3"/>
      <c r="L18" s="4" t="s">
        <v>19</v>
      </c>
      <c r="M18" s="4">
        <v>0</v>
      </c>
      <c r="N18" s="4" t="s">
        <v>4</v>
      </c>
      <c r="P18" s="3"/>
      <c r="Q18" s="4" t="s">
        <v>19</v>
      </c>
      <c r="R18" s="4">
        <v>-2.3608898699999999E-2</v>
      </c>
      <c r="S18" s="4" t="s">
        <v>4</v>
      </c>
    </row>
    <row r="19" spans="1:19" ht="17.25" thickBot="1">
      <c r="A19" s="3"/>
      <c r="B19" s="4" t="s">
        <v>20</v>
      </c>
      <c r="C19" s="4">
        <v>21079</v>
      </c>
      <c r="D19" s="4" t="s">
        <v>104</v>
      </c>
      <c r="F19" s="3"/>
      <c r="G19" s="4" t="s">
        <v>20</v>
      </c>
      <c r="H19" s="4">
        <v>2.4086132600000001E-2</v>
      </c>
      <c r="I19" s="4" t="s">
        <v>4</v>
      </c>
      <c r="K19" s="3"/>
      <c r="L19" s="4" t="s">
        <v>20</v>
      </c>
      <c r="M19" s="4">
        <v>-1</v>
      </c>
      <c r="N19" s="4" t="s">
        <v>4</v>
      </c>
      <c r="P19" s="3"/>
      <c r="Q19" s="4" t="s">
        <v>20</v>
      </c>
      <c r="R19" s="4">
        <v>-2.7913605800000001E-2</v>
      </c>
      <c r="S19" s="4" t="s">
        <v>4</v>
      </c>
    </row>
    <row r="20" spans="1:19" ht="17.25" thickBot="1">
      <c r="A20" s="3"/>
      <c r="B20" s="4" t="s">
        <v>21</v>
      </c>
      <c r="C20" s="4">
        <v>21079</v>
      </c>
      <c r="D20" s="4" t="s">
        <v>104</v>
      </c>
      <c r="F20" s="3"/>
      <c r="G20" s="4" t="s">
        <v>21</v>
      </c>
      <c r="H20" s="4">
        <v>1.2369780800000001E-2</v>
      </c>
      <c r="I20" s="4" t="s">
        <v>4</v>
      </c>
      <c r="K20" s="3"/>
      <c r="L20" s="4" t="s">
        <v>21</v>
      </c>
      <c r="M20" s="4">
        <v>-0.41092684899999998</v>
      </c>
      <c r="N20" s="4" t="s">
        <v>4</v>
      </c>
      <c r="P20" s="3"/>
      <c r="Q20" s="4" t="s">
        <v>21</v>
      </c>
      <c r="R20" s="4">
        <v>-3.1288064999999997E-2</v>
      </c>
      <c r="S20" s="4" t="s">
        <v>4</v>
      </c>
    </row>
    <row r="21" spans="1:19" ht="17.25" thickBot="1">
      <c r="A21" s="3"/>
      <c r="B21" s="4" t="s">
        <v>22</v>
      </c>
      <c r="C21" s="4">
        <v>21079</v>
      </c>
      <c r="D21" s="4" t="s">
        <v>104</v>
      </c>
      <c r="F21" s="3"/>
      <c r="G21" s="4" t="s">
        <v>22</v>
      </c>
      <c r="H21" s="4">
        <v>-7.4419394099999994E-2</v>
      </c>
      <c r="I21" s="4" t="s">
        <v>4</v>
      </c>
      <c r="K21" s="3"/>
      <c r="L21" s="4" t="s">
        <v>22</v>
      </c>
      <c r="M21" s="4">
        <v>-0.425924093</v>
      </c>
      <c r="N21" s="4" t="s">
        <v>4</v>
      </c>
      <c r="P21" s="3"/>
      <c r="Q21" s="4" t="s">
        <v>22</v>
      </c>
      <c r="R21" s="4">
        <v>-3.3632982499999999E-2</v>
      </c>
      <c r="S21" s="4" t="s">
        <v>4</v>
      </c>
    </row>
    <row r="22" spans="1:19" ht="17.25" thickBot="1">
      <c r="A22" s="3"/>
      <c r="B22" s="4" t="s">
        <v>23</v>
      </c>
      <c r="C22" s="4">
        <v>21079</v>
      </c>
      <c r="D22" s="4" t="s">
        <v>104</v>
      </c>
      <c r="F22" s="3"/>
      <c r="G22" s="4" t="s">
        <v>23</v>
      </c>
      <c r="H22" s="4">
        <v>-4.7222297599999997E-2</v>
      </c>
      <c r="I22" s="4" t="s">
        <v>4</v>
      </c>
      <c r="K22" s="3"/>
      <c r="L22" s="4" t="s">
        <v>23</v>
      </c>
      <c r="M22" s="4">
        <v>-0.45882397899999999</v>
      </c>
      <c r="N22" s="4" t="s">
        <v>4</v>
      </c>
      <c r="P22" s="3"/>
      <c r="Q22" s="4" t="s">
        <v>23</v>
      </c>
      <c r="R22" s="4">
        <v>-3.7588287099999999E-2</v>
      </c>
      <c r="S22" s="4" t="s">
        <v>4</v>
      </c>
    </row>
    <row r="23" spans="1:19" ht="17.25" thickBot="1">
      <c r="A23" s="3"/>
      <c r="B23" s="4" t="s">
        <v>24</v>
      </c>
      <c r="C23" s="4">
        <v>21079</v>
      </c>
      <c r="D23" s="4" t="s">
        <v>104</v>
      </c>
      <c r="F23" s="3"/>
      <c r="G23" s="4" t="s">
        <v>24</v>
      </c>
      <c r="H23" s="4">
        <v>-0.123804346</v>
      </c>
      <c r="I23" s="4" t="s">
        <v>4</v>
      </c>
      <c r="K23" s="3"/>
      <c r="L23" s="4" t="s">
        <v>24</v>
      </c>
      <c r="M23" s="4">
        <v>-0.45987513699999999</v>
      </c>
      <c r="N23" s="4" t="s">
        <v>4</v>
      </c>
      <c r="P23" s="3"/>
      <c r="Q23" s="4" t="s">
        <v>24</v>
      </c>
      <c r="R23" s="4">
        <v>-3.9046946899999997E-2</v>
      </c>
      <c r="S23" s="4" t="s">
        <v>4</v>
      </c>
    </row>
    <row r="24" spans="1:19" ht="17.25" thickBot="1">
      <c r="A24" s="3"/>
      <c r="B24" s="4" t="s">
        <v>25</v>
      </c>
      <c r="C24" s="4">
        <v>21079</v>
      </c>
      <c r="D24" s="4" t="s">
        <v>104</v>
      </c>
      <c r="F24" s="3"/>
      <c r="G24" s="4" t="s">
        <v>25</v>
      </c>
      <c r="H24" s="4">
        <v>-8.0393701799999995E-2</v>
      </c>
      <c r="I24" s="4" t="s">
        <v>4</v>
      </c>
      <c r="K24" s="3"/>
      <c r="L24" s="4" t="s">
        <v>25</v>
      </c>
      <c r="M24" s="4">
        <v>-0.47848638900000001</v>
      </c>
      <c r="N24" s="4" t="s">
        <v>4</v>
      </c>
      <c r="P24" s="3"/>
      <c r="Q24" s="4" t="s">
        <v>25</v>
      </c>
      <c r="R24" s="4">
        <v>-3.9136402299999998E-2</v>
      </c>
      <c r="S24" s="4" t="s">
        <v>4</v>
      </c>
    </row>
    <row r="25" spans="1:19" ht="17.25" thickBot="1">
      <c r="A25" s="3"/>
      <c r="B25" s="4" t="s">
        <v>26</v>
      </c>
      <c r="C25" s="4">
        <v>21079</v>
      </c>
      <c r="D25" s="4" t="s">
        <v>104</v>
      </c>
      <c r="F25" s="3"/>
      <c r="G25" s="4" t="s">
        <v>26</v>
      </c>
      <c r="H25" s="4">
        <v>-0.15308695999999999</v>
      </c>
      <c r="I25" s="4" t="s">
        <v>4</v>
      </c>
      <c r="K25" s="3"/>
      <c r="L25" s="4" t="s">
        <v>26</v>
      </c>
      <c r="M25" s="4">
        <v>-0.46042951900000001</v>
      </c>
      <c r="N25" s="4" t="s">
        <v>4</v>
      </c>
      <c r="P25" s="3"/>
      <c r="Q25" s="4" t="s">
        <v>26</v>
      </c>
      <c r="R25" s="4">
        <v>-4.0720261600000002E-2</v>
      </c>
      <c r="S25" s="4" t="s">
        <v>4</v>
      </c>
    </row>
    <row r="26" spans="1:19" ht="17.25" thickBot="1">
      <c r="A26" s="3"/>
      <c r="B26" s="4" t="s">
        <v>27</v>
      </c>
      <c r="C26" s="4">
        <v>21079</v>
      </c>
      <c r="D26" s="4" t="s">
        <v>104</v>
      </c>
      <c r="F26" s="3"/>
      <c r="G26" s="4" t="s">
        <v>27</v>
      </c>
      <c r="H26" s="4">
        <v>-0.16431726499999999</v>
      </c>
      <c r="I26" s="4" t="s">
        <v>4</v>
      </c>
      <c r="K26" s="3"/>
      <c r="L26" s="4" t="s">
        <v>27</v>
      </c>
      <c r="M26" s="4">
        <v>-0.43946719200000001</v>
      </c>
      <c r="N26" s="4" t="s">
        <v>4</v>
      </c>
      <c r="P26" s="3"/>
      <c r="Q26" s="4" t="s">
        <v>27</v>
      </c>
      <c r="R26" s="4">
        <v>-3.9183583100000002E-2</v>
      </c>
      <c r="S26" s="4" t="s">
        <v>4</v>
      </c>
    </row>
    <row r="27" spans="1:19" ht="17.25" thickBot="1">
      <c r="A27" s="3"/>
      <c r="B27" s="4" t="s">
        <v>28</v>
      </c>
      <c r="C27" s="4">
        <v>21079</v>
      </c>
      <c r="D27" s="4" t="s">
        <v>104</v>
      </c>
      <c r="F27" s="3"/>
      <c r="G27" s="4" t="s">
        <v>28</v>
      </c>
      <c r="H27" s="4">
        <v>-0.184422374</v>
      </c>
      <c r="I27" s="4" t="s">
        <v>4</v>
      </c>
      <c r="K27" s="3"/>
      <c r="L27" s="4" t="s">
        <v>28</v>
      </c>
      <c r="M27" s="4">
        <v>-0.39504289599999998</v>
      </c>
      <c r="N27" s="4" t="s">
        <v>4</v>
      </c>
      <c r="P27" s="3"/>
      <c r="Q27" s="4" t="s">
        <v>28</v>
      </c>
      <c r="R27" s="4">
        <v>-3.73996422E-2</v>
      </c>
      <c r="S27" s="4" t="s">
        <v>4</v>
      </c>
    </row>
    <row r="28" spans="1:19" ht="17.25" thickBot="1">
      <c r="A28" s="3"/>
      <c r="B28" s="4" t="s">
        <v>29</v>
      </c>
      <c r="C28" s="4">
        <v>21079</v>
      </c>
      <c r="D28" s="4" t="s">
        <v>104</v>
      </c>
      <c r="F28" s="3"/>
      <c r="G28" s="4" t="s">
        <v>29</v>
      </c>
      <c r="H28" s="4">
        <v>-0.18997049299999999</v>
      </c>
      <c r="I28" s="4" t="s">
        <v>4</v>
      </c>
      <c r="K28" s="3"/>
      <c r="L28" s="4" t="s">
        <v>29</v>
      </c>
      <c r="M28" s="4">
        <v>-0.34558954800000002</v>
      </c>
      <c r="N28" s="4" t="s">
        <v>4</v>
      </c>
      <c r="P28" s="3"/>
      <c r="Q28" s="4" t="s">
        <v>29</v>
      </c>
      <c r="R28" s="4">
        <v>-3.3619034999999999E-2</v>
      </c>
      <c r="S28" s="4" t="s">
        <v>4</v>
      </c>
    </row>
    <row r="29" spans="1:19" ht="17.25" thickBot="1">
      <c r="A29" s="3"/>
      <c r="B29" s="4" t="s">
        <v>30</v>
      </c>
      <c r="C29" s="4">
        <v>21079</v>
      </c>
      <c r="D29" s="4" t="s">
        <v>104</v>
      </c>
      <c r="F29" s="3"/>
      <c r="G29" s="4" t="s">
        <v>30</v>
      </c>
      <c r="H29" s="4">
        <v>-0.19080413900000001</v>
      </c>
      <c r="I29" s="4" t="s">
        <v>4</v>
      </c>
      <c r="K29" s="3"/>
      <c r="L29" s="4" t="s">
        <v>30</v>
      </c>
      <c r="M29" s="4">
        <v>-0.29157781599999999</v>
      </c>
      <c r="N29" s="4" t="s">
        <v>4</v>
      </c>
      <c r="P29" s="3"/>
      <c r="Q29" s="4" t="s">
        <v>30</v>
      </c>
      <c r="R29" s="4">
        <v>-2.94104442E-2</v>
      </c>
      <c r="S29" s="4" t="s">
        <v>4</v>
      </c>
    </row>
    <row r="30" spans="1:19" ht="17.25" thickBot="1">
      <c r="A30" s="3"/>
      <c r="B30" s="4" t="s">
        <v>31</v>
      </c>
      <c r="C30" s="4">
        <v>21079</v>
      </c>
      <c r="D30" s="4" t="s">
        <v>104</v>
      </c>
      <c r="F30" s="3"/>
      <c r="G30" s="4" t="s">
        <v>31</v>
      </c>
      <c r="H30" s="4">
        <v>-0.20156073599999999</v>
      </c>
      <c r="I30" s="4" t="s">
        <v>4</v>
      </c>
      <c r="K30" s="3"/>
      <c r="L30" s="4" t="s">
        <v>31</v>
      </c>
      <c r="M30" s="4">
        <v>-0.21220803299999999</v>
      </c>
      <c r="N30" s="4" t="s">
        <v>4</v>
      </c>
      <c r="P30" s="3"/>
      <c r="Q30" s="4" t="s">
        <v>31</v>
      </c>
      <c r="R30" s="4">
        <v>-2.4813924000000001E-2</v>
      </c>
      <c r="S30" s="4" t="s">
        <v>4</v>
      </c>
    </row>
    <row r="31" spans="1:19" ht="17.25" thickBot="1">
      <c r="A31" s="3"/>
      <c r="B31" s="4" t="s">
        <v>32</v>
      </c>
      <c r="C31" s="4">
        <v>21079</v>
      </c>
      <c r="D31" s="4" t="s">
        <v>104</v>
      </c>
      <c r="F31" s="3"/>
      <c r="G31" s="4" t="s">
        <v>32</v>
      </c>
      <c r="H31" s="4">
        <v>-0.20572470100000001</v>
      </c>
      <c r="I31" s="4" t="s">
        <v>4</v>
      </c>
      <c r="K31" s="3"/>
      <c r="L31" s="4" t="s">
        <v>32</v>
      </c>
      <c r="M31" s="4">
        <v>-0.10693069500000001</v>
      </c>
      <c r="N31" s="4" t="s">
        <v>4</v>
      </c>
      <c r="P31" s="3"/>
      <c r="Q31" s="4" t="s">
        <v>32</v>
      </c>
      <c r="R31" s="4">
        <v>-1.6226516999999999E-2</v>
      </c>
      <c r="S31" s="4" t="s">
        <v>4</v>
      </c>
    </row>
    <row r="32" spans="1:19" ht="17.25" thickBot="1">
      <c r="A32" s="3"/>
      <c r="B32" s="4" t="s">
        <v>33</v>
      </c>
      <c r="C32" s="4">
        <v>21079</v>
      </c>
      <c r="D32" s="4" t="s">
        <v>104</v>
      </c>
      <c r="F32" s="3"/>
      <c r="G32" s="4" t="s">
        <v>33</v>
      </c>
      <c r="H32" s="4">
        <v>-0.21880988800000001</v>
      </c>
      <c r="I32" s="4" t="s">
        <v>4</v>
      </c>
      <c r="K32" s="3"/>
      <c r="L32" s="4" t="s">
        <v>33</v>
      </c>
      <c r="M32" s="4">
        <v>-2.1425131699999999E-2</v>
      </c>
      <c r="N32" s="4" t="s">
        <v>4</v>
      </c>
      <c r="P32" s="3"/>
      <c r="Q32" s="4" t="s">
        <v>33</v>
      </c>
      <c r="R32" s="4">
        <v>-1.09200496E-2</v>
      </c>
      <c r="S32" s="4" t="s">
        <v>4</v>
      </c>
    </row>
    <row r="33" spans="1:19" ht="17.25" thickBot="1">
      <c r="A33" s="3"/>
      <c r="B33" s="4" t="s">
        <v>34</v>
      </c>
      <c r="C33" s="4">
        <v>21079</v>
      </c>
      <c r="D33" s="4" t="s">
        <v>104</v>
      </c>
      <c r="F33" s="3"/>
      <c r="G33" s="4" t="s">
        <v>34</v>
      </c>
      <c r="H33" s="4">
        <v>-0.226352796</v>
      </c>
      <c r="I33" s="4" t="s">
        <v>4</v>
      </c>
      <c r="K33" s="3"/>
      <c r="L33" s="4" t="s">
        <v>34</v>
      </c>
      <c r="M33" s="4">
        <v>6.3925720800000002E-2</v>
      </c>
      <c r="N33" s="4" t="s">
        <v>4</v>
      </c>
      <c r="P33" s="3"/>
      <c r="Q33" s="4" t="s">
        <v>34</v>
      </c>
      <c r="R33" s="4">
        <v>-1.82332669E-3</v>
      </c>
      <c r="S33" s="4" t="s">
        <v>4</v>
      </c>
    </row>
    <row r="34" spans="1:19" ht="17.25" thickBot="1">
      <c r="A34" s="3"/>
      <c r="B34" s="4" t="s">
        <v>35</v>
      </c>
      <c r="C34" s="4">
        <v>21079</v>
      </c>
      <c r="D34" s="4" t="s">
        <v>104</v>
      </c>
      <c r="F34" s="3"/>
      <c r="G34" s="4" t="s">
        <v>35</v>
      </c>
      <c r="H34" s="4">
        <v>-0.23389570400000001</v>
      </c>
      <c r="I34" s="4" t="s">
        <v>4</v>
      </c>
      <c r="K34" s="3"/>
      <c r="L34" s="4" t="s">
        <v>35</v>
      </c>
      <c r="M34" s="4">
        <v>0.147425264</v>
      </c>
      <c r="N34" s="4" t="s">
        <v>4</v>
      </c>
      <c r="P34" s="3"/>
      <c r="Q34" s="4" t="s">
        <v>35</v>
      </c>
      <c r="R34" s="4">
        <v>3.6334036800000002E-3</v>
      </c>
      <c r="S34" s="4" t="s">
        <v>4</v>
      </c>
    </row>
    <row r="35" spans="1:19" ht="17.25" thickBot="1">
      <c r="A35" s="3"/>
      <c r="B35" s="4" t="s">
        <v>36</v>
      </c>
      <c r="C35" s="4">
        <v>21079</v>
      </c>
      <c r="D35" s="4" t="s">
        <v>104</v>
      </c>
      <c r="F35" s="3"/>
      <c r="G35" s="4" t="s">
        <v>36</v>
      </c>
      <c r="H35" s="4">
        <v>-0.21618431799999999</v>
      </c>
      <c r="I35" s="4" t="s">
        <v>4</v>
      </c>
      <c r="K35" s="3"/>
      <c r="L35" s="4" t="s">
        <v>36</v>
      </c>
      <c r="M35" s="4">
        <v>0.22711403699999999</v>
      </c>
      <c r="N35" s="4" t="s">
        <v>4</v>
      </c>
      <c r="P35" s="3"/>
      <c r="Q35" s="4" t="s">
        <v>36</v>
      </c>
      <c r="R35" s="4">
        <v>1.43368756E-2</v>
      </c>
      <c r="S35" s="4" t="s">
        <v>4</v>
      </c>
    </row>
    <row r="36" spans="1:19" ht="17.25" thickBot="1">
      <c r="A36" s="3"/>
      <c r="B36" s="4" t="s">
        <v>37</v>
      </c>
      <c r="C36" s="4">
        <v>21079</v>
      </c>
      <c r="D36" s="4" t="s">
        <v>104</v>
      </c>
      <c r="F36" s="3"/>
      <c r="G36" s="4" t="s">
        <v>37</v>
      </c>
      <c r="H36" s="4">
        <v>-0.249608055</v>
      </c>
      <c r="I36" s="4" t="s">
        <v>4</v>
      </c>
      <c r="K36" s="3"/>
      <c r="L36" s="4" t="s">
        <v>37</v>
      </c>
      <c r="M36" s="4">
        <v>0.30182895100000001</v>
      </c>
      <c r="N36" s="4" t="s">
        <v>4</v>
      </c>
      <c r="P36" s="3"/>
      <c r="Q36" s="4" t="s">
        <v>37</v>
      </c>
      <c r="R36" s="4">
        <v>1.9327912499999999E-2</v>
      </c>
      <c r="S36" s="4" t="s">
        <v>4</v>
      </c>
    </row>
    <row r="37" spans="1:19" ht="17.25" thickBot="1">
      <c r="A37" s="3"/>
      <c r="B37" s="4" t="s">
        <v>38</v>
      </c>
      <c r="C37" s="4">
        <v>21079</v>
      </c>
      <c r="D37" s="4" t="s">
        <v>104</v>
      </c>
      <c r="F37" s="3"/>
      <c r="G37" s="4" t="s">
        <v>38</v>
      </c>
      <c r="H37" s="4">
        <v>-0.23546689700000001</v>
      </c>
      <c r="I37" s="4" t="s">
        <v>4</v>
      </c>
      <c r="K37" s="3"/>
      <c r="L37" s="4" t="s">
        <v>38</v>
      </c>
      <c r="M37" s="4">
        <v>0.35131529</v>
      </c>
      <c r="N37" s="4" t="s">
        <v>4</v>
      </c>
      <c r="P37" s="3"/>
      <c r="Q37" s="4" t="s">
        <v>38</v>
      </c>
      <c r="R37" s="4">
        <v>2.5686319900000001E-2</v>
      </c>
      <c r="S37" s="4" t="s">
        <v>4</v>
      </c>
    </row>
    <row r="38" spans="1:19" ht="17.25" thickBot="1">
      <c r="A38" s="3"/>
      <c r="B38" s="4" t="s">
        <v>39</v>
      </c>
      <c r="C38" s="4">
        <v>21079</v>
      </c>
      <c r="D38" s="4" t="s">
        <v>104</v>
      </c>
      <c r="F38" s="3"/>
      <c r="G38" s="4" t="s">
        <v>39</v>
      </c>
      <c r="H38" s="4">
        <v>-0.27759912599999997</v>
      </c>
      <c r="I38" s="4" t="s">
        <v>4</v>
      </c>
      <c r="K38" s="3"/>
      <c r="L38" s="4" t="s">
        <v>39</v>
      </c>
      <c r="M38" s="4">
        <v>0.396132082</v>
      </c>
      <c r="N38" s="4" t="s">
        <v>4</v>
      </c>
      <c r="P38" s="3"/>
      <c r="Q38" s="4" t="s">
        <v>39</v>
      </c>
      <c r="R38" s="4">
        <v>2.9897717800000001E-2</v>
      </c>
      <c r="S38" s="4" t="s">
        <v>4</v>
      </c>
    </row>
    <row r="39" spans="1:19" ht="17.25" thickBot="1">
      <c r="A39" s="3"/>
      <c r="B39" s="4" t="s">
        <v>40</v>
      </c>
      <c r="C39" s="4">
        <v>21079</v>
      </c>
      <c r="D39" s="4" t="s">
        <v>104</v>
      </c>
      <c r="F39" s="3"/>
      <c r="G39" s="4" t="s">
        <v>40</v>
      </c>
      <c r="H39" s="4">
        <v>-0.26145520799999999</v>
      </c>
      <c r="I39" s="4" t="s">
        <v>4</v>
      </c>
      <c r="K39" s="3"/>
      <c r="L39" s="4" t="s">
        <v>40</v>
      </c>
      <c r="M39" s="4">
        <v>0.43587848499999998</v>
      </c>
      <c r="N39" s="4" t="s">
        <v>4</v>
      </c>
      <c r="P39" s="3"/>
      <c r="Q39" s="4" t="s">
        <v>40</v>
      </c>
      <c r="R39" s="4">
        <v>3.3711727699999999E-2</v>
      </c>
      <c r="S39" s="4" t="s">
        <v>4</v>
      </c>
    </row>
    <row r="40" spans="1:19" ht="17.25" thickBot="1">
      <c r="A40" s="3"/>
      <c r="B40" s="4" t="s">
        <v>41</v>
      </c>
      <c r="C40" s="4">
        <v>21079</v>
      </c>
      <c r="D40" s="4" t="s">
        <v>104</v>
      </c>
      <c r="F40" s="3"/>
      <c r="G40" s="4" t="s">
        <v>41</v>
      </c>
      <c r="H40" s="4">
        <v>-0.32059162899999999</v>
      </c>
      <c r="I40" s="4" t="s">
        <v>4</v>
      </c>
      <c r="K40" s="3"/>
      <c r="L40" s="4" t="s">
        <v>41</v>
      </c>
      <c r="M40" s="4">
        <v>0.45393192799999998</v>
      </c>
      <c r="N40" s="4" t="s">
        <v>4</v>
      </c>
      <c r="P40" s="3"/>
      <c r="Q40" s="4" t="s">
        <v>41</v>
      </c>
      <c r="R40" s="4">
        <v>3.7094235400000002E-2</v>
      </c>
      <c r="S40" s="4" t="s">
        <v>4</v>
      </c>
    </row>
    <row r="41" spans="1:19" ht="17.25" thickBot="1">
      <c r="A41" s="3"/>
      <c r="B41" s="4" t="s">
        <v>42</v>
      </c>
      <c r="C41" s="4">
        <v>21079</v>
      </c>
      <c r="D41" s="4" t="s">
        <v>104</v>
      </c>
      <c r="F41" s="3"/>
      <c r="G41" s="4" t="s">
        <v>42</v>
      </c>
      <c r="H41" s="4">
        <v>-0.218544617</v>
      </c>
      <c r="I41" s="4" t="s">
        <v>4</v>
      </c>
      <c r="K41" s="3"/>
      <c r="L41" s="4" t="s">
        <v>42</v>
      </c>
      <c r="M41" s="4">
        <v>0.45330232399999998</v>
      </c>
      <c r="N41" s="4" t="s">
        <v>4</v>
      </c>
      <c r="P41" s="3"/>
      <c r="Q41" s="4" t="s">
        <v>42</v>
      </c>
      <c r="R41" s="4">
        <v>3.8630623400000001E-2</v>
      </c>
      <c r="S41" s="4" t="s">
        <v>4</v>
      </c>
    </row>
    <row r="42" spans="1:19" ht="17.25" thickBot="1">
      <c r="A42" s="3"/>
      <c r="B42" s="4" t="s">
        <v>43</v>
      </c>
      <c r="C42" s="4">
        <v>21079</v>
      </c>
      <c r="D42" s="4" t="s">
        <v>104</v>
      </c>
      <c r="F42" s="3"/>
      <c r="G42" s="4" t="s">
        <v>43</v>
      </c>
      <c r="H42" s="4">
        <v>-0.21127480300000001</v>
      </c>
      <c r="I42" s="4" t="s">
        <v>4</v>
      </c>
      <c r="K42" s="3"/>
      <c r="L42" s="4" t="s">
        <v>43</v>
      </c>
      <c r="M42" s="4">
        <v>0.45189270399999998</v>
      </c>
      <c r="N42" s="4" t="s">
        <v>4</v>
      </c>
      <c r="P42" s="3"/>
      <c r="Q42" s="4" t="s">
        <v>43</v>
      </c>
      <c r="R42" s="4">
        <v>3.8577042499999999E-2</v>
      </c>
      <c r="S42" s="4" t="s">
        <v>4</v>
      </c>
    </row>
    <row r="43" spans="1:19" ht="17.25" thickBot="1">
      <c r="A43" s="3"/>
      <c r="B43" s="4" t="s">
        <v>44</v>
      </c>
      <c r="C43" s="4">
        <v>-11082</v>
      </c>
      <c r="D43" s="4" t="s">
        <v>104</v>
      </c>
      <c r="F43" s="3"/>
      <c r="G43" s="4" t="s">
        <v>44</v>
      </c>
      <c r="H43" s="4">
        <v>-0.200988367</v>
      </c>
      <c r="I43" s="4" t="s">
        <v>4</v>
      </c>
      <c r="K43" s="3"/>
      <c r="L43" s="4" t="s">
        <v>44</v>
      </c>
      <c r="M43" s="4">
        <v>0.42018261600000001</v>
      </c>
      <c r="N43" s="4" t="s">
        <v>4</v>
      </c>
      <c r="P43" s="3"/>
      <c r="Q43" s="4" t="s">
        <v>44</v>
      </c>
      <c r="R43" s="4">
        <v>3.7135537699999999E-2</v>
      </c>
      <c r="S43" s="4" t="s">
        <v>4</v>
      </c>
    </row>
    <row r="44" spans="1:19" ht="17.25" thickBot="1">
      <c r="A44" s="3"/>
      <c r="B44" s="4" t="s">
        <v>45</v>
      </c>
      <c r="C44" s="4">
        <v>-21382</v>
      </c>
      <c r="D44" s="4" t="s">
        <v>104</v>
      </c>
      <c r="F44" s="3"/>
      <c r="G44" s="4" t="s">
        <v>45</v>
      </c>
      <c r="H44" s="4">
        <v>-0.24394366100000001</v>
      </c>
      <c r="I44" s="4" t="s">
        <v>4</v>
      </c>
      <c r="K44" s="3"/>
      <c r="L44" s="4" t="s">
        <v>45</v>
      </c>
      <c r="M44" s="4">
        <v>0.42024752500000001</v>
      </c>
      <c r="N44" s="4" t="s">
        <v>4</v>
      </c>
      <c r="P44" s="3"/>
      <c r="Q44" s="4" t="s">
        <v>45</v>
      </c>
      <c r="R44" s="4">
        <v>3.7081915899999998E-2</v>
      </c>
      <c r="S44" s="4" t="s">
        <v>4</v>
      </c>
    </row>
    <row r="45" spans="1:19" ht="17.25" thickBot="1">
      <c r="A45" s="3"/>
      <c r="B45" s="4" t="s">
        <v>46</v>
      </c>
      <c r="C45" s="4">
        <v>-28087</v>
      </c>
      <c r="D45" s="4" t="s">
        <v>104</v>
      </c>
      <c r="F45" s="3"/>
      <c r="G45" s="4" t="s">
        <v>46</v>
      </c>
      <c r="H45" s="4">
        <v>-0.171307981</v>
      </c>
      <c r="I45" s="4" t="s">
        <v>4</v>
      </c>
      <c r="K45" s="3"/>
      <c r="L45" s="4" t="s">
        <v>46</v>
      </c>
      <c r="M45" s="4">
        <v>0.37762191899999997</v>
      </c>
      <c r="N45" s="4" t="s">
        <v>4</v>
      </c>
      <c r="P45" s="3"/>
      <c r="Q45" s="4" t="s">
        <v>46</v>
      </c>
      <c r="R45" s="4">
        <v>3.4531969599999997E-2</v>
      </c>
      <c r="S45" s="4" t="s">
        <v>4</v>
      </c>
    </row>
    <row r="46" spans="1:19" ht="17.25" thickBot="1">
      <c r="A46" s="3"/>
      <c r="B46" s="4" t="s">
        <v>47</v>
      </c>
      <c r="C46" s="4">
        <v>-33276</v>
      </c>
      <c r="D46" s="4" t="s">
        <v>104</v>
      </c>
      <c r="F46" s="3"/>
      <c r="G46" s="4" t="s">
        <v>47</v>
      </c>
      <c r="H46" s="4">
        <v>-0.19202628699999999</v>
      </c>
      <c r="I46" s="4" t="s">
        <v>4</v>
      </c>
      <c r="K46" s="3"/>
      <c r="L46" s="4" t="s">
        <v>47</v>
      </c>
      <c r="M46" s="4">
        <v>0.33855223699999998</v>
      </c>
      <c r="N46" s="4" t="s">
        <v>4</v>
      </c>
      <c r="P46" s="3"/>
      <c r="Q46" s="4" t="s">
        <v>47</v>
      </c>
      <c r="R46" s="4">
        <v>3.2176211500000003E-2</v>
      </c>
      <c r="S46" s="4" t="s">
        <v>4</v>
      </c>
    </row>
    <row r="47" spans="1:19" ht="17.25" thickBot="1">
      <c r="A47" s="3"/>
      <c r="B47" s="4" t="s">
        <v>48</v>
      </c>
      <c r="C47" s="4">
        <v>-34303</v>
      </c>
      <c r="D47" s="4" t="s">
        <v>104</v>
      </c>
      <c r="F47" s="3"/>
      <c r="G47" s="4" t="s">
        <v>48</v>
      </c>
      <c r="H47" s="4">
        <v>-0.176630169</v>
      </c>
      <c r="I47" s="4" t="s">
        <v>4</v>
      </c>
      <c r="K47" s="3"/>
      <c r="L47" s="4" t="s">
        <v>48</v>
      </c>
      <c r="M47" s="4">
        <v>0.302375913</v>
      </c>
      <c r="N47" s="4" t="s">
        <v>4</v>
      </c>
      <c r="P47" s="3"/>
      <c r="Q47" s="4" t="s">
        <v>48</v>
      </c>
      <c r="R47" s="4">
        <v>3.0011059699999999E-2</v>
      </c>
      <c r="S47" s="4" t="s">
        <v>4</v>
      </c>
    </row>
    <row r="48" spans="1:19" ht="17.25" thickBot="1">
      <c r="A48" s="3"/>
      <c r="B48" s="4" t="s">
        <v>49</v>
      </c>
      <c r="C48" s="4">
        <v>-30630</v>
      </c>
      <c r="D48" s="4" t="s">
        <v>104</v>
      </c>
      <c r="F48" s="3"/>
      <c r="G48" s="4" t="s">
        <v>49</v>
      </c>
      <c r="H48" s="4">
        <v>-3.74082406E-3</v>
      </c>
      <c r="I48" s="4" t="s">
        <v>4</v>
      </c>
      <c r="K48" s="3"/>
      <c r="L48" s="4" t="s">
        <v>49</v>
      </c>
      <c r="M48" s="4">
        <v>0.24225823599999999</v>
      </c>
      <c r="N48" s="4" t="s">
        <v>4</v>
      </c>
      <c r="P48" s="3"/>
      <c r="Q48" s="4" t="s">
        <v>49</v>
      </c>
      <c r="R48" s="4">
        <v>2.4592965800000002E-2</v>
      </c>
      <c r="S48" s="4" t="s">
        <v>4</v>
      </c>
    </row>
    <row r="49" spans="1:19" ht="17.25" thickBot="1">
      <c r="A49" s="3"/>
      <c r="B49" s="4" t="s">
        <v>50</v>
      </c>
      <c r="C49" s="4">
        <v>-26700</v>
      </c>
      <c r="D49" s="4" t="s">
        <v>104</v>
      </c>
      <c r="F49" s="3"/>
      <c r="G49" s="4" t="s">
        <v>50</v>
      </c>
      <c r="H49" s="4">
        <v>-0.107113838</v>
      </c>
      <c r="I49" s="4" t="s">
        <v>4</v>
      </c>
      <c r="K49" s="3"/>
      <c r="L49" s="4" t="s">
        <v>50</v>
      </c>
      <c r="M49" s="4">
        <v>0.21148404500000001</v>
      </c>
      <c r="N49" s="4" t="s">
        <v>4</v>
      </c>
      <c r="P49" s="3"/>
      <c r="Q49" s="4" t="s">
        <v>50</v>
      </c>
      <c r="R49" s="4">
        <v>2.1761264700000001E-2</v>
      </c>
      <c r="S49" s="4" t="s">
        <v>4</v>
      </c>
    </row>
    <row r="50" spans="1:19" ht="17.25" thickBot="1">
      <c r="A50" s="3"/>
      <c r="B50" s="4" t="s">
        <v>51</v>
      </c>
      <c r="C50" s="4">
        <v>-26700</v>
      </c>
      <c r="D50" s="4" t="s">
        <v>104</v>
      </c>
      <c r="F50" s="3"/>
      <c r="G50" s="4" t="s">
        <v>51</v>
      </c>
      <c r="H50" s="4">
        <v>-3.0411519099999999E-2</v>
      </c>
      <c r="I50" s="4" t="s">
        <v>4</v>
      </c>
      <c r="K50" s="3"/>
      <c r="L50" s="4" t="s">
        <v>51</v>
      </c>
      <c r="M50" s="4">
        <v>0.156542286</v>
      </c>
      <c r="N50" s="4" t="s">
        <v>4</v>
      </c>
      <c r="P50" s="3"/>
      <c r="Q50" s="4" t="s">
        <v>51</v>
      </c>
      <c r="R50" s="4">
        <v>1.7997765900000001E-2</v>
      </c>
      <c r="S50" s="4" t="s">
        <v>4</v>
      </c>
    </row>
    <row r="51" spans="1:19" ht="17.25" thickBot="1">
      <c r="A51" s="3"/>
      <c r="B51" s="4" t="s">
        <v>52</v>
      </c>
      <c r="C51" s="4">
        <v>-26700</v>
      </c>
      <c r="D51" s="4" t="s">
        <v>104</v>
      </c>
      <c r="F51" s="3"/>
      <c r="G51" s="4" t="s">
        <v>52</v>
      </c>
      <c r="H51" s="4">
        <v>-9.7530059500000002E-2</v>
      </c>
      <c r="I51" s="4" t="s">
        <v>4</v>
      </c>
      <c r="K51" s="3"/>
      <c r="L51" s="4" t="s">
        <v>52</v>
      </c>
      <c r="M51" s="4">
        <v>0.10341510199999999</v>
      </c>
      <c r="N51" s="4" t="s">
        <v>4</v>
      </c>
      <c r="P51" s="3"/>
      <c r="Q51" s="4" t="s">
        <v>52</v>
      </c>
      <c r="R51" s="4">
        <v>1.33220991E-2</v>
      </c>
      <c r="S51" s="4" t="s">
        <v>4</v>
      </c>
    </row>
    <row r="52" spans="1:19" ht="17.25" thickBot="1">
      <c r="A52" s="3"/>
      <c r="B52" s="4" t="s">
        <v>53</v>
      </c>
      <c r="C52" s="4">
        <v>-26700</v>
      </c>
      <c r="D52" s="4" t="s">
        <v>104</v>
      </c>
      <c r="F52" s="3"/>
      <c r="G52" s="4" t="s">
        <v>53</v>
      </c>
      <c r="H52" s="4">
        <v>2.6775721499999999E-2</v>
      </c>
      <c r="I52" s="4" t="s">
        <v>4</v>
      </c>
      <c r="K52" s="3"/>
      <c r="L52" s="4" t="s">
        <v>53</v>
      </c>
      <c r="M52" s="4">
        <v>3.8621850300000003E-2</v>
      </c>
      <c r="N52" s="4" t="s">
        <v>4</v>
      </c>
      <c r="P52" s="3"/>
      <c r="Q52" s="4" t="s">
        <v>53</v>
      </c>
      <c r="R52" s="4">
        <v>8.8008567700000005E-3</v>
      </c>
      <c r="S52" s="4" t="s">
        <v>4</v>
      </c>
    </row>
    <row r="53" spans="1:19" ht="17.25" thickBot="1">
      <c r="A53" s="3"/>
      <c r="B53" s="4" t="s">
        <v>54</v>
      </c>
      <c r="C53" s="4">
        <v>7902</v>
      </c>
      <c r="D53" s="4" t="s">
        <v>104</v>
      </c>
      <c r="F53" s="3"/>
      <c r="G53" s="4" t="s">
        <v>54</v>
      </c>
      <c r="H53" s="4">
        <v>-1.5693895499999999E-2</v>
      </c>
      <c r="I53" s="4" t="s">
        <v>4</v>
      </c>
      <c r="K53" s="3"/>
      <c r="L53" s="4" t="s">
        <v>54</v>
      </c>
      <c r="M53" s="4">
        <v>0</v>
      </c>
      <c r="N53" s="4" t="s">
        <v>4</v>
      </c>
      <c r="P53" s="3"/>
      <c r="Q53" s="4" t="s">
        <v>54</v>
      </c>
      <c r="R53" s="4">
        <v>3.28680594E-3</v>
      </c>
      <c r="S53" s="4" t="s">
        <v>4</v>
      </c>
    </row>
    <row r="54" spans="1:19" ht="17.25" thickBot="1">
      <c r="A54" s="3"/>
      <c r="B54" s="4" t="s">
        <v>55</v>
      </c>
      <c r="C54" s="4">
        <v>14606</v>
      </c>
      <c r="D54" s="4" t="s">
        <v>104</v>
      </c>
      <c r="F54" s="3"/>
      <c r="G54" s="4" t="s">
        <v>55</v>
      </c>
      <c r="H54" s="4">
        <v>1.47904956E-3</v>
      </c>
      <c r="I54" s="4" t="s">
        <v>4</v>
      </c>
      <c r="K54" s="3"/>
      <c r="L54" s="4" t="s">
        <v>55</v>
      </c>
      <c r="M54" s="4">
        <v>-6.4808830600000006E-2</v>
      </c>
      <c r="N54" s="4" t="s">
        <v>4</v>
      </c>
      <c r="P54" s="3"/>
      <c r="Q54" s="4" t="s">
        <v>55</v>
      </c>
      <c r="R54" s="4">
        <v>0</v>
      </c>
      <c r="S54" s="4" t="s">
        <v>4</v>
      </c>
    </row>
    <row r="55" spans="1:19" ht="17.25" thickBot="1">
      <c r="A55" s="3"/>
      <c r="B55" s="4" t="s">
        <v>56</v>
      </c>
      <c r="C55" s="4">
        <v>18305</v>
      </c>
      <c r="D55" s="4" t="s">
        <v>104</v>
      </c>
      <c r="F55" s="3"/>
      <c r="G55" s="4" t="s">
        <v>56</v>
      </c>
      <c r="H55" s="4">
        <v>7.4612442399999996E-3</v>
      </c>
      <c r="I55" s="4" t="s">
        <v>4</v>
      </c>
      <c r="K55" s="3"/>
      <c r="L55" s="4" t="s">
        <v>56</v>
      </c>
      <c r="M55" s="4">
        <v>-0.11775703</v>
      </c>
      <c r="N55" s="4" t="s">
        <v>4</v>
      </c>
      <c r="P55" s="3"/>
      <c r="Q55" s="4" t="s">
        <v>56</v>
      </c>
      <c r="R55" s="4">
        <v>-5.5153765700000001E-3</v>
      </c>
      <c r="S55" s="4" t="s">
        <v>4</v>
      </c>
    </row>
    <row r="56" spans="1:19" ht="17.25" thickBot="1">
      <c r="A56" s="3"/>
      <c r="B56" s="4" t="s">
        <v>57</v>
      </c>
      <c r="C56" s="4">
        <v>20540</v>
      </c>
      <c r="D56" s="4" t="s">
        <v>104</v>
      </c>
      <c r="F56" s="3"/>
      <c r="G56" s="4" t="s">
        <v>57</v>
      </c>
      <c r="H56" s="4">
        <v>-2.23790463E-2</v>
      </c>
      <c r="I56" s="4" t="s">
        <v>4</v>
      </c>
      <c r="K56" s="3"/>
      <c r="L56" s="4" t="s">
        <v>57</v>
      </c>
      <c r="M56" s="4">
        <v>-0.17255295800000001</v>
      </c>
      <c r="N56" s="4" t="s">
        <v>4</v>
      </c>
      <c r="P56" s="3"/>
      <c r="Q56" s="4" t="s">
        <v>57</v>
      </c>
      <c r="R56" s="4">
        <v>-1.0021386700000001E-2</v>
      </c>
      <c r="S56" s="4" t="s">
        <v>4</v>
      </c>
    </row>
    <row r="57" spans="1:19" ht="17.25" thickBot="1">
      <c r="A57" s="3"/>
      <c r="B57" s="4" t="s">
        <v>58</v>
      </c>
      <c r="C57" s="4">
        <v>21387</v>
      </c>
      <c r="D57" s="4" t="s">
        <v>104</v>
      </c>
      <c r="F57" s="3"/>
      <c r="G57" s="4" t="s">
        <v>58</v>
      </c>
      <c r="H57" s="4">
        <v>2.4759639100000001E-2</v>
      </c>
      <c r="I57" s="4" t="s">
        <v>4</v>
      </c>
      <c r="K57" s="3"/>
      <c r="L57" s="4" t="s">
        <v>58</v>
      </c>
      <c r="M57" s="4">
        <v>-0.230126098</v>
      </c>
      <c r="N57" s="4" t="s">
        <v>4</v>
      </c>
      <c r="P57" s="3"/>
      <c r="Q57" s="4" t="s">
        <v>58</v>
      </c>
      <c r="R57" s="4">
        <v>-1.46846427E-2</v>
      </c>
      <c r="S57" s="4" t="s">
        <v>4</v>
      </c>
    </row>
    <row r="58" spans="1:19" ht="17.25" thickBot="1">
      <c r="A58" s="3"/>
      <c r="B58" s="4" t="s">
        <v>59</v>
      </c>
      <c r="C58" s="4">
        <v>21387</v>
      </c>
      <c r="D58" s="4" t="s">
        <v>104</v>
      </c>
      <c r="F58" s="3"/>
      <c r="G58" s="4" t="s">
        <v>59</v>
      </c>
      <c r="H58" s="4">
        <v>6.7990757499999999E-2</v>
      </c>
      <c r="I58" s="4" t="s">
        <v>4</v>
      </c>
      <c r="K58" s="3"/>
      <c r="L58" s="4" t="s">
        <v>59</v>
      </c>
      <c r="M58" s="4">
        <v>-0.26302561200000002</v>
      </c>
      <c r="N58" s="4" t="s">
        <v>4</v>
      </c>
      <c r="P58" s="3"/>
      <c r="Q58" s="4" t="s">
        <v>59</v>
      </c>
      <c r="R58" s="4">
        <v>-1.84119157E-2</v>
      </c>
      <c r="S58" s="4" t="s">
        <v>4</v>
      </c>
    </row>
    <row r="59" spans="1:19" ht="17.25" thickBot="1">
      <c r="A59" s="3"/>
      <c r="B59" s="4" t="s">
        <v>60</v>
      </c>
      <c r="C59" s="4">
        <v>21387</v>
      </c>
      <c r="D59" s="4" t="s">
        <v>104</v>
      </c>
      <c r="F59" s="3"/>
      <c r="G59" s="4" t="s">
        <v>60</v>
      </c>
      <c r="H59" s="4">
        <v>0.133286089</v>
      </c>
      <c r="I59" s="4" t="s">
        <v>4</v>
      </c>
      <c r="K59" s="3"/>
      <c r="L59" s="4" t="s">
        <v>60</v>
      </c>
      <c r="M59" s="4">
        <v>-0.32720729700000001</v>
      </c>
      <c r="N59" s="4" t="s">
        <v>4</v>
      </c>
      <c r="P59" s="3"/>
      <c r="Q59" s="4" t="s">
        <v>60</v>
      </c>
      <c r="R59" s="4">
        <v>-2.35609692E-2</v>
      </c>
      <c r="S59" s="4" t="s">
        <v>4</v>
      </c>
    </row>
    <row r="60" spans="1:19" ht="17.25" thickBot="1">
      <c r="A60" s="3"/>
      <c r="B60" s="4" t="s">
        <v>61</v>
      </c>
      <c r="C60" s="4">
        <v>21387</v>
      </c>
      <c r="D60" s="4" t="s">
        <v>104</v>
      </c>
      <c r="F60" s="3"/>
      <c r="G60" s="4" t="s">
        <v>61</v>
      </c>
      <c r="H60" s="4">
        <v>5.6503456100000002E-2</v>
      </c>
      <c r="I60" s="4" t="s">
        <v>4</v>
      </c>
      <c r="K60" s="3"/>
      <c r="L60" s="4" t="s">
        <v>61</v>
      </c>
      <c r="M60" s="4">
        <v>-0.366735429</v>
      </c>
      <c r="N60" s="4" t="s">
        <v>4</v>
      </c>
      <c r="P60" s="3"/>
      <c r="Q60" s="4" t="s">
        <v>61</v>
      </c>
      <c r="R60" s="4">
        <v>-2.7846073700000001E-2</v>
      </c>
      <c r="S60" s="4" t="s">
        <v>4</v>
      </c>
    </row>
    <row r="61" spans="1:19" ht="17.25" thickBot="1">
      <c r="A61" s="3"/>
      <c r="B61" s="4" t="s">
        <v>62</v>
      </c>
      <c r="C61" s="4">
        <v>21387</v>
      </c>
      <c r="D61" s="4" t="s">
        <v>104</v>
      </c>
      <c r="F61" s="3"/>
      <c r="G61" s="4" t="s">
        <v>62</v>
      </c>
      <c r="H61" s="4">
        <v>-3.80815752E-3</v>
      </c>
      <c r="I61" s="4" t="s">
        <v>4</v>
      </c>
      <c r="K61" s="3"/>
      <c r="L61" s="4" t="s">
        <v>62</v>
      </c>
      <c r="M61" s="4">
        <v>-0.39418771899999999</v>
      </c>
      <c r="N61" s="4" t="s">
        <v>4</v>
      </c>
      <c r="P61" s="3"/>
      <c r="Q61" s="4" t="s">
        <v>62</v>
      </c>
      <c r="R61" s="4">
        <v>-2.9925247700000001E-2</v>
      </c>
      <c r="S61" s="4" t="s">
        <v>4</v>
      </c>
    </row>
    <row r="62" spans="1:19" ht="17.25" thickBot="1">
      <c r="A62" s="3"/>
      <c r="B62" s="4" t="s">
        <v>63</v>
      </c>
      <c r="C62" s="4">
        <v>21387</v>
      </c>
      <c r="D62" s="4" t="s">
        <v>104</v>
      </c>
      <c r="F62" s="3"/>
      <c r="G62" s="4" t="s">
        <v>63</v>
      </c>
      <c r="H62" s="4">
        <v>9.3631967900000002E-2</v>
      </c>
      <c r="I62" s="4" t="s">
        <v>4</v>
      </c>
      <c r="K62" s="3"/>
      <c r="L62" s="4" t="s">
        <v>63</v>
      </c>
      <c r="M62" s="4">
        <v>-0.424111605</v>
      </c>
      <c r="N62" s="4" t="s">
        <v>4</v>
      </c>
      <c r="P62" s="3"/>
      <c r="Q62" s="4" t="s">
        <v>63</v>
      </c>
      <c r="R62" s="4">
        <v>-3.4835532299999999E-2</v>
      </c>
      <c r="S62" s="4" t="s">
        <v>4</v>
      </c>
    </row>
    <row r="63" spans="1:19" ht="17.25" thickBot="1">
      <c r="A63" s="3"/>
      <c r="B63" s="4" t="s">
        <v>64</v>
      </c>
      <c r="C63" s="4">
        <v>-11082</v>
      </c>
      <c r="D63" s="4" t="s">
        <v>104</v>
      </c>
      <c r="F63" s="3"/>
      <c r="G63" s="4" t="s">
        <v>64</v>
      </c>
      <c r="H63" s="4">
        <v>8.8564149999999994E-2</v>
      </c>
      <c r="I63" s="4" t="s">
        <v>4</v>
      </c>
      <c r="K63" s="3"/>
      <c r="L63" s="4" t="s">
        <v>64</v>
      </c>
      <c r="M63" s="4">
        <v>-0.45701962699999998</v>
      </c>
      <c r="N63" s="4" t="s">
        <v>4</v>
      </c>
      <c r="P63" s="3"/>
      <c r="Q63" s="4" t="s">
        <v>64</v>
      </c>
      <c r="R63" s="4">
        <v>-3.6092847599999998E-2</v>
      </c>
      <c r="S63" s="4" t="s">
        <v>4</v>
      </c>
    </row>
    <row r="64" spans="1:19" ht="17.25" thickBot="1">
      <c r="A64" s="3"/>
      <c r="B64" s="4" t="s">
        <v>65</v>
      </c>
      <c r="C64" s="4">
        <v>-21382</v>
      </c>
      <c r="D64" s="4" t="s">
        <v>104</v>
      </c>
      <c r="F64" s="3"/>
      <c r="G64" s="4" t="s">
        <v>65</v>
      </c>
      <c r="H64" s="4">
        <v>0.18008722399999999</v>
      </c>
      <c r="I64" s="4" t="s">
        <v>4</v>
      </c>
      <c r="K64" s="3"/>
      <c r="L64" s="4" t="s">
        <v>65</v>
      </c>
      <c r="M64" s="4">
        <v>-0.47539937500000001</v>
      </c>
      <c r="N64" s="4" t="s">
        <v>4</v>
      </c>
      <c r="P64" s="3"/>
      <c r="Q64" s="4" t="s">
        <v>65</v>
      </c>
      <c r="R64" s="4">
        <v>-3.88933942E-2</v>
      </c>
      <c r="S64" s="4" t="s">
        <v>4</v>
      </c>
    </row>
    <row r="65" spans="1:19" ht="17.25" thickBot="1">
      <c r="A65" s="3"/>
      <c r="B65" s="4" t="s">
        <v>66</v>
      </c>
      <c r="C65" s="4">
        <v>-28087</v>
      </c>
      <c r="D65" s="4" t="s">
        <v>104</v>
      </c>
      <c r="F65" s="3"/>
      <c r="G65" s="4" t="s">
        <v>66</v>
      </c>
      <c r="H65" s="4">
        <v>0.123568371</v>
      </c>
      <c r="I65" s="4" t="s">
        <v>4</v>
      </c>
      <c r="K65" s="3"/>
      <c r="L65" s="4" t="s">
        <v>66</v>
      </c>
      <c r="M65" s="4">
        <v>-0.47716313599999999</v>
      </c>
      <c r="N65" s="4" t="s">
        <v>4</v>
      </c>
      <c r="P65" s="3"/>
      <c r="Q65" s="4" t="s">
        <v>66</v>
      </c>
      <c r="R65" s="4">
        <v>-4.04575504E-2</v>
      </c>
      <c r="S65" s="4" t="s">
        <v>4</v>
      </c>
    </row>
    <row r="66" spans="1:19" ht="17.25" thickBot="1">
      <c r="A66" s="3"/>
      <c r="B66" s="4" t="s">
        <v>67</v>
      </c>
      <c r="C66" s="4">
        <v>-32633</v>
      </c>
      <c r="D66" s="4" t="s">
        <v>104</v>
      </c>
      <c r="F66" s="3"/>
      <c r="G66" s="4" t="s">
        <v>67</v>
      </c>
      <c r="H66" s="4">
        <v>8.8464044000000006E-2</v>
      </c>
      <c r="I66" s="4" t="s">
        <v>4</v>
      </c>
      <c r="K66" s="3"/>
      <c r="L66" s="4" t="s">
        <v>67</v>
      </c>
      <c r="M66" s="4">
        <v>-0.458991855</v>
      </c>
      <c r="N66" s="4" t="s">
        <v>4</v>
      </c>
      <c r="P66" s="3"/>
      <c r="Q66" s="4" t="s">
        <v>67</v>
      </c>
      <c r="R66" s="4">
        <v>-3.9046440299999999E-2</v>
      </c>
      <c r="S66" s="4" t="s">
        <v>4</v>
      </c>
    </row>
    <row r="67" spans="1:19" ht="17.25" thickBot="1">
      <c r="A67" s="3"/>
      <c r="B67" s="4" t="s">
        <v>68</v>
      </c>
      <c r="C67" s="4">
        <v>-34020</v>
      </c>
      <c r="D67" s="4" t="s">
        <v>104</v>
      </c>
      <c r="F67" s="3"/>
      <c r="G67" s="4" t="s">
        <v>68</v>
      </c>
      <c r="H67" s="4">
        <v>5.1638569699999998E-2</v>
      </c>
      <c r="I67" s="4" t="s">
        <v>4</v>
      </c>
      <c r="K67" s="3"/>
      <c r="L67" s="4" t="s">
        <v>68</v>
      </c>
      <c r="M67" s="4">
        <v>-0.43804383299999999</v>
      </c>
      <c r="N67" s="4" t="s">
        <v>4</v>
      </c>
      <c r="P67" s="3"/>
      <c r="Q67" s="4" t="s">
        <v>68</v>
      </c>
      <c r="R67" s="4">
        <v>-4.06224653E-2</v>
      </c>
      <c r="S67" s="4" t="s">
        <v>4</v>
      </c>
    </row>
    <row r="68" spans="1:19" ht="17.25" thickBot="1">
      <c r="A68" s="3"/>
      <c r="B68" s="4" t="s">
        <v>69</v>
      </c>
      <c r="C68" s="4">
        <v>-32017</v>
      </c>
      <c r="D68" s="4" t="s">
        <v>104</v>
      </c>
      <c r="F68" s="3"/>
      <c r="G68" s="4" t="s">
        <v>69</v>
      </c>
      <c r="H68" s="4">
        <v>4.1660156099999998E-2</v>
      </c>
      <c r="I68" s="4" t="s">
        <v>4</v>
      </c>
      <c r="K68" s="3"/>
      <c r="L68" s="4" t="s">
        <v>69</v>
      </c>
      <c r="M68" s="4">
        <v>-0.41394799900000001</v>
      </c>
      <c r="N68" s="4" t="s">
        <v>4</v>
      </c>
      <c r="P68" s="3"/>
      <c r="Q68" s="4" t="s">
        <v>69</v>
      </c>
      <c r="R68" s="4">
        <v>-3.7278510600000002E-2</v>
      </c>
      <c r="S68" s="4" t="s">
        <v>4</v>
      </c>
    </row>
    <row r="69" spans="1:19" ht="17.25" thickBot="1">
      <c r="A69" s="3"/>
      <c r="B69" s="4" t="s">
        <v>70</v>
      </c>
      <c r="C69" s="4">
        <v>-23155</v>
      </c>
      <c r="D69" s="4" t="s">
        <v>104</v>
      </c>
      <c r="F69" s="3"/>
      <c r="G69" s="4" t="s">
        <v>70</v>
      </c>
      <c r="H69" s="4">
        <v>0.13492812200000001</v>
      </c>
      <c r="I69" s="4" t="s">
        <v>4</v>
      </c>
      <c r="K69" s="3"/>
      <c r="L69" s="4" t="s">
        <v>70</v>
      </c>
      <c r="M69" s="4">
        <v>-0.34512484100000002</v>
      </c>
      <c r="N69" s="4" t="s">
        <v>4</v>
      </c>
      <c r="P69" s="3"/>
      <c r="Q69" s="4" t="s">
        <v>70</v>
      </c>
      <c r="R69" s="4">
        <v>-3.3495266000000003E-2</v>
      </c>
      <c r="S69" s="4" t="s">
        <v>4</v>
      </c>
    </row>
    <row r="70" spans="1:19" ht="17.25" thickBot="1">
      <c r="A70" s="3"/>
      <c r="B70" s="4" t="s">
        <v>71</v>
      </c>
      <c r="C70" s="4">
        <v>-13291</v>
      </c>
      <c r="D70" s="4" t="s">
        <v>104</v>
      </c>
      <c r="F70" s="3"/>
      <c r="G70" s="4" t="s">
        <v>71</v>
      </c>
      <c r="H70" s="4">
        <v>6.9597847800000001E-2</v>
      </c>
      <c r="I70" s="4" t="s">
        <v>4</v>
      </c>
      <c r="K70" s="3"/>
      <c r="L70" s="4" t="s">
        <v>71</v>
      </c>
      <c r="M70" s="4">
        <v>-0.29106217600000001</v>
      </c>
      <c r="N70" s="4" t="s">
        <v>4</v>
      </c>
      <c r="P70" s="3"/>
      <c r="Q70" s="4" t="s">
        <v>71</v>
      </c>
      <c r="R70" s="4">
        <v>-3.1096618600000001E-2</v>
      </c>
      <c r="S70" s="4" t="s">
        <v>4</v>
      </c>
    </row>
    <row r="71" spans="1:19" ht="17.25" thickBot="1">
      <c r="A71" s="3"/>
      <c r="B71" s="4" t="s">
        <v>72</v>
      </c>
      <c r="C71" s="4">
        <v>-11133</v>
      </c>
      <c r="D71" s="4" t="s">
        <v>104</v>
      </c>
      <c r="F71" s="3"/>
      <c r="G71" s="4" t="s">
        <v>72</v>
      </c>
      <c r="H71" s="4">
        <v>3.2483600100000003E-2</v>
      </c>
      <c r="I71" s="4" t="s">
        <v>4</v>
      </c>
      <c r="K71" s="3"/>
      <c r="L71" s="4" t="s">
        <v>72</v>
      </c>
      <c r="M71" s="4">
        <v>-0.211825967</v>
      </c>
      <c r="N71" s="4" t="s">
        <v>4</v>
      </c>
      <c r="P71" s="3"/>
      <c r="Q71" s="4" t="s">
        <v>72</v>
      </c>
      <c r="R71" s="4">
        <v>-2.4770041900000001E-2</v>
      </c>
      <c r="S71" s="4" t="s">
        <v>4</v>
      </c>
    </row>
    <row r="72" spans="1:19" ht="17.25" thickBot="1">
      <c r="A72" s="3"/>
      <c r="B72" s="4" t="s">
        <v>73</v>
      </c>
      <c r="C72" s="4">
        <v>1967</v>
      </c>
      <c r="D72" s="4" t="s">
        <v>104</v>
      </c>
      <c r="F72" s="3"/>
      <c r="G72" s="4" t="s">
        <v>73</v>
      </c>
      <c r="H72" s="4">
        <v>-1.5078485900000001E-2</v>
      </c>
      <c r="I72" s="4" t="s">
        <v>4</v>
      </c>
      <c r="K72" s="3"/>
      <c r="L72" s="4" t="s">
        <v>73</v>
      </c>
      <c r="M72" s="4">
        <v>-0.12831683499999999</v>
      </c>
      <c r="N72" s="4" t="s">
        <v>4</v>
      </c>
      <c r="P72" s="3"/>
      <c r="Q72" s="4" t="s">
        <v>73</v>
      </c>
      <c r="R72" s="4">
        <v>-1.8026864199999999E-2</v>
      </c>
      <c r="S72" s="4" t="s">
        <v>4</v>
      </c>
    </row>
    <row r="73" spans="1:19" ht="17.25" thickBot="1">
      <c r="A73" s="3"/>
      <c r="B73" s="4" t="s">
        <v>74</v>
      </c>
      <c r="C73" s="4">
        <v>7902</v>
      </c>
      <c r="D73" s="4" t="s">
        <v>104</v>
      </c>
      <c r="F73" s="3"/>
      <c r="G73" s="4" t="s">
        <v>74</v>
      </c>
      <c r="H73" s="4">
        <v>1.9072761800000001E-2</v>
      </c>
      <c r="I73" s="4" t="s">
        <v>4</v>
      </c>
      <c r="K73" s="3"/>
      <c r="L73" s="4" t="s">
        <v>74</v>
      </c>
      <c r="M73" s="4">
        <v>-2.1425131699999999E-2</v>
      </c>
      <c r="N73" s="4" t="s">
        <v>4</v>
      </c>
      <c r="P73" s="3"/>
      <c r="Q73" s="4" t="s">
        <v>74</v>
      </c>
      <c r="R73" s="4">
        <v>-1.09200496E-2</v>
      </c>
      <c r="S73" s="4" t="s">
        <v>4</v>
      </c>
    </row>
    <row r="74" spans="1:19" ht="17.25" thickBot="1">
      <c r="A74" s="3"/>
      <c r="B74" s="4" t="s">
        <v>75</v>
      </c>
      <c r="C74" s="4">
        <v>14606</v>
      </c>
      <c r="D74" s="4" t="s">
        <v>104</v>
      </c>
      <c r="F74" s="3"/>
      <c r="G74" s="4" t="s">
        <v>75</v>
      </c>
      <c r="H74" s="4">
        <v>1.4368946699999999E-2</v>
      </c>
      <c r="I74" s="4" t="s">
        <v>4</v>
      </c>
      <c r="K74" s="3"/>
      <c r="L74" s="4" t="s">
        <v>75</v>
      </c>
      <c r="M74" s="4">
        <v>4.2694572399999998E-2</v>
      </c>
      <c r="N74" s="4" t="s">
        <v>4</v>
      </c>
      <c r="P74" s="3"/>
      <c r="Q74" s="4" t="s">
        <v>75</v>
      </c>
      <c r="R74" s="4">
        <v>-1.82332669E-3</v>
      </c>
      <c r="S74" s="4" t="s">
        <v>4</v>
      </c>
    </row>
    <row r="75" spans="1:19" ht="17.25" thickBot="1">
      <c r="A75" s="3"/>
      <c r="B75" s="4" t="s">
        <v>76</v>
      </c>
      <c r="C75" s="4">
        <v>14606</v>
      </c>
      <c r="D75" s="4" t="s">
        <v>104</v>
      </c>
      <c r="F75" s="3"/>
      <c r="G75" s="4" t="s">
        <v>76</v>
      </c>
      <c r="H75" s="4">
        <v>1.59515031E-2</v>
      </c>
      <c r="I75" s="4" t="s">
        <v>4</v>
      </c>
      <c r="K75" s="3"/>
      <c r="L75" s="4" t="s">
        <v>76</v>
      </c>
      <c r="M75" s="4">
        <v>0.14768972999999999</v>
      </c>
      <c r="N75" s="4" t="s">
        <v>4</v>
      </c>
      <c r="P75" s="3"/>
      <c r="Q75" s="4" t="s">
        <v>76</v>
      </c>
      <c r="R75" s="4">
        <v>3.6334036800000002E-3</v>
      </c>
      <c r="S75" s="4" t="s">
        <v>4</v>
      </c>
    </row>
    <row r="76" spans="1:19" ht="17.25" thickBot="1">
      <c r="A76" s="3"/>
      <c r="B76" s="4" t="s">
        <v>77</v>
      </c>
      <c r="C76" s="4">
        <v>14606</v>
      </c>
      <c r="D76" s="4" t="s">
        <v>104</v>
      </c>
      <c r="F76" s="3"/>
      <c r="G76" s="4" t="s">
        <v>77</v>
      </c>
      <c r="H76" s="4">
        <v>5.7292901899999998E-3</v>
      </c>
      <c r="I76" s="4" t="s">
        <v>4</v>
      </c>
      <c r="K76" s="3"/>
      <c r="L76" s="4" t="s">
        <v>77</v>
      </c>
      <c r="M76" s="4">
        <v>0.227513567</v>
      </c>
      <c r="N76" s="4" t="s">
        <v>4</v>
      </c>
      <c r="P76" s="3"/>
      <c r="Q76" s="4" t="s">
        <v>77</v>
      </c>
      <c r="R76" s="4">
        <v>1.25687262E-2</v>
      </c>
      <c r="S76" s="4" t="s">
        <v>4</v>
      </c>
    </row>
    <row r="77" spans="1:19" ht="17.25" thickBot="1">
      <c r="A77" s="3"/>
      <c r="B77" s="4" t="s">
        <v>78</v>
      </c>
      <c r="C77" s="4">
        <v>14606</v>
      </c>
      <c r="D77" s="4" t="s">
        <v>104</v>
      </c>
      <c r="F77" s="3"/>
      <c r="G77" s="4" t="s">
        <v>78</v>
      </c>
      <c r="H77" s="4">
        <v>-2.8020027099999998E-3</v>
      </c>
      <c r="I77" s="4" t="s">
        <v>4</v>
      </c>
      <c r="K77" s="3"/>
      <c r="L77" s="4" t="s">
        <v>78</v>
      </c>
      <c r="M77" s="4">
        <v>0.28269177699999998</v>
      </c>
      <c r="N77" s="4" t="s">
        <v>4</v>
      </c>
      <c r="P77" s="3"/>
      <c r="Q77" s="4" t="s">
        <v>78</v>
      </c>
      <c r="R77" s="4">
        <v>1.7633797600000001E-2</v>
      </c>
      <c r="S77" s="4" t="s">
        <v>4</v>
      </c>
    </row>
    <row r="78" spans="1:19" ht="17.25" thickBot="1">
      <c r="A78" s="3"/>
      <c r="B78" s="4" t="s">
        <v>79</v>
      </c>
      <c r="C78" s="4">
        <v>14606</v>
      </c>
      <c r="D78" s="4" t="s">
        <v>104</v>
      </c>
      <c r="F78" s="3"/>
      <c r="G78" s="4" t="s">
        <v>79</v>
      </c>
      <c r="H78" s="4">
        <v>-2.0641363199999999E-3</v>
      </c>
      <c r="I78" s="4" t="s">
        <v>4</v>
      </c>
      <c r="K78" s="3"/>
      <c r="L78" s="4" t="s">
        <v>79</v>
      </c>
      <c r="M78" s="4">
        <v>0.35248541799999999</v>
      </c>
      <c r="N78" s="4" t="s">
        <v>4</v>
      </c>
      <c r="P78" s="3"/>
      <c r="Q78" s="4" t="s">
        <v>79</v>
      </c>
      <c r="R78" s="4">
        <v>2.5774518E-2</v>
      </c>
      <c r="S78" s="4" t="s">
        <v>4</v>
      </c>
    </row>
    <row r="79" spans="1:19" ht="17.25" thickBot="1">
      <c r="A79" s="3"/>
      <c r="B79" s="4" t="s">
        <v>80</v>
      </c>
      <c r="C79" s="4">
        <v>14606</v>
      </c>
      <c r="D79" s="4" t="s">
        <v>104</v>
      </c>
      <c r="F79" s="3"/>
      <c r="G79" s="4" t="s">
        <v>80</v>
      </c>
      <c r="H79" s="4">
        <v>1.2232743900000001E-3</v>
      </c>
      <c r="I79" s="4" t="s">
        <v>4</v>
      </c>
      <c r="K79" s="3"/>
      <c r="L79" s="4" t="s">
        <v>80</v>
      </c>
      <c r="M79" s="4">
        <v>0.39740684599999998</v>
      </c>
      <c r="N79" s="4" t="s">
        <v>4</v>
      </c>
      <c r="P79" s="3"/>
      <c r="Q79" s="4" t="s">
        <v>80</v>
      </c>
      <c r="R79" s="4">
        <v>2.9997296600000001E-2</v>
      </c>
      <c r="S79" s="4" t="s">
        <v>4</v>
      </c>
    </row>
    <row r="80" spans="1:19" ht="17.25" thickBot="1">
      <c r="A80" s="3"/>
      <c r="B80" s="4" t="s">
        <v>81</v>
      </c>
      <c r="C80" s="4">
        <v>12911</v>
      </c>
      <c r="D80" s="4" t="s">
        <v>104</v>
      </c>
      <c r="F80" s="3"/>
      <c r="G80" s="4" t="s">
        <v>81</v>
      </c>
      <c r="H80" s="4">
        <v>3.5447631999999999E-3</v>
      </c>
      <c r="I80" s="4" t="s">
        <v>4</v>
      </c>
      <c r="K80" s="3"/>
      <c r="L80" s="4" t="s">
        <v>81</v>
      </c>
      <c r="M80" s="4">
        <v>0.43722894800000001</v>
      </c>
      <c r="N80" s="4" t="s">
        <v>4</v>
      </c>
      <c r="P80" s="3"/>
      <c r="Q80" s="4" t="s">
        <v>81</v>
      </c>
      <c r="R80" s="4">
        <v>3.3820211900000001E-2</v>
      </c>
      <c r="S80" s="4" t="s">
        <v>4</v>
      </c>
    </row>
    <row r="81" spans="1:19" ht="17.25" thickBot="1">
      <c r="A81" s="3"/>
      <c r="B81" s="4" t="s">
        <v>82</v>
      </c>
      <c r="C81" s="4">
        <v>9828</v>
      </c>
      <c r="D81" s="4" t="s">
        <v>104</v>
      </c>
      <c r="F81" s="3"/>
      <c r="G81" s="4" t="s">
        <v>82</v>
      </c>
      <c r="H81" s="4">
        <v>2.9529908699999999E-2</v>
      </c>
      <c r="I81" s="4" t="s">
        <v>4</v>
      </c>
      <c r="K81" s="3"/>
      <c r="L81" s="4" t="s">
        <v>82</v>
      </c>
      <c r="M81" s="4">
        <v>0.43843889200000002</v>
      </c>
      <c r="N81" s="4" t="s">
        <v>4</v>
      </c>
      <c r="P81" s="3"/>
      <c r="Q81" s="4" t="s">
        <v>82</v>
      </c>
      <c r="R81" s="4">
        <v>3.5715363899999998E-2</v>
      </c>
      <c r="S81" s="4" t="s">
        <v>4</v>
      </c>
    </row>
    <row r="82" spans="1:19" ht="17.25" thickBot="1">
      <c r="A82" s="3"/>
      <c r="B82" s="4" t="s">
        <v>83</v>
      </c>
      <c r="C82" s="4">
        <v>-2348</v>
      </c>
      <c r="D82" s="4" t="s">
        <v>104</v>
      </c>
      <c r="F82" s="3"/>
      <c r="G82" s="4" t="s">
        <v>83</v>
      </c>
      <c r="H82" s="4">
        <v>0.20598128399999999</v>
      </c>
      <c r="I82" s="4" t="s">
        <v>4</v>
      </c>
      <c r="K82" s="3"/>
      <c r="L82" s="4" t="s">
        <v>83</v>
      </c>
      <c r="M82" s="4">
        <v>0.45514666999999998</v>
      </c>
      <c r="N82" s="4" t="s">
        <v>4</v>
      </c>
      <c r="P82" s="3"/>
      <c r="Q82" s="4" t="s">
        <v>83</v>
      </c>
      <c r="R82" s="4">
        <v>3.8803454500000001E-2</v>
      </c>
      <c r="S82" s="4" t="s">
        <v>4</v>
      </c>
    </row>
    <row r="83" spans="1:19" ht="17.25" thickBot="1">
      <c r="A83" s="3"/>
      <c r="B83" s="4" t="s">
        <v>84</v>
      </c>
      <c r="C83" s="4">
        <v>-11082</v>
      </c>
      <c r="D83" s="4" t="s">
        <v>104</v>
      </c>
      <c r="F83" s="3"/>
      <c r="G83" s="4" t="s">
        <v>84</v>
      </c>
      <c r="H83" s="4">
        <v>0.40125754499999999</v>
      </c>
      <c r="I83" s="4" t="s">
        <v>4</v>
      </c>
      <c r="K83" s="3"/>
      <c r="L83" s="4" t="s">
        <v>84</v>
      </c>
      <c r="M83" s="4">
        <v>0.45386627299999999</v>
      </c>
      <c r="N83" s="4" t="s">
        <v>4</v>
      </c>
      <c r="P83" s="3"/>
      <c r="Q83" s="4" t="s">
        <v>84</v>
      </c>
      <c r="R83" s="4">
        <v>3.87340002E-2</v>
      </c>
      <c r="S83" s="4" t="s">
        <v>4</v>
      </c>
    </row>
    <row r="84" spans="1:19" ht="17.25" thickBot="1">
      <c r="A84" s="3"/>
      <c r="B84" s="4" t="s">
        <v>85</v>
      </c>
      <c r="C84" s="4">
        <v>-21382</v>
      </c>
      <c r="D84" s="4" t="s">
        <v>104</v>
      </c>
      <c r="F84" s="3"/>
      <c r="G84" s="4" t="s">
        <v>85</v>
      </c>
      <c r="H84" s="4">
        <v>0.18728730099999999</v>
      </c>
      <c r="I84" s="4" t="s">
        <v>4</v>
      </c>
      <c r="K84" s="3"/>
      <c r="L84" s="4" t="s">
        <v>85</v>
      </c>
      <c r="M84" s="4">
        <v>0.43689012500000002</v>
      </c>
      <c r="N84" s="4" t="s">
        <v>4</v>
      </c>
      <c r="P84" s="3"/>
      <c r="Q84" s="4" t="s">
        <v>85</v>
      </c>
      <c r="R84" s="4">
        <v>3.86250354E-2</v>
      </c>
      <c r="S84" s="4" t="s">
        <v>4</v>
      </c>
    </row>
    <row r="85" spans="1:19" ht="17.25" thickBot="1">
      <c r="A85" s="3"/>
      <c r="B85" s="4" t="s">
        <v>86</v>
      </c>
      <c r="C85" s="4">
        <v>-28087</v>
      </c>
      <c r="D85" s="4" t="s">
        <v>104</v>
      </c>
      <c r="F85" s="3"/>
      <c r="G85" s="4" t="s">
        <v>86</v>
      </c>
      <c r="H85" s="4">
        <v>2.269678E-2</v>
      </c>
      <c r="I85" s="4" t="s">
        <v>4</v>
      </c>
      <c r="K85" s="3"/>
      <c r="L85" s="4" t="s">
        <v>86</v>
      </c>
      <c r="M85" s="4">
        <v>0.40680995599999997</v>
      </c>
      <c r="N85" s="4" t="s">
        <v>4</v>
      </c>
      <c r="P85" s="3"/>
      <c r="Q85" s="4" t="s">
        <v>86</v>
      </c>
      <c r="R85" s="4">
        <v>3.7180326899999998E-2</v>
      </c>
      <c r="S85" s="4" t="s">
        <v>4</v>
      </c>
    </row>
    <row r="86" spans="1:19" ht="17.25" thickBot="1">
      <c r="A86" s="3"/>
      <c r="B86" s="4" t="s">
        <v>87</v>
      </c>
      <c r="C86" s="4">
        <v>-33276</v>
      </c>
      <c r="D86" s="4" t="s">
        <v>104</v>
      </c>
      <c r="F86" s="3"/>
      <c r="G86" s="4" t="s">
        <v>87</v>
      </c>
      <c r="H86" s="4">
        <v>-9.3030087600000005E-2</v>
      </c>
      <c r="I86" s="4" t="s">
        <v>4</v>
      </c>
      <c r="K86" s="3"/>
      <c r="L86" s="4" t="s">
        <v>87</v>
      </c>
      <c r="M86" s="4">
        <v>0.37902632400000003</v>
      </c>
      <c r="N86" s="4" t="s">
        <v>4</v>
      </c>
      <c r="P86" s="3"/>
      <c r="Q86" s="4" t="s">
        <v>87</v>
      </c>
      <c r="R86" s="4">
        <v>3.4620437800000001E-2</v>
      </c>
      <c r="S86" s="4" t="s">
        <v>4</v>
      </c>
    </row>
    <row r="87" spans="1:19" ht="17.25" thickBot="1">
      <c r="A87" s="3"/>
      <c r="B87" s="4" t="s">
        <v>88</v>
      </c>
      <c r="C87" s="4">
        <v>-34869</v>
      </c>
      <c r="D87" s="4" t="s">
        <v>104</v>
      </c>
      <c r="F87" s="3"/>
      <c r="G87" s="4" t="s">
        <v>88</v>
      </c>
      <c r="H87" s="4">
        <v>-0.17081059500000001</v>
      </c>
      <c r="I87" s="4" t="s">
        <v>4</v>
      </c>
      <c r="K87" s="3"/>
      <c r="L87" s="4" t="s">
        <v>88</v>
      </c>
      <c r="M87" s="4">
        <v>0.35349518099999999</v>
      </c>
      <c r="N87" s="4" t="s">
        <v>4</v>
      </c>
      <c r="P87" s="3"/>
      <c r="Q87" s="4" t="s">
        <v>88</v>
      </c>
      <c r="R87" s="4">
        <v>3.22559886E-2</v>
      </c>
      <c r="S87" s="4" t="s">
        <v>4</v>
      </c>
    </row>
    <row r="88" spans="1:19" ht="17.25" thickBot="1">
      <c r="A88" s="3"/>
      <c r="B88" s="4" t="s">
        <v>89</v>
      </c>
      <c r="C88" s="4">
        <v>-30630</v>
      </c>
      <c r="D88" s="4" t="s">
        <v>104</v>
      </c>
      <c r="F88" s="3"/>
      <c r="G88" s="4" t="s">
        <v>89</v>
      </c>
      <c r="H88" s="4">
        <v>-0.20224367100000001</v>
      </c>
      <c r="I88" s="4" t="s">
        <v>4</v>
      </c>
      <c r="K88" s="3"/>
      <c r="L88" s="4" t="s">
        <v>89</v>
      </c>
      <c r="M88" s="4">
        <v>0.30308428399999998</v>
      </c>
      <c r="N88" s="4" t="s">
        <v>4</v>
      </c>
      <c r="P88" s="3"/>
      <c r="Q88" s="4" t="s">
        <v>89</v>
      </c>
      <c r="R88" s="4">
        <v>2.8915606399999998E-2</v>
      </c>
      <c r="S88" s="4" t="s">
        <v>4</v>
      </c>
    </row>
    <row r="89" spans="1:19" ht="17.25" thickBot="1">
      <c r="A89" s="3"/>
      <c r="B89" s="4" t="s">
        <v>90</v>
      </c>
      <c r="C89" s="4">
        <v>-23155</v>
      </c>
      <c r="D89" s="4" t="s">
        <v>104</v>
      </c>
      <c r="F89" s="3"/>
      <c r="G89" s="4" t="s">
        <v>90</v>
      </c>
      <c r="H89" s="4">
        <v>-0.176982746</v>
      </c>
      <c r="I89" s="4" t="s">
        <v>4</v>
      </c>
      <c r="K89" s="3"/>
      <c r="L89" s="4" t="s">
        <v>90</v>
      </c>
      <c r="M89" s="4">
        <v>0.25600031000000001</v>
      </c>
      <c r="N89" s="4" t="s">
        <v>4</v>
      </c>
      <c r="P89" s="3"/>
      <c r="Q89" s="4" t="s">
        <v>90</v>
      </c>
      <c r="R89" s="4">
        <v>2.58234013E-2</v>
      </c>
      <c r="S89" s="4" t="s">
        <v>4</v>
      </c>
    </row>
    <row r="90" spans="1:19" ht="17.25" thickBot="1">
      <c r="A90" s="3"/>
      <c r="B90" s="4" t="s">
        <v>91</v>
      </c>
      <c r="C90" s="4">
        <v>-15449</v>
      </c>
      <c r="D90" s="4" t="s">
        <v>104</v>
      </c>
      <c r="F90" s="3"/>
      <c r="G90" s="4" t="s">
        <v>91</v>
      </c>
      <c r="H90" s="4">
        <v>-9.5885053299999995E-2</v>
      </c>
      <c r="I90" s="4" t="s">
        <v>4</v>
      </c>
      <c r="K90" s="3"/>
      <c r="L90" s="4" t="s">
        <v>91</v>
      </c>
      <c r="M90" s="4">
        <v>0.211722031</v>
      </c>
      <c r="N90" s="4" t="s">
        <v>4</v>
      </c>
      <c r="P90" s="3"/>
      <c r="Q90" s="4" t="s">
        <v>91</v>
      </c>
      <c r="R90" s="4">
        <v>2.2932060099999999E-2</v>
      </c>
      <c r="S90" s="4" t="s">
        <v>4</v>
      </c>
    </row>
    <row r="91" spans="1:19" ht="17.25" thickBot="1">
      <c r="A91" s="3"/>
      <c r="B91" s="4" t="s">
        <v>92</v>
      </c>
      <c r="C91" s="4">
        <v>-8898</v>
      </c>
      <c r="D91" s="4" t="s">
        <v>104</v>
      </c>
      <c r="F91" s="3"/>
      <c r="G91" s="4" t="s">
        <v>92</v>
      </c>
      <c r="H91" s="4">
        <v>4.7906484499999999E-2</v>
      </c>
      <c r="I91" s="4" t="s">
        <v>4</v>
      </c>
      <c r="K91" s="3"/>
      <c r="L91" s="4" t="s">
        <v>92</v>
      </c>
      <c r="M91" s="4">
        <v>0.15671607900000001</v>
      </c>
      <c r="N91" s="4" t="s">
        <v>4</v>
      </c>
      <c r="P91" s="3"/>
      <c r="Q91" s="4" t="s">
        <v>92</v>
      </c>
      <c r="R91" s="4">
        <v>1.69118345E-2</v>
      </c>
      <c r="S91" s="4" t="s">
        <v>4</v>
      </c>
    </row>
    <row r="92" spans="1:19" ht="17.25" thickBot="1">
      <c r="A92" s="3"/>
      <c r="B92" s="4" t="s">
        <v>93</v>
      </c>
      <c r="C92" s="4">
        <v>1967</v>
      </c>
      <c r="D92" s="4" t="s">
        <v>104</v>
      </c>
      <c r="F92" s="3"/>
      <c r="G92" s="4" t="s">
        <v>93</v>
      </c>
      <c r="H92" s="4">
        <v>0.20235157000000001</v>
      </c>
      <c r="I92" s="4" t="s">
        <v>4</v>
      </c>
      <c r="K92" s="3"/>
      <c r="L92" s="4" t="s">
        <v>93</v>
      </c>
      <c r="M92" s="4">
        <v>0.103528909</v>
      </c>
      <c r="N92" s="4" t="s">
        <v>4</v>
      </c>
      <c r="P92" s="3"/>
      <c r="Q92" s="4" t="s">
        <v>93</v>
      </c>
      <c r="R92" s="4">
        <v>1.44470958E-2</v>
      </c>
      <c r="S92" s="4" t="s">
        <v>4</v>
      </c>
    </row>
    <row r="93" spans="1:19" ht="17.25" thickBot="1">
      <c r="A93" s="3"/>
      <c r="B93" s="4" t="s">
        <v>94</v>
      </c>
      <c r="C93" s="4">
        <v>7902</v>
      </c>
      <c r="D93" s="4" t="s">
        <v>104</v>
      </c>
      <c r="F93" s="3"/>
      <c r="G93" s="4" t="s">
        <v>94</v>
      </c>
      <c r="H93" s="4">
        <v>0.17286583799999999</v>
      </c>
      <c r="I93" s="4" t="s">
        <v>4</v>
      </c>
      <c r="K93" s="3"/>
      <c r="L93" s="4" t="s">
        <v>94</v>
      </c>
      <c r="M93" s="4">
        <v>5.1495797900000001E-2</v>
      </c>
      <c r="N93" s="4" t="s">
        <v>4</v>
      </c>
      <c r="P93" s="3"/>
      <c r="Q93" s="4" t="s">
        <v>94</v>
      </c>
      <c r="R93" s="4">
        <v>8.8105415900000001E-3</v>
      </c>
      <c r="S93" s="4" t="s">
        <v>4</v>
      </c>
    </row>
    <row r="94" spans="1:19" ht="17.25" thickBot="1">
      <c r="A94" s="3"/>
      <c r="B94" s="4" t="s">
        <v>95</v>
      </c>
      <c r="C94" s="4">
        <v>14606</v>
      </c>
      <c r="D94" s="4" t="s">
        <v>104</v>
      </c>
      <c r="F94" s="3"/>
      <c r="G94" s="4" t="s">
        <v>95</v>
      </c>
      <c r="H94" s="4">
        <v>0.18195514400000001</v>
      </c>
      <c r="I94" s="4" t="s">
        <v>4</v>
      </c>
      <c r="K94" s="3"/>
      <c r="L94" s="4" t="s">
        <v>95</v>
      </c>
      <c r="M94" s="4">
        <v>0</v>
      </c>
      <c r="N94" s="4" t="s">
        <v>4</v>
      </c>
      <c r="P94" s="3"/>
      <c r="Q94" s="4" t="s">
        <v>95</v>
      </c>
      <c r="R94" s="4">
        <v>4.3824077600000001E-3</v>
      </c>
      <c r="S94" s="4" t="s">
        <v>4</v>
      </c>
    </row>
    <row r="95" spans="1:19" ht="17.25" thickBot="1">
      <c r="A95" s="3"/>
      <c r="B95" s="4" t="s">
        <v>96</v>
      </c>
      <c r="C95" s="4">
        <v>18305</v>
      </c>
      <c r="D95" s="4" t="s">
        <v>104</v>
      </c>
      <c r="F95" s="3"/>
      <c r="G95" s="4" t="s">
        <v>96</v>
      </c>
      <c r="H95" s="4">
        <v>3.7824116599999999E-2</v>
      </c>
      <c r="I95" s="4" t="s">
        <v>4</v>
      </c>
      <c r="K95" s="3"/>
      <c r="L95" s="4" t="s">
        <v>96</v>
      </c>
      <c r="M95" s="4">
        <v>-6.4808830600000006E-2</v>
      </c>
      <c r="N95" s="4" t="s">
        <v>4</v>
      </c>
      <c r="P95" s="3"/>
      <c r="Q95" s="4" t="s">
        <v>96</v>
      </c>
      <c r="R95" s="4">
        <v>0</v>
      </c>
      <c r="S95" s="4" t="s">
        <v>4</v>
      </c>
    </row>
    <row r="96" spans="1:19" ht="17.25" thickBot="1">
      <c r="A96" s="3"/>
      <c r="B96" s="4" t="s">
        <v>97</v>
      </c>
      <c r="C96" s="4">
        <v>20540</v>
      </c>
      <c r="D96" s="4" t="s">
        <v>104</v>
      </c>
      <c r="F96" s="3"/>
      <c r="G96" s="4" t="s">
        <v>97</v>
      </c>
      <c r="H96" s="4">
        <v>-7.7160663899999996E-2</v>
      </c>
      <c r="I96" s="4" t="s">
        <v>4</v>
      </c>
      <c r="K96" s="3"/>
      <c r="L96" s="4" t="s">
        <v>97</v>
      </c>
      <c r="M96" s="4">
        <v>-0.104565993</v>
      </c>
      <c r="N96" s="4" t="s">
        <v>4</v>
      </c>
      <c r="P96" s="3"/>
      <c r="Q96" s="4" t="s">
        <v>97</v>
      </c>
      <c r="R96" s="4">
        <v>-5.5153765700000001E-3</v>
      </c>
      <c r="S96" s="4" t="s">
        <v>4</v>
      </c>
    </row>
    <row r="97" spans="1:19" ht="17.25" thickBot="1">
      <c r="A97" s="3"/>
      <c r="B97" s="4" t="s">
        <v>98</v>
      </c>
      <c r="C97" s="4">
        <v>21079</v>
      </c>
      <c r="D97" s="4" t="s">
        <v>104</v>
      </c>
      <c r="F97" s="3"/>
      <c r="G97" s="4" t="s">
        <v>98</v>
      </c>
      <c r="H97" s="4">
        <v>-0.14151102300000001</v>
      </c>
      <c r="I97" s="4" t="s">
        <v>4</v>
      </c>
      <c r="K97" s="3"/>
      <c r="L97" s="4" t="s">
        <v>98</v>
      </c>
      <c r="M97" s="4">
        <v>-0.17235836399999999</v>
      </c>
      <c r="N97" s="4" t="s">
        <v>4</v>
      </c>
      <c r="P97" s="3"/>
      <c r="Q97" s="4" t="s">
        <v>98</v>
      </c>
      <c r="R97" s="4">
        <v>-8.8988002399999992E-3</v>
      </c>
      <c r="S97" s="4" t="s">
        <v>4</v>
      </c>
    </row>
    <row r="98" spans="1:19" ht="17.25" thickBot="1">
      <c r="A98" s="3"/>
      <c r="B98" s="4" t="s">
        <v>99</v>
      </c>
      <c r="C98" s="4">
        <v>20000</v>
      </c>
      <c r="D98" s="4" t="s">
        <v>104</v>
      </c>
      <c r="F98" s="3"/>
      <c r="G98" s="4" t="s">
        <v>99</v>
      </c>
      <c r="H98" s="4">
        <v>-0.16139906600000001</v>
      </c>
      <c r="I98" s="4" t="s">
        <v>4</v>
      </c>
      <c r="K98" s="3"/>
      <c r="L98" s="4" t="s">
        <v>99</v>
      </c>
      <c r="M98" s="4">
        <v>-0.216102079</v>
      </c>
      <c r="N98" s="4" t="s">
        <v>4</v>
      </c>
      <c r="P98" s="3"/>
      <c r="Q98" s="4" t="s">
        <v>99</v>
      </c>
      <c r="R98" s="4">
        <v>-1.4668082799999999E-2</v>
      </c>
      <c r="S98" s="4" t="s">
        <v>4</v>
      </c>
    </row>
    <row r="99" spans="1:19" ht="17.25" thickBot="1">
      <c r="A99" s="3"/>
      <c r="B99" s="4" t="s">
        <v>100</v>
      </c>
      <c r="C99" s="4">
        <v>17149</v>
      </c>
      <c r="D99" s="4" t="s">
        <v>104</v>
      </c>
      <c r="F99" s="3"/>
      <c r="G99" s="4" t="s">
        <v>100</v>
      </c>
      <c r="H99" s="4">
        <v>-0.141453043</v>
      </c>
      <c r="I99" s="4" t="s">
        <v>4</v>
      </c>
      <c r="K99" s="3"/>
      <c r="L99" s="4" t="s">
        <v>100</v>
      </c>
      <c r="M99" s="4">
        <v>-0.26240795900000002</v>
      </c>
      <c r="N99" s="4" t="s">
        <v>4</v>
      </c>
      <c r="P99" s="3"/>
      <c r="Q99" s="4" t="s">
        <v>100</v>
      </c>
      <c r="R99" s="4">
        <v>-1.8390771E-2</v>
      </c>
      <c r="S99" s="4" t="s">
        <v>4</v>
      </c>
    </row>
    <row r="100" spans="1:19" ht="17.25" thickBot="1">
      <c r="A100" s="3"/>
      <c r="B100" s="4" t="s">
        <v>101</v>
      </c>
      <c r="C100" s="4">
        <v>11523</v>
      </c>
      <c r="D100" s="4" t="s">
        <v>104</v>
      </c>
      <c r="F100" s="3"/>
      <c r="G100" s="4" t="s">
        <v>101</v>
      </c>
      <c r="H100" s="4">
        <v>-8.0076210199999998E-2</v>
      </c>
      <c r="I100" s="4" t="s">
        <v>4</v>
      </c>
      <c r="K100" s="3"/>
      <c r="L100" s="4" t="s">
        <v>101</v>
      </c>
      <c r="M100" s="4">
        <v>-0.32632294299999998</v>
      </c>
      <c r="N100" s="4" t="s">
        <v>4</v>
      </c>
      <c r="P100" s="3"/>
      <c r="Q100" s="4" t="s">
        <v>101</v>
      </c>
      <c r="R100" s="4">
        <v>-2.2331504200000001E-2</v>
      </c>
      <c r="S100" s="4" t="s">
        <v>4</v>
      </c>
    </row>
    <row r="101" spans="1:19" ht="17.25" thickBot="1">
      <c r="A101" s="3"/>
      <c r="B101" s="4" t="s">
        <v>102</v>
      </c>
      <c r="C101" s="4">
        <v>9828</v>
      </c>
      <c r="D101" s="4" t="s">
        <v>104</v>
      </c>
      <c r="F101" s="3"/>
      <c r="G101" s="4" t="s">
        <v>102</v>
      </c>
      <c r="H101" s="4">
        <v>2.4618219600000001E-2</v>
      </c>
      <c r="I101" s="4" t="s">
        <v>4</v>
      </c>
      <c r="K101" s="3"/>
      <c r="L101" s="4" t="s">
        <v>102</v>
      </c>
      <c r="M101" s="4">
        <v>-0.35076194999999999</v>
      </c>
      <c r="N101" s="4" t="s">
        <v>4</v>
      </c>
      <c r="P101" s="3"/>
      <c r="Q101" s="4" t="s">
        <v>102</v>
      </c>
      <c r="R101" s="4">
        <v>-2.6532050200000001E-2</v>
      </c>
      <c r="S101" s="4" t="s">
        <v>4</v>
      </c>
    </row>
    <row r="102" spans="1:19" ht="17.25" thickBot="1">
      <c r="A102" s="3"/>
      <c r="B102" s="4" t="s">
        <v>103</v>
      </c>
      <c r="C102" s="4">
        <v>-4583</v>
      </c>
      <c r="D102" s="4" t="s">
        <v>104</v>
      </c>
      <c r="F102" s="3"/>
      <c r="G102" s="4" t="s">
        <v>103</v>
      </c>
      <c r="H102" s="4">
        <v>0.13843370999999999</v>
      </c>
      <c r="I102" s="4" t="s">
        <v>4</v>
      </c>
      <c r="K102" s="3"/>
      <c r="L102" s="4" t="s">
        <v>103</v>
      </c>
      <c r="M102" s="4">
        <v>-0.39276695299999997</v>
      </c>
      <c r="N102" s="4" t="s">
        <v>4</v>
      </c>
      <c r="P102" s="3"/>
      <c r="Q102" s="4" t="s">
        <v>103</v>
      </c>
      <c r="R102" s="4">
        <v>-3.1093392500000001E-2</v>
      </c>
      <c r="S102" s="4" t="s">
        <v>4</v>
      </c>
    </row>
    <row r="103" spans="1:19" ht="17.25" thickBot="1">
      <c r="A103" s="3"/>
      <c r="B103" s="4" t="s">
        <v>105</v>
      </c>
      <c r="C103" s="4">
        <v>-11133</v>
      </c>
      <c r="D103" s="4" t="s">
        <v>104</v>
      </c>
      <c r="F103" s="3"/>
      <c r="G103" s="4" t="s">
        <v>105</v>
      </c>
      <c r="H103" s="4">
        <v>0.25118616199999999</v>
      </c>
      <c r="I103" s="4" t="s">
        <v>4</v>
      </c>
      <c r="K103" s="3"/>
      <c r="L103" s="4" t="s">
        <v>105</v>
      </c>
      <c r="M103" s="4">
        <v>-0.43863627300000002</v>
      </c>
      <c r="N103" s="4" t="s">
        <v>4</v>
      </c>
      <c r="P103" s="3"/>
      <c r="Q103" s="4" t="s">
        <v>105</v>
      </c>
      <c r="R103" s="4">
        <v>-3.3425346000000002E-2</v>
      </c>
      <c r="S103" s="4" t="s">
        <v>4</v>
      </c>
    </row>
    <row r="104" spans="1:19" ht="17.25" thickBot="1">
      <c r="A104" s="3"/>
      <c r="B104" s="4" t="s">
        <v>106</v>
      </c>
      <c r="C104" s="4">
        <v>-17221</v>
      </c>
      <c r="D104" s="4" t="s">
        <v>104</v>
      </c>
      <c r="F104" s="3"/>
      <c r="G104" s="4" t="s">
        <v>106</v>
      </c>
      <c r="H104" s="4">
        <v>0.11848336499999999</v>
      </c>
      <c r="I104" s="4" t="s">
        <v>4</v>
      </c>
      <c r="K104" s="3"/>
      <c r="L104" s="4" t="s">
        <v>106</v>
      </c>
      <c r="M104" s="4">
        <v>-0.45575469699999999</v>
      </c>
      <c r="N104" s="4" t="s">
        <v>4</v>
      </c>
      <c r="P104" s="3"/>
      <c r="Q104" s="4" t="s">
        <v>106</v>
      </c>
      <c r="R104" s="4">
        <v>-3.5948786900000002E-2</v>
      </c>
      <c r="S104" s="4" t="s">
        <v>4</v>
      </c>
    </row>
    <row r="105" spans="1:19" ht="17.25" thickBot="1">
      <c r="A105" s="3"/>
      <c r="B105" s="4" t="s">
        <v>107</v>
      </c>
      <c r="C105" s="4">
        <v>-28087</v>
      </c>
      <c r="D105" s="4" t="s">
        <v>104</v>
      </c>
      <c r="F105" s="3"/>
      <c r="G105" s="4" t="s">
        <v>107</v>
      </c>
      <c r="H105" s="4">
        <v>1.72724556E-2</v>
      </c>
      <c r="I105" s="4" t="s">
        <v>4</v>
      </c>
      <c r="K105" s="3"/>
      <c r="L105" s="4" t="s">
        <v>107</v>
      </c>
      <c r="M105" s="4">
        <v>-0.45645538000000002</v>
      </c>
      <c r="N105" s="4" t="s">
        <v>4</v>
      </c>
      <c r="P105" s="3"/>
      <c r="Q105" s="4" t="s">
        <v>107</v>
      </c>
      <c r="R105" s="4">
        <v>-3.8732141300000002E-2</v>
      </c>
      <c r="S105" s="4" t="s">
        <v>4</v>
      </c>
    </row>
    <row r="106" spans="1:19" ht="17.25" thickBot="1">
      <c r="A106" s="3"/>
      <c r="B106" s="4" t="s">
        <v>108</v>
      </c>
      <c r="C106" s="4">
        <v>-33276</v>
      </c>
      <c r="D106" s="4" t="s">
        <v>104</v>
      </c>
      <c r="F106" s="3"/>
      <c r="G106" s="4" t="s">
        <v>108</v>
      </c>
      <c r="H106" s="4">
        <v>-5.77076823E-2</v>
      </c>
      <c r="I106" s="4" t="s">
        <v>4</v>
      </c>
      <c r="K106" s="3"/>
      <c r="L106" s="4" t="s">
        <v>108</v>
      </c>
      <c r="M106" s="4">
        <v>-0.47490319600000003</v>
      </c>
      <c r="N106" s="4" t="s">
        <v>4</v>
      </c>
      <c r="P106" s="3"/>
      <c r="Q106" s="4" t="s">
        <v>108</v>
      </c>
      <c r="R106" s="4">
        <v>-4.02830541E-2</v>
      </c>
      <c r="S106" s="4" t="s">
        <v>4</v>
      </c>
    </row>
    <row r="107" spans="1:19" ht="17.25" thickBot="1">
      <c r="A107" s="3"/>
      <c r="B107" s="4" t="s">
        <v>109</v>
      </c>
      <c r="C107" s="4">
        <v>-34303</v>
      </c>
      <c r="D107" s="4" t="s">
        <v>104</v>
      </c>
      <c r="F107" s="3"/>
      <c r="G107" s="4" t="s">
        <v>109</v>
      </c>
      <c r="H107" s="4">
        <v>-0.10617133199999999</v>
      </c>
      <c r="I107" s="4" t="s">
        <v>4</v>
      </c>
      <c r="K107" s="3"/>
      <c r="L107" s="4" t="s">
        <v>109</v>
      </c>
      <c r="M107" s="4">
        <v>-0.47597014900000001</v>
      </c>
      <c r="N107" s="4" t="s">
        <v>4</v>
      </c>
      <c r="P107" s="3"/>
      <c r="Q107" s="4" t="s">
        <v>109</v>
      </c>
      <c r="R107" s="4">
        <v>-4.04153243E-2</v>
      </c>
      <c r="S107" s="4" t="s">
        <v>4</v>
      </c>
    </row>
    <row r="108" spans="1:19" ht="17.25" thickBot="1">
      <c r="A108" s="3"/>
      <c r="B108" s="4" t="s">
        <v>110</v>
      </c>
      <c r="C108" s="4">
        <v>-30630</v>
      </c>
      <c r="D108" s="4" t="s">
        <v>104</v>
      </c>
      <c r="F108" s="3"/>
      <c r="G108" s="4" t="s">
        <v>110</v>
      </c>
      <c r="H108" s="4">
        <v>-0.12645941999999999</v>
      </c>
      <c r="I108" s="4" t="s">
        <v>4</v>
      </c>
      <c r="K108" s="3"/>
      <c r="L108" s="4" t="s">
        <v>110</v>
      </c>
      <c r="M108" s="4">
        <v>-0.43662965300000001</v>
      </c>
      <c r="N108" s="4" t="s">
        <v>4</v>
      </c>
      <c r="P108" s="3"/>
      <c r="Q108" s="4" t="s">
        <v>110</v>
      </c>
      <c r="R108" s="4">
        <v>-3.8889225600000001E-2</v>
      </c>
      <c r="S108" s="4" t="s">
        <v>4</v>
      </c>
    </row>
    <row r="109" spans="1:19" ht="17.25" thickBot="1">
      <c r="A109" s="3"/>
      <c r="B109" s="4" t="s">
        <v>111</v>
      </c>
      <c r="C109" s="4">
        <v>-23155</v>
      </c>
      <c r="D109" s="4" t="s">
        <v>104</v>
      </c>
      <c r="F109" s="3"/>
      <c r="G109" s="4" t="s">
        <v>111</v>
      </c>
      <c r="H109" s="4">
        <v>-0.111199647</v>
      </c>
      <c r="I109" s="4" t="s">
        <v>4</v>
      </c>
      <c r="K109" s="3"/>
      <c r="L109" s="4" t="s">
        <v>111</v>
      </c>
      <c r="M109" s="4">
        <v>-0.41256469499999998</v>
      </c>
      <c r="N109" s="4" t="s">
        <v>4</v>
      </c>
      <c r="P109" s="3"/>
      <c r="Q109" s="4" t="s">
        <v>111</v>
      </c>
      <c r="R109" s="4">
        <v>-3.8772366900000001E-2</v>
      </c>
      <c r="S109" s="4" t="s">
        <v>4</v>
      </c>
    </row>
    <row r="110" spans="1:19" ht="17.25" thickBot="1">
      <c r="A110" s="3"/>
      <c r="B110" s="4" t="s">
        <v>112</v>
      </c>
      <c r="C110" s="4">
        <v>-23155</v>
      </c>
      <c r="D110" s="4" t="s">
        <v>104</v>
      </c>
      <c r="F110" s="3"/>
      <c r="G110" s="4" t="s">
        <v>112</v>
      </c>
      <c r="H110" s="4">
        <v>-5.8333814099999999E-2</v>
      </c>
      <c r="I110" s="4" t="s">
        <v>4</v>
      </c>
      <c r="K110" s="3"/>
      <c r="L110" s="4" t="s">
        <v>112</v>
      </c>
      <c r="M110" s="4">
        <v>-0.34380269099999999</v>
      </c>
      <c r="N110" s="4" t="s">
        <v>4</v>
      </c>
      <c r="P110" s="3"/>
      <c r="Q110" s="4" t="s">
        <v>112</v>
      </c>
      <c r="R110" s="4">
        <v>-3.3383522200000001E-2</v>
      </c>
      <c r="S110" s="4" t="s">
        <v>4</v>
      </c>
    </row>
    <row r="111" spans="1:19" ht="17.25" thickBot="1">
      <c r="A111" s="3"/>
      <c r="B111" s="4" t="s">
        <v>113</v>
      </c>
      <c r="C111" s="4">
        <v>-10902</v>
      </c>
      <c r="D111" s="4" t="s">
        <v>104</v>
      </c>
      <c r="F111" s="3"/>
      <c r="G111" s="4" t="s">
        <v>113</v>
      </c>
      <c r="H111" s="4">
        <v>3.23086977E-2</v>
      </c>
      <c r="I111" s="4" t="s">
        <v>4</v>
      </c>
      <c r="K111" s="3"/>
      <c r="L111" s="4" t="s">
        <v>113</v>
      </c>
      <c r="M111" s="4">
        <v>-0.31142687800000002</v>
      </c>
      <c r="N111" s="4" t="s">
        <v>4</v>
      </c>
      <c r="P111" s="3"/>
      <c r="Q111" s="4" t="s">
        <v>113</v>
      </c>
      <c r="R111" s="4">
        <v>-3.09781451E-2</v>
      </c>
      <c r="S111" s="4" t="s">
        <v>4</v>
      </c>
    </row>
    <row r="112" spans="1:19" ht="17.25" thickBot="1">
      <c r="A112" s="3"/>
      <c r="B112" s="4" t="s">
        <v>114</v>
      </c>
      <c r="C112" s="4">
        <v>1967</v>
      </c>
      <c r="D112" s="4" t="s">
        <v>104</v>
      </c>
      <c r="F112" s="3"/>
      <c r="G112" s="4" t="s">
        <v>114</v>
      </c>
      <c r="H112" s="4">
        <v>0.11868786100000001</v>
      </c>
      <c r="I112" s="4" t="s">
        <v>4</v>
      </c>
      <c r="K112" s="3"/>
      <c r="L112" s="4" t="s">
        <v>114</v>
      </c>
      <c r="M112" s="4">
        <v>-0.21130570800000001</v>
      </c>
      <c r="N112" s="4" t="s">
        <v>4</v>
      </c>
      <c r="P112" s="3"/>
      <c r="Q112" s="4" t="s">
        <v>114</v>
      </c>
      <c r="R112" s="4">
        <v>-2.4694183799999998E-2</v>
      </c>
      <c r="S112" s="4" t="s">
        <v>4</v>
      </c>
    </row>
    <row r="113" spans="1:19" ht="17.25" thickBot="1">
      <c r="A113" s="3"/>
      <c r="B113" s="4" t="s">
        <v>115</v>
      </c>
      <c r="C113" s="4">
        <v>7902</v>
      </c>
      <c r="D113" s="4" t="s">
        <v>104</v>
      </c>
      <c r="F113" s="3"/>
      <c r="G113" s="4" t="s">
        <v>115</v>
      </c>
      <c r="H113" s="4">
        <v>0.100518599</v>
      </c>
      <c r="I113" s="4" t="s">
        <v>4</v>
      </c>
      <c r="K113" s="3"/>
      <c r="L113" s="4" t="s">
        <v>115</v>
      </c>
      <c r="M113" s="4">
        <v>-0.12822233099999999</v>
      </c>
      <c r="N113" s="4" t="s">
        <v>4</v>
      </c>
      <c r="P113" s="3"/>
      <c r="Q113" s="4" t="s">
        <v>115</v>
      </c>
      <c r="R113" s="4">
        <v>-1.9779680300000001E-2</v>
      </c>
      <c r="S113" s="4" t="s">
        <v>4</v>
      </c>
    </row>
    <row r="114" spans="1:19" ht="17.25" thickBot="1">
      <c r="A114" s="3"/>
      <c r="B114" s="4" t="s">
        <v>116</v>
      </c>
      <c r="C114" s="4">
        <v>14606</v>
      </c>
      <c r="D114" s="4" t="s">
        <v>104</v>
      </c>
      <c r="F114" s="3"/>
      <c r="G114" s="4" t="s">
        <v>116</v>
      </c>
      <c r="H114" s="4">
        <v>9.9206708399999996E-2</v>
      </c>
      <c r="I114" s="4" t="s">
        <v>4</v>
      </c>
      <c r="K114" s="3"/>
      <c r="L114" s="4" t="s">
        <v>116</v>
      </c>
      <c r="M114" s="4">
        <v>-4.2850263399999998E-2</v>
      </c>
      <c r="N114" s="4" t="s">
        <v>4</v>
      </c>
      <c r="P114" s="3"/>
      <c r="Q114" s="4" t="s">
        <v>116</v>
      </c>
      <c r="R114" s="4">
        <v>-1.09120077E-2</v>
      </c>
      <c r="S114" s="4" t="s">
        <v>4</v>
      </c>
    </row>
    <row r="115" spans="1:19" ht="17.25" thickBot="1">
      <c r="A115" s="3"/>
      <c r="B115" s="4" t="s">
        <v>117</v>
      </c>
      <c r="C115" s="4">
        <v>18305</v>
      </c>
      <c r="D115" s="4" t="s">
        <v>104</v>
      </c>
      <c r="F115" s="3"/>
      <c r="G115" s="4" t="s">
        <v>117</v>
      </c>
      <c r="H115" s="4">
        <v>2.3427326200000001E-2</v>
      </c>
      <c r="I115" s="4" t="s">
        <v>4</v>
      </c>
      <c r="K115" s="3"/>
      <c r="L115" s="4" t="s">
        <v>117</v>
      </c>
      <c r="M115" s="4">
        <v>4.2694572399999998E-2</v>
      </c>
      <c r="N115" s="4" t="s">
        <v>4</v>
      </c>
      <c r="P115" s="3"/>
      <c r="Q115" s="4" t="s">
        <v>117</v>
      </c>
      <c r="R115" s="4">
        <v>-3.6466533799999999E-3</v>
      </c>
      <c r="S115" s="4" t="s">
        <v>4</v>
      </c>
    </row>
    <row r="116" spans="1:19" ht="17.25" thickBot="1">
      <c r="A116" s="3"/>
      <c r="B116" s="4" t="s">
        <v>118</v>
      </c>
      <c r="C116" s="4">
        <v>20540</v>
      </c>
      <c r="D116" s="4" t="s">
        <v>104</v>
      </c>
      <c r="F116" s="3"/>
      <c r="G116" s="4" t="s">
        <v>118</v>
      </c>
      <c r="H116" s="4">
        <v>-3.9495129099999998E-2</v>
      </c>
      <c r="I116" s="4" t="s">
        <v>4</v>
      </c>
      <c r="K116" s="3"/>
      <c r="L116" s="4" t="s">
        <v>118</v>
      </c>
      <c r="M116" s="4">
        <v>0.126838282</v>
      </c>
      <c r="N116" s="4" t="s">
        <v>4</v>
      </c>
      <c r="P116" s="3"/>
      <c r="Q116" s="4" t="s">
        <v>118</v>
      </c>
      <c r="R116" s="4">
        <v>3.6334036800000002E-3</v>
      </c>
      <c r="S116" s="4" t="s">
        <v>4</v>
      </c>
    </row>
    <row r="117" spans="1:19" ht="17.25" thickBot="1">
      <c r="A117" s="3"/>
      <c r="B117" s="4" t="s">
        <v>119</v>
      </c>
      <c r="C117" s="4">
        <v>21079</v>
      </c>
      <c r="D117" s="4" t="s">
        <v>104</v>
      </c>
      <c r="F117" s="3"/>
      <c r="G117" s="4" t="s">
        <v>119</v>
      </c>
      <c r="H117" s="4">
        <v>-7.3899135000000005E-2</v>
      </c>
      <c r="I117" s="4" t="s">
        <v>4</v>
      </c>
      <c r="K117" s="3"/>
      <c r="L117" s="4" t="s">
        <v>119</v>
      </c>
      <c r="M117" s="4">
        <v>0.207573012</v>
      </c>
      <c r="N117" s="4" t="s">
        <v>4</v>
      </c>
      <c r="P117" s="3"/>
      <c r="Q117" s="4" t="s">
        <v>119</v>
      </c>
      <c r="R117" s="4">
        <v>1.07942214E-2</v>
      </c>
      <c r="S117" s="4" t="s">
        <v>4</v>
      </c>
    </row>
    <row r="118" spans="1:19" ht="17.25" thickBot="1">
      <c r="A118" s="3"/>
      <c r="B118" s="4" t="s">
        <v>120</v>
      </c>
      <c r="C118" s="4">
        <v>20000</v>
      </c>
      <c r="D118" s="4" t="s">
        <v>104</v>
      </c>
      <c r="F118" s="3"/>
      <c r="G118" s="4" t="s">
        <v>120</v>
      </c>
      <c r="H118" s="4">
        <v>-8.6472041900000005E-2</v>
      </c>
      <c r="I118" s="4" t="s">
        <v>4</v>
      </c>
      <c r="K118" s="3"/>
      <c r="L118" s="4" t="s">
        <v>120</v>
      </c>
      <c r="M118" s="4">
        <v>0.303386182</v>
      </c>
      <c r="N118" s="4" t="s">
        <v>4</v>
      </c>
      <c r="P118" s="3"/>
      <c r="Q118" s="4" t="s">
        <v>120</v>
      </c>
      <c r="R118" s="4">
        <v>1.7664928E-2</v>
      </c>
      <c r="S118" s="4" t="s">
        <v>4</v>
      </c>
    </row>
    <row r="119" spans="1:19" ht="17.25" thickBot="1">
      <c r="A119" s="3"/>
      <c r="B119" s="4" t="s">
        <v>121</v>
      </c>
      <c r="C119" s="4">
        <v>17149</v>
      </c>
      <c r="D119" s="4" t="s">
        <v>104</v>
      </c>
      <c r="F119" s="3"/>
      <c r="G119" s="4" t="s">
        <v>121</v>
      </c>
      <c r="H119" s="4">
        <v>-7.6127983600000004E-2</v>
      </c>
      <c r="I119" s="4" t="s">
        <v>4</v>
      </c>
      <c r="K119" s="3"/>
      <c r="L119" s="4" t="s">
        <v>121</v>
      </c>
      <c r="M119" s="4">
        <v>0.33402952600000002</v>
      </c>
      <c r="N119" s="4" t="s">
        <v>4</v>
      </c>
      <c r="P119" s="3"/>
      <c r="Q119" s="4" t="s">
        <v>121</v>
      </c>
      <c r="R119" s="4">
        <v>2.4140592700000001E-2</v>
      </c>
      <c r="S119" s="4" t="s">
        <v>4</v>
      </c>
    </row>
    <row r="120" spans="1:19" ht="17.25" thickBot="1">
      <c r="A120" s="3"/>
      <c r="B120" s="4" t="s">
        <v>122</v>
      </c>
      <c r="C120" s="4">
        <v>11523</v>
      </c>
      <c r="D120" s="4" t="s">
        <v>104</v>
      </c>
      <c r="F120" s="3"/>
      <c r="G120" s="4" t="s">
        <v>122</v>
      </c>
      <c r="H120" s="4">
        <v>-4.20686267E-2</v>
      </c>
      <c r="I120" s="4" t="s">
        <v>4</v>
      </c>
      <c r="K120" s="3"/>
      <c r="L120" s="4" t="s">
        <v>122</v>
      </c>
      <c r="M120" s="4">
        <v>0.398570806</v>
      </c>
      <c r="N120" s="4" t="s">
        <v>4</v>
      </c>
      <c r="P120" s="3"/>
      <c r="Q120" s="4" t="s">
        <v>122</v>
      </c>
      <c r="R120" s="4">
        <v>3.0097540499999999E-2</v>
      </c>
      <c r="S120" s="4" t="s">
        <v>4</v>
      </c>
    </row>
    <row r="121" spans="1:19" ht="17.25" thickBot="1">
      <c r="A121" s="3"/>
      <c r="B121" s="4" t="s">
        <v>123</v>
      </c>
      <c r="C121" s="4">
        <v>3971</v>
      </c>
      <c r="D121" s="4" t="s">
        <v>104</v>
      </c>
      <c r="F121" s="3"/>
      <c r="G121" s="4" t="s">
        <v>123</v>
      </c>
      <c r="H121" s="4">
        <v>1.8906440600000001E-2</v>
      </c>
      <c r="I121" s="4" t="s">
        <v>4</v>
      </c>
      <c r="K121" s="3"/>
      <c r="L121" s="4" t="s">
        <v>123</v>
      </c>
      <c r="M121" s="4">
        <v>0.42098656299999998</v>
      </c>
      <c r="N121" s="4" t="s">
        <v>4</v>
      </c>
      <c r="P121" s="3"/>
      <c r="Q121" s="4" t="s">
        <v>123</v>
      </c>
      <c r="R121" s="4">
        <v>3.3919267400000001E-2</v>
      </c>
      <c r="S121" s="4" t="s">
        <v>4</v>
      </c>
    </row>
    <row r="122" spans="1:19" ht="17.25" thickBot="1">
      <c r="A122" s="3"/>
      <c r="B122" s="4" t="s">
        <v>124</v>
      </c>
      <c r="C122" s="4">
        <v>-4506</v>
      </c>
      <c r="D122" s="4" t="s">
        <v>104</v>
      </c>
      <c r="F122" s="3"/>
      <c r="G122" s="4" t="s">
        <v>124</v>
      </c>
      <c r="H122" s="4">
        <v>7.1229070399999997E-2</v>
      </c>
      <c r="I122" s="4" t="s">
        <v>4</v>
      </c>
      <c r="K122" s="3"/>
      <c r="L122" s="4" t="s">
        <v>124</v>
      </c>
      <c r="M122" s="4">
        <v>0.457440972</v>
      </c>
      <c r="N122" s="4" t="s">
        <v>4</v>
      </c>
      <c r="P122" s="3"/>
      <c r="Q122" s="4" t="s">
        <v>124</v>
      </c>
      <c r="R122" s="4">
        <v>3.5826899099999997E-2</v>
      </c>
      <c r="S122" s="4" t="s">
        <v>4</v>
      </c>
    </row>
    <row r="123" spans="1:19" ht="17.25" thickBot="1">
      <c r="A123" s="3"/>
      <c r="B123" s="4" t="s">
        <v>125</v>
      </c>
      <c r="C123" s="4">
        <v>-13291</v>
      </c>
      <c r="D123" s="4" t="s">
        <v>104</v>
      </c>
      <c r="F123" s="3"/>
      <c r="G123" s="4" t="s">
        <v>125</v>
      </c>
      <c r="H123" s="4">
        <v>0.10277299600000001</v>
      </c>
      <c r="I123" s="4" t="s">
        <v>4</v>
      </c>
      <c r="K123" s="3"/>
      <c r="L123" s="4" t="s">
        <v>125</v>
      </c>
      <c r="M123" s="4">
        <v>0.45645538000000002</v>
      </c>
      <c r="N123" s="4" t="s">
        <v>4</v>
      </c>
      <c r="P123" s="3"/>
      <c r="Q123" s="4" t="s">
        <v>125</v>
      </c>
      <c r="R123" s="4">
        <v>3.89292501E-2</v>
      </c>
      <c r="S123" s="4" t="s">
        <v>4</v>
      </c>
    </row>
    <row r="124" spans="1:19" ht="17.25" thickBot="1">
      <c r="A124" s="3"/>
      <c r="B124" s="4" t="s">
        <v>126</v>
      </c>
      <c r="C124" s="4">
        <v>-21382</v>
      </c>
      <c r="D124" s="4" t="s">
        <v>104</v>
      </c>
      <c r="F124" s="3"/>
      <c r="G124" s="4" t="s">
        <v>126</v>
      </c>
      <c r="H124" s="4">
        <v>5.1165290199999998E-2</v>
      </c>
      <c r="I124" s="4" t="s">
        <v>4</v>
      </c>
      <c r="K124" s="3"/>
      <c r="L124" s="4" t="s">
        <v>126</v>
      </c>
      <c r="M124" s="4">
        <v>0.43938723200000002</v>
      </c>
      <c r="N124" s="4" t="s">
        <v>4</v>
      </c>
      <c r="P124" s="3"/>
      <c r="Q124" s="4" t="s">
        <v>126</v>
      </c>
      <c r="R124" s="4">
        <v>3.7461552799999999E-2</v>
      </c>
      <c r="S124" s="4" t="s">
        <v>4</v>
      </c>
    </row>
    <row r="125" spans="1:19" ht="17.25" thickBot="1">
      <c r="A125" s="3"/>
      <c r="B125" s="4" t="s">
        <v>127</v>
      </c>
      <c r="C125" s="4">
        <v>-28087</v>
      </c>
      <c r="D125" s="4" t="s">
        <v>104</v>
      </c>
      <c r="F125" s="3"/>
      <c r="G125" s="4" t="s">
        <v>127</v>
      </c>
      <c r="H125" s="4">
        <v>9.5604462500000001E-3</v>
      </c>
      <c r="I125" s="4" t="s">
        <v>4</v>
      </c>
      <c r="K125" s="3"/>
      <c r="L125" s="4" t="s">
        <v>127</v>
      </c>
      <c r="M125" s="4">
        <v>0.43873792900000003</v>
      </c>
      <c r="N125" s="4" t="s">
        <v>4</v>
      </c>
      <c r="P125" s="3"/>
      <c r="Q125" s="4" t="s">
        <v>127</v>
      </c>
      <c r="R125" s="4">
        <v>3.8776759100000002E-2</v>
      </c>
      <c r="S125" s="4" t="s">
        <v>4</v>
      </c>
    </row>
    <row r="126" spans="1:19" ht="17.25" thickBot="1">
      <c r="A126" s="3"/>
      <c r="B126" s="4" t="s">
        <v>128</v>
      </c>
      <c r="C126" s="4">
        <v>-33276</v>
      </c>
      <c r="D126" s="4" t="s">
        <v>104</v>
      </c>
      <c r="F126" s="3"/>
      <c r="G126" s="4" t="s">
        <v>128</v>
      </c>
      <c r="H126" s="4">
        <v>-2.1014543300000001E-2</v>
      </c>
      <c r="I126" s="4" t="s">
        <v>4</v>
      </c>
      <c r="K126" s="3"/>
      <c r="L126" s="4" t="s">
        <v>128</v>
      </c>
      <c r="M126" s="4">
        <v>0.42285165200000002</v>
      </c>
      <c r="N126" s="4" t="s">
        <v>4</v>
      </c>
      <c r="P126" s="3"/>
      <c r="Q126" s="4" t="s">
        <v>128</v>
      </c>
      <c r="R126" s="4">
        <v>3.73375788E-2</v>
      </c>
      <c r="S126" s="4" t="s">
        <v>4</v>
      </c>
    </row>
    <row r="127" spans="1:19" ht="17.25" thickBot="1">
      <c r="A127" s="3"/>
      <c r="B127" s="4" t="s">
        <v>129</v>
      </c>
      <c r="C127" s="4">
        <v>-34303</v>
      </c>
      <c r="D127" s="4" t="s">
        <v>104</v>
      </c>
      <c r="F127" s="3"/>
      <c r="G127" s="4" t="s">
        <v>129</v>
      </c>
      <c r="H127" s="4">
        <v>-4.29591052E-2</v>
      </c>
      <c r="I127" s="4" t="s">
        <v>4</v>
      </c>
      <c r="K127" s="3"/>
      <c r="L127" s="4" t="s">
        <v>129</v>
      </c>
      <c r="M127" s="4">
        <v>0.38006320599999999</v>
      </c>
      <c r="N127" s="4" t="s">
        <v>4</v>
      </c>
      <c r="P127" s="3"/>
      <c r="Q127" s="4" t="s">
        <v>129</v>
      </c>
      <c r="R127" s="4">
        <v>3.4745939099999998E-2</v>
      </c>
      <c r="S127" s="4" t="s">
        <v>4</v>
      </c>
    </row>
    <row r="128" spans="1:19" ht="17.25" thickBot="1">
      <c r="A128" s="3"/>
      <c r="B128" s="4" t="s">
        <v>130</v>
      </c>
      <c r="C128" s="4">
        <v>-30630</v>
      </c>
      <c r="D128" s="4" t="s">
        <v>104</v>
      </c>
      <c r="F128" s="3"/>
      <c r="G128" s="4" t="s">
        <v>130</v>
      </c>
      <c r="H128" s="4">
        <v>-5.14172465E-2</v>
      </c>
      <c r="I128" s="4" t="s">
        <v>4</v>
      </c>
      <c r="K128" s="3"/>
      <c r="L128" s="4" t="s">
        <v>130</v>
      </c>
      <c r="M128" s="4">
        <v>0.34059497700000002</v>
      </c>
      <c r="N128" s="4" t="s">
        <v>4</v>
      </c>
      <c r="P128" s="3"/>
      <c r="Q128" s="4" t="s">
        <v>130</v>
      </c>
      <c r="R128" s="4">
        <v>3.35869975E-2</v>
      </c>
      <c r="S128" s="4" t="s">
        <v>4</v>
      </c>
    </row>
    <row r="129" spans="1:19" ht="17.25" thickBot="1">
      <c r="A129" s="3"/>
      <c r="B129" s="4" t="s">
        <v>131</v>
      </c>
      <c r="C129" s="4">
        <v>-23155</v>
      </c>
      <c r="D129" s="4" t="s">
        <v>104</v>
      </c>
      <c r="F129" s="3"/>
      <c r="G129" s="4" t="s">
        <v>131</v>
      </c>
      <c r="H129" s="4">
        <v>-4.3700356000000003E-2</v>
      </c>
      <c r="I129" s="4" t="s">
        <v>4</v>
      </c>
      <c r="K129" s="3"/>
      <c r="L129" s="4" t="s">
        <v>131</v>
      </c>
      <c r="M129" s="4">
        <v>0.31750556800000002</v>
      </c>
      <c r="N129" s="4" t="s">
        <v>4</v>
      </c>
      <c r="P129" s="3"/>
      <c r="Q129" s="4" t="s">
        <v>131</v>
      </c>
      <c r="R129" s="4">
        <v>2.89853942E-2</v>
      </c>
      <c r="S129" s="4" t="s">
        <v>4</v>
      </c>
    </row>
    <row r="130" spans="1:19" ht="17.25" thickBot="1">
      <c r="A130" s="3"/>
      <c r="B130" s="4" t="s">
        <v>132</v>
      </c>
      <c r="C130" s="4">
        <v>-13291</v>
      </c>
      <c r="D130" s="4" t="s">
        <v>104</v>
      </c>
      <c r="F130" s="3"/>
      <c r="G130" s="4" t="s">
        <v>132</v>
      </c>
      <c r="H130" s="4">
        <v>-2.0380806200000001E-2</v>
      </c>
      <c r="I130" s="4" t="s">
        <v>4</v>
      </c>
      <c r="K130" s="3"/>
      <c r="L130" s="4" t="s">
        <v>132</v>
      </c>
      <c r="M130" s="4">
        <v>0.25667598800000002</v>
      </c>
      <c r="N130" s="4" t="s">
        <v>4</v>
      </c>
      <c r="P130" s="3"/>
      <c r="Q130" s="4" t="s">
        <v>132</v>
      </c>
      <c r="R130" s="4">
        <v>2.58766767E-2</v>
      </c>
      <c r="S130" s="4" t="s">
        <v>4</v>
      </c>
    </row>
    <row r="131" spans="1:19" ht="17.25" thickBot="1">
      <c r="A131" s="3"/>
      <c r="B131" s="4" t="s">
        <v>133</v>
      </c>
      <c r="C131" s="4">
        <v>-6818</v>
      </c>
      <c r="D131" s="4" t="s">
        <v>104</v>
      </c>
      <c r="F131" s="3"/>
      <c r="G131" s="4" t="s">
        <v>133</v>
      </c>
      <c r="H131" s="4">
        <v>1.99701488E-2</v>
      </c>
      <c r="I131" s="4" t="s">
        <v>4</v>
      </c>
      <c r="K131" s="3"/>
      <c r="L131" s="4" t="s">
        <v>133</v>
      </c>
      <c r="M131" s="4">
        <v>0.212199569</v>
      </c>
      <c r="N131" s="4" t="s">
        <v>4</v>
      </c>
      <c r="P131" s="3"/>
      <c r="Q131" s="4" t="s">
        <v>133</v>
      </c>
      <c r="R131" s="4">
        <v>2.2992191799999999E-2</v>
      </c>
      <c r="S131" s="4" t="s">
        <v>4</v>
      </c>
    </row>
    <row r="132" spans="1:19" ht="17.25" thickBot="1">
      <c r="A132" s="3"/>
      <c r="B132" s="4" t="s">
        <v>134</v>
      </c>
      <c r="C132" s="4">
        <v>-6818</v>
      </c>
      <c r="D132" s="4" t="s">
        <v>104</v>
      </c>
      <c r="F132" s="3"/>
      <c r="G132" s="4" t="s">
        <v>134</v>
      </c>
      <c r="H132" s="4">
        <v>3.8055662099999998E-2</v>
      </c>
      <c r="I132" s="4" t="s">
        <v>4</v>
      </c>
      <c r="K132" s="3"/>
      <c r="L132" s="4" t="s">
        <v>134</v>
      </c>
      <c r="M132" s="4">
        <v>0.16986674099999999</v>
      </c>
      <c r="N132" s="4" t="s">
        <v>4</v>
      </c>
      <c r="P132" s="3"/>
      <c r="Q132" s="4" t="s">
        <v>134</v>
      </c>
      <c r="R132" s="4">
        <v>1.80586576E-2</v>
      </c>
      <c r="S132" s="4" t="s">
        <v>4</v>
      </c>
    </row>
    <row r="133" spans="1:19" ht="17.25" thickBot="1">
      <c r="A133" s="3"/>
      <c r="B133" s="4" t="s">
        <v>135</v>
      </c>
      <c r="C133" s="4">
        <v>7902</v>
      </c>
      <c r="D133" s="4" t="s">
        <v>104</v>
      </c>
      <c r="F133" s="3"/>
      <c r="G133" s="4" t="s">
        <v>135</v>
      </c>
      <c r="H133" s="4">
        <v>2.7829323E-2</v>
      </c>
      <c r="I133" s="4" t="s">
        <v>4</v>
      </c>
      <c r="K133" s="3"/>
      <c r="L133" s="4" t="s">
        <v>135</v>
      </c>
      <c r="M133" s="4">
        <v>0.103643693</v>
      </c>
      <c r="N133" s="4" t="s">
        <v>4</v>
      </c>
      <c r="P133" s="3"/>
      <c r="Q133" s="4" t="s">
        <v>135</v>
      </c>
      <c r="R133" s="4">
        <v>1.4456040200000001E-2</v>
      </c>
      <c r="S133" s="4" t="s">
        <v>4</v>
      </c>
    </row>
    <row r="134" spans="1:19" ht="17.25" thickBot="1">
      <c r="A134" s="3"/>
      <c r="B134" s="4" t="s">
        <v>136</v>
      </c>
      <c r="C134" s="4">
        <v>14606</v>
      </c>
      <c r="D134" s="4" t="s">
        <v>104</v>
      </c>
      <c r="F134" s="3"/>
      <c r="G134" s="4" t="s">
        <v>136</v>
      </c>
      <c r="H134" s="4">
        <v>1.6744878099999999E-2</v>
      </c>
      <c r="I134" s="4" t="s">
        <v>4</v>
      </c>
      <c r="K134" s="3"/>
      <c r="L134" s="4" t="s">
        <v>136</v>
      </c>
      <c r="M134" s="4">
        <v>6.4453348499999993E-2</v>
      </c>
      <c r="N134" s="4" t="s">
        <v>4</v>
      </c>
      <c r="P134" s="3"/>
      <c r="Q134" s="4" t="s">
        <v>136</v>
      </c>
      <c r="R134" s="4">
        <v>8.8203102400000004E-3</v>
      </c>
      <c r="S134" s="4" t="s">
        <v>4</v>
      </c>
    </row>
    <row r="135" spans="1:19" ht="17.25" thickBot="1">
      <c r="A135" s="3"/>
      <c r="B135" s="4" t="s">
        <v>137</v>
      </c>
      <c r="C135" s="4">
        <v>18305</v>
      </c>
      <c r="D135" s="4" t="s">
        <v>104</v>
      </c>
      <c r="F135" s="3"/>
      <c r="G135" s="4" t="s">
        <v>137</v>
      </c>
      <c r="H135" s="4">
        <v>5.2578169899999997E-3</v>
      </c>
      <c r="I135" s="4" t="s">
        <v>4</v>
      </c>
      <c r="K135" s="3"/>
      <c r="L135" s="4" t="s">
        <v>137</v>
      </c>
      <c r="M135" s="4">
        <v>0</v>
      </c>
      <c r="N135" s="4" t="s">
        <v>4</v>
      </c>
      <c r="P135" s="3"/>
      <c r="Q135" s="4" t="s">
        <v>137</v>
      </c>
      <c r="R135" s="4">
        <v>5.4851239500000003E-3</v>
      </c>
      <c r="S135" s="4" t="s">
        <v>4</v>
      </c>
    </row>
    <row r="136" spans="1:19" ht="17.25" thickBot="1">
      <c r="A136" s="3"/>
      <c r="B136" s="4" t="s">
        <v>138</v>
      </c>
      <c r="C136" s="4">
        <v>20540</v>
      </c>
      <c r="D136" s="4" t="s">
        <v>104</v>
      </c>
      <c r="F136" s="3"/>
      <c r="G136" s="4" t="s">
        <v>138</v>
      </c>
      <c r="H136" s="4">
        <v>-2.9717222800000002E-3</v>
      </c>
      <c r="I136" s="4" t="s">
        <v>4</v>
      </c>
      <c r="K136" s="3"/>
      <c r="L136" s="4" t="s">
        <v>138</v>
      </c>
      <c r="M136" s="4">
        <v>-5.17224669E-2</v>
      </c>
      <c r="N136" s="4" t="s">
        <v>4</v>
      </c>
      <c r="P136" s="3"/>
      <c r="Q136" s="4" t="s">
        <v>138</v>
      </c>
      <c r="R136" s="4">
        <v>0</v>
      </c>
      <c r="S136" s="4" t="s">
        <v>4</v>
      </c>
    </row>
    <row r="137" spans="1:19" ht="17.25" thickBot="1">
      <c r="A137" s="3"/>
      <c r="B137" s="4" t="s">
        <v>139</v>
      </c>
      <c r="C137" s="4">
        <v>21233</v>
      </c>
      <c r="D137" s="4" t="s">
        <v>104</v>
      </c>
      <c r="F137" s="3"/>
      <c r="G137" s="4" t="s">
        <v>139</v>
      </c>
      <c r="H137" s="4">
        <v>-9.3716206E-3</v>
      </c>
      <c r="I137" s="4" t="s">
        <v>4</v>
      </c>
      <c r="K137" s="3"/>
      <c r="L137" s="4" t="s">
        <v>139</v>
      </c>
      <c r="M137" s="4">
        <v>-0.104449153</v>
      </c>
      <c r="N137" s="4" t="s">
        <v>4</v>
      </c>
      <c r="P137" s="3"/>
      <c r="Q137" s="4" t="s">
        <v>139</v>
      </c>
      <c r="R137" s="4">
        <v>-4.4016977799999999E-3</v>
      </c>
      <c r="S137" s="4" t="s">
        <v>4</v>
      </c>
    </row>
    <row r="138" spans="1:19" ht="17.25" thickBot="1">
      <c r="A138" s="3"/>
      <c r="B138" s="4" t="s">
        <v>140</v>
      </c>
      <c r="C138" s="4">
        <v>20000</v>
      </c>
      <c r="D138" s="4" t="s">
        <v>104</v>
      </c>
      <c r="F138" s="3"/>
      <c r="G138" s="4" t="s">
        <v>140</v>
      </c>
      <c r="H138" s="4">
        <v>-1.1429014600000001E-2</v>
      </c>
      <c r="I138" s="4" t="s">
        <v>4</v>
      </c>
      <c r="K138" s="3"/>
      <c r="L138" s="4" t="s">
        <v>140</v>
      </c>
      <c r="M138" s="4">
        <v>-0.15883444199999999</v>
      </c>
      <c r="N138" s="4" t="s">
        <v>4</v>
      </c>
      <c r="P138" s="3"/>
      <c r="Q138" s="4" t="s">
        <v>140</v>
      </c>
      <c r="R138" s="4">
        <v>-8.8888565099999994E-3</v>
      </c>
      <c r="S138" s="4" t="s">
        <v>4</v>
      </c>
    </row>
    <row r="139" spans="1:19" ht="17.25" thickBot="1">
      <c r="A139" s="3"/>
      <c r="B139" s="4" t="s">
        <v>141</v>
      </c>
      <c r="C139" s="4">
        <v>17149</v>
      </c>
      <c r="D139" s="4" t="s">
        <v>104</v>
      </c>
      <c r="F139" s="3"/>
      <c r="G139" s="4" t="s">
        <v>141</v>
      </c>
      <c r="H139" s="4">
        <v>-8.9144501800000001E-3</v>
      </c>
      <c r="I139" s="4" t="s">
        <v>4</v>
      </c>
      <c r="K139" s="3"/>
      <c r="L139" s="4" t="s">
        <v>141</v>
      </c>
      <c r="M139" s="4">
        <v>-0.215606824</v>
      </c>
      <c r="N139" s="4" t="s">
        <v>4</v>
      </c>
      <c r="P139" s="3"/>
      <c r="Q139" s="4" t="s">
        <v>141</v>
      </c>
      <c r="R139" s="4">
        <v>-1.35171665E-2</v>
      </c>
      <c r="S139" s="4" t="s">
        <v>4</v>
      </c>
    </row>
    <row r="140" spans="1:19" ht="17.25" thickBot="1">
      <c r="A140" s="3"/>
      <c r="B140" s="4" t="s">
        <v>142</v>
      </c>
      <c r="C140" s="4">
        <v>15993</v>
      </c>
      <c r="D140" s="4" t="s">
        <v>104</v>
      </c>
      <c r="K140" s="3"/>
      <c r="L140" s="4" t="s">
        <v>142</v>
      </c>
      <c r="M140" s="4">
        <v>-0.26170182199999997</v>
      </c>
      <c r="N140" s="4" t="s">
        <v>4</v>
      </c>
      <c r="P140" s="3"/>
      <c r="Q140" s="4" t="s">
        <v>142</v>
      </c>
      <c r="R140" s="4">
        <v>-1.8348623099999999E-2</v>
      </c>
      <c r="S140" s="4" t="s">
        <v>4</v>
      </c>
    </row>
    <row r="141" spans="1:19" ht="17.25" thickBot="1">
      <c r="A141" s="3"/>
      <c r="B141" s="4" t="s">
        <v>143</v>
      </c>
      <c r="C141" s="4">
        <v>3971</v>
      </c>
      <c r="D141" s="4" t="s">
        <v>104</v>
      </c>
      <c r="K141" s="3"/>
      <c r="L141" s="4" t="s">
        <v>143</v>
      </c>
      <c r="M141" s="4">
        <v>-0.31110876799999998</v>
      </c>
      <c r="N141" s="4" t="s">
        <v>4</v>
      </c>
      <c r="P141" s="3"/>
      <c r="Q141" s="4" t="s">
        <v>143</v>
      </c>
      <c r="R141" s="4">
        <v>-2.22714096E-2</v>
      </c>
      <c r="S141" s="4" t="s">
        <v>4</v>
      </c>
    </row>
    <row r="142" spans="1:19" ht="17.25" thickBot="1">
      <c r="A142" s="3"/>
      <c r="B142" s="4" t="s">
        <v>144</v>
      </c>
      <c r="C142" s="4">
        <v>352</v>
      </c>
      <c r="D142" s="4" t="s">
        <v>104</v>
      </c>
      <c r="K142" s="3"/>
      <c r="L142" s="4" t="s">
        <v>144</v>
      </c>
      <c r="M142" s="4">
        <v>-0.36445930599999998</v>
      </c>
      <c r="N142" s="4" t="s">
        <v>4</v>
      </c>
      <c r="P142" s="3"/>
      <c r="Q142" s="4" t="s">
        <v>144</v>
      </c>
      <c r="R142" s="4">
        <v>-2.6476053499999999E-2</v>
      </c>
      <c r="S142" s="4" t="s">
        <v>4</v>
      </c>
    </row>
    <row r="143" spans="1:19" ht="17.25" thickBot="1">
      <c r="A143" s="3"/>
      <c r="B143" s="4" t="s">
        <v>145</v>
      </c>
      <c r="C143" s="4">
        <v>-35347</v>
      </c>
      <c r="D143" s="4" t="s">
        <v>104</v>
      </c>
      <c r="K143" s="3"/>
      <c r="L143" s="4" t="s">
        <v>145</v>
      </c>
      <c r="M143" s="4">
        <v>-0.39165967699999998</v>
      </c>
      <c r="N143" s="4" t="s">
        <v>4</v>
      </c>
      <c r="P143" s="3"/>
      <c r="Q143" s="4" t="s">
        <v>145</v>
      </c>
      <c r="R143" s="4">
        <v>-2.9739746800000001E-2</v>
      </c>
      <c r="S143" s="4" t="s">
        <v>4</v>
      </c>
    </row>
    <row r="144" spans="1:19" ht="17.25" thickBot="1">
      <c r="A144" s="3"/>
      <c r="B144" s="4" t="s">
        <v>146</v>
      </c>
      <c r="C144" s="4">
        <v>-35347</v>
      </c>
      <c r="D144" s="4" t="s">
        <v>104</v>
      </c>
      <c r="K144" s="3"/>
      <c r="L144" s="4" t="s">
        <v>146</v>
      </c>
      <c r="M144" s="4">
        <v>-0.421398997</v>
      </c>
      <c r="N144" s="4" t="s">
        <v>4</v>
      </c>
      <c r="P144" s="3"/>
      <c r="Q144" s="4" t="s">
        <v>146</v>
      </c>
      <c r="R144" s="4">
        <v>-3.3288471399999998E-2</v>
      </c>
      <c r="S144" s="4" t="s">
        <v>4</v>
      </c>
    </row>
    <row r="145" spans="1:19" ht="17.25" thickBot="1">
      <c r="A145" s="3"/>
      <c r="B145" s="4" t="s">
        <v>147</v>
      </c>
      <c r="C145" s="4">
        <v>-28347</v>
      </c>
      <c r="D145" s="4" t="s">
        <v>104</v>
      </c>
      <c r="K145" s="3"/>
      <c r="L145" s="4" t="s">
        <v>147</v>
      </c>
      <c r="M145" s="4">
        <v>-0.45376107100000002</v>
      </c>
      <c r="N145" s="4" t="s">
        <v>4</v>
      </c>
      <c r="P145" s="3"/>
      <c r="Q145" s="4" t="s">
        <v>147</v>
      </c>
      <c r="R145" s="4">
        <v>-3.7188943500000002E-2</v>
      </c>
      <c r="S145" s="4" t="s">
        <v>4</v>
      </c>
    </row>
    <row r="146" spans="1:19" ht="17.25" thickBot="1">
      <c r="A146" s="3"/>
      <c r="B146" s="4" t="s">
        <v>148</v>
      </c>
      <c r="C146" s="4">
        <v>-23347</v>
      </c>
      <c r="D146" s="4" t="s">
        <v>104</v>
      </c>
      <c r="K146" s="3"/>
      <c r="L146" s="4" t="s">
        <v>148</v>
      </c>
      <c r="M146" s="4">
        <v>-0.47210121199999999</v>
      </c>
      <c r="N146" s="4" t="s">
        <v>4</v>
      </c>
      <c r="P146" s="3"/>
      <c r="Q146" s="4" t="s">
        <v>148</v>
      </c>
      <c r="R146" s="4">
        <v>-3.8616083599999997E-2</v>
      </c>
      <c r="S146" s="4" t="s">
        <v>4</v>
      </c>
    </row>
    <row r="147" spans="1:19" ht="17.25" thickBot="1">
      <c r="K147" s="3"/>
      <c r="L147" s="4" t="s">
        <v>149</v>
      </c>
      <c r="M147" s="4">
        <v>-0.47348669199999999</v>
      </c>
      <c r="N147" s="4" t="s">
        <v>4</v>
      </c>
      <c r="P147" s="3"/>
      <c r="Q147" s="4" t="s">
        <v>149</v>
      </c>
      <c r="R147" s="4">
        <v>-3.8687847599999999E-2</v>
      </c>
      <c r="S147" s="4" t="s">
        <v>4</v>
      </c>
    </row>
    <row r="148" spans="1:19" ht="17.25" thickBot="1">
      <c r="K148" s="3"/>
      <c r="L148" s="4" t="s">
        <v>150</v>
      </c>
      <c r="M148" s="4">
        <v>-0.45543202799999999</v>
      </c>
      <c r="N148" s="4" t="s">
        <v>4</v>
      </c>
      <c r="P148" s="3"/>
      <c r="Q148" s="4" t="s">
        <v>150</v>
      </c>
      <c r="R148" s="4">
        <v>-4.0234774399999999E-2</v>
      </c>
      <c r="S148" s="4" t="s">
        <v>4</v>
      </c>
    </row>
    <row r="149" spans="1:19" ht="17.25" thickBot="1">
      <c r="K149" s="3"/>
      <c r="L149" s="4" t="s">
        <v>151</v>
      </c>
      <c r="M149" s="4">
        <v>-0.45412659599999999</v>
      </c>
      <c r="N149" s="4" t="s">
        <v>4</v>
      </c>
      <c r="P149" s="3"/>
      <c r="Q149" s="4" t="s">
        <v>151</v>
      </c>
      <c r="R149" s="4">
        <v>-4.0307410100000003E-2</v>
      </c>
      <c r="S149" s="4" t="s">
        <v>4</v>
      </c>
    </row>
    <row r="150" spans="1:19" ht="17.25" thickBot="1">
      <c r="K150" s="3"/>
      <c r="L150" s="4" t="s">
        <v>152</v>
      </c>
      <c r="M150" s="4">
        <v>-0.41131770600000001</v>
      </c>
      <c r="N150" s="4" t="s">
        <v>4</v>
      </c>
      <c r="P150" s="3"/>
      <c r="Q150" s="4" t="s">
        <v>152</v>
      </c>
      <c r="R150" s="4">
        <v>-3.8647189700000001E-2</v>
      </c>
      <c r="S150" s="4" t="s">
        <v>4</v>
      </c>
    </row>
    <row r="151" spans="1:19" ht="17.25" thickBot="1">
      <c r="K151" s="3"/>
      <c r="L151" s="4" t="s">
        <v>153</v>
      </c>
      <c r="M151" s="4">
        <v>-0.36338600500000001</v>
      </c>
      <c r="N151" s="4" t="s">
        <v>4</v>
      </c>
      <c r="P151" s="3"/>
      <c r="Q151" s="4" t="s">
        <v>153</v>
      </c>
      <c r="R151" s="4">
        <v>-3.5004056999999998E-2</v>
      </c>
      <c r="S151" s="4" t="s">
        <v>4</v>
      </c>
    </row>
    <row r="152" spans="1:19" ht="17.25" thickBot="1">
      <c r="K152" s="3"/>
      <c r="L152" s="4" t="s">
        <v>154</v>
      </c>
      <c r="M152" s="4">
        <v>-0.28966033499999999</v>
      </c>
      <c r="N152" s="4" t="s">
        <v>4</v>
      </c>
      <c r="P152" s="3"/>
      <c r="Q152" s="4" t="s">
        <v>154</v>
      </c>
      <c r="R152" s="4">
        <v>-3.0924961000000001E-2</v>
      </c>
      <c r="S152" s="4" t="s">
        <v>4</v>
      </c>
    </row>
    <row r="153" spans="1:19" ht="17.25" thickBot="1">
      <c r="K153" s="3"/>
      <c r="L153" s="4" t="s">
        <v>155</v>
      </c>
      <c r="M153" s="4">
        <v>-0.23200564100000001</v>
      </c>
      <c r="N153" s="4" t="s">
        <v>4</v>
      </c>
      <c r="P153" s="3"/>
      <c r="Q153" s="4" t="s">
        <v>155</v>
      </c>
      <c r="R153" s="4">
        <v>-2.4650743199999998E-2</v>
      </c>
      <c r="S153" s="4" t="s">
        <v>4</v>
      </c>
    </row>
    <row r="154" spans="1:19" ht="17.25" thickBot="1">
      <c r="K154" s="3"/>
      <c r="L154" s="4" t="s">
        <v>156</v>
      </c>
      <c r="M154" s="4">
        <v>-0.14956963100000001</v>
      </c>
      <c r="N154" s="4" t="s">
        <v>4</v>
      </c>
      <c r="P154" s="3"/>
      <c r="Q154" s="4" t="s">
        <v>156</v>
      </c>
      <c r="R154" s="4">
        <v>-1.9744198800000001E-2</v>
      </c>
      <c r="S154" s="4" t="s">
        <v>4</v>
      </c>
    </row>
    <row r="155" spans="1:19" ht="17.25" thickBot="1">
      <c r="K155" s="3"/>
      <c r="L155" s="4" t="s">
        <v>157</v>
      </c>
      <c r="M155" s="4">
        <v>-4.2850263399999998E-2</v>
      </c>
      <c r="N155" s="4" t="s">
        <v>4</v>
      </c>
      <c r="P155" s="3"/>
      <c r="Q155" s="4" t="s">
        <v>157</v>
      </c>
      <c r="R155" s="4">
        <v>-1.27287097E-2</v>
      </c>
      <c r="S155" s="4" t="s">
        <v>4</v>
      </c>
    </row>
    <row r="156" spans="1:19" ht="17.25" thickBot="1">
      <c r="K156" s="3"/>
      <c r="L156" s="4" t="s">
        <v>158</v>
      </c>
      <c r="M156" s="4">
        <v>2.13861391E-2</v>
      </c>
      <c r="N156" s="4" t="s">
        <v>4</v>
      </c>
      <c r="P156" s="3"/>
      <c r="Q156" s="4" t="s">
        <v>158</v>
      </c>
      <c r="R156" s="4">
        <v>-3.6466533799999999E-3</v>
      </c>
      <c r="S156" s="4" t="s">
        <v>4</v>
      </c>
    </row>
    <row r="157" spans="1:19" ht="17.25" thickBot="1">
      <c r="K157" s="3"/>
      <c r="L157" s="4" t="s">
        <v>159</v>
      </c>
      <c r="M157" s="4">
        <v>0.12693074300000001</v>
      </c>
      <c r="N157" s="4" t="s">
        <v>4</v>
      </c>
      <c r="P157" s="3"/>
      <c r="Q157" s="4" t="s">
        <v>159</v>
      </c>
      <c r="R157" s="4">
        <v>1.8200082699999999E-3</v>
      </c>
      <c r="S157" s="4" t="s">
        <v>4</v>
      </c>
    </row>
    <row r="158" spans="1:19" ht="17.25" thickBot="1">
      <c r="K158" s="3"/>
      <c r="L158" s="4" t="s">
        <v>160</v>
      </c>
      <c r="M158" s="4">
        <v>0.20807504700000001</v>
      </c>
      <c r="N158" s="4" t="s">
        <v>4</v>
      </c>
      <c r="P158" s="3"/>
      <c r="Q158" s="4" t="s">
        <v>160</v>
      </c>
      <c r="R158" s="4">
        <v>1.08020902E-2</v>
      </c>
      <c r="S158" s="4" t="s">
        <v>4</v>
      </c>
    </row>
    <row r="159" spans="1:19" ht="17.25" thickBot="1">
      <c r="K159" s="3"/>
      <c r="L159" s="4" t="s">
        <v>161</v>
      </c>
      <c r="M159" s="4">
        <v>0.28402680200000002</v>
      </c>
      <c r="N159" s="4" t="s">
        <v>4</v>
      </c>
      <c r="P159" s="3"/>
      <c r="Q159" s="4" t="s">
        <v>161</v>
      </c>
      <c r="R159" s="4">
        <v>1.7707651500000001E-2</v>
      </c>
      <c r="S159" s="4" t="s">
        <v>4</v>
      </c>
    </row>
    <row r="160" spans="1:19" ht="17.25" thickBot="1">
      <c r="K160" s="3"/>
      <c r="L160" s="4" t="s">
        <v>162</v>
      </c>
      <c r="M160" s="4">
        <v>0.33527743799999998</v>
      </c>
      <c r="N160" s="4" t="s">
        <v>4</v>
      </c>
      <c r="P160" s="3"/>
      <c r="Q160" s="4" t="s">
        <v>162</v>
      </c>
      <c r="R160" s="4">
        <v>2.4171317000000001E-2</v>
      </c>
      <c r="S160" s="4" t="s">
        <v>4</v>
      </c>
    </row>
    <row r="161" spans="11:19" ht="17.25" thickBot="1">
      <c r="K161" s="3"/>
      <c r="L161" s="4" t="s">
        <v>163</v>
      </c>
      <c r="M161" s="4">
        <v>0.39986175299999999</v>
      </c>
      <c r="N161" s="4" t="s">
        <v>4</v>
      </c>
      <c r="P161" s="3"/>
      <c r="Q161" s="4" t="s">
        <v>163</v>
      </c>
      <c r="R161" s="4">
        <v>2.85328608E-2</v>
      </c>
      <c r="S161" s="4" t="s">
        <v>4</v>
      </c>
    </row>
    <row r="162" spans="11:19" ht="17.25" thickBot="1">
      <c r="K162" s="3"/>
      <c r="L162" s="4" t="s">
        <v>164</v>
      </c>
      <c r="M162" s="4">
        <v>0.42230105400000001</v>
      </c>
      <c r="N162" s="4" t="s">
        <v>4</v>
      </c>
      <c r="P162" s="3"/>
      <c r="Q162" s="4" t="s">
        <v>164</v>
      </c>
      <c r="R162" s="4">
        <v>3.4029129900000003E-2</v>
      </c>
      <c r="S162" s="4" t="s">
        <v>4</v>
      </c>
    </row>
    <row r="163" spans="11:19" ht="17.25" thickBot="1">
      <c r="K163" s="3"/>
      <c r="L163" s="4" t="s">
        <v>165</v>
      </c>
      <c r="M163" s="4">
        <v>0.44173702599999998</v>
      </c>
      <c r="N163" s="4" t="s">
        <v>4</v>
      </c>
      <c r="P163" s="3"/>
      <c r="Q163" s="4" t="s">
        <v>165</v>
      </c>
      <c r="R163" s="4">
        <v>3.5938765900000003E-2</v>
      </c>
      <c r="S163" s="4" t="s">
        <v>4</v>
      </c>
    </row>
    <row r="164" spans="11:19" ht="17.25" thickBot="1">
      <c r="K164" s="3"/>
      <c r="L164" s="4" t="s">
        <v>166</v>
      </c>
      <c r="M164" s="4">
        <v>0.45854282400000002</v>
      </c>
      <c r="N164" s="4" t="s">
        <v>4</v>
      </c>
      <c r="P164" s="3"/>
      <c r="Q164" s="4" t="s">
        <v>166</v>
      </c>
      <c r="R164" s="4">
        <v>3.7592809599999999E-2</v>
      </c>
      <c r="S164" s="4" t="s">
        <v>4</v>
      </c>
    </row>
    <row r="165" spans="11:19" ht="17.25" thickBot="1">
      <c r="K165" s="3"/>
      <c r="L165" s="4" t="s">
        <v>167</v>
      </c>
      <c r="M165" s="4">
        <v>0.45691373899999999</v>
      </c>
      <c r="N165" s="4" t="s">
        <v>4</v>
      </c>
      <c r="P165" s="3"/>
      <c r="Q165" s="4" t="s">
        <v>167</v>
      </c>
      <c r="R165" s="4">
        <v>3.9023019399999997E-2</v>
      </c>
      <c r="S165" s="4" t="s">
        <v>4</v>
      </c>
    </row>
    <row r="166" spans="11:19" ht="17.25" thickBot="1">
      <c r="K166" s="3"/>
      <c r="L166" s="4" t="s">
        <v>168</v>
      </c>
      <c r="M166" s="4">
        <v>0.42468261699999998</v>
      </c>
      <c r="N166" s="4" t="s">
        <v>4</v>
      </c>
      <c r="P166" s="3"/>
      <c r="Q166" s="4" t="s">
        <v>168</v>
      </c>
      <c r="R166" s="4">
        <v>3.7548728300000001E-2</v>
      </c>
      <c r="S166" s="4" t="s">
        <v>4</v>
      </c>
    </row>
    <row r="167" spans="11:19" ht="17.25" thickBot="1">
      <c r="K167" s="3"/>
      <c r="L167" s="4" t="s">
        <v>169</v>
      </c>
      <c r="M167" s="4">
        <v>0.42458555100000001</v>
      </c>
      <c r="N167" s="4" t="s">
        <v>4</v>
      </c>
      <c r="P167" s="3"/>
      <c r="Q167" s="4" t="s">
        <v>169</v>
      </c>
      <c r="R167" s="4">
        <v>3.7479046699999997E-2</v>
      </c>
      <c r="S167" s="4" t="s">
        <v>4</v>
      </c>
    </row>
    <row r="168" spans="11:19" ht="17.25" thickBot="1">
      <c r="K168" s="3"/>
      <c r="L168" s="4" t="s">
        <v>170</v>
      </c>
      <c r="M168" s="4">
        <v>0.381393433</v>
      </c>
      <c r="N168" s="4" t="s">
        <v>4</v>
      </c>
      <c r="P168" s="3"/>
      <c r="Q168" s="4" t="s">
        <v>170</v>
      </c>
      <c r="R168" s="4">
        <v>3.6133181299999997E-2</v>
      </c>
      <c r="S168" s="4" t="s">
        <v>4</v>
      </c>
    </row>
    <row r="169" spans="11:19" ht="17.25" thickBot="1">
      <c r="K169" s="3"/>
      <c r="L169" s="4" t="s">
        <v>171</v>
      </c>
      <c r="M169" s="4">
        <v>0.35563600099999998</v>
      </c>
      <c r="N169" s="4" t="s">
        <v>4</v>
      </c>
      <c r="P169" s="3"/>
      <c r="Q169" s="4" t="s">
        <v>171</v>
      </c>
      <c r="R169" s="4">
        <v>3.2457433600000002E-2</v>
      </c>
      <c r="S169" s="4" t="s">
        <v>4</v>
      </c>
    </row>
    <row r="170" spans="11:19" ht="17.25" thickBot="1">
      <c r="K170" s="3"/>
      <c r="L170" s="4" t="s">
        <v>172</v>
      </c>
      <c r="M170" s="4">
        <v>0.31834271600000003</v>
      </c>
      <c r="N170" s="4" t="s">
        <v>4</v>
      </c>
      <c r="P170" s="3"/>
      <c r="Q170" s="4" t="s">
        <v>172</v>
      </c>
      <c r="R170" s="4">
        <v>3.02654207E-2</v>
      </c>
      <c r="S170" s="4" t="s">
        <v>4</v>
      </c>
    </row>
    <row r="171" spans="11:19" ht="17.25" thickBot="1">
      <c r="K171" s="3"/>
      <c r="L171" s="4" t="s">
        <v>173</v>
      </c>
      <c r="M171" s="4">
        <v>0.25726693899999997</v>
      </c>
      <c r="N171" s="4" t="s">
        <v>4</v>
      </c>
      <c r="P171" s="3"/>
      <c r="Q171" s="4" t="s">
        <v>173</v>
      </c>
      <c r="R171" s="4">
        <v>2.5945309499999999E-2</v>
      </c>
      <c r="S171" s="4" t="s">
        <v>4</v>
      </c>
    </row>
    <row r="172" spans="11:19" ht="17.25" thickBot="1">
      <c r="K172" s="3"/>
      <c r="L172" s="4" t="s">
        <v>174</v>
      </c>
      <c r="M172" s="4">
        <v>0.225705817</v>
      </c>
      <c r="N172" s="4" t="s">
        <v>4</v>
      </c>
      <c r="P172" s="3"/>
      <c r="Q172" s="4" t="s">
        <v>174</v>
      </c>
      <c r="R172" s="4">
        <v>2.30451263E-2</v>
      </c>
      <c r="S172" s="4" t="s">
        <v>4</v>
      </c>
    </row>
    <row r="173" spans="11:19" ht="17.25" thickBot="1">
      <c r="K173" s="3"/>
      <c r="L173" s="4" t="s">
        <v>175</v>
      </c>
      <c r="M173" s="4">
        <v>0.17005574700000001</v>
      </c>
      <c r="N173" s="4" t="s">
        <v>4</v>
      </c>
      <c r="P173" s="3"/>
      <c r="Q173" s="4" t="s">
        <v>175</v>
      </c>
      <c r="R173" s="4">
        <v>1.9208069899999999E-2</v>
      </c>
      <c r="S173" s="4" t="s">
        <v>4</v>
      </c>
    </row>
    <row r="174" spans="11:19" ht="17.25" thickBot="1">
      <c r="K174" s="3"/>
      <c r="L174" s="4" t="s">
        <v>176</v>
      </c>
      <c r="M174" s="4">
        <v>0.116588652</v>
      </c>
      <c r="N174" s="4" t="s">
        <v>4</v>
      </c>
      <c r="P174" s="3"/>
      <c r="Q174" s="4" t="s">
        <v>176</v>
      </c>
      <c r="R174" s="4">
        <v>1.44721251E-2</v>
      </c>
      <c r="S174" s="4" t="s">
        <v>4</v>
      </c>
    </row>
    <row r="175" spans="11:19" ht="17.25" thickBot="1">
      <c r="K175" s="3"/>
      <c r="L175" s="4" t="s">
        <v>177</v>
      </c>
      <c r="M175" s="4">
        <v>6.4453348499999993E-2</v>
      </c>
      <c r="N175" s="4" t="s">
        <v>4</v>
      </c>
      <c r="P175" s="3"/>
      <c r="Q175" s="4" t="s">
        <v>177</v>
      </c>
      <c r="R175" s="4">
        <v>9.9219549399999999E-3</v>
      </c>
      <c r="S175" s="4" t="s">
        <v>4</v>
      </c>
    </row>
    <row r="176" spans="11:19" ht="17.25" thickBot="1">
      <c r="K176" s="3"/>
      <c r="L176" s="4" t="s">
        <v>178</v>
      </c>
      <c r="M176" s="4">
        <v>0</v>
      </c>
      <c r="N176" s="4" t="s">
        <v>4</v>
      </c>
      <c r="P176" s="3"/>
      <c r="Q176" s="4" t="s">
        <v>178</v>
      </c>
      <c r="R176" s="4">
        <v>5.4851239500000003E-3</v>
      </c>
      <c r="S176" s="4" t="s">
        <v>4</v>
      </c>
    </row>
    <row r="177" spans="11:19" ht="17.25" thickBot="1">
      <c r="K177" s="3"/>
      <c r="L177" s="4" t="s">
        <v>179</v>
      </c>
      <c r="M177" s="4">
        <v>-3.8749210499999999E-2</v>
      </c>
      <c r="N177" s="4" t="s">
        <v>4</v>
      </c>
      <c r="P177" s="3"/>
      <c r="Q177" s="4" t="s">
        <v>179</v>
      </c>
      <c r="R177" s="4">
        <v>0</v>
      </c>
      <c r="S177" s="4" t="s">
        <v>4</v>
      </c>
    </row>
    <row r="178" spans="11:19" ht="17.25" thickBot="1">
      <c r="K178" s="3"/>
      <c r="L178" s="4" t="s">
        <v>180</v>
      </c>
      <c r="M178" s="4">
        <v>-0.104333326</v>
      </c>
      <c r="N178" s="4" t="s">
        <v>4</v>
      </c>
      <c r="P178" s="3"/>
      <c r="Q178" s="4" t="s">
        <v>180</v>
      </c>
      <c r="R178" s="4">
        <v>-3.2976444300000002E-3</v>
      </c>
      <c r="S178" s="4" t="s">
        <v>4</v>
      </c>
    </row>
    <row r="179" spans="11:19" ht="17.25" thickBot="1">
      <c r="K179" s="3"/>
      <c r="L179" s="4" t="s">
        <v>181</v>
      </c>
      <c r="M179" s="4">
        <v>-0.158655927</v>
      </c>
      <c r="N179" s="4" t="s">
        <v>4</v>
      </c>
      <c r="P179" s="3"/>
      <c r="Q179" s="4" t="s">
        <v>181</v>
      </c>
      <c r="R179" s="4">
        <v>-8.8789993899999996E-3</v>
      </c>
      <c r="S179" s="4" t="s">
        <v>4</v>
      </c>
    </row>
    <row r="180" spans="11:19" ht="17.25" thickBot="1">
      <c r="K180" s="3"/>
      <c r="L180" s="4" t="s">
        <v>182</v>
      </c>
      <c r="M180" s="4">
        <v>-0.20168013900000001</v>
      </c>
      <c r="N180" s="4" t="s">
        <v>4</v>
      </c>
      <c r="P180" s="3"/>
      <c r="Q180" s="4" t="s">
        <v>182</v>
      </c>
      <c r="R180" s="4">
        <v>-1.3501973800000001E-2</v>
      </c>
      <c r="S180" s="4" t="s">
        <v>4</v>
      </c>
    </row>
    <row r="181" spans="11:19" ht="17.25" thickBot="1">
      <c r="K181" s="3"/>
      <c r="L181" s="4" t="s">
        <v>183</v>
      </c>
      <c r="M181" s="4">
        <v>-0.26109015899999999</v>
      </c>
      <c r="N181" s="4" t="s">
        <v>4</v>
      </c>
      <c r="P181" s="3"/>
      <c r="Q181" s="4" t="s">
        <v>183</v>
      </c>
      <c r="R181" s="4">
        <v>-1.71634313E-2</v>
      </c>
      <c r="S181" s="4" t="s">
        <v>4</v>
      </c>
    </row>
    <row r="182" spans="11:19" ht="17.25" thickBot="1">
      <c r="K182" s="3"/>
      <c r="L182" s="4" t="s">
        <v>184</v>
      </c>
      <c r="M182" s="4">
        <v>-0.31036242800000002</v>
      </c>
      <c r="N182" s="4" t="s">
        <v>4</v>
      </c>
      <c r="P182" s="3"/>
      <c r="Q182" s="4" t="s">
        <v>184</v>
      </c>
      <c r="R182" s="4">
        <v>-2.22193561E-2</v>
      </c>
      <c r="S182" s="4" t="s">
        <v>4</v>
      </c>
    </row>
    <row r="183" spans="11:19" ht="17.25" thickBot="1">
      <c r="K183" s="3"/>
      <c r="L183" s="4" t="s">
        <v>185</v>
      </c>
      <c r="M183" s="4">
        <v>-0.348595828</v>
      </c>
      <c r="N183" s="4" t="s">
        <v>4</v>
      </c>
      <c r="P183" s="3"/>
      <c r="Q183" s="4" t="s">
        <v>185</v>
      </c>
      <c r="R183" s="4">
        <v>-2.64125373E-2</v>
      </c>
      <c r="S183" s="4" t="s">
        <v>4</v>
      </c>
    </row>
    <row r="184" spans="11:19" ht="17.25" thickBot="1">
      <c r="K184" s="3"/>
      <c r="L184" s="4" t="s">
        <v>186</v>
      </c>
      <c r="M184" s="4">
        <v>-0.39016026300000001</v>
      </c>
      <c r="N184" s="4" t="s">
        <v>4</v>
      </c>
      <c r="P184" s="3"/>
      <c r="Q184" s="4" t="s">
        <v>186</v>
      </c>
      <c r="R184" s="4">
        <v>-2.9666284099999999E-2</v>
      </c>
      <c r="S184" s="4" t="s">
        <v>4</v>
      </c>
    </row>
    <row r="185" spans="11:19" ht="17.25" thickBot="1">
      <c r="K185" s="3"/>
      <c r="L185" s="4" t="s">
        <v>187</v>
      </c>
      <c r="M185" s="4">
        <v>-0.41962370300000001</v>
      </c>
      <c r="N185" s="4" t="s">
        <v>4</v>
      </c>
      <c r="P185" s="3"/>
      <c r="Q185" s="4" t="s">
        <v>187</v>
      </c>
      <c r="R185" s="4">
        <v>-3.3203512400000003E-2</v>
      </c>
      <c r="S185" s="4" t="s">
        <v>4</v>
      </c>
    </row>
    <row r="186" spans="11:19" ht="17.25" thickBot="1">
      <c r="K186" s="3"/>
      <c r="L186" s="4" t="s">
        <v>188</v>
      </c>
      <c r="M186" s="4">
        <v>-0.45199745899999999</v>
      </c>
      <c r="N186" s="4" t="s">
        <v>4</v>
      </c>
      <c r="P186" s="3"/>
      <c r="Q186" s="4" t="s">
        <v>188</v>
      </c>
      <c r="R186" s="4">
        <v>-3.5710915900000001E-2</v>
      </c>
      <c r="S186" s="4" t="s">
        <v>4</v>
      </c>
    </row>
    <row r="187" spans="11:19" ht="17.25" thickBot="1">
      <c r="K187" s="3"/>
      <c r="L187" s="4" t="s">
        <v>189</v>
      </c>
      <c r="M187" s="4">
        <v>-0.46996623300000001</v>
      </c>
      <c r="N187" s="4" t="s">
        <v>4</v>
      </c>
      <c r="P187" s="3"/>
      <c r="Q187" s="4" t="s">
        <v>189</v>
      </c>
      <c r="R187" s="4">
        <v>-3.84659953E-2</v>
      </c>
      <c r="S187" s="4" t="s">
        <v>4</v>
      </c>
    </row>
    <row r="188" spans="11:19" ht="17.25" thickBot="1">
      <c r="K188" s="3"/>
      <c r="L188" s="4" t="s">
        <v>190</v>
      </c>
      <c r="M188" s="4">
        <v>-0.47149106899999998</v>
      </c>
      <c r="N188" s="4" t="s">
        <v>4</v>
      </c>
      <c r="P188" s="3"/>
      <c r="Q188" s="4" t="s">
        <v>190</v>
      </c>
      <c r="R188" s="4">
        <v>-3.99951786E-2</v>
      </c>
      <c r="S188" s="4" t="s">
        <v>4</v>
      </c>
    </row>
    <row r="189" spans="11:19" ht="17.25" thickBot="1">
      <c r="K189" s="3"/>
      <c r="L189" s="4" t="s">
        <v>191</v>
      </c>
      <c r="M189" s="4">
        <v>-0.47217223000000003</v>
      </c>
      <c r="N189" s="4" t="s">
        <v>4</v>
      </c>
      <c r="P189" s="3"/>
      <c r="Q189" s="4" t="s">
        <v>191</v>
      </c>
      <c r="R189" s="4">
        <v>-4.0124945299999999E-2</v>
      </c>
      <c r="S189" s="4" t="s">
        <v>4</v>
      </c>
    </row>
    <row r="190" spans="11:19" ht="17.25" thickBot="1">
      <c r="K190" s="3"/>
      <c r="L190" s="4" t="s">
        <v>192</v>
      </c>
      <c r="M190" s="4">
        <v>-0.45266991899999998</v>
      </c>
      <c r="N190" s="4" t="s">
        <v>4</v>
      </c>
      <c r="P190" s="3"/>
      <c r="Q190" s="4" t="s">
        <v>192</v>
      </c>
      <c r="R190" s="4">
        <v>-4.0182914600000001E-2</v>
      </c>
      <c r="S190" s="4" t="s">
        <v>4</v>
      </c>
    </row>
    <row r="191" spans="11:19" ht="17.25" thickBot="1">
      <c r="K191" s="3"/>
      <c r="L191" s="4" t="s">
        <v>193</v>
      </c>
      <c r="M191" s="4">
        <v>-0.40995228299999997</v>
      </c>
      <c r="N191" s="4" t="s">
        <v>4</v>
      </c>
      <c r="P191" s="3"/>
      <c r="Q191" s="4" t="s">
        <v>193</v>
      </c>
      <c r="R191" s="4">
        <v>-3.6860272299999997E-2</v>
      </c>
      <c r="S191" s="4" t="s">
        <v>4</v>
      </c>
    </row>
    <row r="192" spans="11:19" ht="17.25" thickBot="1">
      <c r="K192" s="3"/>
      <c r="L192" s="4" t="s">
        <v>194</v>
      </c>
      <c r="M192" s="4">
        <v>-0.36214253299999999</v>
      </c>
      <c r="N192" s="4" t="s">
        <v>4</v>
      </c>
      <c r="P192" s="3"/>
      <c r="Q192" s="4" t="s">
        <v>194</v>
      </c>
      <c r="R192" s="4">
        <v>-3.6547642200000001E-2</v>
      </c>
      <c r="S192" s="4" t="s">
        <v>4</v>
      </c>
    </row>
    <row r="193" spans="11:19" ht="17.25" thickBot="1">
      <c r="K193" s="3"/>
      <c r="L193" s="4" t="s">
        <v>195</v>
      </c>
      <c r="M193" s="4">
        <v>-0.30978623</v>
      </c>
      <c r="N193" s="4" t="s">
        <v>4</v>
      </c>
      <c r="P193" s="3"/>
      <c r="Q193" s="4" t="s">
        <v>195</v>
      </c>
      <c r="R193" s="4">
        <v>-3.08191404E-2</v>
      </c>
      <c r="S193" s="4" t="s">
        <v>4</v>
      </c>
    </row>
    <row r="194" spans="11:19" ht="17.25" thickBot="1">
      <c r="K194" s="3"/>
      <c r="L194" s="4" t="s">
        <v>196</v>
      </c>
      <c r="M194" s="4">
        <v>-0.231590196</v>
      </c>
      <c r="N194" s="4" t="s">
        <v>4</v>
      </c>
      <c r="P194" s="3"/>
      <c r="Q194" s="4" t="s">
        <v>196</v>
      </c>
      <c r="R194" s="4">
        <v>-2.6363501300000002E-2</v>
      </c>
      <c r="S194" s="4" t="s">
        <v>4</v>
      </c>
    </row>
    <row r="195" spans="11:19" ht="17.25" thickBot="1">
      <c r="K195" s="3"/>
      <c r="L195" s="4" t="s">
        <v>197</v>
      </c>
      <c r="M195" s="4">
        <v>-0.1492984</v>
      </c>
      <c r="N195" s="4" t="s">
        <v>4</v>
      </c>
      <c r="P195" s="3"/>
      <c r="Q195" s="4" t="s">
        <v>197</v>
      </c>
      <c r="R195" s="4">
        <v>-1.9708843899999998E-2</v>
      </c>
      <c r="S195" s="4" t="s">
        <v>4</v>
      </c>
    </row>
    <row r="196" spans="11:19" ht="17.25" thickBot="1">
      <c r="K196" s="3"/>
      <c r="L196" s="4" t="s">
        <v>198</v>
      </c>
      <c r="M196" s="4">
        <v>-6.4275398900000003E-2</v>
      </c>
      <c r="N196" s="4" t="s">
        <v>4</v>
      </c>
      <c r="P196" s="3"/>
      <c r="Q196" s="4" t="s">
        <v>198</v>
      </c>
      <c r="R196" s="4">
        <v>-1.2705627800000001E-2</v>
      </c>
      <c r="S196" s="4" t="s">
        <v>4</v>
      </c>
    </row>
    <row r="197" spans="11:19" ht="17.25" thickBot="1">
      <c r="K197" s="3"/>
      <c r="L197" s="4" t="s">
        <v>199</v>
      </c>
      <c r="M197" s="4">
        <v>2.13861391E-2</v>
      </c>
      <c r="N197" s="4" t="s">
        <v>4</v>
      </c>
      <c r="P197" s="3"/>
      <c r="Q197" s="4" t="s">
        <v>199</v>
      </c>
      <c r="R197" s="4">
        <v>-5.4699801800000003E-3</v>
      </c>
      <c r="S197" s="4" t="s">
        <v>4</v>
      </c>
    </row>
    <row r="198" spans="11:19" ht="17.25" thickBot="1">
      <c r="K198" s="3"/>
      <c r="L198" s="4" t="s">
        <v>200</v>
      </c>
      <c r="M198" s="4">
        <v>0.10596638899999999</v>
      </c>
      <c r="N198" s="4" t="s">
        <v>4</v>
      </c>
      <c r="P198" s="3"/>
      <c r="Q198" s="4" t="s">
        <v>200</v>
      </c>
      <c r="R198" s="4">
        <v>8.4580250100000004E-2</v>
      </c>
      <c r="S198" s="4" t="s">
        <v>4</v>
      </c>
    </row>
    <row r="199" spans="11:19" ht="17.25" thickBot="1">
      <c r="K199" s="3"/>
      <c r="L199" s="4" t="s">
        <v>201</v>
      </c>
      <c r="M199" s="4">
        <v>0.208443657</v>
      </c>
      <c r="N199" s="4" t="s">
        <v>4</v>
      </c>
      <c r="P199" s="3"/>
      <c r="Q199" s="4" t="s">
        <v>201</v>
      </c>
      <c r="R199" s="4">
        <v>0.102477267</v>
      </c>
      <c r="S199" s="4" t="s">
        <v>4</v>
      </c>
    </row>
    <row r="200" spans="11:19" ht="17.25" thickBot="1">
      <c r="K200" s="3"/>
      <c r="L200" s="4" t="s">
        <v>202</v>
      </c>
      <c r="M200" s="4">
        <v>0.28451779500000002</v>
      </c>
      <c r="N200" s="4" t="s">
        <v>4</v>
      </c>
      <c r="P200" s="3"/>
      <c r="Q200" s="4" t="s">
        <v>202</v>
      </c>
      <c r="R200" s="4">
        <v>7.6074138299999997E-2</v>
      </c>
      <c r="S200" s="4" t="s">
        <v>4</v>
      </c>
    </row>
    <row r="201" spans="11:19" ht="17.25" thickBot="1">
      <c r="K201" s="3"/>
      <c r="L201" s="4" t="s">
        <v>203</v>
      </c>
      <c r="M201" s="4">
        <v>0.33571600899999998</v>
      </c>
      <c r="N201" s="4" t="s">
        <v>4</v>
      </c>
      <c r="P201" s="3"/>
      <c r="Q201" s="4" t="s">
        <v>203</v>
      </c>
      <c r="R201" s="4">
        <v>5.1198214300000003E-2</v>
      </c>
      <c r="S201" s="4" t="s">
        <v>4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6"/>
  <sheetViews>
    <sheetView topLeftCell="A39" zoomScale="70" zoomScaleNormal="70" workbookViewId="0">
      <selection activeCell="M27" sqref="M27"/>
    </sheetView>
  </sheetViews>
  <sheetFormatPr defaultRowHeight="16.5"/>
  <cols>
    <col min="5" max="5" width="2.625" customWidth="1"/>
    <col min="8" max="8" width="14.5" customWidth="1"/>
    <col min="10" max="10" width="2.125" customWidth="1"/>
    <col min="13" max="13" width="18.5" customWidth="1"/>
  </cols>
  <sheetData>
    <row r="1" spans="1:19">
      <c r="B1" t="s">
        <v>1251</v>
      </c>
      <c r="C1" s="26">
        <v>225024</v>
      </c>
    </row>
    <row r="2" spans="1:19" ht="17.25" thickBot="1"/>
    <row r="3" spans="1:19" ht="17.25" thickBot="1">
      <c r="A3" s="1"/>
      <c r="B3" s="2" t="s">
        <v>0</v>
      </c>
      <c r="C3" s="2" t="s">
        <v>1</v>
      </c>
      <c r="D3" s="2" t="s">
        <v>2</v>
      </c>
    </row>
    <row r="4" spans="1:19" ht="30.75" thickBot="1">
      <c r="A4" s="3"/>
      <c r="B4" s="4" t="s">
        <v>310</v>
      </c>
      <c r="C4" s="25">
        <v>112872</v>
      </c>
      <c r="D4" s="4" t="s">
        <v>311</v>
      </c>
    </row>
    <row r="5" spans="1:19" ht="30.75" thickBot="1">
      <c r="A5" s="3"/>
      <c r="B5" s="4" t="s">
        <v>312</v>
      </c>
      <c r="C5" s="25">
        <v>84461</v>
      </c>
      <c r="D5" s="4" t="s">
        <v>311</v>
      </c>
      <c r="F5">
        <f>C5/C1</f>
        <v>0.37534218572241185</v>
      </c>
    </row>
    <row r="6" spans="1:19" ht="30.75" thickBot="1">
      <c r="A6" s="3"/>
      <c r="B6" s="4" t="s">
        <v>313</v>
      </c>
      <c r="C6" s="25">
        <v>140562</v>
      </c>
      <c r="D6" s="4" t="s">
        <v>311</v>
      </c>
      <c r="F6">
        <f>C6/C1</f>
        <v>0.62465337030716728</v>
      </c>
    </row>
    <row r="7" spans="1:19" ht="17.25" thickBot="1">
      <c r="A7" t="s">
        <v>324</v>
      </c>
      <c r="F7" t="s">
        <v>325</v>
      </c>
      <c r="K7" t="s">
        <v>326</v>
      </c>
    </row>
    <row r="8" spans="1:19" ht="17.25" thickBot="1">
      <c r="A8" s="1"/>
      <c r="B8" s="2" t="s">
        <v>0</v>
      </c>
      <c r="C8" s="2" t="s">
        <v>1</v>
      </c>
      <c r="D8" s="2" t="s">
        <v>2</v>
      </c>
      <c r="F8" s="1"/>
      <c r="G8" s="2" t="s">
        <v>0</v>
      </c>
      <c r="H8" s="2" t="s">
        <v>1</v>
      </c>
      <c r="I8" s="2" t="s">
        <v>2</v>
      </c>
      <c r="K8" s="1"/>
      <c r="L8" s="2" t="s">
        <v>0</v>
      </c>
      <c r="M8" s="2" t="s">
        <v>1</v>
      </c>
      <c r="N8" s="2" t="s">
        <v>2</v>
      </c>
      <c r="P8" s="1"/>
      <c r="Q8" s="2" t="s">
        <v>0</v>
      </c>
      <c r="R8" s="2" t="s">
        <v>1</v>
      </c>
      <c r="S8" s="2" t="s">
        <v>2</v>
      </c>
    </row>
    <row r="9" spans="1:19" ht="17.25" thickBot="1">
      <c r="A9" s="3"/>
      <c r="B9" s="4" t="s">
        <v>3</v>
      </c>
      <c r="C9" s="4">
        <v>-18894</v>
      </c>
      <c r="D9" s="4" t="s">
        <v>104</v>
      </c>
      <c r="F9" s="3"/>
      <c r="G9" s="4" t="s">
        <v>5</v>
      </c>
      <c r="H9" s="4">
        <v>-3.8194630299999997E-2</v>
      </c>
      <c r="I9" s="4" t="s">
        <v>4</v>
      </c>
      <c r="K9" s="3"/>
      <c r="L9" s="4" t="s">
        <v>6</v>
      </c>
      <c r="M9" s="4">
        <v>-1.52632967E-3</v>
      </c>
      <c r="N9" s="4" t="s">
        <v>4</v>
      </c>
      <c r="P9" s="3"/>
      <c r="Q9" s="4" t="s">
        <v>5</v>
      </c>
      <c r="R9" s="4">
        <v>3.4391839100000002E-2</v>
      </c>
      <c r="S9" s="4" t="s">
        <v>4</v>
      </c>
    </row>
    <row r="10" spans="1:19" ht="17.25" thickBot="1">
      <c r="A10" s="3"/>
      <c r="B10" s="4" t="s">
        <v>5</v>
      </c>
      <c r="C10" s="4">
        <v>-13894</v>
      </c>
      <c r="D10" s="4" t="s">
        <v>104</v>
      </c>
      <c r="F10" s="3"/>
      <c r="G10" s="4" t="s">
        <v>6</v>
      </c>
      <c r="H10" s="4">
        <v>-3.972096E-2</v>
      </c>
      <c r="I10" s="4" t="s">
        <v>4</v>
      </c>
      <c r="K10" s="3"/>
      <c r="L10" s="4" t="s">
        <v>7</v>
      </c>
      <c r="M10" s="6">
        <v>-9.8366290299999994E-5</v>
      </c>
      <c r="N10" s="4" t="s">
        <v>4</v>
      </c>
      <c r="P10" s="3"/>
      <c r="Q10" s="4" t="s">
        <v>6</v>
      </c>
      <c r="R10" s="4">
        <v>3.2057281600000001E-2</v>
      </c>
      <c r="S10" s="4" t="s">
        <v>4</v>
      </c>
    </row>
    <row r="11" spans="1:19" ht="17.25" thickBot="1">
      <c r="A11" s="3"/>
      <c r="B11" s="4" t="s">
        <v>6</v>
      </c>
      <c r="C11" s="4">
        <v>-8894</v>
      </c>
      <c r="D11" s="4" t="s">
        <v>104</v>
      </c>
      <c r="F11" s="3"/>
      <c r="G11" s="4" t="s">
        <v>7</v>
      </c>
      <c r="H11" s="4">
        <v>-3.9819326299999999E-2</v>
      </c>
      <c r="I11" s="4" t="s">
        <v>4</v>
      </c>
      <c r="K11" s="3"/>
      <c r="L11" s="4" t="s">
        <v>8</v>
      </c>
      <c r="M11" s="6">
        <v>-5.5287033299999999E-5</v>
      </c>
      <c r="N11" s="4" t="s">
        <v>4</v>
      </c>
      <c r="P11" s="3"/>
      <c r="Q11" s="4" t="s">
        <v>7</v>
      </c>
      <c r="R11" s="4">
        <v>2.87425984E-2</v>
      </c>
      <c r="S11" s="4" t="s">
        <v>4</v>
      </c>
    </row>
    <row r="12" spans="1:19" ht="17.25" thickBot="1">
      <c r="A12" s="3"/>
      <c r="B12" s="4" t="s">
        <v>7</v>
      </c>
      <c r="C12" s="4">
        <v>-3894</v>
      </c>
      <c r="D12" s="4" t="s">
        <v>104</v>
      </c>
      <c r="F12" s="3"/>
      <c r="G12" s="4" t="s">
        <v>8</v>
      </c>
      <c r="H12" s="4">
        <v>-3.98746133E-2</v>
      </c>
      <c r="I12" s="4" t="s">
        <v>4</v>
      </c>
      <c r="K12" s="3"/>
      <c r="L12" s="4" t="s">
        <v>9</v>
      </c>
      <c r="M12" s="4">
        <v>1.6582496500000001E-3</v>
      </c>
      <c r="N12" s="4" t="s">
        <v>4</v>
      </c>
      <c r="P12" s="3"/>
      <c r="Q12" s="4" t="s">
        <v>8</v>
      </c>
      <c r="R12" s="4">
        <v>2.4535553500000001E-2</v>
      </c>
      <c r="S12" s="4" t="s">
        <v>4</v>
      </c>
    </row>
    <row r="13" spans="1:19" ht="17.25" thickBot="1">
      <c r="A13" s="3"/>
      <c r="B13" s="4" t="s">
        <v>8</v>
      </c>
      <c r="C13" s="4">
        <v>106</v>
      </c>
      <c r="D13" s="4" t="s">
        <v>104</v>
      </c>
      <c r="F13" s="3"/>
      <c r="G13" s="4" t="s">
        <v>9</v>
      </c>
      <c r="H13" s="4">
        <v>-3.8216363599999997E-2</v>
      </c>
      <c r="I13" s="4" t="s">
        <v>4</v>
      </c>
      <c r="K13" s="3"/>
      <c r="L13" s="4" t="s">
        <v>10</v>
      </c>
      <c r="M13" s="4">
        <v>1.9101537800000001E-3</v>
      </c>
      <c r="N13" s="4" t="s">
        <v>4</v>
      </c>
      <c r="P13" s="3"/>
      <c r="Q13" s="4" t="s">
        <v>9</v>
      </c>
      <c r="R13" s="4">
        <v>2.17115656E-2</v>
      </c>
      <c r="S13" s="4" t="s">
        <v>4</v>
      </c>
    </row>
    <row r="14" spans="1:19" ht="17.25" thickBot="1">
      <c r="A14" s="3"/>
      <c r="B14" s="4" t="s">
        <v>9</v>
      </c>
      <c r="C14" s="4">
        <v>4106</v>
      </c>
      <c r="D14" s="4" t="s">
        <v>104</v>
      </c>
      <c r="F14" s="3"/>
      <c r="G14" s="4" t="s">
        <v>10</v>
      </c>
      <c r="H14" s="4">
        <v>-3.6306209899999997E-2</v>
      </c>
      <c r="I14" s="4" t="s">
        <v>4</v>
      </c>
      <c r="K14" s="3"/>
      <c r="L14" s="4" t="s">
        <v>11</v>
      </c>
      <c r="M14" s="4">
        <v>3.9311945400000003E-3</v>
      </c>
      <c r="N14" s="4" t="s">
        <v>4</v>
      </c>
      <c r="P14" s="3"/>
      <c r="Q14" s="4" t="s">
        <v>10</v>
      </c>
      <c r="R14" s="4">
        <v>1.6854874799999999E-2</v>
      </c>
      <c r="S14" s="4" t="s">
        <v>4</v>
      </c>
    </row>
    <row r="15" spans="1:19" ht="17.25" thickBot="1">
      <c r="A15" s="3"/>
      <c r="B15" s="4" t="s">
        <v>10</v>
      </c>
      <c r="C15" s="4">
        <v>9106</v>
      </c>
      <c r="D15" s="4" t="s">
        <v>104</v>
      </c>
      <c r="F15" s="3"/>
      <c r="G15" s="4" t="s">
        <v>11</v>
      </c>
      <c r="H15" s="4">
        <v>-3.2375015299999997E-2</v>
      </c>
      <c r="I15" s="4" t="s">
        <v>4</v>
      </c>
      <c r="K15" s="3"/>
      <c r="L15" s="4" t="s">
        <v>12</v>
      </c>
      <c r="M15" s="4">
        <v>3.2375015299999997E-2</v>
      </c>
      <c r="N15" s="4" t="s">
        <v>4</v>
      </c>
      <c r="P15" s="3"/>
      <c r="Q15" s="4" t="s">
        <v>11</v>
      </c>
      <c r="R15" s="4">
        <v>1.33073423E-2</v>
      </c>
      <c r="S15" s="4" t="s">
        <v>4</v>
      </c>
    </row>
    <row r="16" spans="1:19" ht="17.25" thickBot="1">
      <c r="A16" s="3"/>
      <c r="B16" s="4" t="s">
        <v>11</v>
      </c>
      <c r="C16" s="4">
        <v>14106</v>
      </c>
      <c r="D16" s="4" t="s">
        <v>104</v>
      </c>
      <c r="F16" s="3"/>
      <c r="G16" s="4" t="s">
        <v>12</v>
      </c>
      <c r="H16" s="4">
        <v>0</v>
      </c>
      <c r="I16" s="4" t="s">
        <v>4</v>
      </c>
      <c r="K16" s="3"/>
      <c r="L16" s="4" t="s">
        <v>13</v>
      </c>
      <c r="M16" s="4">
        <v>-6.3401386099999998E-2</v>
      </c>
      <c r="N16" s="4" t="s">
        <v>4</v>
      </c>
      <c r="P16" s="3"/>
      <c r="Q16" s="4" t="s">
        <v>12</v>
      </c>
      <c r="R16" s="4">
        <v>7.7016418800000003E-3</v>
      </c>
      <c r="S16" s="4" t="s">
        <v>4</v>
      </c>
    </row>
    <row r="17" spans="1:19" ht="17.25" thickBot="1">
      <c r="A17" s="3"/>
      <c r="B17" s="4" t="s">
        <v>12</v>
      </c>
      <c r="C17" s="4">
        <v>19106</v>
      </c>
      <c r="D17" s="4" t="s">
        <v>104</v>
      </c>
      <c r="F17" s="3"/>
      <c r="G17" s="4" t="s">
        <v>13</v>
      </c>
      <c r="H17" s="4">
        <v>-6.3401386099999998E-2</v>
      </c>
      <c r="I17" s="4" t="s">
        <v>4</v>
      </c>
      <c r="K17" s="3"/>
      <c r="L17" s="4" t="s">
        <v>14</v>
      </c>
      <c r="M17" s="4">
        <v>5.6108079900000003E-2</v>
      </c>
      <c r="N17" s="4" t="s">
        <v>4</v>
      </c>
      <c r="P17" s="3"/>
      <c r="Q17" s="4" t="s">
        <v>13</v>
      </c>
      <c r="R17" s="4">
        <v>3.28680594E-3</v>
      </c>
      <c r="S17" s="4" t="s">
        <v>4</v>
      </c>
    </row>
    <row r="18" spans="1:19" ht="17.25" thickBot="1">
      <c r="A18" s="3"/>
      <c r="B18" s="4" t="s">
        <v>13</v>
      </c>
      <c r="C18" s="4">
        <v>22106</v>
      </c>
      <c r="D18" s="4" t="s">
        <v>104</v>
      </c>
      <c r="F18" s="3"/>
      <c r="G18" s="4" t="s">
        <v>14</v>
      </c>
      <c r="H18" s="4">
        <v>-7.2933067599999998E-3</v>
      </c>
      <c r="I18" s="4" t="s">
        <v>4</v>
      </c>
      <c r="K18" s="3"/>
      <c r="L18" s="4" t="s">
        <v>15</v>
      </c>
      <c r="M18" s="4">
        <v>7.2933067599999998E-3</v>
      </c>
      <c r="N18" s="4" t="s">
        <v>4</v>
      </c>
      <c r="P18" s="3"/>
      <c r="Q18" s="4" t="s">
        <v>14</v>
      </c>
      <c r="R18" s="4">
        <v>-1.09680358E-3</v>
      </c>
      <c r="S18" s="4" t="s">
        <v>4</v>
      </c>
    </row>
    <row r="19" spans="1:19" ht="17.25" thickBot="1">
      <c r="A19" s="3"/>
      <c r="B19" s="4" t="s">
        <v>14</v>
      </c>
      <c r="C19" s="4">
        <v>26106</v>
      </c>
      <c r="D19" s="4" t="s">
        <v>104</v>
      </c>
      <c r="F19" s="3"/>
      <c r="G19" s="4" t="s">
        <v>15</v>
      </c>
      <c r="H19" s="4">
        <v>0</v>
      </c>
      <c r="I19" s="4" t="s">
        <v>4</v>
      </c>
      <c r="K19" s="3"/>
      <c r="L19" s="4" t="s">
        <v>16</v>
      </c>
      <c r="M19" s="4">
        <v>9.0342713499999994E-3</v>
      </c>
      <c r="N19" s="4" t="s">
        <v>4</v>
      </c>
      <c r="P19" s="3"/>
      <c r="Q19" s="4" t="s">
        <v>15</v>
      </c>
      <c r="R19" s="4">
        <v>-5.5214590400000001E-3</v>
      </c>
      <c r="S19" s="4" t="s">
        <v>4</v>
      </c>
    </row>
    <row r="20" spans="1:19" ht="17.25" thickBot="1">
      <c r="A20" s="3"/>
      <c r="B20" s="4" t="s">
        <v>15</v>
      </c>
      <c r="C20" s="4">
        <v>30106</v>
      </c>
      <c r="D20" s="4" t="s">
        <v>104</v>
      </c>
      <c r="F20" s="3"/>
      <c r="G20" s="4" t="s">
        <v>16</v>
      </c>
      <c r="H20" s="4">
        <v>9.0342713499999994E-3</v>
      </c>
      <c r="I20" s="4" t="s">
        <v>4</v>
      </c>
      <c r="K20" s="3"/>
      <c r="L20" s="4" t="s">
        <v>17</v>
      </c>
      <c r="M20" s="4">
        <v>6.9785667599999998E-3</v>
      </c>
      <c r="N20" s="4" t="s">
        <v>4</v>
      </c>
      <c r="P20" s="3"/>
      <c r="Q20" s="4" t="s">
        <v>16</v>
      </c>
      <c r="R20" s="4">
        <v>-1.00325495E-2</v>
      </c>
      <c r="S20" s="4" t="s">
        <v>4</v>
      </c>
    </row>
    <row r="21" spans="1:19" ht="17.25" thickBot="1">
      <c r="A21" s="3"/>
      <c r="B21" s="4" t="s">
        <v>16</v>
      </c>
      <c r="C21" s="4">
        <v>34106</v>
      </c>
      <c r="D21" s="4" t="s">
        <v>104</v>
      </c>
      <c r="F21" s="3"/>
      <c r="G21" s="4" t="s">
        <v>17</v>
      </c>
      <c r="H21" s="4">
        <v>1.6012838099999999E-2</v>
      </c>
      <c r="I21" s="4" t="s">
        <v>4</v>
      </c>
      <c r="K21" s="3"/>
      <c r="L21" s="4" t="s">
        <v>18</v>
      </c>
      <c r="M21" s="4">
        <v>6.6000577100000001E-3</v>
      </c>
      <c r="N21" s="4" t="s">
        <v>4</v>
      </c>
      <c r="P21" s="3"/>
      <c r="Q21" s="4" t="s">
        <v>17</v>
      </c>
      <c r="R21" s="4">
        <v>-1.47012407E-2</v>
      </c>
      <c r="S21" s="4" t="s">
        <v>4</v>
      </c>
    </row>
    <row r="22" spans="1:19" ht="17.25" thickBot="1">
      <c r="A22" s="3"/>
      <c r="B22" s="4" t="s">
        <v>17</v>
      </c>
      <c r="C22" s="4">
        <v>38106</v>
      </c>
      <c r="D22" s="4" t="s">
        <v>104</v>
      </c>
      <c r="F22" s="3"/>
      <c r="G22" s="4" t="s">
        <v>18</v>
      </c>
      <c r="H22" s="4">
        <v>2.2612895800000001E-2</v>
      </c>
      <c r="I22" s="4" t="s">
        <v>4</v>
      </c>
      <c r="K22" s="3"/>
      <c r="L22" s="4" t="s">
        <v>19</v>
      </c>
      <c r="M22" s="4">
        <v>4.4598244100000003E-3</v>
      </c>
      <c r="N22" s="4" t="s">
        <v>4</v>
      </c>
      <c r="P22" s="3"/>
      <c r="Q22" s="4" t="s">
        <v>18</v>
      </c>
      <c r="R22" s="4">
        <v>-1.9614446899999999E-2</v>
      </c>
      <c r="S22" s="4" t="s">
        <v>4</v>
      </c>
    </row>
    <row r="23" spans="1:19" ht="17.25" thickBot="1">
      <c r="A23" s="3"/>
      <c r="B23" s="4" t="s">
        <v>18</v>
      </c>
      <c r="C23" s="4">
        <v>-37894</v>
      </c>
      <c r="D23" s="4" t="s">
        <v>104</v>
      </c>
      <c r="F23" s="3"/>
      <c r="G23" s="4" t="s">
        <v>19</v>
      </c>
      <c r="H23" s="4">
        <v>2.7072720200000001E-2</v>
      </c>
      <c r="I23" s="4" t="s">
        <v>4</v>
      </c>
      <c r="K23" s="3"/>
      <c r="L23" s="4" t="s">
        <v>20</v>
      </c>
      <c r="M23" s="4">
        <v>5.6553259499999998E-3</v>
      </c>
      <c r="N23" s="4" t="s">
        <v>4</v>
      </c>
      <c r="P23" s="3"/>
      <c r="Q23" s="4" t="s">
        <v>19</v>
      </c>
      <c r="R23" s="4">
        <v>-2.3608898699999999E-2</v>
      </c>
      <c r="S23" s="4" t="s">
        <v>4</v>
      </c>
    </row>
    <row r="24" spans="1:19" ht="17.25" thickBot="1">
      <c r="A24" s="3"/>
      <c r="B24" s="4" t="s">
        <v>19</v>
      </c>
      <c r="C24" s="4">
        <v>-33894</v>
      </c>
      <c r="D24" s="4" t="s">
        <v>104</v>
      </c>
      <c r="F24" s="3"/>
      <c r="G24" s="4" t="s">
        <v>20</v>
      </c>
      <c r="H24" s="4">
        <v>3.2728046199999999E-2</v>
      </c>
      <c r="I24" s="4" t="s">
        <v>4</v>
      </c>
      <c r="K24" s="3"/>
      <c r="L24" s="4" t="s">
        <v>21</v>
      </c>
      <c r="M24" s="4">
        <v>2.02969462E-3</v>
      </c>
      <c r="N24" s="4" t="s">
        <v>4</v>
      </c>
      <c r="P24" s="3"/>
      <c r="Q24" s="4" t="s">
        <v>20</v>
      </c>
      <c r="R24" s="4">
        <v>-2.7913605800000001E-2</v>
      </c>
      <c r="S24" s="4" t="s">
        <v>4</v>
      </c>
    </row>
    <row r="25" spans="1:19" ht="17.25" thickBot="1">
      <c r="A25" s="3"/>
      <c r="B25" s="4" t="s">
        <v>20</v>
      </c>
      <c r="C25" s="4">
        <v>-30894</v>
      </c>
      <c r="D25" s="4" t="s">
        <v>104</v>
      </c>
      <c r="F25" s="3"/>
      <c r="G25" s="4" t="s">
        <v>21</v>
      </c>
      <c r="H25" s="4">
        <v>3.4757740799999999E-2</v>
      </c>
      <c r="I25" s="4" t="s">
        <v>4</v>
      </c>
      <c r="K25" s="3"/>
      <c r="L25" s="4" t="s">
        <v>22</v>
      </c>
      <c r="M25" s="4">
        <v>3.2350421000000001E-3</v>
      </c>
      <c r="N25" s="4" t="s">
        <v>4</v>
      </c>
      <c r="P25" s="3"/>
      <c r="Q25" s="4" t="s">
        <v>21</v>
      </c>
      <c r="R25" s="4">
        <v>-3.1288064999999997E-2</v>
      </c>
      <c r="S25" s="4" t="s">
        <v>4</v>
      </c>
    </row>
    <row r="26" spans="1:19" ht="17.25" thickBot="1">
      <c r="A26" s="3"/>
      <c r="B26" s="4" t="s">
        <v>21</v>
      </c>
      <c r="C26" s="4">
        <v>-27894</v>
      </c>
      <c r="D26" s="4" t="s">
        <v>104</v>
      </c>
      <c r="F26" s="3"/>
      <c r="G26" s="4" t="s">
        <v>22</v>
      </c>
      <c r="H26" s="4">
        <v>3.7992782900000001E-2</v>
      </c>
      <c r="I26" s="4" t="s">
        <v>4</v>
      </c>
      <c r="K26" s="3"/>
      <c r="L26" s="4" t="s">
        <v>23</v>
      </c>
      <c r="M26" s="6">
        <v>2.58460641E-5</v>
      </c>
      <c r="N26" s="4" t="s">
        <v>4</v>
      </c>
      <c r="P26" s="3"/>
      <c r="Q26" s="4" t="s">
        <v>22</v>
      </c>
      <c r="R26" s="4">
        <v>-3.3632982499999999E-2</v>
      </c>
      <c r="S26" s="4" t="s">
        <v>4</v>
      </c>
    </row>
    <row r="27" spans="1:19" ht="17.25" thickBot="1">
      <c r="A27" s="3"/>
      <c r="B27" s="4" t="s">
        <v>22</v>
      </c>
      <c r="C27" s="4">
        <v>-23894</v>
      </c>
      <c r="D27" s="4" t="s">
        <v>104</v>
      </c>
      <c r="F27" s="3"/>
      <c r="G27" s="4" t="s">
        <v>23</v>
      </c>
      <c r="H27" s="4">
        <v>3.8018628999999998E-2</v>
      </c>
      <c r="I27" s="4" t="s">
        <v>4</v>
      </c>
      <c r="K27" s="3"/>
      <c r="L27" s="4" t="s">
        <v>24</v>
      </c>
      <c r="M27" s="4">
        <v>-3.8018628999999998E-2</v>
      </c>
      <c r="N27" s="4" t="s">
        <v>4</v>
      </c>
      <c r="P27" s="3"/>
      <c r="Q27" s="4" t="s">
        <v>23</v>
      </c>
      <c r="R27" s="4">
        <v>-3.7588287099999999E-2</v>
      </c>
      <c r="S27" s="4" t="s">
        <v>4</v>
      </c>
    </row>
    <row r="28" spans="1:19" ht="17.25" thickBot="1">
      <c r="A28" s="3"/>
      <c r="B28" s="4" t="s">
        <v>23</v>
      </c>
      <c r="C28" s="4">
        <v>-19894</v>
      </c>
      <c r="D28" s="4" t="s">
        <v>104</v>
      </c>
      <c r="F28" s="3"/>
      <c r="G28" s="4" t="s">
        <v>24</v>
      </c>
      <c r="H28" s="4">
        <v>0</v>
      </c>
      <c r="I28" s="4" t="s">
        <v>4</v>
      </c>
      <c r="K28" s="3"/>
      <c r="L28" s="4" t="s">
        <v>25</v>
      </c>
      <c r="M28" s="4">
        <v>0.108210534</v>
      </c>
      <c r="N28" s="4" t="s">
        <v>4</v>
      </c>
      <c r="P28" s="3"/>
      <c r="Q28" s="4" t="s">
        <v>24</v>
      </c>
      <c r="R28" s="4">
        <v>-3.9046946899999997E-2</v>
      </c>
      <c r="S28" s="4" t="s">
        <v>4</v>
      </c>
    </row>
    <row r="29" spans="1:19" ht="17.25" thickBot="1">
      <c r="A29" s="3"/>
      <c r="B29" s="4" t="s">
        <v>24</v>
      </c>
      <c r="C29" s="4">
        <v>-16894</v>
      </c>
      <c r="D29" s="4" t="s">
        <v>104</v>
      </c>
      <c r="F29" s="3"/>
      <c r="G29" s="4" t="s">
        <v>25</v>
      </c>
      <c r="H29" s="4">
        <v>0.108210534</v>
      </c>
      <c r="I29" s="4" t="s">
        <v>4</v>
      </c>
      <c r="K29" s="3"/>
      <c r="L29" s="4" t="s">
        <v>26</v>
      </c>
      <c r="M29" s="4">
        <v>-7.4208490599999996E-2</v>
      </c>
      <c r="N29" s="4" t="s">
        <v>4</v>
      </c>
      <c r="P29" s="3"/>
      <c r="Q29" s="4" t="s">
        <v>25</v>
      </c>
      <c r="R29" s="4">
        <v>-3.9136402299999998E-2</v>
      </c>
      <c r="S29" s="4" t="s">
        <v>4</v>
      </c>
    </row>
    <row r="30" spans="1:19" ht="17.25" thickBot="1">
      <c r="A30" s="3"/>
      <c r="B30" s="4" t="s">
        <v>25</v>
      </c>
      <c r="C30" s="4">
        <v>-14894</v>
      </c>
      <c r="D30" s="4" t="s">
        <v>104</v>
      </c>
      <c r="F30" s="3"/>
      <c r="G30" s="4" t="s">
        <v>26</v>
      </c>
      <c r="H30" s="4">
        <v>3.40020433E-2</v>
      </c>
      <c r="I30" s="4" t="s">
        <v>4</v>
      </c>
      <c r="K30" s="3"/>
      <c r="L30" s="4" t="s">
        <v>27</v>
      </c>
      <c r="M30" s="4">
        <v>-3.4779123999999998E-3</v>
      </c>
      <c r="N30" s="4" t="s">
        <v>4</v>
      </c>
      <c r="P30" s="3"/>
      <c r="Q30" s="4" t="s">
        <v>26</v>
      </c>
      <c r="R30" s="4">
        <v>-4.0720261600000002E-2</v>
      </c>
      <c r="S30" s="4" t="s">
        <v>4</v>
      </c>
    </row>
    <row r="31" spans="1:19" ht="17.25" thickBot="1">
      <c r="A31" s="3"/>
      <c r="B31" s="4" t="s">
        <v>26</v>
      </c>
      <c r="C31" s="4">
        <v>-9894</v>
      </c>
      <c r="D31" s="4" t="s">
        <v>104</v>
      </c>
      <c r="F31" s="3"/>
      <c r="G31" s="4" t="s">
        <v>27</v>
      </c>
      <c r="H31" s="4">
        <v>3.0524130900000002E-2</v>
      </c>
      <c r="I31" s="4" t="s">
        <v>4</v>
      </c>
      <c r="K31" s="3"/>
      <c r="L31" s="4" t="s">
        <v>28</v>
      </c>
      <c r="M31" s="4">
        <v>-3.0524130900000002E-2</v>
      </c>
      <c r="N31" s="4" t="s">
        <v>4</v>
      </c>
      <c r="P31" s="3"/>
      <c r="Q31" s="4" t="s">
        <v>27</v>
      </c>
      <c r="R31" s="4">
        <v>-3.9183583100000002E-2</v>
      </c>
      <c r="S31" s="4" t="s">
        <v>4</v>
      </c>
    </row>
    <row r="32" spans="1:19" ht="17.25" thickBot="1">
      <c r="A32" s="3"/>
      <c r="B32" s="4" t="s">
        <v>27</v>
      </c>
      <c r="C32" s="4">
        <v>-5894</v>
      </c>
      <c r="D32" s="4" t="s">
        <v>104</v>
      </c>
      <c r="F32" s="3"/>
      <c r="G32" s="4" t="s">
        <v>28</v>
      </c>
      <c r="H32" s="4">
        <v>0</v>
      </c>
      <c r="I32" s="4" t="s">
        <v>4</v>
      </c>
      <c r="K32" s="3"/>
      <c r="L32" s="4" t="s">
        <v>29</v>
      </c>
      <c r="M32" s="4">
        <v>7.0376478100000001E-2</v>
      </c>
      <c r="N32" s="4" t="s">
        <v>4</v>
      </c>
      <c r="P32" s="3"/>
      <c r="Q32" s="4" t="s">
        <v>28</v>
      </c>
      <c r="R32" s="4">
        <v>-3.73996422E-2</v>
      </c>
      <c r="S32" s="4" t="s">
        <v>4</v>
      </c>
    </row>
    <row r="33" spans="1:19" ht="17.25" thickBot="1">
      <c r="A33" s="3"/>
      <c r="B33" s="4" t="s">
        <v>28</v>
      </c>
      <c r="C33" s="4">
        <v>-5894</v>
      </c>
      <c r="D33" s="4" t="s">
        <v>104</v>
      </c>
      <c r="F33" s="3"/>
      <c r="G33" s="4" t="s">
        <v>29</v>
      </c>
      <c r="H33" s="4">
        <v>7.0376478100000001E-2</v>
      </c>
      <c r="I33" s="4" t="s">
        <v>4</v>
      </c>
      <c r="K33" s="3"/>
      <c r="L33" s="4" t="s">
        <v>30</v>
      </c>
      <c r="M33" s="4">
        <v>-5.4732222099999998E-2</v>
      </c>
      <c r="N33" s="4" t="s">
        <v>4</v>
      </c>
      <c r="P33" s="3"/>
      <c r="Q33" s="4" t="s">
        <v>29</v>
      </c>
      <c r="R33" s="4">
        <v>-3.3619034999999999E-2</v>
      </c>
      <c r="S33" s="4" t="s">
        <v>4</v>
      </c>
    </row>
    <row r="34" spans="1:19" ht="17.25" thickBot="1">
      <c r="A34" s="3"/>
      <c r="B34" s="4" t="s">
        <v>29</v>
      </c>
      <c r="C34" s="4">
        <v>106</v>
      </c>
      <c r="D34" s="4" t="s">
        <v>104</v>
      </c>
      <c r="F34" s="3"/>
      <c r="G34" s="4" t="s">
        <v>30</v>
      </c>
      <c r="H34" s="4">
        <v>1.5644255999999999E-2</v>
      </c>
      <c r="I34" s="4" t="s">
        <v>4</v>
      </c>
      <c r="K34" s="3"/>
      <c r="L34" s="4" t="s">
        <v>31</v>
      </c>
      <c r="M34" s="4">
        <v>-4.59631439E-3</v>
      </c>
      <c r="N34" s="4" t="s">
        <v>4</v>
      </c>
      <c r="P34" s="3"/>
      <c r="Q34" s="4" t="s">
        <v>30</v>
      </c>
      <c r="R34" s="4">
        <v>-2.94104442E-2</v>
      </c>
      <c r="S34" s="4" t="s">
        <v>4</v>
      </c>
    </row>
    <row r="35" spans="1:19" ht="17.25" thickBot="1">
      <c r="A35" s="3"/>
      <c r="B35" s="4" t="s">
        <v>30</v>
      </c>
      <c r="C35" s="4">
        <v>5106</v>
      </c>
      <c r="D35" s="4" t="s">
        <v>104</v>
      </c>
      <c r="F35" s="3"/>
      <c r="G35" s="4" t="s">
        <v>31</v>
      </c>
      <c r="H35" s="4">
        <v>1.10479416E-2</v>
      </c>
      <c r="I35" s="4" t="s">
        <v>4</v>
      </c>
      <c r="K35" s="3"/>
      <c r="L35" s="4" t="s">
        <v>32</v>
      </c>
      <c r="M35" s="4">
        <v>-4.4599981000000002E-3</v>
      </c>
      <c r="N35" s="4" t="s">
        <v>4</v>
      </c>
      <c r="P35" s="3"/>
      <c r="Q35" s="4" t="s">
        <v>31</v>
      </c>
      <c r="R35" s="4">
        <v>-2.4813924000000001E-2</v>
      </c>
      <c r="S35" s="4" t="s">
        <v>4</v>
      </c>
    </row>
    <row r="36" spans="1:19" ht="17.25" thickBot="1">
      <c r="A36" s="3"/>
      <c r="B36" s="4" t="s">
        <v>31</v>
      </c>
      <c r="C36" s="4">
        <v>8106</v>
      </c>
      <c r="D36" s="4" t="s">
        <v>104</v>
      </c>
      <c r="F36" s="3"/>
      <c r="G36" s="4" t="s">
        <v>32</v>
      </c>
      <c r="H36" s="4">
        <v>6.5879435300000002E-3</v>
      </c>
      <c r="I36" s="4" t="s">
        <v>4</v>
      </c>
      <c r="K36" s="3"/>
      <c r="L36" s="4" t="s">
        <v>33</v>
      </c>
      <c r="M36" s="4">
        <v>-5.4923417000000002E-3</v>
      </c>
      <c r="N36" s="4" t="s">
        <v>4</v>
      </c>
      <c r="P36" s="3"/>
      <c r="Q36" s="4" t="s">
        <v>32</v>
      </c>
      <c r="R36" s="4">
        <v>-1.6226516999999999E-2</v>
      </c>
      <c r="S36" s="4" t="s">
        <v>4</v>
      </c>
    </row>
    <row r="37" spans="1:19" ht="17.25" thickBot="1">
      <c r="A37" s="3"/>
      <c r="B37" s="4" t="s">
        <v>32</v>
      </c>
      <c r="C37" s="4">
        <v>12106</v>
      </c>
      <c r="D37" s="4" t="s">
        <v>104</v>
      </c>
      <c r="F37" s="3"/>
      <c r="G37" s="4" t="s">
        <v>33</v>
      </c>
      <c r="H37" s="4">
        <v>1.09560194E-3</v>
      </c>
      <c r="I37" s="4" t="s">
        <v>4</v>
      </c>
      <c r="K37" s="3"/>
      <c r="L37" s="4" t="s">
        <v>34</v>
      </c>
      <c r="M37" s="4">
        <v>-3.2916176099999999E-3</v>
      </c>
      <c r="N37" s="4" t="s">
        <v>4</v>
      </c>
      <c r="P37" s="3"/>
      <c r="Q37" s="4" t="s">
        <v>33</v>
      </c>
      <c r="R37" s="4">
        <v>-1.09200496E-2</v>
      </c>
      <c r="S37" s="4" t="s">
        <v>4</v>
      </c>
    </row>
    <row r="38" spans="1:19" ht="17.25" thickBot="1">
      <c r="A38" s="3"/>
      <c r="B38" s="4" t="s">
        <v>33</v>
      </c>
      <c r="C38" s="4">
        <v>17106</v>
      </c>
      <c r="D38" s="4" t="s">
        <v>104</v>
      </c>
      <c r="F38" s="3"/>
      <c r="G38" s="4" t="s">
        <v>34</v>
      </c>
      <c r="H38" s="4">
        <v>-2.1960157899999998E-3</v>
      </c>
      <c r="I38" s="4" t="s">
        <v>4</v>
      </c>
      <c r="K38" s="3"/>
      <c r="L38" s="4" t="s">
        <v>35</v>
      </c>
      <c r="M38" s="4">
        <v>-5.5568134399999998E-3</v>
      </c>
      <c r="N38" s="4" t="s">
        <v>4</v>
      </c>
      <c r="P38" s="3"/>
      <c r="Q38" s="4" t="s">
        <v>34</v>
      </c>
      <c r="R38" s="4">
        <v>-1.82332669E-3</v>
      </c>
      <c r="S38" s="4" t="s">
        <v>4</v>
      </c>
    </row>
    <row r="39" spans="1:19" ht="17.25" thickBot="1">
      <c r="A39" s="3"/>
      <c r="B39" s="4" t="s">
        <v>34</v>
      </c>
      <c r="C39" s="4">
        <v>22106</v>
      </c>
      <c r="D39" s="4" t="s">
        <v>104</v>
      </c>
      <c r="F39" s="3"/>
      <c r="G39" s="4" t="s">
        <v>35</v>
      </c>
      <c r="H39" s="4">
        <v>-7.7528292300000001E-3</v>
      </c>
      <c r="I39" s="4" t="s">
        <v>4</v>
      </c>
      <c r="K39" s="3"/>
      <c r="L39" s="4" t="s">
        <v>36</v>
      </c>
      <c r="M39" s="4">
        <v>-3.44353169E-3</v>
      </c>
      <c r="N39" s="4" t="s">
        <v>4</v>
      </c>
      <c r="P39" s="3"/>
      <c r="Q39" s="4" t="s">
        <v>35</v>
      </c>
      <c r="R39" s="4">
        <v>3.6334036800000002E-3</v>
      </c>
      <c r="S39" s="4" t="s">
        <v>4</v>
      </c>
    </row>
    <row r="40" spans="1:19" ht="17.25" thickBot="1">
      <c r="A40" s="3"/>
      <c r="B40" s="4" t="s">
        <v>35</v>
      </c>
      <c r="C40" s="4">
        <v>26106</v>
      </c>
      <c r="D40" s="4" t="s">
        <v>104</v>
      </c>
      <c r="F40" s="3"/>
      <c r="G40" s="4" t="s">
        <v>36</v>
      </c>
      <c r="H40" s="4">
        <v>-1.1196360900000001E-2</v>
      </c>
      <c r="I40" s="4" t="s">
        <v>4</v>
      </c>
      <c r="K40" s="3"/>
      <c r="L40" s="4" t="s">
        <v>37</v>
      </c>
      <c r="M40" s="4">
        <v>-5.8888131799999998E-3</v>
      </c>
      <c r="N40" s="4" t="s">
        <v>4</v>
      </c>
      <c r="P40" s="3"/>
      <c r="Q40" s="4" t="s">
        <v>36</v>
      </c>
      <c r="R40" s="4">
        <v>1.43368756E-2</v>
      </c>
      <c r="S40" s="4" t="s">
        <v>4</v>
      </c>
    </row>
    <row r="41" spans="1:19" ht="17.25" thickBot="1">
      <c r="A41" s="3"/>
      <c r="B41" s="4" t="s">
        <v>36</v>
      </c>
      <c r="C41" s="4">
        <v>31106</v>
      </c>
      <c r="D41" s="4" t="s">
        <v>104</v>
      </c>
      <c r="F41" s="3"/>
      <c r="G41" s="4" t="s">
        <v>37</v>
      </c>
      <c r="H41" s="4">
        <v>-1.7085174099999999E-2</v>
      </c>
      <c r="I41" s="4" t="s">
        <v>4</v>
      </c>
      <c r="K41" s="3"/>
      <c r="L41" s="4" t="s">
        <v>38</v>
      </c>
      <c r="M41" s="4">
        <v>-3.8430932899999998E-3</v>
      </c>
      <c r="N41" s="4" t="s">
        <v>4</v>
      </c>
      <c r="P41" s="3"/>
      <c r="Q41" s="4" t="s">
        <v>37</v>
      </c>
      <c r="R41" s="4">
        <v>1.9327912499999999E-2</v>
      </c>
      <c r="S41" s="4" t="s">
        <v>4</v>
      </c>
    </row>
    <row r="42" spans="1:19" ht="17.25" thickBot="1">
      <c r="A42" s="3"/>
      <c r="B42" s="4" t="s">
        <v>37</v>
      </c>
      <c r="C42" s="4">
        <v>36106</v>
      </c>
      <c r="D42" s="4" t="s">
        <v>104</v>
      </c>
      <c r="F42" s="3"/>
      <c r="G42" s="4" t="s">
        <v>38</v>
      </c>
      <c r="H42" s="4">
        <v>-2.0928267399999999E-2</v>
      </c>
      <c r="I42" s="4" t="s">
        <v>4</v>
      </c>
      <c r="K42" s="3"/>
      <c r="L42" s="4" t="s">
        <v>39</v>
      </c>
      <c r="M42" s="4">
        <v>-4.1044056400000003E-3</v>
      </c>
      <c r="N42" s="4" t="s">
        <v>4</v>
      </c>
      <c r="P42" s="3"/>
      <c r="Q42" s="4" t="s">
        <v>38</v>
      </c>
      <c r="R42" s="4">
        <v>2.5686319900000001E-2</v>
      </c>
      <c r="S42" s="4" t="s">
        <v>4</v>
      </c>
    </row>
    <row r="43" spans="1:19" ht="17.25" thickBot="1">
      <c r="A43" s="3"/>
      <c r="B43" s="4" t="s">
        <v>38</v>
      </c>
      <c r="C43" s="4">
        <v>106</v>
      </c>
      <c r="D43" s="4" t="s">
        <v>104</v>
      </c>
      <c r="F43" s="3"/>
      <c r="G43" s="4" t="s">
        <v>39</v>
      </c>
      <c r="H43" s="4">
        <v>-2.5032672999999998E-2</v>
      </c>
      <c r="I43" s="4" t="s">
        <v>4</v>
      </c>
      <c r="K43" s="3"/>
      <c r="L43" s="4" t="s">
        <v>40</v>
      </c>
      <c r="M43" s="4">
        <v>-3.15459631E-3</v>
      </c>
      <c r="N43" s="4" t="s">
        <v>4</v>
      </c>
      <c r="P43" s="3"/>
      <c r="Q43" s="4" t="s">
        <v>39</v>
      </c>
      <c r="R43" s="4">
        <v>2.9897717800000001E-2</v>
      </c>
      <c r="S43" s="4" t="s">
        <v>4</v>
      </c>
    </row>
    <row r="44" spans="1:19" ht="17.25" thickBot="1">
      <c r="A44" s="3"/>
      <c r="B44" s="4" t="s">
        <v>39</v>
      </c>
      <c r="C44" s="4">
        <v>-34894</v>
      </c>
      <c r="D44" s="4" t="s">
        <v>104</v>
      </c>
      <c r="F44" s="3"/>
      <c r="G44" s="4" t="s">
        <v>40</v>
      </c>
      <c r="H44" s="4">
        <v>-2.8187269300000001E-2</v>
      </c>
      <c r="I44" s="4" t="s">
        <v>4</v>
      </c>
      <c r="K44" s="3"/>
      <c r="L44" s="4" t="s">
        <v>41</v>
      </c>
      <c r="M44" s="4">
        <v>-4.7220010299999999E-3</v>
      </c>
      <c r="N44" s="4" t="s">
        <v>4</v>
      </c>
      <c r="P44" s="3"/>
      <c r="Q44" s="4" t="s">
        <v>40</v>
      </c>
      <c r="R44" s="4">
        <v>3.3711727699999999E-2</v>
      </c>
      <c r="S44" s="4" t="s">
        <v>4</v>
      </c>
    </row>
    <row r="45" spans="1:19" ht="17.25" thickBot="1">
      <c r="A45" s="3"/>
      <c r="B45" s="4" t="s">
        <v>40</v>
      </c>
      <c r="C45" s="4">
        <v>-29894</v>
      </c>
      <c r="D45" s="4" t="s">
        <v>104</v>
      </c>
      <c r="F45" s="3"/>
      <c r="G45" s="4" t="s">
        <v>41</v>
      </c>
      <c r="H45" s="4">
        <v>-3.2909270400000003E-2</v>
      </c>
      <c r="I45" s="4" t="s">
        <v>4</v>
      </c>
      <c r="K45" s="3"/>
      <c r="L45" s="4" t="s">
        <v>42</v>
      </c>
      <c r="M45" s="4">
        <v>-2.4827905000000001E-3</v>
      </c>
      <c r="N45" s="4" t="s">
        <v>4</v>
      </c>
      <c r="P45" s="3"/>
      <c r="Q45" s="4" t="s">
        <v>41</v>
      </c>
      <c r="R45" s="4">
        <v>3.7094235400000002E-2</v>
      </c>
      <c r="S45" s="4" t="s">
        <v>4</v>
      </c>
    </row>
    <row r="46" spans="1:19" ht="17.25" thickBot="1">
      <c r="A46" s="3"/>
      <c r="B46" s="4" t="s">
        <v>41</v>
      </c>
      <c r="C46" s="4">
        <v>-25894</v>
      </c>
      <c r="D46" s="4" t="s">
        <v>104</v>
      </c>
      <c r="F46" s="3"/>
      <c r="G46" s="4" t="s">
        <v>42</v>
      </c>
      <c r="H46" s="4">
        <v>-3.5392060900000001E-2</v>
      </c>
      <c r="I46" s="4" t="s">
        <v>4</v>
      </c>
      <c r="K46" s="3"/>
      <c r="L46" s="4" t="s">
        <v>43</v>
      </c>
      <c r="M46" s="4">
        <v>-1.2894161000000001E-3</v>
      </c>
      <c r="N46" s="4" t="s">
        <v>4</v>
      </c>
      <c r="P46" s="3"/>
      <c r="Q46" s="4" t="s">
        <v>42</v>
      </c>
      <c r="R46" s="4">
        <v>3.8630623400000001E-2</v>
      </c>
      <c r="S46" s="4" t="s">
        <v>4</v>
      </c>
    </row>
    <row r="47" spans="1:19" ht="17.25" thickBot="1">
      <c r="A47" s="3"/>
      <c r="B47" s="4" t="s">
        <v>42</v>
      </c>
      <c r="C47" s="4">
        <v>-22894</v>
      </c>
      <c r="D47" s="4" t="s">
        <v>104</v>
      </c>
      <c r="F47" s="3"/>
      <c r="G47" s="4" t="s">
        <v>43</v>
      </c>
      <c r="H47" s="4">
        <v>-3.6681476999999997E-2</v>
      </c>
      <c r="I47" s="4" t="s">
        <v>4</v>
      </c>
      <c r="K47" s="3"/>
      <c r="L47" s="4" t="s">
        <v>44</v>
      </c>
      <c r="M47" s="4">
        <v>-2.86178291E-3</v>
      </c>
      <c r="N47" s="4" t="s">
        <v>4</v>
      </c>
      <c r="P47" s="3"/>
      <c r="Q47" s="4" t="s">
        <v>43</v>
      </c>
      <c r="R47" s="4">
        <v>3.8577042499999999E-2</v>
      </c>
      <c r="S47" s="4" t="s">
        <v>4</v>
      </c>
    </row>
    <row r="48" spans="1:19" ht="17.25" thickBot="1">
      <c r="A48" s="3"/>
      <c r="B48" s="4" t="s">
        <v>43</v>
      </c>
      <c r="C48" s="4">
        <v>-16894</v>
      </c>
      <c r="D48" s="4" t="s">
        <v>104</v>
      </c>
      <c r="F48" s="3"/>
      <c r="G48" s="4" t="s">
        <v>44</v>
      </c>
      <c r="H48" s="4">
        <v>-3.9543259900000002E-2</v>
      </c>
      <c r="I48" s="4" t="s">
        <v>4</v>
      </c>
      <c r="K48" s="3"/>
      <c r="L48" s="4" t="s">
        <v>45</v>
      </c>
      <c r="M48" s="4">
        <v>-1.63798034E-3</v>
      </c>
      <c r="N48" s="4" t="s">
        <v>4</v>
      </c>
      <c r="P48" s="3"/>
      <c r="Q48" s="4" t="s">
        <v>44</v>
      </c>
      <c r="R48" s="4">
        <v>3.7135537699999999E-2</v>
      </c>
      <c r="S48" s="4" t="s">
        <v>4</v>
      </c>
    </row>
    <row r="49" spans="1:19" ht="17.25" thickBot="1">
      <c r="A49" s="3"/>
      <c r="B49" s="4" t="s">
        <v>44</v>
      </c>
      <c r="C49" s="4">
        <v>-13894</v>
      </c>
      <c r="D49" s="4" t="s">
        <v>104</v>
      </c>
      <c r="F49" s="3"/>
      <c r="G49" s="4" t="s">
        <v>45</v>
      </c>
      <c r="H49" s="4">
        <v>-4.1181240199999997E-2</v>
      </c>
      <c r="I49" s="4" t="s">
        <v>4</v>
      </c>
      <c r="K49" s="3"/>
      <c r="L49" s="4" t="s">
        <v>46</v>
      </c>
      <c r="M49" s="4">
        <v>1.4284662899999999E-3</v>
      </c>
      <c r="N49" s="4" t="s">
        <v>4</v>
      </c>
      <c r="P49" s="3"/>
      <c r="Q49" s="4" t="s">
        <v>45</v>
      </c>
      <c r="R49" s="4">
        <v>3.7081915899999998E-2</v>
      </c>
      <c r="S49" s="4" t="s">
        <v>4</v>
      </c>
    </row>
    <row r="50" spans="1:19" ht="17.25" thickBot="1">
      <c r="A50" s="3"/>
      <c r="B50" s="4" t="s">
        <v>45</v>
      </c>
      <c r="C50" s="4">
        <v>-10894</v>
      </c>
      <c r="D50" s="4" t="s">
        <v>104</v>
      </c>
      <c r="F50" s="3"/>
      <c r="G50" s="4" t="s">
        <v>46</v>
      </c>
      <c r="H50" s="4">
        <v>-3.9752773900000003E-2</v>
      </c>
      <c r="I50" s="4" t="s">
        <v>4</v>
      </c>
      <c r="K50" s="3"/>
      <c r="L50" s="4" t="s">
        <v>47</v>
      </c>
      <c r="M50" s="4">
        <v>1.6576349700000001E-3</v>
      </c>
      <c r="N50" s="4" t="s">
        <v>4</v>
      </c>
      <c r="P50" s="3"/>
      <c r="Q50" s="4" t="s">
        <v>46</v>
      </c>
      <c r="R50" s="4">
        <v>3.4531969599999997E-2</v>
      </c>
      <c r="S50" s="4" t="s">
        <v>4</v>
      </c>
    </row>
    <row r="51" spans="1:19" ht="17.25" thickBot="1">
      <c r="A51" s="3"/>
      <c r="B51" s="4" t="s">
        <v>46</v>
      </c>
      <c r="C51" s="4">
        <v>-4894</v>
      </c>
      <c r="D51" s="4" t="s">
        <v>104</v>
      </c>
      <c r="F51" s="3"/>
      <c r="G51" s="4" t="s">
        <v>47</v>
      </c>
      <c r="H51" s="4">
        <v>-3.8095139E-2</v>
      </c>
      <c r="I51" s="4" t="s">
        <v>4</v>
      </c>
      <c r="K51" s="3"/>
      <c r="L51" s="4" t="s">
        <v>48</v>
      </c>
      <c r="M51" s="4">
        <v>1.9082613300000001E-3</v>
      </c>
      <c r="N51" s="4" t="s">
        <v>4</v>
      </c>
      <c r="P51" s="3"/>
      <c r="Q51" s="4" t="s">
        <v>47</v>
      </c>
      <c r="R51" s="4">
        <v>3.2176211500000003E-2</v>
      </c>
      <c r="S51" s="4" t="s">
        <v>4</v>
      </c>
    </row>
    <row r="52" spans="1:19" ht="17.25" thickBot="1">
      <c r="A52" s="3"/>
      <c r="B52" s="4" t="s">
        <v>47</v>
      </c>
      <c r="C52" s="4">
        <v>-1894</v>
      </c>
      <c r="D52" s="4" t="s">
        <v>104</v>
      </c>
      <c r="F52" s="3"/>
      <c r="G52" s="4" t="s">
        <v>48</v>
      </c>
      <c r="H52" s="4">
        <v>-3.61868776E-2</v>
      </c>
      <c r="I52" s="4" t="s">
        <v>4</v>
      </c>
      <c r="K52" s="3"/>
      <c r="L52" s="4" t="s">
        <v>49</v>
      </c>
      <c r="M52" s="4">
        <v>3.9330758199999996E-3</v>
      </c>
      <c r="N52" s="4" t="s">
        <v>4</v>
      </c>
      <c r="P52" s="3"/>
      <c r="Q52" s="4" t="s">
        <v>48</v>
      </c>
      <c r="R52" s="4">
        <v>3.0011059699999999E-2</v>
      </c>
      <c r="S52" s="4" t="s">
        <v>4</v>
      </c>
    </row>
    <row r="53" spans="1:19" ht="17.25" thickBot="1">
      <c r="A53" s="3"/>
      <c r="B53" s="4" t="s">
        <v>48</v>
      </c>
      <c r="C53" s="4">
        <v>3106</v>
      </c>
      <c r="D53" s="4" t="s">
        <v>104</v>
      </c>
      <c r="F53" s="3"/>
      <c r="G53" s="4" t="s">
        <v>49</v>
      </c>
      <c r="H53" s="4">
        <v>-3.2253801800000002E-2</v>
      </c>
      <c r="I53" s="4" t="s">
        <v>4</v>
      </c>
      <c r="K53" s="3"/>
      <c r="L53" s="4" t="s">
        <v>50</v>
      </c>
      <c r="M53" s="4">
        <v>4.3307095799999997E-3</v>
      </c>
      <c r="N53" s="4" t="s">
        <v>4</v>
      </c>
      <c r="P53" s="3"/>
      <c r="Q53" s="4" t="s">
        <v>49</v>
      </c>
      <c r="R53" s="4">
        <v>2.4592965800000002E-2</v>
      </c>
      <c r="S53" s="4" t="s">
        <v>4</v>
      </c>
    </row>
    <row r="54" spans="1:19" ht="17.25" thickBot="1">
      <c r="A54" s="3"/>
      <c r="B54" s="4" t="s">
        <v>49</v>
      </c>
      <c r="C54" s="4">
        <v>6106</v>
      </c>
      <c r="D54" s="4" t="s">
        <v>104</v>
      </c>
      <c r="F54" s="3"/>
      <c r="G54" s="4" t="s">
        <v>50</v>
      </c>
      <c r="H54" s="4">
        <v>-2.7923092199999999E-2</v>
      </c>
      <c r="I54" s="4" t="s">
        <v>4</v>
      </c>
      <c r="K54" s="3"/>
      <c r="L54" s="4" t="s">
        <v>51</v>
      </c>
      <c r="M54" s="4">
        <v>4.7044623599999998E-3</v>
      </c>
      <c r="N54" s="4" t="s">
        <v>4</v>
      </c>
      <c r="P54" s="3"/>
      <c r="Q54" s="4" t="s">
        <v>50</v>
      </c>
      <c r="R54" s="4">
        <v>2.1761264700000001E-2</v>
      </c>
      <c r="S54" s="4" t="s">
        <v>4</v>
      </c>
    </row>
    <row r="55" spans="1:19" ht="17.25" thickBot="1">
      <c r="A55" s="3"/>
      <c r="B55" s="4" t="s">
        <v>50</v>
      </c>
      <c r="C55" s="4">
        <v>9106</v>
      </c>
      <c r="D55" s="4" t="s">
        <v>104</v>
      </c>
      <c r="F55" s="3"/>
      <c r="G55" s="4" t="s">
        <v>51</v>
      </c>
      <c r="H55" s="4">
        <v>-2.3218629899999999E-2</v>
      </c>
      <c r="I55" s="4" t="s">
        <v>4</v>
      </c>
      <c r="K55" s="3"/>
      <c r="L55" s="4" t="s">
        <v>52</v>
      </c>
      <c r="M55" s="4">
        <v>8.7258759899999996E-3</v>
      </c>
      <c r="N55" s="4" t="s">
        <v>4</v>
      </c>
      <c r="P55" s="3"/>
      <c r="Q55" s="4" t="s">
        <v>51</v>
      </c>
      <c r="R55" s="4">
        <v>1.7997765900000001E-2</v>
      </c>
      <c r="S55" s="4" t="s">
        <v>4</v>
      </c>
    </row>
    <row r="56" spans="1:19" ht="17.25" thickBot="1">
      <c r="A56" s="3"/>
      <c r="B56" s="4" t="s">
        <v>51</v>
      </c>
      <c r="C56" s="4">
        <v>11106</v>
      </c>
      <c r="D56" s="4" t="s">
        <v>104</v>
      </c>
      <c r="F56" s="3"/>
      <c r="G56" s="4" t="s">
        <v>52</v>
      </c>
      <c r="H56" s="4">
        <v>-1.44927539E-2</v>
      </c>
      <c r="I56" s="4" t="s">
        <v>4</v>
      </c>
      <c r="K56" s="3"/>
      <c r="L56" s="4" t="s">
        <v>53</v>
      </c>
      <c r="M56" s="4">
        <v>7.1994471399999998E-3</v>
      </c>
      <c r="N56" s="4" t="s">
        <v>4</v>
      </c>
      <c r="P56" s="3"/>
      <c r="Q56" s="4" t="s">
        <v>52</v>
      </c>
      <c r="R56" s="4">
        <v>1.33220991E-2</v>
      </c>
      <c r="S56" s="4" t="s">
        <v>4</v>
      </c>
    </row>
    <row r="57" spans="1:19" ht="17.25" thickBot="1">
      <c r="A57" s="3"/>
      <c r="B57" s="4" t="s">
        <v>52</v>
      </c>
      <c r="C57" s="4">
        <v>15106</v>
      </c>
      <c r="D57" s="4" t="s">
        <v>104</v>
      </c>
      <c r="F57" s="3"/>
      <c r="G57" s="4" t="s">
        <v>53</v>
      </c>
      <c r="H57" s="4">
        <v>-7.2933067599999998E-3</v>
      </c>
      <c r="I57" s="4" t="s">
        <v>4</v>
      </c>
      <c r="K57" s="3"/>
      <c r="L57" s="4" t="s">
        <v>54</v>
      </c>
      <c r="M57" s="4">
        <v>7.2933067599999998E-3</v>
      </c>
      <c r="N57" s="4" t="s">
        <v>4</v>
      </c>
      <c r="P57" s="3"/>
      <c r="Q57" s="4" t="s">
        <v>53</v>
      </c>
      <c r="R57" s="4">
        <v>8.8008567700000005E-3</v>
      </c>
      <c r="S57" s="4" t="s">
        <v>4</v>
      </c>
    </row>
    <row r="58" spans="1:19" ht="17.25" thickBot="1">
      <c r="A58" s="3"/>
      <c r="B58" s="4" t="s">
        <v>53</v>
      </c>
      <c r="C58" s="4">
        <v>21106</v>
      </c>
      <c r="D58" s="4" t="s">
        <v>104</v>
      </c>
      <c r="F58" s="3"/>
      <c r="G58" s="4" t="s">
        <v>54</v>
      </c>
      <c r="H58" s="4">
        <v>0</v>
      </c>
      <c r="I58" s="4" t="s">
        <v>4</v>
      </c>
      <c r="K58" s="3"/>
      <c r="L58" s="4" t="s">
        <v>55</v>
      </c>
      <c r="M58" s="4">
        <v>7.2404998400000002E-3</v>
      </c>
      <c r="N58" s="4" t="s">
        <v>4</v>
      </c>
      <c r="P58" s="3"/>
      <c r="Q58" s="4" t="s">
        <v>54</v>
      </c>
      <c r="R58" s="4">
        <v>3.28680594E-3</v>
      </c>
      <c r="S58" s="4" t="s">
        <v>4</v>
      </c>
    </row>
    <row r="59" spans="1:19" ht="17.25" thickBot="1">
      <c r="A59" s="3"/>
      <c r="B59" s="4" t="s">
        <v>54</v>
      </c>
      <c r="C59" s="4">
        <v>23106</v>
      </c>
      <c r="D59" s="4" t="s">
        <v>104</v>
      </c>
      <c r="F59" s="3"/>
      <c r="G59" s="4" t="s">
        <v>55</v>
      </c>
      <c r="H59" s="4">
        <v>7.2404998400000002E-3</v>
      </c>
      <c r="I59" s="4" t="s">
        <v>4</v>
      </c>
      <c r="K59" s="3"/>
      <c r="L59" s="4" t="s">
        <v>56</v>
      </c>
      <c r="M59" s="4">
        <v>8.80085863E-3</v>
      </c>
      <c r="N59" s="4" t="s">
        <v>4</v>
      </c>
      <c r="P59" s="3"/>
      <c r="Q59" s="4" t="s">
        <v>55</v>
      </c>
      <c r="R59" s="4">
        <v>0</v>
      </c>
      <c r="S59" s="4" t="s">
        <v>4</v>
      </c>
    </row>
    <row r="60" spans="1:19" ht="17.25" thickBot="1">
      <c r="A60" s="3"/>
      <c r="B60" s="4" t="s">
        <v>55</v>
      </c>
      <c r="C60" s="4">
        <v>26106</v>
      </c>
      <c r="D60" s="4" t="s">
        <v>104</v>
      </c>
      <c r="F60" s="3"/>
      <c r="G60" s="4" t="s">
        <v>56</v>
      </c>
      <c r="H60" s="4">
        <v>1.60413589E-2</v>
      </c>
      <c r="I60" s="4" t="s">
        <v>4</v>
      </c>
      <c r="K60" s="3"/>
      <c r="L60" s="4" t="s">
        <v>57</v>
      </c>
      <c r="M60" s="4">
        <v>4.9066226900000001E-3</v>
      </c>
      <c r="N60" s="4" t="s">
        <v>4</v>
      </c>
      <c r="P60" s="3"/>
      <c r="Q60" s="4" t="s">
        <v>56</v>
      </c>
      <c r="R60" s="4">
        <v>-5.5153765700000001E-3</v>
      </c>
      <c r="S60" s="4" t="s">
        <v>4</v>
      </c>
    </row>
    <row r="61" spans="1:19" ht="17.25" thickBot="1">
      <c r="A61" s="3"/>
      <c r="B61" s="4" t="s">
        <v>56</v>
      </c>
      <c r="C61" s="4">
        <v>30106</v>
      </c>
      <c r="D61" s="4" t="s">
        <v>104</v>
      </c>
      <c r="F61" s="3"/>
      <c r="G61" s="4" t="s">
        <v>57</v>
      </c>
      <c r="H61" s="4">
        <v>2.0947981599999999E-2</v>
      </c>
      <c r="I61" s="4" t="s">
        <v>4</v>
      </c>
      <c r="K61" s="3"/>
      <c r="L61" s="4" t="s">
        <v>58</v>
      </c>
      <c r="M61" s="4">
        <v>6.2165912199999996E-3</v>
      </c>
      <c r="N61" s="4" t="s">
        <v>4</v>
      </c>
      <c r="P61" s="3"/>
      <c r="Q61" s="4" t="s">
        <v>57</v>
      </c>
      <c r="R61" s="4">
        <v>-1.0021386700000001E-2</v>
      </c>
      <c r="S61" s="4" t="s">
        <v>4</v>
      </c>
    </row>
    <row r="62" spans="1:19" ht="17.25" thickBot="1">
      <c r="A62" s="3"/>
      <c r="B62" s="4" t="s">
        <v>57</v>
      </c>
      <c r="C62" s="4">
        <v>34106</v>
      </c>
      <c r="D62" s="4" t="s">
        <v>104</v>
      </c>
      <c r="F62" s="3"/>
      <c r="G62" s="4" t="s">
        <v>58</v>
      </c>
      <c r="H62" s="4">
        <v>2.7164572800000002E-2</v>
      </c>
      <c r="I62" s="4" t="s">
        <v>4</v>
      </c>
      <c r="K62" s="3"/>
      <c r="L62" s="4" t="s">
        <v>59</v>
      </c>
      <c r="M62" s="4">
        <v>5.6708660000000001E-3</v>
      </c>
      <c r="N62" s="4" t="s">
        <v>4</v>
      </c>
      <c r="P62" s="3"/>
      <c r="Q62" s="4" t="s">
        <v>58</v>
      </c>
      <c r="R62" s="4">
        <v>-1.46846427E-2</v>
      </c>
      <c r="S62" s="4" t="s">
        <v>4</v>
      </c>
    </row>
    <row r="63" spans="1:19" ht="17.25" thickBot="1">
      <c r="A63" s="3"/>
      <c r="B63" s="4" t="s">
        <v>58</v>
      </c>
      <c r="C63" s="4">
        <v>37106</v>
      </c>
      <c r="D63" s="4" t="s">
        <v>104</v>
      </c>
      <c r="F63" s="3"/>
      <c r="G63" s="4" t="s">
        <v>59</v>
      </c>
      <c r="H63" s="4">
        <v>3.2835438799999998E-2</v>
      </c>
      <c r="I63" s="4" t="s">
        <v>4</v>
      </c>
      <c r="K63" s="3"/>
      <c r="L63" s="4" t="s">
        <v>60</v>
      </c>
      <c r="M63" s="4">
        <v>2.0323805499999998E-3</v>
      </c>
      <c r="N63" s="4" t="s">
        <v>4</v>
      </c>
      <c r="P63" s="3"/>
      <c r="Q63" s="4" t="s">
        <v>59</v>
      </c>
      <c r="R63" s="4">
        <v>-1.84119157E-2</v>
      </c>
      <c r="S63" s="4" t="s">
        <v>4</v>
      </c>
    </row>
    <row r="64" spans="1:19" ht="17.25" thickBot="1">
      <c r="A64" s="3"/>
      <c r="B64" s="4" t="s">
        <v>59</v>
      </c>
      <c r="C64" s="4">
        <v>106</v>
      </c>
      <c r="D64" s="4" t="s">
        <v>104</v>
      </c>
      <c r="F64" s="3"/>
      <c r="G64" s="4" t="s">
        <v>60</v>
      </c>
      <c r="H64" s="4">
        <v>3.48678194E-2</v>
      </c>
      <c r="I64" s="4" t="s">
        <v>4</v>
      </c>
      <c r="K64" s="3"/>
      <c r="L64" s="4" t="s">
        <v>61</v>
      </c>
      <c r="M64" s="4">
        <v>3.2407008099999998E-3</v>
      </c>
      <c r="N64" s="4" t="s">
        <v>4</v>
      </c>
      <c r="P64" s="3"/>
      <c r="Q64" s="4" t="s">
        <v>60</v>
      </c>
      <c r="R64" s="4">
        <v>-2.35609692E-2</v>
      </c>
      <c r="S64" s="4" t="s">
        <v>4</v>
      </c>
    </row>
    <row r="65" spans="1:19" ht="17.25" thickBot="1">
      <c r="A65" s="3"/>
      <c r="B65" s="4" t="s">
        <v>60</v>
      </c>
      <c r="C65" s="4">
        <v>-36894</v>
      </c>
      <c r="D65" s="4" t="s">
        <v>104</v>
      </c>
      <c r="F65" s="3"/>
      <c r="G65" s="4" t="s">
        <v>61</v>
      </c>
      <c r="H65" s="4">
        <v>3.8108520200000003E-2</v>
      </c>
      <c r="I65" s="4" t="s">
        <v>4</v>
      </c>
      <c r="K65" s="3"/>
      <c r="L65" s="4" t="s">
        <v>62</v>
      </c>
      <c r="M65" s="6">
        <v>1.23605132E-5</v>
      </c>
      <c r="N65" s="4" t="s">
        <v>4</v>
      </c>
      <c r="P65" s="3"/>
      <c r="Q65" s="4" t="s">
        <v>61</v>
      </c>
      <c r="R65" s="4">
        <v>-2.7846073700000001E-2</v>
      </c>
      <c r="S65" s="4" t="s">
        <v>4</v>
      </c>
    </row>
    <row r="66" spans="1:19" ht="17.25" thickBot="1">
      <c r="A66" s="3"/>
      <c r="B66" s="4" t="s">
        <v>61</v>
      </c>
      <c r="C66" s="4">
        <v>-31894</v>
      </c>
      <c r="D66" s="4" t="s">
        <v>104</v>
      </c>
      <c r="F66" s="3"/>
      <c r="G66" s="4" t="s">
        <v>62</v>
      </c>
      <c r="H66" s="4">
        <v>3.8120880699999998E-2</v>
      </c>
      <c r="I66" s="4" t="s">
        <v>4</v>
      </c>
      <c r="K66" s="3"/>
      <c r="L66" s="4" t="s">
        <v>63</v>
      </c>
      <c r="M66" s="6">
        <v>-3.3486634500000003E-5</v>
      </c>
      <c r="N66" s="4" t="s">
        <v>4</v>
      </c>
      <c r="P66" s="3"/>
      <c r="Q66" s="4" t="s">
        <v>62</v>
      </c>
      <c r="R66" s="4">
        <v>-2.9925247700000001E-2</v>
      </c>
      <c r="S66" s="4" t="s">
        <v>4</v>
      </c>
    </row>
    <row r="67" spans="1:19" ht="17.25" thickBot="1">
      <c r="A67" s="3"/>
      <c r="B67" s="4" t="s">
        <v>62</v>
      </c>
      <c r="C67" s="4">
        <v>-27894</v>
      </c>
      <c r="D67" s="4" t="s">
        <v>104</v>
      </c>
      <c r="F67" s="3"/>
      <c r="G67" s="4" t="s">
        <v>63</v>
      </c>
      <c r="H67" s="4">
        <v>3.8087394099999998E-2</v>
      </c>
      <c r="I67" s="4" t="s">
        <v>4</v>
      </c>
      <c r="K67" s="3"/>
      <c r="L67" s="4" t="s">
        <v>64</v>
      </c>
      <c r="M67" s="6">
        <v>-9.9893659400000003E-5</v>
      </c>
      <c r="N67" s="4" t="s">
        <v>4</v>
      </c>
      <c r="P67" s="3"/>
      <c r="Q67" s="4" t="s">
        <v>63</v>
      </c>
      <c r="R67" s="4">
        <v>-3.4835532299999999E-2</v>
      </c>
      <c r="S67" s="4" t="s">
        <v>4</v>
      </c>
    </row>
    <row r="68" spans="1:19" ht="17.25" thickBot="1">
      <c r="A68" s="3"/>
      <c r="B68" s="4" t="s">
        <v>63</v>
      </c>
      <c r="C68" s="4">
        <v>-21894</v>
      </c>
      <c r="D68" s="4" t="s">
        <v>104</v>
      </c>
      <c r="F68" s="3"/>
      <c r="G68" s="4" t="s">
        <v>64</v>
      </c>
      <c r="H68" s="4">
        <v>3.7987500399999999E-2</v>
      </c>
      <c r="I68" s="4" t="s">
        <v>4</v>
      </c>
      <c r="K68" s="3"/>
      <c r="L68" s="4" t="s">
        <v>65</v>
      </c>
      <c r="M68" s="4">
        <v>-1.3820677999999999E-3</v>
      </c>
      <c r="N68" s="4" t="s">
        <v>4</v>
      </c>
      <c r="P68" s="3"/>
      <c r="Q68" s="4" t="s">
        <v>64</v>
      </c>
      <c r="R68" s="4">
        <v>-3.6092847599999998E-2</v>
      </c>
      <c r="S68" s="4" t="s">
        <v>4</v>
      </c>
    </row>
    <row r="69" spans="1:19" ht="17.25" thickBot="1">
      <c r="A69" s="3"/>
      <c r="B69" s="4" t="s">
        <v>64</v>
      </c>
      <c r="C69" s="4">
        <v>-16894</v>
      </c>
      <c r="D69" s="4" t="s">
        <v>104</v>
      </c>
      <c r="F69" s="3"/>
      <c r="G69" s="4" t="s">
        <v>65</v>
      </c>
      <c r="H69" s="4">
        <v>3.6605432600000001E-2</v>
      </c>
      <c r="I69" s="4" t="s">
        <v>4</v>
      </c>
      <c r="K69" s="3"/>
      <c r="L69" s="4" t="s">
        <v>66</v>
      </c>
      <c r="M69" s="4">
        <v>-2.51759589E-3</v>
      </c>
      <c r="N69" s="4" t="s">
        <v>4</v>
      </c>
      <c r="P69" s="3"/>
      <c r="Q69" s="4" t="s">
        <v>65</v>
      </c>
      <c r="R69" s="4">
        <v>-3.88933942E-2</v>
      </c>
      <c r="S69" s="4" t="s">
        <v>4</v>
      </c>
    </row>
    <row r="70" spans="1:19" ht="17.25" thickBot="1">
      <c r="A70" s="3"/>
      <c r="B70" s="4" t="s">
        <v>65</v>
      </c>
      <c r="C70" s="4">
        <v>-13894</v>
      </c>
      <c r="D70" s="4" t="s">
        <v>104</v>
      </c>
      <c r="F70" s="3"/>
      <c r="G70" s="4" t="s">
        <v>66</v>
      </c>
      <c r="H70" s="4">
        <v>3.4087836699999999E-2</v>
      </c>
      <c r="I70" s="4" t="s">
        <v>4</v>
      </c>
      <c r="K70" s="3"/>
      <c r="L70" s="4" t="s">
        <v>67</v>
      </c>
      <c r="M70" s="4">
        <v>-3.4890435600000002E-3</v>
      </c>
      <c r="N70" s="4" t="s">
        <v>4</v>
      </c>
      <c r="P70" s="3"/>
      <c r="Q70" s="4" t="s">
        <v>66</v>
      </c>
      <c r="R70" s="4">
        <v>-4.04575504E-2</v>
      </c>
      <c r="S70" s="4" t="s">
        <v>4</v>
      </c>
    </row>
    <row r="71" spans="1:19" ht="17.25" thickBot="1">
      <c r="A71" s="3"/>
      <c r="B71" s="4" t="s">
        <v>66</v>
      </c>
      <c r="C71" s="4">
        <v>-8894</v>
      </c>
      <c r="D71" s="4" t="s">
        <v>104</v>
      </c>
      <c r="F71" s="3"/>
      <c r="G71" s="4" t="s">
        <v>67</v>
      </c>
      <c r="H71" s="4">
        <v>3.0598793199999998E-2</v>
      </c>
      <c r="I71" s="4" t="s">
        <v>4</v>
      </c>
      <c r="K71" s="3"/>
      <c r="L71" s="4" t="s">
        <v>68</v>
      </c>
      <c r="M71" s="4">
        <v>-3.2168757199999998E-3</v>
      </c>
      <c r="N71" s="4" t="s">
        <v>4</v>
      </c>
      <c r="P71" s="3"/>
      <c r="Q71" s="4" t="s">
        <v>67</v>
      </c>
      <c r="R71" s="4">
        <v>-3.9046440299999999E-2</v>
      </c>
      <c r="S71" s="4" t="s">
        <v>4</v>
      </c>
    </row>
    <row r="72" spans="1:19" ht="17.25" thickBot="1">
      <c r="A72" s="3"/>
      <c r="B72" s="4" t="s">
        <v>67</v>
      </c>
      <c r="C72" s="4">
        <v>-3894</v>
      </c>
      <c r="D72" s="4" t="s">
        <v>104</v>
      </c>
      <c r="F72" s="3"/>
      <c r="G72" s="4" t="s">
        <v>68</v>
      </c>
      <c r="H72" s="4">
        <v>2.7381917499999998E-2</v>
      </c>
      <c r="I72" s="4" t="s">
        <v>4</v>
      </c>
      <c r="K72" s="3"/>
      <c r="L72" s="4" t="s">
        <v>69</v>
      </c>
      <c r="M72" s="4">
        <v>-2.9889158899999999E-3</v>
      </c>
      <c r="N72" s="4" t="s">
        <v>4</v>
      </c>
      <c r="P72" s="3"/>
      <c r="Q72" s="4" t="s">
        <v>68</v>
      </c>
      <c r="R72" s="4">
        <v>-4.06224653E-2</v>
      </c>
      <c r="S72" s="4" t="s">
        <v>4</v>
      </c>
    </row>
    <row r="73" spans="1:19" ht="17.25" thickBot="1">
      <c r="A73" s="3"/>
      <c r="B73" s="4" t="s">
        <v>68</v>
      </c>
      <c r="C73" s="4">
        <v>106</v>
      </c>
      <c r="D73" s="4" t="s">
        <v>104</v>
      </c>
      <c r="F73" s="3"/>
      <c r="G73" s="4" t="s">
        <v>69</v>
      </c>
      <c r="H73" s="4">
        <v>2.4393001599999999E-2</v>
      </c>
      <c r="I73" s="4" t="s">
        <v>4</v>
      </c>
      <c r="K73" s="3"/>
      <c r="L73" s="4" t="s">
        <v>70</v>
      </c>
      <c r="M73" s="4">
        <v>-3.9170496199999998E-3</v>
      </c>
      <c r="N73" s="4" t="s">
        <v>4</v>
      </c>
      <c r="P73" s="3"/>
      <c r="Q73" s="4" t="s">
        <v>69</v>
      </c>
      <c r="R73" s="4">
        <v>-3.7278510600000002E-2</v>
      </c>
      <c r="S73" s="4" t="s">
        <v>4</v>
      </c>
    </row>
    <row r="74" spans="1:19" ht="17.25" thickBot="1">
      <c r="A74" s="3"/>
      <c r="B74" s="4" t="s">
        <v>69</v>
      </c>
      <c r="C74" s="4">
        <v>5106</v>
      </c>
      <c r="D74" s="4" t="s">
        <v>104</v>
      </c>
      <c r="F74" s="3"/>
      <c r="G74" s="4" t="s">
        <v>70</v>
      </c>
      <c r="H74" s="4">
        <v>2.0475951999999999E-2</v>
      </c>
      <c r="I74" s="4" t="s">
        <v>4</v>
      </c>
      <c r="K74" s="3"/>
      <c r="L74" s="4" t="s">
        <v>71</v>
      </c>
      <c r="M74" s="4">
        <v>-4.7966875099999997E-3</v>
      </c>
      <c r="N74" s="4" t="s">
        <v>4</v>
      </c>
      <c r="P74" s="3"/>
      <c r="Q74" s="4" t="s">
        <v>70</v>
      </c>
      <c r="R74" s="4">
        <v>-3.3495266000000003E-2</v>
      </c>
      <c r="S74" s="4" t="s">
        <v>4</v>
      </c>
    </row>
    <row r="75" spans="1:19" ht="17.25" thickBot="1">
      <c r="A75" s="3"/>
      <c r="B75" s="4" t="s">
        <v>70</v>
      </c>
      <c r="C75" s="4">
        <v>10106</v>
      </c>
      <c r="D75" s="4" t="s">
        <v>104</v>
      </c>
      <c r="F75" s="3"/>
      <c r="G75" s="4" t="s">
        <v>71</v>
      </c>
      <c r="H75" s="4">
        <v>1.56792644E-2</v>
      </c>
      <c r="I75" s="4" t="s">
        <v>4</v>
      </c>
      <c r="K75" s="3"/>
      <c r="L75" s="4" t="s">
        <v>72</v>
      </c>
      <c r="M75" s="4">
        <v>-1.56792644E-2</v>
      </c>
      <c r="N75" s="4" t="s">
        <v>4</v>
      </c>
      <c r="P75" s="3"/>
      <c r="Q75" s="4" t="s">
        <v>71</v>
      </c>
      <c r="R75" s="4">
        <v>-3.1096618600000001E-2</v>
      </c>
      <c r="S75" s="4" t="s">
        <v>4</v>
      </c>
    </row>
    <row r="76" spans="1:19" ht="17.25" thickBot="1">
      <c r="A76" s="3"/>
      <c r="B76" s="4" t="s">
        <v>71</v>
      </c>
      <c r="C76" s="4">
        <v>14106</v>
      </c>
      <c r="D76" s="4" t="s">
        <v>104</v>
      </c>
      <c r="F76" s="3"/>
      <c r="G76" s="4" t="s">
        <v>72</v>
      </c>
      <c r="H76" s="4">
        <v>0</v>
      </c>
      <c r="I76" s="4" t="s">
        <v>4</v>
      </c>
      <c r="K76" s="3"/>
      <c r="L76" s="4" t="s">
        <v>73</v>
      </c>
      <c r="M76" s="4">
        <v>2.0830664799999999E-2</v>
      </c>
      <c r="N76" s="4" t="s">
        <v>4</v>
      </c>
      <c r="P76" s="3"/>
      <c r="Q76" s="4" t="s">
        <v>72</v>
      </c>
      <c r="R76" s="4">
        <v>-2.4770041900000001E-2</v>
      </c>
      <c r="S76" s="4" t="s">
        <v>4</v>
      </c>
    </row>
    <row r="77" spans="1:19" ht="17.25" thickBot="1">
      <c r="A77" s="3"/>
      <c r="B77" s="4" t="s">
        <v>72</v>
      </c>
      <c r="C77" s="4">
        <v>19106</v>
      </c>
      <c r="D77" s="4" t="s">
        <v>104</v>
      </c>
      <c r="F77" s="3"/>
      <c r="G77" s="4" t="s">
        <v>73</v>
      </c>
      <c r="H77" s="4">
        <v>2.0830664799999999E-2</v>
      </c>
      <c r="I77" s="4" t="s">
        <v>4</v>
      </c>
      <c r="K77" s="3"/>
      <c r="L77" s="4" t="s">
        <v>74</v>
      </c>
      <c r="M77" s="4">
        <v>-2.3026680599999998E-2</v>
      </c>
      <c r="N77" s="4" t="s">
        <v>4</v>
      </c>
      <c r="P77" s="3"/>
      <c r="Q77" s="4" t="s">
        <v>73</v>
      </c>
      <c r="R77" s="4">
        <v>-1.8026864199999999E-2</v>
      </c>
      <c r="S77" s="4" t="s">
        <v>4</v>
      </c>
    </row>
    <row r="78" spans="1:19" ht="17.25" thickBot="1">
      <c r="A78" s="3"/>
      <c r="B78" s="4" t="s">
        <v>73</v>
      </c>
      <c r="C78" s="4">
        <v>22106</v>
      </c>
      <c r="D78" s="4" t="s">
        <v>104</v>
      </c>
      <c r="F78" s="3"/>
      <c r="G78" s="4" t="s">
        <v>74</v>
      </c>
      <c r="H78" s="4">
        <v>-2.1960157899999998E-3</v>
      </c>
      <c r="I78" s="4" t="s">
        <v>4</v>
      </c>
      <c r="K78" s="3"/>
      <c r="L78" s="4" t="s">
        <v>75</v>
      </c>
      <c r="M78" s="4">
        <v>-4.4429465200000002E-3</v>
      </c>
      <c r="N78" s="4" t="s">
        <v>4</v>
      </c>
      <c r="P78" s="3"/>
      <c r="Q78" s="4" t="s">
        <v>74</v>
      </c>
      <c r="R78" s="4">
        <v>-1.09200496E-2</v>
      </c>
      <c r="S78" s="4" t="s">
        <v>4</v>
      </c>
    </row>
    <row r="79" spans="1:19" ht="17.25" thickBot="1">
      <c r="A79" s="3"/>
      <c r="B79" s="4" t="s">
        <v>74</v>
      </c>
      <c r="C79" s="4">
        <v>26106</v>
      </c>
      <c r="D79" s="4" t="s">
        <v>104</v>
      </c>
      <c r="F79" s="3"/>
      <c r="G79" s="4" t="s">
        <v>75</v>
      </c>
      <c r="H79" s="4">
        <v>-6.6389623099999996E-3</v>
      </c>
      <c r="I79" s="4" t="s">
        <v>4</v>
      </c>
      <c r="K79" s="3"/>
      <c r="L79" s="4" t="s">
        <v>76</v>
      </c>
      <c r="M79" s="4">
        <v>-4.5448853599999997E-3</v>
      </c>
      <c r="N79" s="4" t="s">
        <v>4</v>
      </c>
      <c r="P79" s="3"/>
      <c r="Q79" s="4" t="s">
        <v>75</v>
      </c>
      <c r="R79" s="4">
        <v>-1.82332669E-3</v>
      </c>
      <c r="S79" s="4" t="s">
        <v>4</v>
      </c>
    </row>
    <row r="80" spans="1:19" ht="17.25" thickBot="1">
      <c r="A80" s="3"/>
      <c r="B80" s="4" t="s">
        <v>75</v>
      </c>
      <c r="C80" s="4">
        <v>30106</v>
      </c>
      <c r="D80" s="4" t="s">
        <v>104</v>
      </c>
      <c r="F80" s="3"/>
      <c r="G80" s="4" t="s">
        <v>76</v>
      </c>
      <c r="H80" s="4">
        <v>-1.1183847699999999E-2</v>
      </c>
      <c r="I80" s="4" t="s">
        <v>4</v>
      </c>
      <c r="K80" s="3"/>
      <c r="L80" s="4" t="s">
        <v>77</v>
      </c>
      <c r="M80" s="4">
        <v>-4.7270869799999997E-3</v>
      </c>
      <c r="N80" s="4" t="s">
        <v>4</v>
      </c>
      <c r="P80" s="3"/>
      <c r="Q80" s="4" t="s">
        <v>76</v>
      </c>
      <c r="R80" s="4">
        <v>3.6334036800000002E-3</v>
      </c>
      <c r="S80" s="4" t="s">
        <v>4</v>
      </c>
    </row>
    <row r="81" spans="1:19" ht="17.25" thickBot="1">
      <c r="A81" s="3"/>
      <c r="B81" s="4" t="s">
        <v>76</v>
      </c>
      <c r="C81" s="4">
        <v>34106</v>
      </c>
      <c r="D81" s="4" t="s">
        <v>104</v>
      </c>
      <c r="F81" s="3"/>
      <c r="G81" s="4" t="s">
        <v>77</v>
      </c>
      <c r="H81" s="4">
        <v>-1.5910934700000001E-2</v>
      </c>
      <c r="I81" s="4" t="s">
        <v>4</v>
      </c>
      <c r="K81" s="3"/>
      <c r="L81" s="4" t="s">
        <v>78</v>
      </c>
      <c r="M81" s="4">
        <v>-4.9688145499999998E-3</v>
      </c>
      <c r="N81" s="4" t="s">
        <v>4</v>
      </c>
      <c r="P81" s="3"/>
      <c r="Q81" s="4" t="s">
        <v>77</v>
      </c>
      <c r="R81" s="4">
        <v>1.25687262E-2</v>
      </c>
      <c r="S81" s="4" t="s">
        <v>4</v>
      </c>
    </row>
    <row r="82" spans="1:19" ht="17.25" thickBot="1">
      <c r="A82" s="3"/>
      <c r="B82" s="4" t="s">
        <v>77</v>
      </c>
      <c r="C82" s="4">
        <v>38106</v>
      </c>
      <c r="D82" s="4" t="s">
        <v>104</v>
      </c>
      <c r="F82" s="3"/>
      <c r="G82" s="4" t="s">
        <v>78</v>
      </c>
      <c r="H82" s="4">
        <v>-2.0879749199999999E-2</v>
      </c>
      <c r="I82" s="4" t="s">
        <v>4</v>
      </c>
      <c r="K82" s="3"/>
      <c r="L82" s="4" t="s">
        <v>79</v>
      </c>
      <c r="M82" s="4">
        <v>-4.0934421099999996E-3</v>
      </c>
      <c r="N82" s="4" t="s">
        <v>4</v>
      </c>
      <c r="P82" s="3"/>
      <c r="Q82" s="4" t="s">
        <v>78</v>
      </c>
      <c r="R82" s="4">
        <v>1.7633797600000001E-2</v>
      </c>
      <c r="S82" s="4" t="s">
        <v>4</v>
      </c>
    </row>
    <row r="83" spans="1:19" ht="17.25" thickBot="1">
      <c r="A83" s="3"/>
      <c r="B83" s="4" t="s">
        <v>78</v>
      </c>
      <c r="C83" s="4">
        <v>-38894</v>
      </c>
      <c r="D83" s="4" t="s">
        <v>104</v>
      </c>
      <c r="F83" s="3"/>
      <c r="G83" s="4" t="s">
        <v>79</v>
      </c>
      <c r="H83" s="4">
        <v>-2.4973191299999999E-2</v>
      </c>
      <c r="I83" s="4" t="s">
        <v>4</v>
      </c>
      <c r="K83" s="3"/>
      <c r="L83" s="4" t="s">
        <v>80</v>
      </c>
      <c r="M83" s="4">
        <v>-3.14521603E-3</v>
      </c>
      <c r="N83" s="4" t="s">
        <v>4</v>
      </c>
      <c r="P83" s="3"/>
      <c r="Q83" s="4" t="s">
        <v>79</v>
      </c>
      <c r="R83" s="4">
        <v>2.5774518E-2</v>
      </c>
      <c r="S83" s="4" t="s">
        <v>4</v>
      </c>
    </row>
    <row r="84" spans="1:19" ht="17.25" thickBot="1">
      <c r="A84" s="3"/>
      <c r="B84" s="4" t="s">
        <v>79</v>
      </c>
      <c r="C84" s="4">
        <v>-34894</v>
      </c>
      <c r="D84" s="4" t="s">
        <v>104</v>
      </c>
      <c r="F84" s="3"/>
      <c r="G84" s="4" t="s">
        <v>80</v>
      </c>
      <c r="H84" s="4">
        <v>-2.81184074E-2</v>
      </c>
      <c r="I84" s="4" t="s">
        <v>4</v>
      </c>
      <c r="K84" s="3"/>
      <c r="L84" s="4" t="s">
        <v>81</v>
      </c>
      <c r="M84" s="4">
        <v>-3.4064520199999998E-3</v>
      </c>
      <c r="N84" s="4" t="s">
        <v>4</v>
      </c>
      <c r="P84" s="3"/>
      <c r="Q84" s="4" t="s">
        <v>80</v>
      </c>
      <c r="R84" s="4">
        <v>2.9997296600000001E-2</v>
      </c>
      <c r="S84" s="4" t="s">
        <v>4</v>
      </c>
    </row>
    <row r="85" spans="1:19" ht="17.25" thickBot="1">
      <c r="A85" s="3"/>
      <c r="B85" s="4" t="s">
        <v>80</v>
      </c>
      <c r="C85" s="4">
        <v>-30894</v>
      </c>
      <c r="D85" s="4" t="s">
        <v>104</v>
      </c>
      <c r="F85" s="3"/>
      <c r="G85" s="4" t="s">
        <v>81</v>
      </c>
      <c r="H85" s="4">
        <v>-3.1524859400000001E-2</v>
      </c>
      <c r="I85" s="4" t="s">
        <v>4</v>
      </c>
      <c r="K85" s="3"/>
      <c r="L85" s="4" t="s">
        <v>82</v>
      </c>
      <c r="M85" s="4">
        <v>-3.71992961E-3</v>
      </c>
      <c r="N85" s="4" t="s">
        <v>4</v>
      </c>
      <c r="P85" s="3"/>
      <c r="Q85" s="4" t="s">
        <v>81</v>
      </c>
      <c r="R85" s="4">
        <v>3.3820211900000001E-2</v>
      </c>
      <c r="S85" s="4" t="s">
        <v>4</v>
      </c>
    </row>
    <row r="86" spans="1:19" ht="17.25" thickBot="1">
      <c r="A86" s="3"/>
      <c r="B86" s="4" t="s">
        <v>81</v>
      </c>
      <c r="C86" s="4">
        <v>-27894</v>
      </c>
      <c r="D86" s="4" t="s">
        <v>104</v>
      </c>
      <c r="F86" s="3"/>
      <c r="G86" s="4" t="s">
        <v>82</v>
      </c>
      <c r="H86" s="4">
        <v>-3.5244788999999999E-2</v>
      </c>
      <c r="I86" s="4" t="s">
        <v>4</v>
      </c>
      <c r="K86" s="3"/>
      <c r="L86" s="4" t="s">
        <v>83</v>
      </c>
      <c r="M86" s="4">
        <v>-2.7000680600000001E-3</v>
      </c>
      <c r="N86" s="4" t="s">
        <v>4</v>
      </c>
      <c r="P86" s="3"/>
      <c r="Q86" s="4" t="s">
        <v>82</v>
      </c>
      <c r="R86" s="4">
        <v>3.5715363899999998E-2</v>
      </c>
      <c r="S86" s="4" t="s">
        <v>4</v>
      </c>
    </row>
    <row r="87" spans="1:19" ht="17.25" thickBot="1">
      <c r="A87" s="3"/>
      <c r="B87" s="4" t="s">
        <v>82</v>
      </c>
      <c r="C87" s="4">
        <v>-23894</v>
      </c>
      <c r="D87" s="4" t="s">
        <v>104</v>
      </c>
      <c r="F87" s="3"/>
      <c r="G87" s="4" t="s">
        <v>83</v>
      </c>
      <c r="H87" s="4">
        <v>-3.7944856999999999E-2</v>
      </c>
      <c r="I87" s="4" t="s">
        <v>4</v>
      </c>
      <c r="K87" s="3"/>
      <c r="L87" s="4" t="s">
        <v>84</v>
      </c>
      <c r="M87" s="4">
        <v>-1.48710236E-3</v>
      </c>
      <c r="N87" s="4" t="s">
        <v>4</v>
      </c>
      <c r="P87" s="3"/>
      <c r="Q87" s="4" t="s">
        <v>83</v>
      </c>
      <c r="R87" s="4">
        <v>3.8803454500000001E-2</v>
      </c>
      <c r="S87" s="4" t="s">
        <v>4</v>
      </c>
    </row>
    <row r="88" spans="1:19" ht="17.25" thickBot="1">
      <c r="A88" s="3"/>
      <c r="B88" s="4" t="s">
        <v>83</v>
      </c>
      <c r="C88" s="4">
        <v>-19894</v>
      </c>
      <c r="D88" s="4" t="s">
        <v>104</v>
      </c>
      <c r="F88" s="3"/>
      <c r="G88" s="4" t="s">
        <v>84</v>
      </c>
      <c r="H88" s="4">
        <v>-3.9431959400000001E-2</v>
      </c>
      <c r="I88" s="4" t="s">
        <v>4</v>
      </c>
      <c r="K88" s="3"/>
      <c r="L88" s="4" t="s">
        <v>85</v>
      </c>
      <c r="M88" s="4">
        <v>-1.0559707899999999E-4</v>
      </c>
      <c r="N88" s="4" t="s">
        <v>4</v>
      </c>
      <c r="P88" s="3"/>
      <c r="Q88" s="4" t="s">
        <v>84</v>
      </c>
      <c r="R88" s="4">
        <v>3.87340002E-2</v>
      </c>
      <c r="S88" s="4" t="s">
        <v>4</v>
      </c>
    </row>
    <row r="89" spans="1:19" ht="17.25" thickBot="1">
      <c r="A89" s="3"/>
      <c r="B89" s="4" t="s">
        <v>84</v>
      </c>
      <c r="C89" s="4">
        <v>-16894</v>
      </c>
      <c r="D89" s="4" t="s">
        <v>104</v>
      </c>
      <c r="F89" s="3"/>
      <c r="G89" s="4" t="s">
        <v>85</v>
      </c>
      <c r="H89" s="4">
        <v>-3.9537556500000001E-2</v>
      </c>
      <c r="I89" s="4" t="s">
        <v>4</v>
      </c>
      <c r="K89" s="3"/>
      <c r="L89" s="4" t="s">
        <v>86</v>
      </c>
      <c r="M89" s="6">
        <v>-3.38442624E-5</v>
      </c>
      <c r="N89" s="4" t="s">
        <v>4</v>
      </c>
      <c r="P89" s="3"/>
      <c r="Q89" s="4" t="s">
        <v>85</v>
      </c>
      <c r="R89" s="4">
        <v>3.86250354E-2</v>
      </c>
      <c r="S89" s="4" t="s">
        <v>4</v>
      </c>
    </row>
    <row r="90" spans="1:19" ht="17.25" thickBot="1">
      <c r="A90" s="3"/>
      <c r="B90" s="4" t="s">
        <v>85</v>
      </c>
      <c r="C90" s="4">
        <v>-13894</v>
      </c>
      <c r="D90" s="4" t="s">
        <v>104</v>
      </c>
      <c r="F90" s="3"/>
      <c r="G90" s="4" t="s">
        <v>86</v>
      </c>
      <c r="H90" s="4">
        <v>-3.9571400700000002E-2</v>
      </c>
      <c r="I90" s="4" t="s">
        <v>4</v>
      </c>
      <c r="K90" s="3"/>
      <c r="L90" s="4" t="s">
        <v>87</v>
      </c>
      <c r="M90" s="6">
        <v>1.57207251E-5</v>
      </c>
      <c r="N90" s="4" t="s">
        <v>4</v>
      </c>
      <c r="P90" s="3"/>
      <c r="Q90" s="4" t="s">
        <v>86</v>
      </c>
      <c r="R90" s="4">
        <v>3.7180326899999998E-2</v>
      </c>
      <c r="S90" s="4" t="s">
        <v>4</v>
      </c>
    </row>
    <row r="91" spans="1:19" ht="17.25" thickBot="1">
      <c r="A91" s="3"/>
      <c r="B91" s="4" t="s">
        <v>86</v>
      </c>
      <c r="C91" s="4">
        <v>-10894</v>
      </c>
      <c r="D91" s="4" t="s">
        <v>104</v>
      </c>
      <c r="F91" s="3"/>
      <c r="G91" s="4" t="s">
        <v>87</v>
      </c>
      <c r="H91" s="4">
        <v>-3.9555680000000003E-2</v>
      </c>
      <c r="I91" s="4" t="s">
        <v>4</v>
      </c>
      <c r="K91" s="3"/>
      <c r="L91" s="4" t="s">
        <v>88</v>
      </c>
      <c r="M91" s="4">
        <v>3.4873522800000002E-3</v>
      </c>
      <c r="N91" s="4" t="s">
        <v>4</v>
      </c>
      <c r="P91" s="3"/>
      <c r="Q91" s="4" t="s">
        <v>87</v>
      </c>
      <c r="R91" s="4">
        <v>3.4620437800000001E-2</v>
      </c>
      <c r="S91" s="4" t="s">
        <v>4</v>
      </c>
    </row>
    <row r="92" spans="1:19" ht="17.25" thickBot="1">
      <c r="A92" s="3"/>
      <c r="B92" s="4" t="s">
        <v>87</v>
      </c>
      <c r="C92" s="4">
        <v>-5894</v>
      </c>
      <c r="D92" s="4" t="s">
        <v>104</v>
      </c>
      <c r="F92" s="3"/>
      <c r="G92" s="4" t="s">
        <v>88</v>
      </c>
      <c r="H92" s="4">
        <v>-3.60683277E-2</v>
      </c>
      <c r="I92" s="4" t="s">
        <v>4</v>
      </c>
      <c r="K92" s="3"/>
      <c r="L92" s="4" t="s">
        <v>89</v>
      </c>
      <c r="M92" s="4">
        <v>2.1756142400000001E-3</v>
      </c>
      <c r="N92" s="4" t="s">
        <v>4</v>
      </c>
      <c r="P92" s="3"/>
      <c r="Q92" s="4" t="s">
        <v>88</v>
      </c>
      <c r="R92" s="4">
        <v>3.22559886E-2</v>
      </c>
      <c r="S92" s="4" t="s">
        <v>4</v>
      </c>
    </row>
    <row r="93" spans="1:19" ht="17.25" thickBot="1">
      <c r="A93" s="3"/>
      <c r="B93" s="4" t="s">
        <v>88</v>
      </c>
      <c r="C93" s="4">
        <v>-2894</v>
      </c>
      <c r="D93" s="4" t="s">
        <v>104</v>
      </c>
      <c r="F93" s="3"/>
      <c r="G93" s="4" t="s">
        <v>89</v>
      </c>
      <c r="H93" s="4">
        <v>-3.3892713499999998E-2</v>
      </c>
      <c r="I93" s="4" t="s">
        <v>4</v>
      </c>
      <c r="K93" s="3"/>
      <c r="L93" s="4" t="s">
        <v>90</v>
      </c>
      <c r="M93" s="4">
        <v>6.0182269700000002E-3</v>
      </c>
      <c r="N93" s="4" t="s">
        <v>4</v>
      </c>
      <c r="P93" s="3"/>
      <c r="Q93" s="4" t="s">
        <v>89</v>
      </c>
      <c r="R93" s="4">
        <v>2.8915606399999998E-2</v>
      </c>
      <c r="S93" s="4" t="s">
        <v>4</v>
      </c>
    </row>
    <row r="94" spans="1:19" ht="17.25" thickBot="1">
      <c r="A94" s="3"/>
      <c r="B94" s="4" t="s">
        <v>89</v>
      </c>
      <c r="C94" s="4">
        <v>106</v>
      </c>
      <c r="D94" s="4" t="s">
        <v>104</v>
      </c>
      <c r="F94" s="3"/>
      <c r="G94" s="4" t="s">
        <v>90</v>
      </c>
      <c r="H94" s="4">
        <v>-2.78744865E-2</v>
      </c>
      <c r="I94" s="4" t="s">
        <v>4</v>
      </c>
      <c r="K94" s="3"/>
      <c r="L94" s="4" t="s">
        <v>91</v>
      </c>
      <c r="M94" s="4">
        <v>4.6972110900000003E-3</v>
      </c>
      <c r="N94" s="4" t="s">
        <v>4</v>
      </c>
      <c r="P94" s="3"/>
      <c r="Q94" s="4" t="s">
        <v>90</v>
      </c>
      <c r="R94" s="4">
        <v>2.58234013E-2</v>
      </c>
      <c r="S94" s="4" t="s">
        <v>4</v>
      </c>
    </row>
    <row r="95" spans="1:19" ht="17.25" thickBot="1">
      <c r="A95" s="3"/>
      <c r="B95" s="4" t="s">
        <v>90</v>
      </c>
      <c r="C95" s="4">
        <v>4106</v>
      </c>
      <c r="D95" s="4" t="s">
        <v>104</v>
      </c>
      <c r="F95" s="3"/>
      <c r="G95" s="4" t="s">
        <v>91</v>
      </c>
      <c r="H95" s="4">
        <v>-2.3177275399999999E-2</v>
      </c>
      <c r="I95" s="4" t="s">
        <v>4</v>
      </c>
      <c r="K95" s="3"/>
      <c r="L95" s="4" t="s">
        <v>92</v>
      </c>
      <c r="M95" s="4">
        <v>8.71070847E-3</v>
      </c>
      <c r="N95" s="4" t="s">
        <v>4</v>
      </c>
      <c r="P95" s="3"/>
      <c r="Q95" s="4" t="s">
        <v>91</v>
      </c>
      <c r="R95" s="4">
        <v>2.2932060099999999E-2</v>
      </c>
      <c r="S95" s="4" t="s">
        <v>4</v>
      </c>
    </row>
    <row r="96" spans="1:19" ht="17.25" thickBot="1">
      <c r="A96" s="3"/>
      <c r="B96" s="4" t="s">
        <v>91</v>
      </c>
      <c r="C96" s="4">
        <v>8106</v>
      </c>
      <c r="D96" s="4" t="s">
        <v>104</v>
      </c>
      <c r="F96" s="3"/>
      <c r="G96" s="4" t="s">
        <v>92</v>
      </c>
      <c r="H96" s="4">
        <v>-1.4466567E-2</v>
      </c>
      <c r="I96" s="4" t="s">
        <v>4</v>
      </c>
      <c r="K96" s="3"/>
      <c r="L96" s="4" t="s">
        <v>93</v>
      </c>
      <c r="M96" s="4">
        <v>5.3499331699999996E-3</v>
      </c>
      <c r="N96" s="4" t="s">
        <v>4</v>
      </c>
      <c r="P96" s="3"/>
      <c r="Q96" s="4" t="s">
        <v>92</v>
      </c>
      <c r="R96" s="4">
        <v>1.69118345E-2</v>
      </c>
      <c r="S96" s="4" t="s">
        <v>4</v>
      </c>
    </row>
    <row r="97" spans="1:19" ht="17.25" thickBot="1">
      <c r="A97" s="3"/>
      <c r="B97" s="4" t="s">
        <v>92</v>
      </c>
      <c r="C97" s="4">
        <v>12106</v>
      </c>
      <c r="D97" s="4" t="s">
        <v>104</v>
      </c>
      <c r="F97" s="3"/>
      <c r="G97" s="4" t="s">
        <v>93</v>
      </c>
      <c r="H97" s="4">
        <v>-9.1166337999999993E-3</v>
      </c>
      <c r="I97" s="4" t="s">
        <v>4</v>
      </c>
      <c r="K97" s="3"/>
      <c r="L97" s="4" t="s">
        <v>94</v>
      </c>
      <c r="M97" s="4">
        <v>9.1166337999999993E-3</v>
      </c>
      <c r="N97" s="4" t="s">
        <v>4</v>
      </c>
      <c r="P97" s="3"/>
      <c r="Q97" s="4" t="s">
        <v>93</v>
      </c>
      <c r="R97" s="4">
        <v>1.44470958E-2</v>
      </c>
      <c r="S97" s="4" t="s">
        <v>4</v>
      </c>
    </row>
    <row r="98" spans="1:19" ht="17.25" thickBot="1">
      <c r="A98" s="3"/>
      <c r="B98" s="4" t="s">
        <v>93</v>
      </c>
      <c r="C98" s="4">
        <v>18106</v>
      </c>
      <c r="D98" s="4" t="s">
        <v>104</v>
      </c>
      <c r="F98" s="3"/>
      <c r="G98" s="4" t="s">
        <v>94</v>
      </c>
      <c r="H98" s="4">
        <v>0</v>
      </c>
      <c r="I98" s="4" t="s">
        <v>4</v>
      </c>
      <c r="K98" s="3"/>
      <c r="L98" s="4" t="s">
        <v>95</v>
      </c>
      <c r="M98" s="4">
        <v>7.2404998400000002E-3</v>
      </c>
      <c r="N98" s="4" t="s">
        <v>4</v>
      </c>
      <c r="P98" s="3"/>
      <c r="Q98" s="4" t="s">
        <v>94</v>
      </c>
      <c r="R98" s="4">
        <v>8.8105415900000001E-3</v>
      </c>
      <c r="S98" s="4" t="s">
        <v>4</v>
      </c>
    </row>
    <row r="99" spans="1:19" ht="17.25" thickBot="1">
      <c r="A99" s="3"/>
      <c r="B99" s="4" t="s">
        <v>94</v>
      </c>
      <c r="C99" s="4">
        <v>22106</v>
      </c>
      <c r="D99" s="4" t="s">
        <v>104</v>
      </c>
      <c r="F99" s="3"/>
      <c r="G99" s="4" t="s">
        <v>95</v>
      </c>
      <c r="H99" s="4">
        <v>7.2404998400000002E-3</v>
      </c>
      <c r="I99" s="4" t="s">
        <v>4</v>
      </c>
      <c r="K99" s="3"/>
      <c r="L99" s="4" t="s">
        <v>96</v>
      </c>
      <c r="M99" s="4">
        <v>-7.2404998400000002E-3</v>
      </c>
      <c r="N99" s="4" t="s">
        <v>4</v>
      </c>
      <c r="P99" s="3"/>
      <c r="Q99" s="4" t="s">
        <v>95</v>
      </c>
      <c r="R99" s="4">
        <v>4.3824077600000001E-3</v>
      </c>
      <c r="S99" s="4" t="s">
        <v>4</v>
      </c>
    </row>
    <row r="100" spans="1:19" ht="17.25" thickBot="1">
      <c r="A100" s="3"/>
      <c r="B100" s="4" t="s">
        <v>95</v>
      </c>
      <c r="C100" s="4">
        <v>25106</v>
      </c>
      <c r="D100" s="4" t="s">
        <v>104</v>
      </c>
      <c r="F100" s="3"/>
      <c r="G100" s="4" t="s">
        <v>96</v>
      </c>
      <c r="H100" s="4">
        <v>0</v>
      </c>
      <c r="I100" s="4" t="s">
        <v>4</v>
      </c>
      <c r="K100" s="3"/>
      <c r="L100" s="4" t="s">
        <v>97</v>
      </c>
      <c r="M100" s="4">
        <v>6.1229668600000002E-2</v>
      </c>
      <c r="N100" s="4" t="s">
        <v>4</v>
      </c>
      <c r="P100" s="3"/>
      <c r="Q100" s="4" t="s">
        <v>96</v>
      </c>
      <c r="R100" s="4">
        <v>0</v>
      </c>
      <c r="S100" s="4" t="s">
        <v>4</v>
      </c>
    </row>
    <row r="101" spans="1:19" ht="17.25" thickBot="1">
      <c r="A101" s="3"/>
      <c r="B101" s="4" t="s">
        <v>96</v>
      </c>
      <c r="C101" s="4">
        <v>32106</v>
      </c>
      <c r="D101" s="4" t="s">
        <v>104</v>
      </c>
      <c r="F101" s="3"/>
      <c r="G101" s="4" t="s">
        <v>97</v>
      </c>
      <c r="H101" s="4">
        <v>6.1229668600000002E-2</v>
      </c>
      <c r="I101" s="4" t="s">
        <v>4</v>
      </c>
      <c r="K101" s="3"/>
      <c r="L101" s="4" t="s">
        <v>98</v>
      </c>
      <c r="M101" s="4">
        <v>-6.1229668600000002E-2</v>
      </c>
      <c r="N101" s="4" t="s">
        <v>4</v>
      </c>
      <c r="P101" s="3"/>
      <c r="Q101" s="4" t="s">
        <v>97</v>
      </c>
      <c r="R101" s="4">
        <v>-5.5153765700000001E-3</v>
      </c>
      <c r="S101" s="4" t="s">
        <v>4</v>
      </c>
    </row>
    <row r="102" spans="1:19" ht="17.25" thickBot="1">
      <c r="A102" s="3"/>
      <c r="B102" s="4" t="s">
        <v>97</v>
      </c>
      <c r="C102" s="4">
        <v>36106</v>
      </c>
      <c r="D102" s="4" t="s">
        <v>104</v>
      </c>
      <c r="F102" s="3"/>
      <c r="G102" s="4" t="s">
        <v>98</v>
      </c>
      <c r="H102" s="4">
        <v>0</v>
      </c>
      <c r="I102" s="4" t="s">
        <v>4</v>
      </c>
      <c r="K102" s="3"/>
      <c r="L102" s="4" t="s">
        <v>99</v>
      </c>
      <c r="M102" s="4">
        <v>9.9538967000000006E-2</v>
      </c>
      <c r="N102" s="4" t="s">
        <v>4</v>
      </c>
      <c r="P102" s="3"/>
      <c r="Q102" s="4" t="s">
        <v>98</v>
      </c>
      <c r="R102" s="4">
        <v>-8.8988002399999992E-3</v>
      </c>
      <c r="S102" s="4" t="s">
        <v>4</v>
      </c>
    </row>
    <row r="103" spans="1:19" ht="17.25" thickBot="1">
      <c r="A103" s="3"/>
      <c r="B103" s="4" t="s">
        <v>98</v>
      </c>
      <c r="C103" s="4">
        <v>106</v>
      </c>
      <c r="D103" s="4" t="s">
        <v>104</v>
      </c>
      <c r="F103" s="3"/>
      <c r="G103" s="4" t="s">
        <v>99</v>
      </c>
      <c r="H103" s="4">
        <v>9.9538967000000006E-2</v>
      </c>
      <c r="I103" s="4" t="s">
        <v>4</v>
      </c>
      <c r="K103" s="3"/>
      <c r="L103" s="4" t="s">
        <v>100</v>
      </c>
      <c r="M103" s="4">
        <v>-6.1249796299999999E-2</v>
      </c>
      <c r="N103" s="4" t="s">
        <v>4</v>
      </c>
      <c r="P103" s="3"/>
      <c r="Q103" s="4" t="s">
        <v>99</v>
      </c>
      <c r="R103" s="4">
        <v>-1.4668082799999999E-2</v>
      </c>
      <c r="S103" s="4" t="s">
        <v>4</v>
      </c>
    </row>
    <row r="104" spans="1:19" ht="17.25" thickBot="1">
      <c r="A104" s="3"/>
      <c r="B104" s="4" t="s">
        <v>99</v>
      </c>
      <c r="C104" s="4">
        <v>-34894</v>
      </c>
      <c r="D104" s="4" t="s">
        <v>104</v>
      </c>
      <c r="F104" s="3"/>
      <c r="G104" s="4" t="s">
        <v>100</v>
      </c>
      <c r="H104" s="4">
        <v>3.82891707E-2</v>
      </c>
      <c r="I104" s="4" t="s">
        <v>4</v>
      </c>
      <c r="K104" s="3"/>
      <c r="L104" s="4" t="s">
        <v>101</v>
      </c>
      <c r="M104" s="6">
        <v>-4.89018857E-5</v>
      </c>
      <c r="N104" s="4" t="s">
        <v>4</v>
      </c>
      <c r="P104" s="3"/>
      <c r="Q104" s="4" t="s">
        <v>100</v>
      </c>
      <c r="R104" s="4">
        <v>-1.8390771E-2</v>
      </c>
      <c r="S104" s="4" t="s">
        <v>4</v>
      </c>
    </row>
    <row r="105" spans="1:19" ht="17.25" thickBot="1">
      <c r="A105" s="3"/>
      <c r="B105" s="4" t="s">
        <v>100</v>
      </c>
      <c r="C105" s="4">
        <v>-29894</v>
      </c>
      <c r="D105" s="4" t="s">
        <v>104</v>
      </c>
      <c r="F105" s="3"/>
      <c r="G105" s="4" t="s">
        <v>101</v>
      </c>
      <c r="H105" s="4">
        <v>3.8240268799999998E-2</v>
      </c>
      <c r="I105" s="4" t="s">
        <v>4</v>
      </c>
      <c r="K105" s="3"/>
      <c r="L105" s="4" t="s">
        <v>102</v>
      </c>
      <c r="M105" s="6">
        <v>-8.8796019600000003E-5</v>
      </c>
      <c r="N105" s="4" t="s">
        <v>4</v>
      </c>
      <c r="P105" s="3"/>
      <c r="Q105" s="4" t="s">
        <v>101</v>
      </c>
      <c r="R105" s="4">
        <v>-2.2331504200000001E-2</v>
      </c>
      <c r="S105" s="4" t="s">
        <v>4</v>
      </c>
    </row>
    <row r="106" spans="1:19" ht="17.25" thickBot="1">
      <c r="A106" s="3"/>
      <c r="B106" s="4" t="s">
        <v>101</v>
      </c>
      <c r="C106" s="4">
        <v>-25894</v>
      </c>
      <c r="D106" s="4" t="s">
        <v>104</v>
      </c>
      <c r="F106" s="3"/>
      <c r="G106" s="4" t="s">
        <v>102</v>
      </c>
      <c r="H106" s="4">
        <v>3.8151472800000003E-2</v>
      </c>
      <c r="I106" s="4" t="s">
        <v>4</v>
      </c>
      <c r="K106" s="3"/>
      <c r="L106" s="4" t="s">
        <v>103</v>
      </c>
      <c r="M106" s="4">
        <v>-1.4102458999999999E-3</v>
      </c>
      <c r="N106" s="4" t="s">
        <v>4</v>
      </c>
      <c r="P106" s="3"/>
      <c r="Q106" s="4" t="s">
        <v>102</v>
      </c>
      <c r="R106" s="4">
        <v>-2.6532050200000001E-2</v>
      </c>
      <c r="S106" s="4" t="s">
        <v>4</v>
      </c>
    </row>
    <row r="107" spans="1:19" ht="17.25" thickBot="1">
      <c r="A107" s="3"/>
      <c r="B107" s="4" t="s">
        <v>102</v>
      </c>
      <c r="C107" s="4">
        <v>-21894</v>
      </c>
      <c r="D107" s="4" t="s">
        <v>104</v>
      </c>
      <c r="F107" s="3"/>
      <c r="G107" s="4" t="s">
        <v>103</v>
      </c>
      <c r="H107" s="4">
        <v>3.67412269E-2</v>
      </c>
      <c r="I107" s="4" t="s">
        <v>4</v>
      </c>
      <c r="K107" s="3"/>
      <c r="L107" s="4" t="s">
        <v>105</v>
      </c>
      <c r="M107" s="4">
        <v>-2.5156587400000001E-3</v>
      </c>
      <c r="N107" s="4" t="s">
        <v>4</v>
      </c>
      <c r="P107" s="3"/>
      <c r="Q107" s="4" t="s">
        <v>103</v>
      </c>
      <c r="R107" s="4">
        <v>-3.1093392500000001E-2</v>
      </c>
      <c r="S107" s="4" t="s">
        <v>4</v>
      </c>
    </row>
    <row r="108" spans="1:19" ht="17.25" thickBot="1">
      <c r="A108" s="3"/>
      <c r="B108" s="4" t="s">
        <v>103</v>
      </c>
      <c r="C108" s="4">
        <v>-17894</v>
      </c>
      <c r="D108" s="4" t="s">
        <v>104</v>
      </c>
      <c r="F108" s="3"/>
      <c r="G108" s="4" t="s">
        <v>105</v>
      </c>
      <c r="H108" s="4">
        <v>3.4225568200000001E-2</v>
      </c>
      <c r="I108" s="4" t="s">
        <v>4</v>
      </c>
      <c r="K108" s="3"/>
      <c r="L108" s="4" t="s">
        <v>106</v>
      </c>
      <c r="M108" s="4">
        <v>-2.32575089E-3</v>
      </c>
      <c r="N108" s="4" t="s">
        <v>4</v>
      </c>
    </row>
    <row r="109" spans="1:19" ht="17.25" thickBot="1">
      <c r="A109" s="3"/>
      <c r="B109" s="4" t="s">
        <v>105</v>
      </c>
      <c r="C109" s="4">
        <v>-13894</v>
      </c>
      <c r="D109" s="4" t="s">
        <v>104</v>
      </c>
      <c r="F109" s="3"/>
      <c r="G109" s="4" t="s">
        <v>106</v>
      </c>
      <c r="H109" s="4">
        <v>3.1899817300000001E-2</v>
      </c>
      <c r="I109" s="4" t="s">
        <v>4</v>
      </c>
      <c r="K109" s="3"/>
      <c r="L109" s="4" t="s">
        <v>107</v>
      </c>
      <c r="M109" s="4">
        <v>-4.4526010800000002E-3</v>
      </c>
      <c r="N109" s="4" t="s">
        <v>4</v>
      </c>
    </row>
    <row r="110" spans="1:19" ht="17.25" thickBot="1">
      <c r="A110" s="3"/>
      <c r="B110" s="4" t="s">
        <v>106</v>
      </c>
      <c r="C110" s="4">
        <v>-9894</v>
      </c>
      <c r="D110" s="4" t="s">
        <v>104</v>
      </c>
      <c r="F110" s="3"/>
      <c r="G110" s="4" t="s">
        <v>107</v>
      </c>
      <c r="H110" s="4">
        <v>2.7447216199999999E-2</v>
      </c>
      <c r="I110" s="4" t="s">
        <v>4</v>
      </c>
      <c r="K110" s="3"/>
      <c r="L110" s="4" t="s">
        <v>108</v>
      </c>
      <c r="M110" s="4">
        <v>-3.0048359200000002E-3</v>
      </c>
      <c r="N110" s="4" t="s">
        <v>4</v>
      </c>
    </row>
    <row r="111" spans="1:19" ht="17.25" thickBot="1">
      <c r="A111" s="3"/>
      <c r="B111" s="4" t="s">
        <v>107</v>
      </c>
      <c r="C111" s="4">
        <v>-5894</v>
      </c>
      <c r="D111" s="4" t="s">
        <v>104</v>
      </c>
      <c r="F111" s="3"/>
      <c r="G111" s="4" t="s">
        <v>108</v>
      </c>
      <c r="H111" s="4">
        <v>2.44423803E-2</v>
      </c>
      <c r="I111" s="4" t="s">
        <v>4</v>
      </c>
      <c r="K111" s="3"/>
      <c r="L111" s="4" t="s">
        <v>109</v>
      </c>
      <c r="M111" s="4">
        <v>-3.9123725099999996E-3</v>
      </c>
      <c r="N111" s="4" t="s">
        <v>4</v>
      </c>
    </row>
    <row r="112" spans="1:19" ht="17.25" thickBot="1">
      <c r="A112" s="3"/>
      <c r="B112" s="4" t="s">
        <v>108</v>
      </c>
      <c r="C112" s="4">
        <v>-1894</v>
      </c>
      <c r="D112" s="4" t="s">
        <v>104</v>
      </c>
      <c r="F112" s="3"/>
      <c r="G112" s="4" t="s">
        <v>109</v>
      </c>
      <c r="H112" s="4">
        <v>2.05300078E-2</v>
      </c>
      <c r="I112" s="4" t="s">
        <v>4</v>
      </c>
      <c r="K112" s="3"/>
      <c r="L112" s="4" t="s">
        <v>110</v>
      </c>
      <c r="M112" s="4">
        <v>-3.7130154699999999E-3</v>
      </c>
      <c r="N112" s="4" t="s">
        <v>4</v>
      </c>
    </row>
    <row r="113" spans="1:14" ht="17.25" thickBot="1">
      <c r="A113" s="3"/>
      <c r="B113" s="4" t="s">
        <v>109</v>
      </c>
      <c r="C113" s="4">
        <v>2106</v>
      </c>
      <c r="D113" s="4" t="s">
        <v>104</v>
      </c>
      <c r="F113" s="3"/>
      <c r="G113" s="4" t="s">
        <v>110</v>
      </c>
      <c r="H113" s="4">
        <v>1.68169923E-2</v>
      </c>
      <c r="I113" s="4" t="s">
        <v>4</v>
      </c>
      <c r="K113" s="3"/>
      <c r="L113" s="4" t="s">
        <v>111</v>
      </c>
      <c r="M113" s="4">
        <v>-1.68169923E-2</v>
      </c>
      <c r="N113" s="4" t="s">
        <v>4</v>
      </c>
    </row>
    <row r="114" spans="1:14" ht="17.25" thickBot="1">
      <c r="A114" s="3"/>
      <c r="B114" s="4" t="s">
        <v>110</v>
      </c>
      <c r="C114" s="4">
        <v>6106</v>
      </c>
      <c r="D114" s="4" t="s">
        <v>104</v>
      </c>
      <c r="F114" s="3"/>
      <c r="G114" s="4" t="s">
        <v>111</v>
      </c>
      <c r="H114" s="4">
        <v>0</v>
      </c>
      <c r="I114" s="4" t="s">
        <v>4</v>
      </c>
      <c r="K114" s="3"/>
      <c r="L114" s="4" t="s">
        <v>112</v>
      </c>
      <c r="M114" s="4">
        <v>2.1926267100000001E-2</v>
      </c>
      <c r="N114" s="4" t="s">
        <v>4</v>
      </c>
    </row>
    <row r="115" spans="1:14" ht="17.25" thickBot="1">
      <c r="A115" s="3"/>
      <c r="B115" s="4" t="s">
        <v>111</v>
      </c>
      <c r="C115" s="4">
        <v>9106</v>
      </c>
      <c r="D115" s="4" t="s">
        <v>104</v>
      </c>
      <c r="F115" s="3"/>
      <c r="G115" s="4" t="s">
        <v>112</v>
      </c>
      <c r="H115" s="4">
        <v>2.1926267100000001E-2</v>
      </c>
      <c r="I115" s="4" t="s">
        <v>4</v>
      </c>
      <c r="K115" s="3"/>
      <c r="L115" s="4" t="s">
        <v>113</v>
      </c>
      <c r="M115" s="4">
        <v>-2.30230708E-2</v>
      </c>
      <c r="N115" s="4" t="s">
        <v>4</v>
      </c>
    </row>
    <row r="116" spans="1:14" ht="17.25" thickBot="1">
      <c r="A116" s="3"/>
      <c r="B116" s="4" t="s">
        <v>112</v>
      </c>
      <c r="C116" s="4">
        <v>12106</v>
      </c>
      <c r="D116" s="4" t="s">
        <v>104</v>
      </c>
      <c r="F116" s="3"/>
      <c r="G116" s="4" t="s">
        <v>113</v>
      </c>
      <c r="H116" s="4">
        <v>-1.09680358E-3</v>
      </c>
      <c r="I116" s="4" t="s">
        <v>4</v>
      </c>
      <c r="K116" s="3"/>
      <c r="L116" s="4" t="s">
        <v>114</v>
      </c>
      <c r="M116" s="4">
        <v>-5.5348286400000004E-3</v>
      </c>
      <c r="N116" s="4" t="s">
        <v>4</v>
      </c>
    </row>
    <row r="117" spans="1:14" ht="17.25" thickBot="1">
      <c r="A117" s="3"/>
      <c r="B117" s="4" t="s">
        <v>113</v>
      </c>
      <c r="C117" s="4">
        <v>16106</v>
      </c>
      <c r="D117" s="4" t="s">
        <v>104</v>
      </c>
      <c r="F117" s="3"/>
      <c r="G117" s="4" t="s">
        <v>114</v>
      </c>
      <c r="H117" s="4">
        <v>-6.6316323399999997E-3</v>
      </c>
      <c r="I117" s="4" t="s">
        <v>4</v>
      </c>
      <c r="K117" s="3"/>
      <c r="L117" s="4" t="s">
        <v>115</v>
      </c>
      <c r="M117" s="4">
        <v>-4.5397290999999998E-3</v>
      </c>
      <c r="N117" s="4" t="s">
        <v>4</v>
      </c>
    </row>
    <row r="118" spans="1:14" ht="17.25" thickBot="1">
      <c r="A118" s="3"/>
      <c r="B118" s="4" t="s">
        <v>114</v>
      </c>
      <c r="C118" s="4">
        <v>20106</v>
      </c>
      <c r="D118" s="4" t="s">
        <v>104</v>
      </c>
      <c r="F118" s="3"/>
      <c r="G118" s="4" t="s">
        <v>115</v>
      </c>
      <c r="H118" s="4">
        <v>-1.11713614E-2</v>
      </c>
      <c r="I118" s="4" t="s">
        <v>4</v>
      </c>
      <c r="K118" s="3"/>
      <c r="L118" s="4" t="s">
        <v>116</v>
      </c>
      <c r="M118" s="4">
        <v>-4.7215279200000003E-3</v>
      </c>
      <c r="N118" s="4" t="s">
        <v>4</v>
      </c>
    </row>
    <row r="119" spans="1:14" ht="17.25" thickBot="1">
      <c r="A119" s="3"/>
      <c r="B119" s="4" t="s">
        <v>115</v>
      </c>
      <c r="C119" s="4">
        <v>23106</v>
      </c>
      <c r="D119" s="4" t="s">
        <v>104</v>
      </c>
      <c r="F119" s="3"/>
      <c r="G119" s="4" t="s">
        <v>116</v>
      </c>
      <c r="H119" s="4">
        <v>-1.5892889399999999E-2</v>
      </c>
      <c r="I119" s="4" t="s">
        <v>4</v>
      </c>
      <c r="K119" s="3"/>
      <c r="L119" s="4" t="s">
        <v>117</v>
      </c>
      <c r="M119" s="4">
        <v>-3.7820972500000002E-3</v>
      </c>
      <c r="N119" s="4" t="s">
        <v>4</v>
      </c>
    </row>
    <row r="120" spans="1:14" ht="17.25" thickBot="1">
      <c r="A120" s="3"/>
      <c r="B120" s="4" t="s">
        <v>116</v>
      </c>
      <c r="C120" s="4">
        <v>26106</v>
      </c>
      <c r="D120" s="4" t="s">
        <v>104</v>
      </c>
      <c r="F120" s="3"/>
      <c r="G120" s="4" t="s">
        <v>117</v>
      </c>
      <c r="H120" s="4">
        <v>-1.96749866E-2</v>
      </c>
      <c r="I120" s="4" t="s">
        <v>4</v>
      </c>
      <c r="K120" s="3"/>
      <c r="L120" s="4" t="s">
        <v>118</v>
      </c>
      <c r="M120" s="4">
        <v>-4.01776098E-3</v>
      </c>
      <c r="N120" s="4" t="s">
        <v>4</v>
      </c>
    </row>
    <row r="121" spans="1:14" ht="17.25" thickBot="1">
      <c r="A121" s="3"/>
      <c r="B121" s="4" t="s">
        <v>117</v>
      </c>
      <c r="C121" s="4">
        <v>30106</v>
      </c>
      <c r="D121" s="4" t="s">
        <v>104</v>
      </c>
      <c r="F121" s="3"/>
      <c r="G121" s="4" t="s">
        <v>118</v>
      </c>
      <c r="H121" s="4">
        <v>-2.3692747600000001E-2</v>
      </c>
      <c r="I121" s="4" t="s">
        <v>4</v>
      </c>
      <c r="K121" s="3"/>
      <c r="L121" s="4" t="s">
        <v>119</v>
      </c>
      <c r="M121" s="4">
        <v>-5.5754296499999998E-3</v>
      </c>
      <c r="N121" s="4" t="s">
        <v>4</v>
      </c>
    </row>
    <row r="122" spans="1:14" ht="17.25" thickBot="1">
      <c r="A122" s="3"/>
      <c r="B122" s="4" t="s">
        <v>118</v>
      </c>
      <c r="C122" s="4">
        <v>34106</v>
      </c>
      <c r="D122" s="4" t="s">
        <v>104</v>
      </c>
      <c r="F122" s="3"/>
      <c r="G122" s="4" t="s">
        <v>119</v>
      </c>
      <c r="H122" s="4">
        <v>-2.9268177199999999E-2</v>
      </c>
      <c r="I122" s="4" t="s">
        <v>4</v>
      </c>
      <c r="K122" s="3"/>
      <c r="L122" s="4" t="s">
        <v>120</v>
      </c>
      <c r="M122" s="4">
        <v>-2.1855998799999998E-3</v>
      </c>
      <c r="N122" s="4" t="s">
        <v>4</v>
      </c>
    </row>
    <row r="123" spans="1:14" ht="17.25" thickBot="1">
      <c r="A123" s="3"/>
      <c r="B123" s="4" t="s">
        <v>119</v>
      </c>
      <c r="C123" s="4">
        <v>37106</v>
      </c>
      <c r="D123" s="4" t="s">
        <v>104</v>
      </c>
      <c r="F123" s="3"/>
      <c r="G123" s="4" t="s">
        <v>120</v>
      </c>
      <c r="H123" s="4">
        <v>-3.1453777099999997E-2</v>
      </c>
      <c r="I123" s="4" t="s">
        <v>4</v>
      </c>
      <c r="K123" s="3"/>
      <c r="L123" s="4" t="s">
        <v>121</v>
      </c>
      <c r="M123" s="4">
        <v>-2.35429406E-3</v>
      </c>
      <c r="N123" s="4" t="s">
        <v>4</v>
      </c>
    </row>
    <row r="124" spans="1:14" ht="17.25" thickBot="1">
      <c r="A124" s="3"/>
      <c r="B124" s="4" t="s">
        <v>120</v>
      </c>
      <c r="C124" s="4">
        <v>106</v>
      </c>
      <c r="D124" s="4" t="s">
        <v>104</v>
      </c>
      <c r="F124" s="3"/>
      <c r="G124" s="4" t="s">
        <v>121</v>
      </c>
      <c r="H124" s="4">
        <v>-3.3808071199999998E-2</v>
      </c>
      <c r="I124" s="4" t="s">
        <v>4</v>
      </c>
      <c r="K124" s="3"/>
      <c r="L124" s="4" t="s">
        <v>122</v>
      </c>
      <c r="M124" s="4">
        <v>-3.9742030199999999E-3</v>
      </c>
      <c r="N124" s="4" t="s">
        <v>4</v>
      </c>
    </row>
    <row r="125" spans="1:14" ht="17.25" thickBot="1">
      <c r="A125" s="3"/>
      <c r="B125" s="4" t="s">
        <v>121</v>
      </c>
      <c r="C125" s="4">
        <v>-34894</v>
      </c>
      <c r="D125" s="4" t="s">
        <v>104</v>
      </c>
      <c r="F125" s="3"/>
      <c r="G125" s="4" t="s">
        <v>122</v>
      </c>
      <c r="H125" s="4">
        <v>-3.77822742E-2</v>
      </c>
      <c r="I125" s="4" t="s">
        <v>4</v>
      </c>
      <c r="K125" s="3"/>
      <c r="L125" s="4" t="s">
        <v>123</v>
      </c>
      <c r="M125" s="4">
        <v>-1.49300694E-3</v>
      </c>
      <c r="N125" s="4" t="s">
        <v>4</v>
      </c>
    </row>
    <row r="126" spans="1:14" ht="17.25" thickBot="1">
      <c r="A126" s="3"/>
      <c r="B126" s="4" t="s">
        <v>122</v>
      </c>
      <c r="C126" s="4">
        <v>-31894</v>
      </c>
      <c r="D126" s="4" t="s">
        <v>104</v>
      </c>
      <c r="F126" s="3"/>
      <c r="G126" s="4" t="s">
        <v>123</v>
      </c>
      <c r="H126" s="4">
        <v>-3.9275281099999997E-2</v>
      </c>
      <c r="I126" s="4" t="s">
        <v>4</v>
      </c>
      <c r="K126" s="3"/>
      <c r="L126" s="4" t="s">
        <v>124</v>
      </c>
      <c r="M126" s="4">
        <v>3.9275281099999997E-2</v>
      </c>
      <c r="N126" s="4" t="s">
        <v>4</v>
      </c>
    </row>
    <row r="127" spans="1:14" ht="17.25" thickBot="1">
      <c r="A127" s="3"/>
      <c r="B127" s="4" t="s">
        <v>123</v>
      </c>
      <c r="C127" s="4">
        <v>-27894</v>
      </c>
      <c r="D127" s="4" t="s">
        <v>104</v>
      </c>
      <c r="F127" s="3"/>
      <c r="G127" s="4" t="s">
        <v>124</v>
      </c>
      <c r="H127" s="4">
        <v>0</v>
      </c>
      <c r="I127" s="4" t="s">
        <v>4</v>
      </c>
      <c r="K127" s="3"/>
      <c r="L127" s="4" t="s">
        <v>125</v>
      </c>
      <c r="M127" s="4">
        <v>-0.12460728</v>
      </c>
      <c r="N127" s="4" t="s">
        <v>4</v>
      </c>
    </row>
    <row r="128" spans="1:14" ht="17.25" thickBot="1">
      <c r="A128" s="3"/>
      <c r="B128" s="4" t="s">
        <v>124</v>
      </c>
      <c r="C128" s="4">
        <v>-22894</v>
      </c>
      <c r="D128" s="4" t="s">
        <v>104</v>
      </c>
      <c r="F128" s="3"/>
      <c r="G128" s="4" t="s">
        <v>125</v>
      </c>
      <c r="H128" s="4">
        <v>-0.12460728</v>
      </c>
      <c r="I128" s="4" t="s">
        <v>4</v>
      </c>
      <c r="K128" s="3"/>
      <c r="L128" s="4" t="s">
        <v>126</v>
      </c>
      <c r="M128" s="4">
        <v>8.8667705700000002E-2</v>
      </c>
      <c r="N128" s="4" t="s">
        <v>4</v>
      </c>
    </row>
    <row r="129" spans="1:14" ht="17.25" thickBot="1">
      <c r="A129" s="3"/>
      <c r="B129" s="4" t="s">
        <v>125</v>
      </c>
      <c r="C129" s="4">
        <v>-17894</v>
      </c>
      <c r="D129" s="4" t="s">
        <v>104</v>
      </c>
      <c r="F129" s="3"/>
      <c r="G129" s="4" t="s">
        <v>126</v>
      </c>
      <c r="H129" s="4">
        <v>-3.5939570499999997E-2</v>
      </c>
      <c r="I129" s="4" t="s">
        <v>4</v>
      </c>
      <c r="K129" s="3"/>
      <c r="L129" s="4" t="s">
        <v>127</v>
      </c>
      <c r="M129" s="4">
        <v>2.15030834E-3</v>
      </c>
      <c r="N129" s="4" t="s">
        <v>4</v>
      </c>
    </row>
    <row r="130" spans="1:14" ht="17.25" thickBot="1">
      <c r="A130" s="3"/>
      <c r="B130" s="4" t="s">
        <v>126</v>
      </c>
      <c r="C130" s="4">
        <v>-14894</v>
      </c>
      <c r="D130" s="4" t="s">
        <v>104</v>
      </c>
      <c r="F130" s="3"/>
      <c r="G130" s="4" t="s">
        <v>127</v>
      </c>
      <c r="H130" s="4">
        <v>-3.3789262200000003E-2</v>
      </c>
      <c r="I130" s="4" t="s">
        <v>4</v>
      </c>
      <c r="K130" s="3"/>
      <c r="L130" s="4" t="s">
        <v>128</v>
      </c>
      <c r="M130" s="4">
        <v>4.2254961999999997E-3</v>
      </c>
      <c r="N130" s="4" t="s">
        <v>4</v>
      </c>
    </row>
    <row r="131" spans="1:14" ht="17.25" thickBot="1">
      <c r="A131" s="3"/>
      <c r="B131" s="4" t="s">
        <v>127</v>
      </c>
      <c r="C131" s="4">
        <v>-9894</v>
      </c>
      <c r="D131" s="4" t="s">
        <v>104</v>
      </c>
      <c r="F131" s="3"/>
      <c r="G131" s="4" t="s">
        <v>128</v>
      </c>
      <c r="H131" s="4">
        <v>-2.9563765999999998E-2</v>
      </c>
      <c r="I131" s="4" t="s">
        <v>4</v>
      </c>
      <c r="K131" s="3"/>
      <c r="L131" s="4" t="s">
        <v>129</v>
      </c>
      <c r="M131" s="4">
        <v>6.4276978399999997E-3</v>
      </c>
      <c r="N131" s="4" t="s">
        <v>4</v>
      </c>
    </row>
    <row r="132" spans="1:14" ht="17.25" thickBot="1">
      <c r="A132" s="3"/>
      <c r="B132" s="4" t="s">
        <v>128</v>
      </c>
      <c r="C132" s="4">
        <v>-3894</v>
      </c>
      <c r="D132" s="4" t="s">
        <v>104</v>
      </c>
      <c r="F132" s="3"/>
      <c r="G132" s="4" t="s">
        <v>129</v>
      </c>
      <c r="H132" s="4">
        <v>-2.3136068100000001E-2</v>
      </c>
      <c r="I132" s="4" t="s">
        <v>4</v>
      </c>
      <c r="K132" s="3"/>
      <c r="L132" s="4" t="s">
        <v>130</v>
      </c>
      <c r="M132" s="4">
        <v>6.8626459700000001E-3</v>
      </c>
      <c r="N132" s="4" t="s">
        <v>4</v>
      </c>
    </row>
    <row r="133" spans="1:14" ht="17.25" thickBot="1">
      <c r="A133" s="3"/>
      <c r="B133" s="4" t="s">
        <v>129</v>
      </c>
      <c r="C133" s="4">
        <v>106</v>
      </c>
      <c r="D133" s="4" t="s">
        <v>104</v>
      </c>
      <c r="F133" s="3"/>
      <c r="G133" s="4" t="s">
        <v>130</v>
      </c>
      <c r="H133" s="4">
        <v>-1.6273422199999998E-2</v>
      </c>
      <c r="I133" s="4" t="s">
        <v>4</v>
      </c>
      <c r="K133" s="3"/>
      <c r="L133" s="4" t="s">
        <v>131</v>
      </c>
      <c r="M133" s="4">
        <v>7.1567883700000001E-3</v>
      </c>
      <c r="N133" s="4" t="s">
        <v>4</v>
      </c>
    </row>
    <row r="134" spans="1:14" ht="17.25" thickBot="1">
      <c r="A134" s="3"/>
      <c r="B134" s="4" t="s">
        <v>130</v>
      </c>
      <c r="C134" s="4">
        <v>5106</v>
      </c>
      <c r="D134" s="4" t="s">
        <v>104</v>
      </c>
      <c r="F134" s="3"/>
      <c r="G134" s="4" t="s">
        <v>131</v>
      </c>
      <c r="H134" s="4">
        <v>-9.1166337999999993E-3</v>
      </c>
      <c r="I134" s="4" t="s">
        <v>4</v>
      </c>
      <c r="K134" s="3"/>
      <c r="L134" s="4" t="s">
        <v>132</v>
      </c>
      <c r="M134" s="4">
        <v>9.1166337999999993E-3</v>
      </c>
      <c r="N134" s="4" t="s">
        <v>4</v>
      </c>
    </row>
    <row r="135" spans="1:14" ht="17.25" thickBot="1">
      <c r="A135" s="3"/>
      <c r="B135" s="4" t="s">
        <v>131</v>
      </c>
      <c r="C135" s="4">
        <v>10106</v>
      </c>
      <c r="D135" s="4" t="s">
        <v>104</v>
      </c>
      <c r="F135" s="3"/>
      <c r="G135" s="4" t="s">
        <v>132</v>
      </c>
      <c r="H135" s="4">
        <v>0</v>
      </c>
      <c r="I135" s="4" t="s">
        <v>4</v>
      </c>
      <c r="K135" s="3"/>
      <c r="L135" s="4" t="s">
        <v>133</v>
      </c>
      <c r="M135" s="4">
        <v>5.4402221000000002E-3</v>
      </c>
      <c r="N135" s="4" t="s">
        <v>4</v>
      </c>
    </row>
    <row r="136" spans="1:14" ht="17.25" thickBot="1">
      <c r="A136" s="3"/>
      <c r="B136" s="4" t="s">
        <v>132</v>
      </c>
      <c r="C136" s="4">
        <v>14106</v>
      </c>
      <c r="D136" s="4" t="s">
        <v>104</v>
      </c>
      <c r="F136" s="3"/>
      <c r="G136" s="4" t="s">
        <v>133</v>
      </c>
      <c r="H136" s="4">
        <v>5.4402221000000002E-3</v>
      </c>
      <c r="I136" s="4" t="s">
        <v>4</v>
      </c>
      <c r="K136" s="3"/>
      <c r="L136" s="4" t="s">
        <v>134</v>
      </c>
      <c r="M136" s="4">
        <v>8.8710272699999999E-3</v>
      </c>
      <c r="N136" s="4" t="s">
        <v>4</v>
      </c>
    </row>
    <row r="137" spans="1:14" ht="17.25" thickBot="1">
      <c r="A137" s="3"/>
      <c r="B137" s="4" t="s">
        <v>133</v>
      </c>
      <c r="C137" s="4">
        <v>18106</v>
      </c>
      <c r="D137" s="4" t="s">
        <v>104</v>
      </c>
      <c r="F137" s="3"/>
      <c r="G137" s="4" t="s">
        <v>134</v>
      </c>
      <c r="H137" s="4">
        <v>1.43112494E-2</v>
      </c>
      <c r="I137" s="4" t="s">
        <v>4</v>
      </c>
      <c r="K137" s="3"/>
      <c r="L137" s="4" t="s">
        <v>135</v>
      </c>
      <c r="M137" s="4">
        <v>6.6989203899999999E-3</v>
      </c>
      <c r="N137" s="4" t="s">
        <v>4</v>
      </c>
    </row>
    <row r="138" spans="1:14" ht="17.25" thickBot="1">
      <c r="A138" s="3"/>
      <c r="B138" s="4" t="s">
        <v>134</v>
      </c>
      <c r="C138" s="4">
        <v>21106</v>
      </c>
      <c r="D138" s="4" t="s">
        <v>104</v>
      </c>
      <c r="F138" s="3"/>
      <c r="G138" s="4" t="s">
        <v>135</v>
      </c>
      <c r="H138" s="4">
        <v>2.1010169799999999E-2</v>
      </c>
      <c r="I138" s="4" t="s">
        <v>4</v>
      </c>
      <c r="K138" s="3"/>
      <c r="L138" s="4" t="s">
        <v>136</v>
      </c>
      <c r="M138" s="4">
        <v>4.5885555399999998E-3</v>
      </c>
      <c r="N138" s="4" t="s">
        <v>4</v>
      </c>
    </row>
    <row r="139" spans="1:14" ht="17.25" thickBot="1">
      <c r="A139" s="3"/>
      <c r="B139" s="4" t="s">
        <v>135</v>
      </c>
      <c r="C139" s="4">
        <v>26106</v>
      </c>
      <c r="D139" s="4" t="s">
        <v>104</v>
      </c>
      <c r="F139" s="3"/>
      <c r="G139" s="4" t="s">
        <v>136</v>
      </c>
      <c r="H139" s="4">
        <v>2.55987253E-2</v>
      </c>
      <c r="I139" s="4" t="s">
        <v>4</v>
      </c>
      <c r="K139" s="3"/>
      <c r="L139" s="4" t="s">
        <v>137</v>
      </c>
      <c r="M139" s="4">
        <v>5.8128107300000004E-3</v>
      </c>
      <c r="N139" s="4" t="s">
        <v>4</v>
      </c>
    </row>
    <row r="140" spans="1:14" ht="17.25" thickBot="1">
      <c r="A140" s="3"/>
      <c r="B140" s="4" t="s">
        <v>136</v>
      </c>
      <c r="C140" s="4">
        <v>29106</v>
      </c>
      <c r="D140" s="4" t="s">
        <v>104</v>
      </c>
      <c r="F140" s="3"/>
      <c r="G140" s="4" t="s">
        <v>137</v>
      </c>
      <c r="H140" s="4">
        <v>3.1411535999999997E-2</v>
      </c>
      <c r="I140" s="4" t="s">
        <v>4</v>
      </c>
      <c r="K140" s="3"/>
      <c r="L140" s="4" t="s">
        <v>138</v>
      </c>
      <c r="M140" s="4">
        <v>3.6685578499999999E-3</v>
      </c>
      <c r="N140" s="4" t="s">
        <v>4</v>
      </c>
    </row>
    <row r="141" spans="1:14" ht="17.25" thickBot="1">
      <c r="A141" s="3"/>
      <c r="B141" s="4" t="s">
        <v>137</v>
      </c>
      <c r="C141" s="4">
        <v>34106</v>
      </c>
      <c r="D141" s="4" t="s">
        <v>104</v>
      </c>
      <c r="F141" s="3"/>
      <c r="G141" s="4" t="s">
        <v>138</v>
      </c>
      <c r="H141" s="4">
        <v>3.5080093899999998E-2</v>
      </c>
      <c r="I141" s="4" t="s">
        <v>4</v>
      </c>
      <c r="K141" s="3"/>
      <c r="L141" s="4" t="s">
        <v>139</v>
      </c>
      <c r="M141" s="4">
        <v>1.7864033600000001E-3</v>
      </c>
      <c r="N141" s="4" t="s">
        <v>4</v>
      </c>
    </row>
    <row r="142" spans="1:14" ht="17.25" thickBot="1">
      <c r="A142" s="3"/>
      <c r="B142" s="4" t="s">
        <v>138</v>
      </c>
      <c r="C142" s="4">
        <v>39106</v>
      </c>
      <c r="D142" s="4" t="s">
        <v>104</v>
      </c>
      <c r="F142" s="3"/>
      <c r="G142" s="4" t="s">
        <v>139</v>
      </c>
      <c r="H142" s="4">
        <v>3.6866497200000001E-2</v>
      </c>
      <c r="I142" s="4" t="s">
        <v>4</v>
      </c>
      <c r="K142" s="3"/>
      <c r="L142" s="4" t="s">
        <v>140</v>
      </c>
      <c r="M142" s="4">
        <v>1.54528022E-3</v>
      </c>
      <c r="N142" s="4" t="s">
        <v>4</v>
      </c>
    </row>
    <row r="143" spans="1:14" ht="17.25" thickBot="1">
      <c r="A143" s="3"/>
      <c r="B143" s="4" t="s">
        <v>139</v>
      </c>
      <c r="C143" s="4">
        <v>-37894</v>
      </c>
      <c r="D143" s="4" t="s">
        <v>104</v>
      </c>
      <c r="F143" s="3"/>
      <c r="G143" s="4" t="s">
        <v>140</v>
      </c>
      <c r="H143" s="4">
        <v>3.8411777500000001E-2</v>
      </c>
      <c r="I143" s="4" t="s">
        <v>4</v>
      </c>
      <c r="K143" s="3"/>
      <c r="L143" s="4" t="s">
        <v>141</v>
      </c>
      <c r="M143" s="6">
        <v>-6.2961131300000002E-5</v>
      </c>
      <c r="N143" s="4" t="s">
        <v>4</v>
      </c>
    </row>
    <row r="144" spans="1:14" ht="17.25" thickBot="1">
      <c r="A144" s="3"/>
      <c r="B144" s="4" t="s">
        <v>140</v>
      </c>
      <c r="C144" s="4">
        <v>-33894</v>
      </c>
      <c r="D144" s="4" t="s">
        <v>104</v>
      </c>
      <c r="F144" s="3"/>
      <c r="G144" s="4" t="s">
        <v>141</v>
      </c>
      <c r="H144" s="4">
        <v>3.8348816299999998E-2</v>
      </c>
      <c r="I144" s="4" t="s">
        <v>4</v>
      </c>
      <c r="K144" s="3"/>
      <c r="L144" s="4" t="s">
        <v>142</v>
      </c>
      <c r="M144" s="4">
        <v>-3.8348816299999998E-2</v>
      </c>
      <c r="N144" s="4" t="s">
        <v>4</v>
      </c>
    </row>
    <row r="145" spans="1:14" ht="17.25" thickBot="1">
      <c r="A145" s="3"/>
      <c r="B145" s="4" t="s">
        <v>141</v>
      </c>
      <c r="C145" s="4">
        <v>-30894</v>
      </c>
      <c r="D145" s="4" t="s">
        <v>104</v>
      </c>
      <c r="F145" s="3"/>
      <c r="G145" s="4" t="s">
        <v>142</v>
      </c>
      <c r="H145" s="4">
        <v>0</v>
      </c>
      <c r="I145" s="4" t="s">
        <v>4</v>
      </c>
      <c r="K145" s="3"/>
      <c r="L145" s="4" t="s">
        <v>143</v>
      </c>
      <c r="M145" s="4">
        <v>0</v>
      </c>
      <c r="N145" s="4" t="s">
        <v>4</v>
      </c>
    </row>
    <row r="146" spans="1:14" ht="17.25" thickBot="1">
      <c r="A146" s="3"/>
      <c r="B146" s="4" t="s">
        <v>142</v>
      </c>
      <c r="C146" s="4">
        <v>-27894</v>
      </c>
      <c r="D146" s="4" t="s">
        <v>104</v>
      </c>
      <c r="F146" s="3"/>
      <c r="G146" s="4" t="s">
        <v>143</v>
      </c>
      <c r="H146" s="4">
        <v>0</v>
      </c>
      <c r="I146" s="4" t="s">
        <v>4</v>
      </c>
      <c r="K146" s="3"/>
      <c r="L146" s="4" t="s">
        <v>144</v>
      </c>
      <c r="M146" s="4">
        <v>0</v>
      </c>
      <c r="N146" s="4" t="s">
        <v>4</v>
      </c>
    </row>
    <row r="147" spans="1:14" ht="17.25" thickBot="1">
      <c r="A147" s="3"/>
      <c r="B147" s="4" t="s">
        <v>143</v>
      </c>
      <c r="C147" s="4">
        <v>-23894</v>
      </c>
      <c r="D147" s="4" t="s">
        <v>104</v>
      </c>
      <c r="F147" s="3"/>
      <c r="G147" s="4" t="s">
        <v>144</v>
      </c>
      <c r="H147" s="4">
        <v>0</v>
      </c>
      <c r="I147" s="4" t="s">
        <v>4</v>
      </c>
      <c r="K147" s="3"/>
      <c r="L147" s="4" t="s">
        <v>145</v>
      </c>
      <c r="M147" s="4">
        <v>0.19635000799999999</v>
      </c>
      <c r="N147" s="4" t="s">
        <v>4</v>
      </c>
    </row>
    <row r="148" spans="1:14" ht="17.25" thickBot="1">
      <c r="A148" s="3"/>
      <c r="B148" s="4" t="s">
        <v>144</v>
      </c>
      <c r="C148" s="4">
        <v>-19894</v>
      </c>
      <c r="D148" s="4" t="s">
        <v>104</v>
      </c>
      <c r="F148" s="3"/>
      <c r="G148" s="4" t="s">
        <v>145</v>
      </c>
      <c r="H148" s="4">
        <v>0.19635000799999999</v>
      </c>
      <c r="I148" s="4" t="s">
        <v>4</v>
      </c>
      <c r="K148" s="3"/>
      <c r="L148" s="4" t="s">
        <v>146</v>
      </c>
      <c r="M148" s="4">
        <v>-0.17952132200000001</v>
      </c>
      <c r="N148" s="4" t="s">
        <v>4</v>
      </c>
    </row>
    <row r="149" spans="1:14" ht="17.25" thickBot="1">
      <c r="A149" s="3"/>
      <c r="B149" s="4" t="s">
        <v>145</v>
      </c>
      <c r="C149" s="4">
        <v>-16894</v>
      </c>
      <c r="D149" s="4" t="s">
        <v>104</v>
      </c>
      <c r="F149" s="3"/>
      <c r="G149" s="4" t="s">
        <v>146</v>
      </c>
      <c r="H149" s="4">
        <v>1.6828691600000001E-2</v>
      </c>
      <c r="I149" s="4" t="s">
        <v>4</v>
      </c>
      <c r="K149" s="3"/>
      <c r="L149" s="4" t="s">
        <v>147</v>
      </c>
      <c r="M149" s="4">
        <v>-4.62909602E-3</v>
      </c>
      <c r="N149" s="4" t="s">
        <v>4</v>
      </c>
    </row>
    <row r="150" spans="1:14" ht="17.25" thickBot="1">
      <c r="A150" s="3"/>
      <c r="B150" s="4" t="s">
        <v>146</v>
      </c>
      <c r="C150" s="4">
        <v>-35347</v>
      </c>
      <c r="D150" s="4" t="s">
        <v>104</v>
      </c>
      <c r="F150" s="3"/>
      <c r="G150" s="4" t="s">
        <v>147</v>
      </c>
      <c r="H150" s="4">
        <v>1.21995956E-2</v>
      </c>
      <c r="I150" s="4" t="s">
        <v>4</v>
      </c>
      <c r="K150" s="3"/>
      <c r="L150" s="4" t="s">
        <v>148</v>
      </c>
      <c r="M150" s="4">
        <v>-4.4979536899999997E-3</v>
      </c>
      <c r="N150" s="4" t="s">
        <v>4</v>
      </c>
    </row>
    <row r="151" spans="1:14" ht="17.25" thickBot="1">
      <c r="A151" s="3"/>
      <c r="B151" s="4" t="s">
        <v>147</v>
      </c>
      <c r="C151" s="4">
        <v>-28347</v>
      </c>
      <c r="D151" s="4" t="s">
        <v>104</v>
      </c>
      <c r="F151" s="3"/>
      <c r="G151" s="4" t="s">
        <v>148</v>
      </c>
      <c r="H151" s="4">
        <v>7.7016418800000003E-3</v>
      </c>
      <c r="I151" s="4" t="s">
        <v>4</v>
      </c>
      <c r="K151" s="3"/>
      <c r="L151" s="4" t="s">
        <v>149</v>
      </c>
      <c r="M151" s="4">
        <v>-7.7016418800000003E-3</v>
      </c>
      <c r="N151" s="4" t="s">
        <v>4</v>
      </c>
    </row>
    <row r="152" spans="1:14" ht="17.25" thickBot="1">
      <c r="A152" s="3"/>
      <c r="B152" s="4" t="s">
        <v>148</v>
      </c>
      <c r="C152" s="4">
        <v>-23347</v>
      </c>
      <c r="D152" s="4" t="s">
        <v>104</v>
      </c>
      <c r="F152" s="3"/>
      <c r="G152" s="4" t="s">
        <v>149</v>
      </c>
      <c r="H152" s="4">
        <v>0</v>
      </c>
      <c r="I152" s="4" t="s">
        <v>4</v>
      </c>
      <c r="K152" s="3"/>
      <c r="L152" s="4" t="s">
        <v>150</v>
      </c>
      <c r="M152" s="4">
        <v>-3.3157400300000001E-3</v>
      </c>
      <c r="N152" s="4" t="s">
        <v>4</v>
      </c>
    </row>
    <row r="153" spans="1:14" ht="17.25" thickBot="1">
      <c r="F153" s="3"/>
      <c r="G153" s="4" t="s">
        <v>150</v>
      </c>
      <c r="H153" s="4">
        <v>-3.3157400300000001E-3</v>
      </c>
      <c r="I153" s="4" t="s">
        <v>4</v>
      </c>
      <c r="K153" s="3"/>
      <c r="L153" s="4" t="s">
        <v>151</v>
      </c>
      <c r="M153" s="4">
        <v>-7.8431638000000005E-3</v>
      </c>
      <c r="N153" s="4" t="s">
        <v>4</v>
      </c>
    </row>
    <row r="154" spans="1:14" ht="17.25" thickBot="1">
      <c r="F154" s="3"/>
      <c r="G154" s="4" t="s">
        <v>151</v>
      </c>
      <c r="H154" s="4">
        <v>-1.11589041E-2</v>
      </c>
      <c r="I154" s="4" t="s">
        <v>4</v>
      </c>
      <c r="K154" s="3"/>
      <c r="L154" s="4" t="s">
        <v>152</v>
      </c>
      <c r="M154" s="4">
        <v>-3.5664290199999998E-3</v>
      </c>
      <c r="N154" s="4" t="s">
        <v>4</v>
      </c>
    </row>
    <row r="155" spans="1:14" ht="17.25" thickBot="1">
      <c r="F155" s="3"/>
      <c r="G155" s="4" t="s">
        <v>152</v>
      </c>
      <c r="H155" s="4">
        <v>-1.47253331E-2</v>
      </c>
      <c r="I155" s="4" t="s">
        <v>4</v>
      </c>
      <c r="K155" s="3"/>
      <c r="L155" s="4" t="s">
        <v>153</v>
      </c>
      <c r="M155" s="4">
        <v>-4.9042515499999996E-3</v>
      </c>
      <c r="N155" s="4" t="s">
        <v>4</v>
      </c>
    </row>
    <row r="156" spans="1:14" ht="17.25" thickBot="1">
      <c r="F156" s="3"/>
      <c r="G156" s="4" t="s">
        <v>153</v>
      </c>
      <c r="H156" s="4">
        <v>-1.96295846E-2</v>
      </c>
      <c r="I156" s="4" t="s">
        <v>4</v>
      </c>
      <c r="K156" s="3"/>
      <c r="L156" s="4" t="s">
        <v>154</v>
      </c>
      <c r="M156" s="4">
        <v>-4.0071979200000003E-3</v>
      </c>
      <c r="N156" s="4" t="s">
        <v>4</v>
      </c>
    </row>
    <row r="157" spans="1:14" ht="17.25" thickBot="1">
      <c r="F157" s="3"/>
      <c r="G157" s="4" t="s">
        <v>154</v>
      </c>
      <c r="H157" s="4">
        <v>-2.3636782499999998E-2</v>
      </c>
      <c r="I157" s="4" t="s">
        <v>4</v>
      </c>
      <c r="K157" s="3"/>
      <c r="L157" s="4" t="s">
        <v>155</v>
      </c>
      <c r="M157" s="4">
        <v>-4.3107122200000004E-3</v>
      </c>
      <c r="N157" s="4" t="s">
        <v>4</v>
      </c>
    </row>
    <row r="158" spans="1:14" ht="17.25" thickBot="1">
      <c r="F158" s="3"/>
      <c r="G158" s="4" t="s">
        <v>155</v>
      </c>
      <c r="H158" s="4">
        <v>-2.79474948E-2</v>
      </c>
      <c r="I158" s="4" t="s">
        <v>4</v>
      </c>
      <c r="K158" s="3"/>
      <c r="L158" s="4" t="s">
        <v>156</v>
      </c>
      <c r="M158" s="4">
        <v>-3.3797454100000001E-3</v>
      </c>
      <c r="N158" s="4" t="s">
        <v>4</v>
      </c>
    </row>
    <row r="159" spans="1:14" ht="17.25" thickBot="1">
      <c r="F159" s="3"/>
      <c r="G159" s="4" t="s">
        <v>156</v>
      </c>
      <c r="H159" s="4">
        <v>-3.1327240200000002E-2</v>
      </c>
      <c r="I159" s="4" t="s">
        <v>4</v>
      </c>
      <c r="K159" s="3"/>
      <c r="L159" s="4" t="s">
        <v>157</v>
      </c>
      <c r="M159" s="4">
        <v>-3.6975853099999998E-3</v>
      </c>
      <c r="N159" s="4" t="s">
        <v>4</v>
      </c>
    </row>
    <row r="160" spans="1:14" ht="17.25" thickBot="1">
      <c r="F160" s="3"/>
      <c r="G160" s="4" t="s">
        <v>157</v>
      </c>
      <c r="H160" s="4">
        <v>-3.5024825500000002E-2</v>
      </c>
      <c r="I160" s="4" t="s">
        <v>4</v>
      </c>
      <c r="K160" s="3"/>
      <c r="L160" s="4" t="s">
        <v>158</v>
      </c>
      <c r="M160" s="4">
        <v>-1.2622252100000001E-3</v>
      </c>
      <c r="N160" s="4" t="s">
        <v>4</v>
      </c>
    </row>
    <row r="161" spans="6:14" ht="17.25" thickBot="1">
      <c r="F161" s="3"/>
      <c r="G161" s="4" t="s">
        <v>158</v>
      </c>
      <c r="H161" s="4">
        <v>-3.6287050699999997E-2</v>
      </c>
      <c r="I161" s="4" t="s">
        <v>4</v>
      </c>
      <c r="K161" s="3"/>
      <c r="L161" s="4" t="s">
        <v>159</v>
      </c>
      <c r="M161" s="4">
        <v>-2.8143860400000002E-3</v>
      </c>
      <c r="N161" s="4" t="s">
        <v>4</v>
      </c>
    </row>
    <row r="162" spans="6:14" ht="17.25" thickBot="1">
      <c r="F162" s="3"/>
      <c r="G162" s="4" t="s">
        <v>159</v>
      </c>
      <c r="H162" s="4">
        <v>-3.9101436699999999E-2</v>
      </c>
      <c r="I162" s="4" t="s">
        <v>4</v>
      </c>
      <c r="K162" s="3"/>
      <c r="L162" s="4" t="s">
        <v>160</v>
      </c>
      <c r="M162" s="4">
        <v>-1.60095468E-3</v>
      </c>
      <c r="N162" s="4" t="s">
        <v>4</v>
      </c>
    </row>
    <row r="163" spans="6:14" ht="17.25" thickBot="1">
      <c r="F163" s="3"/>
      <c r="G163" s="4" t="s">
        <v>160</v>
      </c>
      <c r="H163" s="4">
        <v>-4.0702391400000003E-2</v>
      </c>
      <c r="I163" s="4" t="s">
        <v>4</v>
      </c>
      <c r="K163" s="3"/>
      <c r="L163" s="4" t="s">
        <v>161</v>
      </c>
      <c r="M163" s="4">
        <v>1.43001229E-3</v>
      </c>
      <c r="N163" s="4" t="s">
        <v>4</v>
      </c>
    </row>
    <row r="164" spans="6:14" ht="17.25" thickBot="1">
      <c r="F164" s="3"/>
      <c r="G164" s="4" t="s">
        <v>161</v>
      </c>
      <c r="H164" s="4">
        <v>-3.9272379099999997E-2</v>
      </c>
      <c r="I164" s="4" t="s">
        <v>4</v>
      </c>
      <c r="K164" s="3"/>
      <c r="L164" s="4" t="s">
        <v>162</v>
      </c>
      <c r="M164" s="6">
        <v>2.7336180199999999E-5</v>
      </c>
      <c r="N164" s="4" t="s">
        <v>4</v>
      </c>
    </row>
    <row r="165" spans="6:14" ht="17.25" thickBot="1">
      <c r="F165" s="3"/>
      <c r="G165" s="4" t="s">
        <v>162</v>
      </c>
      <c r="H165" s="4">
        <v>-3.9245042899999999E-2</v>
      </c>
      <c r="I165" s="4" t="s">
        <v>4</v>
      </c>
      <c r="K165" s="3"/>
      <c r="L165" s="4" t="s">
        <v>163</v>
      </c>
      <c r="M165" s="4">
        <v>1.7845369899999999E-3</v>
      </c>
      <c r="N165" s="4" t="s">
        <v>4</v>
      </c>
    </row>
    <row r="166" spans="6:14" ht="17.25" thickBot="1">
      <c r="F166" s="3"/>
      <c r="G166" s="4" t="s">
        <v>163</v>
      </c>
      <c r="H166" s="4">
        <v>-3.7460505999999998E-2</v>
      </c>
      <c r="I166" s="4" t="s">
        <v>4</v>
      </c>
      <c r="K166" s="3"/>
      <c r="L166" s="4" t="s">
        <v>164</v>
      </c>
      <c r="M166" s="4">
        <v>3.7849172900000002E-3</v>
      </c>
      <c r="N166" s="4" t="s">
        <v>4</v>
      </c>
    </row>
    <row r="167" spans="6:14" ht="17.25" thickBot="1">
      <c r="F167" s="3"/>
      <c r="G167" s="4" t="s">
        <v>164</v>
      </c>
      <c r="H167" s="4">
        <v>-3.3675588700000002E-2</v>
      </c>
      <c r="I167" s="4" t="s">
        <v>4</v>
      </c>
      <c r="K167" s="3"/>
      <c r="L167" s="4" t="s">
        <v>165</v>
      </c>
      <c r="M167" s="4">
        <v>4.2142141600000002E-3</v>
      </c>
      <c r="N167" s="4" t="s">
        <v>4</v>
      </c>
    </row>
    <row r="168" spans="6:14" ht="17.25" thickBot="1">
      <c r="F168" s="3"/>
      <c r="G168" s="4" t="s">
        <v>165</v>
      </c>
      <c r="H168" s="4">
        <v>-2.9461374500000002E-2</v>
      </c>
      <c r="I168" s="4" t="s">
        <v>4</v>
      </c>
      <c r="K168" s="3"/>
      <c r="L168" s="4" t="s">
        <v>166</v>
      </c>
      <c r="M168" s="4">
        <v>6.4190514400000002E-3</v>
      </c>
      <c r="N168" s="4" t="s">
        <v>4</v>
      </c>
    </row>
    <row r="169" spans="6:14" ht="17.25" thickBot="1">
      <c r="F169" s="3"/>
      <c r="G169" s="4" t="s">
        <v>166</v>
      </c>
      <c r="H169" s="4">
        <v>-2.3042323100000001E-2</v>
      </c>
      <c r="I169" s="4" t="s">
        <v>4</v>
      </c>
      <c r="K169" s="3"/>
      <c r="L169" s="4" t="s">
        <v>167</v>
      </c>
      <c r="M169" s="4">
        <v>4.9829445799999999E-3</v>
      </c>
      <c r="N169" s="4" t="s">
        <v>4</v>
      </c>
    </row>
    <row r="170" spans="6:14" ht="17.25" thickBot="1">
      <c r="F170" s="3"/>
      <c r="G170" s="4" t="s">
        <v>167</v>
      </c>
      <c r="H170" s="4">
        <v>-1.8059378500000001E-2</v>
      </c>
      <c r="I170" s="4" t="s">
        <v>4</v>
      </c>
      <c r="K170" s="3"/>
      <c r="L170" s="4" t="s">
        <v>168</v>
      </c>
      <c r="M170" s="4">
        <v>8.9593371400000007E-3</v>
      </c>
      <c r="N170" s="4" t="s">
        <v>4</v>
      </c>
    </row>
    <row r="171" spans="6:14" ht="17.25" thickBot="1">
      <c r="F171" s="3"/>
      <c r="G171" s="4" t="s">
        <v>168</v>
      </c>
      <c r="H171" s="4">
        <v>-9.1000413499999992E-3</v>
      </c>
      <c r="I171" s="4" t="s">
        <v>4</v>
      </c>
      <c r="K171" s="3"/>
      <c r="L171" s="4" t="s">
        <v>169</v>
      </c>
      <c r="M171" s="4">
        <v>7.2767147799999996E-3</v>
      </c>
      <c r="N171" s="4" t="s">
        <v>4</v>
      </c>
    </row>
    <row r="172" spans="6:14" ht="17.25" thickBot="1">
      <c r="F172" s="3"/>
      <c r="G172" s="4" t="s">
        <v>169</v>
      </c>
      <c r="H172" s="4">
        <v>-1.82332669E-3</v>
      </c>
      <c r="I172" s="4" t="s">
        <v>4</v>
      </c>
      <c r="K172" s="3"/>
      <c r="L172" s="4" t="s">
        <v>170</v>
      </c>
      <c r="M172" s="4">
        <v>7.2635486699999998E-3</v>
      </c>
      <c r="N172" s="4" t="s">
        <v>4</v>
      </c>
    </row>
    <row r="173" spans="6:14" ht="17.25" thickBot="1">
      <c r="F173" s="3"/>
      <c r="G173" s="4" t="s">
        <v>170</v>
      </c>
      <c r="H173" s="4">
        <v>5.4402221000000002E-3</v>
      </c>
      <c r="I173" s="4" t="s">
        <v>4</v>
      </c>
      <c r="K173" s="3"/>
      <c r="L173" s="4" t="s">
        <v>171</v>
      </c>
      <c r="M173" s="4">
        <v>7.1059977599999997E-3</v>
      </c>
      <c r="N173" s="4" t="s">
        <v>4</v>
      </c>
    </row>
    <row r="174" spans="6:14" ht="17.25" thickBot="1">
      <c r="F174" s="3"/>
      <c r="G174" s="4" t="s">
        <v>171</v>
      </c>
      <c r="H174" s="4">
        <v>1.2546219900000001E-2</v>
      </c>
      <c r="I174" s="4" t="s">
        <v>4</v>
      </c>
      <c r="K174" s="3"/>
      <c r="L174" s="4" t="s">
        <v>172</v>
      </c>
      <c r="M174" s="4">
        <v>6.7816926199999999E-3</v>
      </c>
      <c r="N174" s="4" t="s">
        <v>4</v>
      </c>
    </row>
    <row r="175" spans="6:14" ht="17.25" thickBot="1">
      <c r="F175" s="3"/>
      <c r="G175" s="4" t="s">
        <v>172</v>
      </c>
      <c r="H175" s="4">
        <v>1.9327912499999999E-2</v>
      </c>
      <c r="I175" s="4" t="s">
        <v>4</v>
      </c>
      <c r="K175" s="3"/>
      <c r="L175" s="4" t="s">
        <v>173</v>
      </c>
      <c r="M175" s="4">
        <v>6.3584074399999999E-3</v>
      </c>
      <c r="N175" s="4" t="s">
        <v>4</v>
      </c>
    </row>
    <row r="176" spans="6:14" ht="17.25" thickBot="1">
      <c r="F176" s="3"/>
      <c r="G176" s="4" t="s">
        <v>173</v>
      </c>
      <c r="H176" s="4">
        <v>2.5686319900000001E-2</v>
      </c>
      <c r="I176" s="4" t="s">
        <v>4</v>
      </c>
      <c r="K176" s="3"/>
      <c r="L176" s="4" t="s">
        <v>174</v>
      </c>
      <c r="M176" s="4">
        <v>5.8188922699999998E-3</v>
      </c>
      <c r="N176" s="4" t="s">
        <v>4</v>
      </c>
    </row>
    <row r="177" spans="6:14" ht="17.25" thickBot="1">
      <c r="F177" s="3"/>
      <c r="G177" s="4" t="s">
        <v>174</v>
      </c>
      <c r="H177" s="4">
        <v>3.15052122E-2</v>
      </c>
      <c r="I177" s="4" t="s">
        <v>4</v>
      </c>
      <c r="K177" s="3"/>
      <c r="L177" s="4" t="s">
        <v>175</v>
      </c>
      <c r="M177" s="4">
        <v>-3.15052122E-2</v>
      </c>
      <c r="N177" s="4" t="s">
        <v>4</v>
      </c>
    </row>
    <row r="178" spans="6:14" ht="17.25" thickBot="1">
      <c r="F178" s="3"/>
      <c r="G178" s="4" t="s">
        <v>175</v>
      </c>
      <c r="H178" s="4">
        <v>0</v>
      </c>
      <c r="I178" s="4" t="s">
        <v>4</v>
      </c>
      <c r="K178" s="3"/>
      <c r="L178" s="4" t="s">
        <v>176</v>
      </c>
      <c r="M178" s="4">
        <v>0.105342701</v>
      </c>
      <c r="N178" s="4" t="s">
        <v>4</v>
      </c>
    </row>
    <row r="179" spans="6:14" ht="17.25" thickBot="1">
      <c r="F179" s="3"/>
      <c r="G179" s="4" t="s">
        <v>176</v>
      </c>
      <c r="H179" s="4">
        <v>0.105342701</v>
      </c>
      <c r="I179" s="4" t="s">
        <v>4</v>
      </c>
      <c r="K179" s="3"/>
      <c r="L179" s="4" t="s">
        <v>177</v>
      </c>
      <c r="M179" s="4">
        <v>-6.6820643799999996E-2</v>
      </c>
      <c r="N179" s="4" t="s">
        <v>4</v>
      </c>
    </row>
    <row r="180" spans="6:14" ht="17.25" thickBot="1">
      <c r="F180" s="3"/>
      <c r="G180" s="4" t="s">
        <v>177</v>
      </c>
      <c r="H180" s="4">
        <v>3.8522057200000001E-2</v>
      </c>
      <c r="I180" s="4" t="s">
        <v>4</v>
      </c>
      <c r="K180" s="3"/>
      <c r="L180" s="4" t="s">
        <v>178</v>
      </c>
      <c r="M180" s="4">
        <v>-1.17685646E-4</v>
      </c>
      <c r="N180" s="4" t="s">
        <v>4</v>
      </c>
    </row>
    <row r="181" spans="6:14" ht="17.25" thickBot="1">
      <c r="F181" s="3"/>
      <c r="G181" s="4" t="s">
        <v>178</v>
      </c>
      <c r="H181" s="4">
        <v>3.8404371600000001E-2</v>
      </c>
      <c r="I181" s="4" t="s">
        <v>4</v>
      </c>
      <c r="K181" s="3"/>
      <c r="L181" s="4" t="s">
        <v>179</v>
      </c>
      <c r="M181" s="4">
        <v>-1.4120936399999999E-3</v>
      </c>
      <c r="N181" s="4" t="s">
        <v>4</v>
      </c>
    </row>
    <row r="182" spans="6:14" ht="17.25" thickBot="1">
      <c r="F182" s="3"/>
      <c r="G182" s="4" t="s">
        <v>179</v>
      </c>
      <c r="H182" s="4">
        <v>3.6992278000000003E-2</v>
      </c>
      <c r="I182" s="4" t="s">
        <v>4</v>
      </c>
      <c r="K182" s="3"/>
      <c r="L182" s="4" t="s">
        <v>180</v>
      </c>
      <c r="M182" s="4">
        <v>-2.5566071300000002E-3</v>
      </c>
      <c r="N182" s="4" t="s">
        <v>4</v>
      </c>
    </row>
    <row r="183" spans="6:14" ht="17.25" thickBot="1">
      <c r="F183" s="3"/>
      <c r="G183" s="4" t="s">
        <v>180</v>
      </c>
      <c r="H183" s="4">
        <v>3.4435670799999998E-2</v>
      </c>
      <c r="I183" s="4" t="s">
        <v>4</v>
      </c>
      <c r="K183" s="3"/>
      <c r="L183" s="4" t="s">
        <v>181</v>
      </c>
      <c r="M183" s="4">
        <v>-3.4435670799999998E-2</v>
      </c>
      <c r="N183" s="4" t="s">
        <v>4</v>
      </c>
    </row>
    <row r="184" spans="6:14" ht="17.25" thickBot="1">
      <c r="F184" s="3"/>
      <c r="G184" s="4" t="s">
        <v>181</v>
      </c>
      <c r="H184" s="4">
        <v>0</v>
      </c>
      <c r="I184" s="4" t="s">
        <v>4</v>
      </c>
      <c r="K184" s="3"/>
      <c r="L184" s="4" t="s">
        <v>182</v>
      </c>
      <c r="M184" s="4">
        <v>8.4112152499999995E-2</v>
      </c>
      <c r="N184" s="4" t="s">
        <v>4</v>
      </c>
    </row>
    <row r="185" spans="6:14" ht="17.25" thickBot="1">
      <c r="F185" s="3"/>
      <c r="G185" s="4" t="s">
        <v>182</v>
      </c>
      <c r="H185" s="4">
        <v>8.4112152499999995E-2</v>
      </c>
      <c r="I185" s="4" t="s">
        <v>4</v>
      </c>
      <c r="K185" s="3"/>
      <c r="L185" s="4" t="s">
        <v>183</v>
      </c>
      <c r="M185" s="4">
        <v>-8.4112152499999995E-2</v>
      </c>
      <c r="N185" s="4" t="s">
        <v>4</v>
      </c>
    </row>
    <row r="186" spans="6:14" ht="17.25" thickBot="1">
      <c r="F186" s="3"/>
      <c r="G186" s="4" t="s">
        <v>183</v>
      </c>
      <c r="H186" s="4">
        <v>0</v>
      </c>
      <c r="I186" s="4" t="s">
        <v>4</v>
      </c>
      <c r="K186" s="3"/>
      <c r="L186" s="4" t="s">
        <v>184</v>
      </c>
      <c r="M186" s="4">
        <v>6.1403509199999998E-2</v>
      </c>
      <c r="N186" s="4" t="s">
        <v>4</v>
      </c>
    </row>
    <row r="187" spans="6:14" ht="17.25" thickBot="1">
      <c r="F187" s="3"/>
      <c r="G187" s="4" t="s">
        <v>184</v>
      </c>
      <c r="H187" s="4">
        <v>6.1403509199999998E-2</v>
      </c>
      <c r="I187" s="4" t="s">
        <v>4</v>
      </c>
      <c r="K187" s="3"/>
      <c r="L187" s="4" t="s">
        <v>185</v>
      </c>
      <c r="M187" s="4">
        <v>-6.2500312899999994E-2</v>
      </c>
      <c r="N187" s="4" t="s">
        <v>4</v>
      </c>
    </row>
    <row r="188" spans="6:14" ht="17.25" thickBot="1">
      <c r="F188" s="3"/>
      <c r="G188" s="4" t="s">
        <v>185</v>
      </c>
      <c r="H188" s="4">
        <v>-1.09680358E-3</v>
      </c>
      <c r="I188" s="4" t="s">
        <v>4</v>
      </c>
      <c r="K188" s="3"/>
      <c r="L188" s="4" t="s">
        <v>186</v>
      </c>
      <c r="M188" s="4">
        <v>-4.4246553399999999E-3</v>
      </c>
      <c r="N188" s="4" t="s">
        <v>4</v>
      </c>
    </row>
    <row r="189" spans="6:14" ht="17.25" thickBot="1">
      <c r="F189" s="3"/>
      <c r="G189" s="4" t="s">
        <v>186</v>
      </c>
      <c r="H189" s="4">
        <v>-5.5214590400000001E-3</v>
      </c>
      <c r="I189" s="4" t="s">
        <v>4</v>
      </c>
      <c r="K189" s="3"/>
      <c r="L189" s="4" t="s">
        <v>187</v>
      </c>
      <c r="M189" s="4">
        <v>-4.5110904599999996E-3</v>
      </c>
      <c r="N189" s="4" t="s">
        <v>4</v>
      </c>
    </row>
    <row r="190" spans="6:14" ht="17.25" thickBot="1">
      <c r="F190" s="3"/>
      <c r="G190" s="4" t="s">
        <v>187</v>
      </c>
      <c r="H190" s="4">
        <v>-1.00325495E-2</v>
      </c>
      <c r="I190" s="4" t="s">
        <v>4</v>
      </c>
      <c r="K190" s="3"/>
      <c r="L190" s="4" t="s">
        <v>188</v>
      </c>
      <c r="M190" s="4">
        <v>-4.6686912000000001E-3</v>
      </c>
      <c r="N190" s="4" t="s">
        <v>4</v>
      </c>
    </row>
    <row r="191" spans="6:14" ht="17.25" thickBot="1">
      <c r="F191" s="3"/>
      <c r="G191" s="4" t="s">
        <v>188</v>
      </c>
      <c r="H191" s="4">
        <v>-1.47012407E-2</v>
      </c>
      <c r="I191" s="4" t="s">
        <v>4</v>
      </c>
      <c r="K191" s="3"/>
      <c r="L191" s="4" t="s">
        <v>189</v>
      </c>
      <c r="M191" s="4">
        <v>1.47012407E-2</v>
      </c>
      <c r="N191" s="4" t="s">
        <v>4</v>
      </c>
    </row>
    <row r="192" spans="6:14" ht="17.25" thickBot="1">
      <c r="F192" s="3"/>
      <c r="G192" s="4" t="s">
        <v>189</v>
      </c>
      <c r="H192" s="4">
        <v>0</v>
      </c>
      <c r="I192" s="4" t="s">
        <v>4</v>
      </c>
      <c r="K192" s="3"/>
      <c r="L192" s="4" t="s">
        <v>190</v>
      </c>
      <c r="M192" s="4">
        <v>-7.1520134799999996E-2</v>
      </c>
      <c r="N192" s="4" t="s">
        <v>4</v>
      </c>
    </row>
    <row r="193" spans="6:14" ht="17.25" thickBot="1">
      <c r="F193" s="3"/>
      <c r="G193" s="4" t="s">
        <v>190</v>
      </c>
      <c r="H193" s="4">
        <v>-7.1520134799999996E-2</v>
      </c>
      <c r="I193" s="4" t="s">
        <v>4</v>
      </c>
      <c r="K193" s="3"/>
      <c r="L193" s="4" t="s">
        <v>191</v>
      </c>
      <c r="M193" s="4">
        <v>4.0271148100000001E-2</v>
      </c>
      <c r="N193" s="4" t="s">
        <v>4</v>
      </c>
    </row>
    <row r="194" spans="6:14" ht="17.25" thickBot="1">
      <c r="F194" s="3"/>
      <c r="G194" s="4" t="s">
        <v>191</v>
      </c>
      <c r="H194" s="4">
        <v>-3.1248986699999998E-2</v>
      </c>
      <c r="I194" s="4" t="s">
        <v>4</v>
      </c>
      <c r="K194" s="3"/>
      <c r="L194" s="4" t="s">
        <v>192</v>
      </c>
      <c r="M194" s="4">
        <v>-2.3405775399999999E-3</v>
      </c>
      <c r="N194" s="4" t="s">
        <v>4</v>
      </c>
    </row>
    <row r="195" spans="6:14" ht="17.25" thickBot="1">
      <c r="F195" s="3"/>
      <c r="G195" s="4" t="s">
        <v>192</v>
      </c>
      <c r="H195" s="4">
        <v>-3.3589564299999999E-2</v>
      </c>
      <c r="I195" s="4" t="s">
        <v>4</v>
      </c>
      <c r="K195" s="3"/>
      <c r="L195" s="4" t="s">
        <v>193</v>
      </c>
      <c r="M195" s="4">
        <v>-3.9483793099999998E-3</v>
      </c>
      <c r="N195" s="4" t="s">
        <v>4</v>
      </c>
    </row>
    <row r="196" spans="6:14" ht="17.25" thickBot="1">
      <c r="F196" s="3"/>
      <c r="G196" s="4" t="s">
        <v>193</v>
      </c>
      <c r="H196" s="4">
        <v>-3.7537943599999998E-2</v>
      </c>
      <c r="I196" s="4" t="s">
        <v>4</v>
      </c>
      <c r="K196" s="3"/>
      <c r="L196" s="4" t="s">
        <v>194</v>
      </c>
      <c r="M196" s="4">
        <v>-1.4546662599999999E-3</v>
      </c>
      <c r="N196" s="4" t="s">
        <v>4</v>
      </c>
    </row>
    <row r="197" spans="6:14" ht="17.25" thickBot="1">
      <c r="F197" s="3"/>
      <c r="G197" s="4" t="s">
        <v>194</v>
      </c>
      <c r="H197" s="4">
        <v>-3.8992609800000001E-2</v>
      </c>
      <c r="I197" s="4" t="s">
        <v>4</v>
      </c>
      <c r="K197" s="3"/>
      <c r="L197" s="4" t="s">
        <v>195</v>
      </c>
      <c r="M197" s="6">
        <v>-8.7201595300000003E-5</v>
      </c>
      <c r="N197" s="4" t="s">
        <v>4</v>
      </c>
    </row>
    <row r="198" spans="6:14" ht="17.25" thickBot="1">
      <c r="F198" s="3"/>
      <c r="G198" s="4" t="s">
        <v>195</v>
      </c>
      <c r="H198" s="4">
        <v>-3.9079811399999997E-2</v>
      </c>
      <c r="I198" s="4" t="s">
        <v>4</v>
      </c>
      <c r="K198" s="3"/>
      <c r="L198" s="4" t="s">
        <v>196</v>
      </c>
      <c r="M198" s="4">
        <v>-1.5791766299999999E-3</v>
      </c>
      <c r="N198" s="4" t="s">
        <v>4</v>
      </c>
    </row>
    <row r="199" spans="6:14" ht="17.25" thickBot="1">
      <c r="F199" s="3"/>
      <c r="G199" s="4" t="s">
        <v>196</v>
      </c>
      <c r="H199" s="4">
        <v>-4.0658988100000001E-2</v>
      </c>
      <c r="I199" s="4" t="s">
        <v>4</v>
      </c>
      <c r="K199" s="3"/>
      <c r="L199" s="4" t="s">
        <v>197</v>
      </c>
      <c r="M199" s="4">
        <v>1.5366748000000001E-3</v>
      </c>
      <c r="N199" s="4" t="s">
        <v>4</v>
      </c>
    </row>
    <row r="200" spans="6:14" ht="17.25" thickBot="1">
      <c r="F200" s="3"/>
      <c r="G200" s="4" t="s">
        <v>197</v>
      </c>
      <c r="H200" s="4">
        <v>-3.9122313300000003E-2</v>
      </c>
      <c r="I200" s="4" t="s">
        <v>4</v>
      </c>
      <c r="K200" s="3"/>
      <c r="L200" s="4" t="s">
        <v>198</v>
      </c>
      <c r="M200" s="4">
        <v>3.9122313300000003E-2</v>
      </c>
      <c r="N200" s="4" t="s">
        <v>4</v>
      </c>
    </row>
    <row r="201" spans="6:14" ht="17.25" thickBot="1">
      <c r="F201" s="3"/>
      <c r="G201" s="4" t="s">
        <v>198</v>
      </c>
      <c r="H201" s="4">
        <v>0</v>
      </c>
      <c r="I201" s="4" t="s">
        <v>4</v>
      </c>
      <c r="K201" s="3"/>
      <c r="L201" s="4" t="s">
        <v>199</v>
      </c>
      <c r="M201" s="4">
        <v>-0.105540834</v>
      </c>
      <c r="N201" s="4" t="s">
        <v>4</v>
      </c>
    </row>
    <row r="202" spans="6:14" ht="17.25" thickBot="1">
      <c r="F202" s="3"/>
      <c r="G202" s="4" t="s">
        <v>199</v>
      </c>
      <c r="H202" s="4">
        <v>-0.105540834</v>
      </c>
      <c r="I202" s="4" t="s">
        <v>4</v>
      </c>
      <c r="K202" s="3"/>
      <c r="L202" s="4" t="s">
        <v>200</v>
      </c>
      <c r="M202" s="4">
        <v>8.2539260399999995E-2</v>
      </c>
      <c r="N202" s="4" t="s">
        <v>4</v>
      </c>
    </row>
    <row r="203" spans="6:14" ht="17.25" thickBot="1">
      <c r="F203" s="3"/>
      <c r="G203" s="4" t="s">
        <v>200</v>
      </c>
      <c r="H203" s="4">
        <v>-2.3001574E-2</v>
      </c>
      <c r="I203" s="4" t="s">
        <v>4</v>
      </c>
      <c r="K203" s="3"/>
      <c r="L203" s="4" t="s">
        <v>201</v>
      </c>
      <c r="M203" s="4">
        <v>4.9747098200000001E-3</v>
      </c>
      <c r="N203" s="4" t="s">
        <v>4</v>
      </c>
    </row>
    <row r="204" spans="6:14" ht="17.25" thickBot="1">
      <c r="F204" s="3"/>
      <c r="G204" s="4" t="s">
        <v>201</v>
      </c>
      <c r="H204" s="4">
        <v>-1.8026864199999999E-2</v>
      </c>
      <c r="I204" s="4" t="s">
        <v>4</v>
      </c>
      <c r="K204" s="3"/>
      <c r="L204" s="4" t="s">
        <v>202</v>
      </c>
      <c r="M204" s="4">
        <v>1.8026864199999999E-2</v>
      </c>
      <c r="N204" s="4" t="s">
        <v>4</v>
      </c>
    </row>
    <row r="205" spans="6:14" ht="17.25" thickBot="1">
      <c r="F205" s="3"/>
      <c r="G205" s="4" t="s">
        <v>202</v>
      </c>
      <c r="H205" s="4">
        <v>0</v>
      </c>
      <c r="I205" s="4" t="s">
        <v>4</v>
      </c>
      <c r="K205" s="3"/>
      <c r="L205" s="4" t="s">
        <v>203</v>
      </c>
      <c r="M205" s="4">
        <v>0</v>
      </c>
      <c r="N205" s="4" t="s">
        <v>4</v>
      </c>
    </row>
    <row r="206" spans="6:14" ht="17.25" thickBot="1">
      <c r="F206" s="3"/>
      <c r="G206" s="4" t="s">
        <v>203</v>
      </c>
      <c r="H206" s="4">
        <v>0</v>
      </c>
      <c r="I206" s="4" t="s">
        <v>4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2"/>
  <sheetViews>
    <sheetView zoomScale="70" zoomScaleNormal="70" workbookViewId="0">
      <selection activeCell="P4" sqref="P4"/>
    </sheetView>
  </sheetViews>
  <sheetFormatPr defaultRowHeight="16.5"/>
  <cols>
    <col min="6" max="6" width="15" bestFit="1" customWidth="1"/>
    <col min="7" max="7" width="11.625" style="16" bestFit="1" customWidth="1"/>
    <col min="9" max="9" width="10.625" bestFit="1" customWidth="1"/>
    <col min="15" max="15" width="11.75" bestFit="1" customWidth="1"/>
  </cols>
  <sheetData>
    <row r="1" spans="1:16" ht="17.25" thickBot="1">
      <c r="B1" t="s">
        <v>333</v>
      </c>
    </row>
    <row r="2" spans="1:16" ht="17.25" thickBot="1">
      <c r="A2" s="1"/>
      <c r="B2" s="2" t="s">
        <v>0</v>
      </c>
      <c r="C2" s="2" t="s">
        <v>1</v>
      </c>
      <c r="D2" s="2" t="s">
        <v>2</v>
      </c>
      <c r="E2" s="12"/>
      <c r="F2" s="11" t="s">
        <v>334</v>
      </c>
      <c r="G2" s="17">
        <f>AVERAGE(C3:C578)</f>
        <v>320.53298611111109</v>
      </c>
      <c r="I2" s="1"/>
      <c r="J2" s="2" t="s">
        <v>0</v>
      </c>
      <c r="K2" s="2" t="s">
        <v>1</v>
      </c>
      <c r="L2" s="2" t="s">
        <v>2</v>
      </c>
    </row>
    <row r="3" spans="1:16" ht="17.25" thickBot="1">
      <c r="A3" s="3"/>
      <c r="B3" s="4" t="s">
        <v>3</v>
      </c>
      <c r="C3" s="4">
        <v>38997</v>
      </c>
      <c r="D3" s="4" t="s">
        <v>104</v>
      </c>
      <c r="E3" s="13"/>
      <c r="F3" s="14" t="s">
        <v>335</v>
      </c>
      <c r="G3" s="17">
        <f>_xlfn.STDEV.P(C3:C578)</f>
        <v>3146.648996180209</v>
      </c>
      <c r="I3" s="3"/>
      <c r="J3" s="4" t="s">
        <v>3</v>
      </c>
      <c r="K3" s="4">
        <v>34132</v>
      </c>
      <c r="L3" s="4" t="s">
        <v>104</v>
      </c>
    </row>
    <row r="4" spans="1:16" ht="17.25" thickBot="1">
      <c r="A4" s="3"/>
      <c r="B4" s="4" t="s">
        <v>5</v>
      </c>
      <c r="C4" s="4">
        <v>29126</v>
      </c>
      <c r="D4" s="4" t="s">
        <v>104</v>
      </c>
      <c r="E4" s="13"/>
      <c r="F4" s="15" t="s">
        <v>336</v>
      </c>
      <c r="G4" s="16">
        <f>_xlfn.SKEW.P(C3:C578)</f>
        <v>9.882072073332635</v>
      </c>
      <c r="I4" s="3"/>
      <c r="J4" s="4" t="s">
        <v>5</v>
      </c>
      <c r="K4" s="4">
        <v>42051</v>
      </c>
      <c r="L4" s="4" t="s">
        <v>104</v>
      </c>
      <c r="N4">
        <v>1153389</v>
      </c>
      <c r="O4">
        <f>N4*130</f>
        <v>149940570</v>
      </c>
      <c r="P4">
        <f>O4*6.48824007/1000</f>
        <v>972850.41439263988</v>
      </c>
    </row>
    <row r="5" spans="1:16" ht="17.25" thickBot="1">
      <c r="A5" s="3"/>
      <c r="B5" s="4" t="s">
        <v>6</v>
      </c>
      <c r="C5" s="4">
        <v>29126</v>
      </c>
      <c r="D5" s="4" t="s">
        <v>104</v>
      </c>
      <c r="E5" s="13"/>
      <c r="F5" s="14" t="s">
        <v>337</v>
      </c>
      <c r="G5" s="16">
        <f>KURT(C3:C578)</f>
        <v>98.449498833443897</v>
      </c>
      <c r="I5" s="3"/>
      <c r="J5" s="4" t="s">
        <v>6</v>
      </c>
      <c r="K5" s="4">
        <v>43326</v>
      </c>
      <c r="L5" s="4" t="s">
        <v>104</v>
      </c>
    </row>
    <row r="6" spans="1:16" ht="17.25" thickBot="1">
      <c r="A6" s="3"/>
      <c r="B6" s="4" t="s">
        <v>7</v>
      </c>
      <c r="C6" s="4">
        <v>29126</v>
      </c>
      <c r="D6" s="4" t="s">
        <v>104</v>
      </c>
      <c r="E6" s="13"/>
      <c r="I6" s="3"/>
      <c r="J6" s="4" t="s">
        <v>7</v>
      </c>
      <c r="K6" s="4">
        <v>29126</v>
      </c>
      <c r="L6" s="4" t="s">
        <v>104</v>
      </c>
    </row>
    <row r="7" spans="1:16" ht="17.25" thickBot="1">
      <c r="A7" s="3"/>
      <c r="B7" s="4" t="s">
        <v>8</v>
      </c>
      <c r="C7" s="4">
        <v>29126</v>
      </c>
      <c r="D7" s="4" t="s">
        <v>104</v>
      </c>
      <c r="E7" s="13"/>
      <c r="I7" s="3"/>
      <c r="J7" s="4" t="s">
        <v>8</v>
      </c>
      <c r="K7" s="4">
        <v>29126</v>
      </c>
      <c r="L7" s="4" t="s">
        <v>104</v>
      </c>
    </row>
    <row r="8" spans="1:16" ht="17.25" thickBot="1">
      <c r="A8" s="3"/>
      <c r="B8" s="4" t="s">
        <v>9</v>
      </c>
      <c r="C8" s="4">
        <v>29126</v>
      </c>
      <c r="D8" s="4" t="s">
        <v>104</v>
      </c>
      <c r="E8" s="13"/>
      <c r="I8" s="3"/>
      <c r="J8" s="4" t="s">
        <v>9</v>
      </c>
      <c r="K8" s="4">
        <v>29126</v>
      </c>
      <c r="L8" s="4" t="s">
        <v>104</v>
      </c>
    </row>
    <row r="9" spans="1:16" ht="17.25" thickBot="1">
      <c r="A9" s="3"/>
      <c r="B9" s="4" t="s">
        <v>10</v>
      </c>
      <c r="C9" s="4">
        <v>0</v>
      </c>
      <c r="D9" s="4" t="s">
        <v>104</v>
      </c>
      <c r="E9" s="13"/>
      <c r="I9" s="3"/>
      <c r="J9" s="4" t="s">
        <v>10</v>
      </c>
      <c r="K9" s="4">
        <v>29126</v>
      </c>
      <c r="L9" s="4" t="s">
        <v>104</v>
      </c>
    </row>
    <row r="10" spans="1:16" ht="17.25" thickBot="1">
      <c r="A10" s="3"/>
      <c r="B10" s="4" t="s">
        <v>11</v>
      </c>
      <c r="C10" s="4">
        <v>0</v>
      </c>
      <c r="D10" s="4" t="s">
        <v>104</v>
      </c>
      <c r="E10" s="13"/>
      <c r="I10" s="3"/>
      <c r="J10" s="4" t="s">
        <v>11</v>
      </c>
      <c r="K10" s="4">
        <v>29126</v>
      </c>
      <c r="L10" s="4" t="s">
        <v>104</v>
      </c>
    </row>
    <row r="11" spans="1:16" ht="17.25" thickBot="1">
      <c r="A11" s="3"/>
      <c r="B11" s="4" t="s">
        <v>12</v>
      </c>
      <c r="C11" s="4">
        <v>0</v>
      </c>
      <c r="D11" s="4" t="s">
        <v>104</v>
      </c>
      <c r="E11" s="13"/>
      <c r="I11" s="3"/>
      <c r="J11" s="4" t="s">
        <v>12</v>
      </c>
      <c r="K11" s="4">
        <v>0</v>
      </c>
      <c r="L11" s="4" t="s">
        <v>104</v>
      </c>
    </row>
    <row r="12" spans="1:16" ht="17.25" thickBot="1">
      <c r="A12" s="3"/>
      <c r="B12" s="4" t="s">
        <v>13</v>
      </c>
      <c r="C12" s="4">
        <v>0</v>
      </c>
      <c r="D12" s="4" t="s">
        <v>104</v>
      </c>
      <c r="E12" s="13"/>
      <c r="I12" s="3"/>
      <c r="J12" s="4" t="s">
        <v>13</v>
      </c>
      <c r="K12" s="4">
        <v>0</v>
      </c>
      <c r="L12" s="4" t="s">
        <v>104</v>
      </c>
    </row>
    <row r="13" spans="1:16" ht="17.25" thickBot="1">
      <c r="A13" s="3"/>
      <c r="B13" s="4" t="s">
        <v>14</v>
      </c>
      <c r="C13" s="4">
        <v>0</v>
      </c>
      <c r="D13" s="4" t="s">
        <v>104</v>
      </c>
      <c r="E13" s="13"/>
      <c r="I13" s="3"/>
      <c r="J13" s="4" t="s">
        <v>14</v>
      </c>
      <c r="K13" s="4">
        <v>0</v>
      </c>
      <c r="L13" s="4" t="s">
        <v>104</v>
      </c>
    </row>
    <row r="14" spans="1:16" ht="17.25" thickBot="1">
      <c r="A14" s="3"/>
      <c r="B14" s="4" t="s">
        <v>15</v>
      </c>
      <c r="C14" s="4">
        <v>0</v>
      </c>
      <c r="D14" s="4" t="s">
        <v>104</v>
      </c>
      <c r="E14" s="13"/>
      <c r="I14" s="3"/>
      <c r="J14" s="4" t="s">
        <v>15</v>
      </c>
      <c r="K14" s="4">
        <v>0</v>
      </c>
      <c r="L14" s="4" t="s">
        <v>104</v>
      </c>
    </row>
    <row r="15" spans="1:16" ht="17.25" thickBot="1">
      <c r="A15" s="3"/>
      <c r="B15" s="4" t="s">
        <v>16</v>
      </c>
      <c r="C15" s="4">
        <v>0</v>
      </c>
      <c r="D15" s="4" t="s">
        <v>104</v>
      </c>
      <c r="E15" s="13"/>
      <c r="I15" s="3"/>
      <c r="J15" s="4" t="s">
        <v>16</v>
      </c>
      <c r="K15" s="4">
        <v>0</v>
      </c>
      <c r="L15" s="4" t="s">
        <v>104</v>
      </c>
    </row>
    <row r="16" spans="1:16" ht="17.25" thickBot="1">
      <c r="A16" s="3"/>
      <c r="B16" s="4" t="s">
        <v>17</v>
      </c>
      <c r="C16" s="4">
        <v>0</v>
      </c>
      <c r="D16" s="4" t="s">
        <v>104</v>
      </c>
      <c r="E16" s="13"/>
      <c r="I16" s="3"/>
      <c r="J16" s="4" t="s">
        <v>17</v>
      </c>
      <c r="K16" s="4">
        <v>0</v>
      </c>
      <c r="L16" s="4" t="s">
        <v>104</v>
      </c>
    </row>
    <row r="17" spans="1:12" ht="17.25" thickBot="1">
      <c r="A17" s="3"/>
      <c r="B17" s="4" t="s">
        <v>18</v>
      </c>
      <c r="C17" s="4">
        <v>0</v>
      </c>
      <c r="D17" s="4" t="s">
        <v>104</v>
      </c>
      <c r="E17" s="13"/>
      <c r="I17" s="3"/>
      <c r="J17" s="4" t="s">
        <v>18</v>
      </c>
      <c r="K17" s="4">
        <v>0</v>
      </c>
      <c r="L17" s="4" t="s">
        <v>104</v>
      </c>
    </row>
    <row r="18" spans="1:12" ht="17.25" thickBot="1">
      <c r="A18" s="3"/>
      <c r="B18" s="4" t="s">
        <v>19</v>
      </c>
      <c r="C18" s="4">
        <v>0</v>
      </c>
      <c r="D18" s="4" t="s">
        <v>104</v>
      </c>
      <c r="E18" s="13"/>
      <c r="I18" s="3"/>
      <c r="J18" s="4" t="s">
        <v>19</v>
      </c>
      <c r="K18" s="4">
        <v>0</v>
      </c>
      <c r="L18" s="4" t="s">
        <v>104</v>
      </c>
    </row>
    <row r="19" spans="1:12" ht="17.25" thickBot="1">
      <c r="A19" s="3"/>
      <c r="B19" s="4" t="s">
        <v>20</v>
      </c>
      <c r="C19" s="4">
        <v>0</v>
      </c>
      <c r="D19" s="4" t="s">
        <v>104</v>
      </c>
      <c r="E19" s="13"/>
      <c r="I19" s="3"/>
      <c r="J19" s="4" t="s">
        <v>20</v>
      </c>
      <c r="K19" s="4">
        <v>0</v>
      </c>
      <c r="L19" s="4" t="s">
        <v>104</v>
      </c>
    </row>
    <row r="20" spans="1:12" ht="17.25" thickBot="1">
      <c r="A20" s="3"/>
      <c r="B20" s="4" t="s">
        <v>21</v>
      </c>
      <c r="C20" s="4">
        <v>0</v>
      </c>
      <c r="D20" s="4" t="s">
        <v>104</v>
      </c>
      <c r="E20" s="13"/>
      <c r="I20" s="3"/>
      <c r="J20" s="4" t="s">
        <v>21</v>
      </c>
      <c r="K20" s="4">
        <v>0</v>
      </c>
      <c r="L20" s="4" t="s">
        <v>104</v>
      </c>
    </row>
    <row r="21" spans="1:12" ht="17.25" thickBot="1">
      <c r="A21" s="3"/>
      <c r="B21" s="4" t="s">
        <v>22</v>
      </c>
      <c r="C21" s="4">
        <v>0</v>
      </c>
      <c r="D21" s="4" t="s">
        <v>104</v>
      </c>
      <c r="E21" s="13"/>
      <c r="I21" s="3"/>
      <c r="J21" s="4" t="s">
        <v>22</v>
      </c>
      <c r="K21" s="4">
        <v>0</v>
      </c>
      <c r="L21" s="4" t="s">
        <v>104</v>
      </c>
    </row>
    <row r="22" spans="1:12" ht="17.25" thickBot="1">
      <c r="A22" s="3"/>
      <c r="B22" s="4" t="s">
        <v>23</v>
      </c>
      <c r="C22" s="4">
        <v>0</v>
      </c>
      <c r="D22" s="4" t="s">
        <v>104</v>
      </c>
      <c r="E22" s="13"/>
      <c r="I22" s="3"/>
      <c r="J22" s="4" t="s">
        <v>23</v>
      </c>
      <c r="K22" s="4">
        <v>0</v>
      </c>
      <c r="L22" s="4" t="s">
        <v>104</v>
      </c>
    </row>
    <row r="23" spans="1:12" ht="17.25" thickBot="1">
      <c r="A23" s="3"/>
      <c r="B23" s="4" t="s">
        <v>24</v>
      </c>
      <c r="C23" s="4">
        <v>0</v>
      </c>
      <c r="D23" s="4" t="s">
        <v>104</v>
      </c>
      <c r="E23" s="13"/>
      <c r="I23" s="3"/>
      <c r="J23" s="4" t="s">
        <v>24</v>
      </c>
      <c r="K23" s="4">
        <v>0</v>
      </c>
      <c r="L23" s="4" t="s">
        <v>104</v>
      </c>
    </row>
    <row r="24" spans="1:12" ht="17.25" thickBot="1">
      <c r="A24" s="3"/>
      <c r="B24" s="4" t="s">
        <v>25</v>
      </c>
      <c r="C24" s="4">
        <v>0</v>
      </c>
      <c r="D24" s="4" t="s">
        <v>104</v>
      </c>
      <c r="E24" s="13"/>
      <c r="I24" s="3"/>
      <c r="J24" s="4" t="s">
        <v>25</v>
      </c>
      <c r="K24" s="4">
        <v>0</v>
      </c>
      <c r="L24" s="4" t="s">
        <v>104</v>
      </c>
    </row>
    <row r="25" spans="1:12" ht="17.25" thickBot="1">
      <c r="A25" s="3"/>
      <c r="B25" s="4" t="s">
        <v>26</v>
      </c>
      <c r="C25" s="4">
        <v>0</v>
      </c>
      <c r="D25" s="4" t="s">
        <v>104</v>
      </c>
      <c r="E25" s="13"/>
      <c r="I25" s="3"/>
      <c r="J25" s="4" t="s">
        <v>26</v>
      </c>
      <c r="K25" s="4">
        <v>0</v>
      </c>
      <c r="L25" s="4" t="s">
        <v>104</v>
      </c>
    </row>
    <row r="26" spans="1:12" ht="17.25" thickBot="1">
      <c r="A26" s="3"/>
      <c r="B26" s="4" t="s">
        <v>27</v>
      </c>
      <c r="C26" s="4">
        <v>0</v>
      </c>
      <c r="D26" s="4" t="s">
        <v>104</v>
      </c>
      <c r="E26" s="13"/>
      <c r="I26" s="3"/>
      <c r="J26" s="4" t="s">
        <v>27</v>
      </c>
      <c r="K26" s="4">
        <v>0</v>
      </c>
      <c r="L26" s="4" t="s">
        <v>104</v>
      </c>
    </row>
    <row r="27" spans="1:12" ht="17.25" thickBot="1">
      <c r="A27" s="3"/>
      <c r="B27" s="4" t="s">
        <v>28</v>
      </c>
      <c r="C27" s="4">
        <v>0</v>
      </c>
      <c r="D27" s="4" t="s">
        <v>104</v>
      </c>
      <c r="E27" s="13"/>
      <c r="I27" s="3"/>
      <c r="J27" s="4" t="s">
        <v>28</v>
      </c>
      <c r="K27" s="4">
        <v>0</v>
      </c>
      <c r="L27" s="4" t="s">
        <v>104</v>
      </c>
    </row>
    <row r="28" spans="1:12" ht="17.25" thickBot="1">
      <c r="A28" s="3"/>
      <c r="B28" s="4" t="s">
        <v>29</v>
      </c>
      <c r="C28" s="4">
        <v>0</v>
      </c>
      <c r="D28" s="4" t="s">
        <v>104</v>
      </c>
      <c r="E28" s="13"/>
      <c r="I28" s="3"/>
      <c r="J28" s="4" t="s">
        <v>29</v>
      </c>
      <c r="K28" s="4">
        <v>0</v>
      </c>
      <c r="L28" s="4" t="s">
        <v>104</v>
      </c>
    </row>
    <row r="29" spans="1:12" ht="17.25" thickBot="1">
      <c r="A29" s="3"/>
      <c r="B29" s="4" t="s">
        <v>30</v>
      </c>
      <c r="C29" s="4">
        <v>0</v>
      </c>
      <c r="D29" s="4" t="s">
        <v>104</v>
      </c>
      <c r="E29" s="13"/>
      <c r="I29" s="3"/>
      <c r="J29" s="4" t="s">
        <v>30</v>
      </c>
      <c r="K29" s="4">
        <v>0</v>
      </c>
      <c r="L29" s="4" t="s">
        <v>104</v>
      </c>
    </row>
    <row r="30" spans="1:12" ht="17.25" thickBot="1">
      <c r="A30" s="3"/>
      <c r="B30" s="4" t="s">
        <v>31</v>
      </c>
      <c r="C30" s="4">
        <v>0</v>
      </c>
      <c r="D30" s="4" t="s">
        <v>104</v>
      </c>
      <c r="E30" s="13"/>
      <c r="I30" s="3"/>
      <c r="J30" s="4" t="s">
        <v>31</v>
      </c>
      <c r="K30" s="4">
        <v>0</v>
      </c>
      <c r="L30" s="4" t="s">
        <v>104</v>
      </c>
    </row>
    <row r="31" spans="1:12" ht="17.25" thickBot="1">
      <c r="A31" s="3"/>
      <c r="B31" s="4" t="s">
        <v>32</v>
      </c>
      <c r="C31" s="4">
        <v>0</v>
      </c>
      <c r="D31" s="4" t="s">
        <v>104</v>
      </c>
      <c r="E31" s="13"/>
      <c r="I31" s="3"/>
      <c r="J31" s="4" t="s">
        <v>32</v>
      </c>
      <c r="K31" s="4">
        <v>0</v>
      </c>
      <c r="L31" s="4" t="s">
        <v>104</v>
      </c>
    </row>
    <row r="32" spans="1:12" ht="17.25" thickBot="1">
      <c r="A32" s="3"/>
      <c r="B32" s="4" t="s">
        <v>33</v>
      </c>
      <c r="C32" s="4">
        <v>0</v>
      </c>
      <c r="D32" s="4" t="s">
        <v>104</v>
      </c>
      <c r="E32" s="13"/>
      <c r="I32" s="3"/>
      <c r="J32" s="4" t="s">
        <v>33</v>
      </c>
      <c r="K32" s="4">
        <v>0</v>
      </c>
      <c r="L32" s="4" t="s">
        <v>104</v>
      </c>
    </row>
    <row r="33" spans="1:12" ht="17.25" thickBot="1">
      <c r="A33" s="3"/>
      <c r="B33" s="4" t="s">
        <v>34</v>
      </c>
      <c r="C33" s="4">
        <v>0</v>
      </c>
      <c r="D33" s="4" t="s">
        <v>104</v>
      </c>
      <c r="E33" s="13"/>
      <c r="I33" s="3"/>
      <c r="J33" s="4" t="s">
        <v>34</v>
      </c>
      <c r="K33" s="4">
        <v>0</v>
      </c>
      <c r="L33" s="4" t="s">
        <v>104</v>
      </c>
    </row>
    <row r="34" spans="1:12" ht="17.25" thickBot="1">
      <c r="A34" s="3"/>
      <c r="B34" s="4" t="s">
        <v>35</v>
      </c>
      <c r="C34" s="4">
        <v>0</v>
      </c>
      <c r="D34" s="4" t="s">
        <v>104</v>
      </c>
      <c r="E34" s="13"/>
      <c r="I34" s="3"/>
      <c r="J34" s="4" t="s">
        <v>35</v>
      </c>
      <c r="K34" s="4">
        <v>0</v>
      </c>
      <c r="L34" s="4" t="s">
        <v>104</v>
      </c>
    </row>
    <row r="35" spans="1:12" ht="17.25" thickBot="1">
      <c r="A35" s="3"/>
      <c r="B35" s="4" t="s">
        <v>36</v>
      </c>
      <c r="C35" s="4">
        <v>0</v>
      </c>
      <c r="D35" s="4" t="s">
        <v>104</v>
      </c>
      <c r="E35" s="13"/>
      <c r="I35" s="3"/>
      <c r="J35" s="4" t="s">
        <v>36</v>
      </c>
      <c r="K35" s="4">
        <v>0</v>
      </c>
      <c r="L35" s="4" t="s">
        <v>104</v>
      </c>
    </row>
    <row r="36" spans="1:12" ht="17.25" thickBot="1">
      <c r="A36" s="3"/>
      <c r="B36" s="4" t="s">
        <v>37</v>
      </c>
      <c r="C36" s="4">
        <v>0</v>
      </c>
      <c r="D36" s="4" t="s">
        <v>104</v>
      </c>
      <c r="E36" s="13"/>
      <c r="I36" s="3"/>
      <c r="J36" s="4" t="s">
        <v>37</v>
      </c>
      <c r="K36" s="4">
        <v>0</v>
      </c>
      <c r="L36" s="4" t="s">
        <v>104</v>
      </c>
    </row>
    <row r="37" spans="1:12" ht="17.25" thickBot="1">
      <c r="A37" s="3"/>
      <c r="B37" s="4" t="s">
        <v>38</v>
      </c>
      <c r="C37" s="4">
        <v>0</v>
      </c>
      <c r="D37" s="4" t="s">
        <v>104</v>
      </c>
      <c r="E37" s="13"/>
      <c r="I37" s="3"/>
      <c r="J37" s="4" t="s">
        <v>38</v>
      </c>
      <c r="K37" s="4">
        <v>0</v>
      </c>
      <c r="L37" s="4" t="s">
        <v>104</v>
      </c>
    </row>
    <row r="38" spans="1:12" ht="17.25" thickBot="1">
      <c r="A38" s="3"/>
      <c r="B38" s="4" t="s">
        <v>39</v>
      </c>
      <c r="C38" s="4">
        <v>0</v>
      </c>
      <c r="D38" s="4" t="s">
        <v>104</v>
      </c>
      <c r="E38" s="13"/>
      <c r="I38" s="3"/>
      <c r="J38" s="4" t="s">
        <v>39</v>
      </c>
      <c r="K38" s="4">
        <v>0</v>
      </c>
      <c r="L38" s="4" t="s">
        <v>104</v>
      </c>
    </row>
    <row r="39" spans="1:12" ht="17.25" thickBot="1">
      <c r="A39" s="3"/>
      <c r="B39" s="4" t="s">
        <v>40</v>
      </c>
      <c r="C39" s="4">
        <v>0</v>
      </c>
      <c r="D39" s="4" t="s">
        <v>104</v>
      </c>
      <c r="E39" s="13"/>
      <c r="I39" s="3"/>
      <c r="J39" s="4" t="s">
        <v>40</v>
      </c>
      <c r="K39" s="4">
        <v>0</v>
      </c>
      <c r="L39" s="4" t="s">
        <v>104</v>
      </c>
    </row>
    <row r="40" spans="1:12" ht="17.25" thickBot="1">
      <c r="A40" s="3"/>
      <c r="B40" s="4" t="s">
        <v>41</v>
      </c>
      <c r="C40" s="4">
        <v>0</v>
      </c>
      <c r="D40" s="4" t="s">
        <v>104</v>
      </c>
      <c r="E40" s="13"/>
      <c r="I40" s="3"/>
      <c r="J40" s="4" t="s">
        <v>41</v>
      </c>
      <c r="K40" s="4">
        <v>0</v>
      </c>
      <c r="L40" s="4" t="s">
        <v>104</v>
      </c>
    </row>
    <row r="41" spans="1:12" ht="17.25" thickBot="1">
      <c r="A41" s="3"/>
      <c r="B41" s="4" t="s">
        <v>42</v>
      </c>
      <c r="C41" s="4">
        <v>0</v>
      </c>
      <c r="D41" s="4" t="s">
        <v>104</v>
      </c>
      <c r="E41" s="13"/>
      <c r="I41" s="3"/>
      <c r="J41" s="4" t="s">
        <v>42</v>
      </c>
      <c r="K41" s="4">
        <v>0</v>
      </c>
      <c r="L41" s="4" t="s">
        <v>104</v>
      </c>
    </row>
    <row r="42" spans="1:12" ht="17.25" thickBot="1">
      <c r="A42" s="3"/>
      <c r="B42" s="4" t="s">
        <v>43</v>
      </c>
      <c r="C42" s="4">
        <v>0</v>
      </c>
      <c r="D42" s="4" t="s">
        <v>104</v>
      </c>
      <c r="E42" s="13"/>
      <c r="I42" s="3"/>
      <c r="J42" s="4" t="s">
        <v>43</v>
      </c>
      <c r="K42" s="4">
        <v>0</v>
      </c>
      <c r="L42" s="4" t="s">
        <v>104</v>
      </c>
    </row>
    <row r="43" spans="1:12" ht="17.25" thickBot="1">
      <c r="A43" s="3"/>
      <c r="B43" s="4" t="s">
        <v>44</v>
      </c>
      <c r="C43" s="4">
        <v>0</v>
      </c>
      <c r="D43" s="4" t="s">
        <v>104</v>
      </c>
      <c r="E43" s="13"/>
      <c r="I43" s="3"/>
      <c r="J43" s="4" t="s">
        <v>44</v>
      </c>
      <c r="K43" s="4">
        <v>0</v>
      </c>
      <c r="L43" s="4" t="s">
        <v>104</v>
      </c>
    </row>
    <row r="44" spans="1:12" ht="17.25" thickBot="1">
      <c r="A44" s="3"/>
      <c r="B44" s="4" t="s">
        <v>45</v>
      </c>
      <c r="C44" s="4">
        <v>0</v>
      </c>
      <c r="D44" s="4" t="s">
        <v>104</v>
      </c>
      <c r="E44" s="13"/>
      <c r="I44" s="3"/>
      <c r="J44" s="4" t="s">
        <v>45</v>
      </c>
      <c r="K44" s="4">
        <v>0</v>
      </c>
      <c r="L44" s="4" t="s">
        <v>104</v>
      </c>
    </row>
    <row r="45" spans="1:12" ht="17.25" thickBot="1">
      <c r="A45" s="3"/>
      <c r="B45" s="4" t="s">
        <v>46</v>
      </c>
      <c r="C45" s="4">
        <v>0</v>
      </c>
      <c r="D45" s="4" t="s">
        <v>104</v>
      </c>
      <c r="E45" s="13"/>
      <c r="I45" s="3"/>
      <c r="J45" s="4" t="s">
        <v>46</v>
      </c>
      <c r="K45" s="4">
        <v>0</v>
      </c>
      <c r="L45" s="4" t="s">
        <v>104</v>
      </c>
    </row>
    <row r="46" spans="1:12" ht="17.25" thickBot="1">
      <c r="A46" s="3"/>
      <c r="B46" s="4" t="s">
        <v>47</v>
      </c>
      <c r="C46" s="4">
        <v>0</v>
      </c>
      <c r="D46" s="4" t="s">
        <v>104</v>
      </c>
      <c r="E46" s="13"/>
      <c r="I46" s="3"/>
      <c r="J46" s="4" t="s">
        <v>47</v>
      </c>
      <c r="K46" s="4">
        <v>0</v>
      </c>
      <c r="L46" s="4" t="s">
        <v>104</v>
      </c>
    </row>
    <row r="47" spans="1:12" ht="17.25" thickBot="1">
      <c r="A47" s="3"/>
      <c r="B47" s="4" t="s">
        <v>48</v>
      </c>
      <c r="C47" s="4">
        <v>0</v>
      </c>
      <c r="D47" s="4" t="s">
        <v>104</v>
      </c>
      <c r="E47" s="13"/>
      <c r="I47" s="3"/>
      <c r="J47" s="4" t="s">
        <v>48</v>
      </c>
      <c r="K47" s="4">
        <v>0</v>
      </c>
      <c r="L47" s="4" t="s">
        <v>104</v>
      </c>
    </row>
    <row r="48" spans="1:12" ht="17.25" thickBot="1">
      <c r="A48" s="3"/>
      <c r="B48" s="4" t="s">
        <v>49</v>
      </c>
      <c r="C48" s="4">
        <v>0</v>
      </c>
      <c r="D48" s="4" t="s">
        <v>104</v>
      </c>
      <c r="E48" s="13"/>
      <c r="I48" s="3"/>
      <c r="J48" s="4" t="s">
        <v>49</v>
      </c>
      <c r="K48" s="4">
        <v>0</v>
      </c>
      <c r="L48" s="4" t="s">
        <v>104</v>
      </c>
    </row>
    <row r="49" spans="1:12" ht="17.25" thickBot="1">
      <c r="A49" s="3"/>
      <c r="B49" s="4" t="s">
        <v>50</v>
      </c>
      <c r="C49" s="4">
        <v>0</v>
      </c>
      <c r="D49" s="4" t="s">
        <v>104</v>
      </c>
      <c r="E49" s="13"/>
      <c r="I49" s="3"/>
      <c r="J49" s="4" t="s">
        <v>50</v>
      </c>
      <c r="K49" s="4">
        <v>0</v>
      </c>
      <c r="L49" s="4" t="s">
        <v>104</v>
      </c>
    </row>
    <row r="50" spans="1:12" ht="17.25" thickBot="1">
      <c r="A50" s="3"/>
      <c r="B50" s="4" t="s">
        <v>51</v>
      </c>
      <c r="C50" s="4">
        <v>0</v>
      </c>
      <c r="D50" s="4" t="s">
        <v>104</v>
      </c>
      <c r="E50" s="13"/>
      <c r="I50" s="3"/>
      <c r="J50" s="4" t="s">
        <v>51</v>
      </c>
      <c r="K50" s="4">
        <v>0</v>
      </c>
      <c r="L50" s="4" t="s">
        <v>104</v>
      </c>
    </row>
    <row r="51" spans="1:12" ht="17.25" thickBot="1">
      <c r="A51" s="3"/>
      <c r="B51" s="4" t="s">
        <v>52</v>
      </c>
      <c r="C51" s="4">
        <v>0</v>
      </c>
      <c r="D51" s="4" t="s">
        <v>104</v>
      </c>
      <c r="E51" s="13"/>
      <c r="I51" s="3"/>
      <c r="J51" s="4" t="s">
        <v>52</v>
      </c>
      <c r="K51" s="4">
        <v>0</v>
      </c>
      <c r="L51" s="4" t="s">
        <v>104</v>
      </c>
    </row>
    <row r="52" spans="1:12" ht="17.25" thickBot="1">
      <c r="A52" s="3"/>
      <c r="B52" s="4" t="s">
        <v>53</v>
      </c>
      <c r="C52" s="4">
        <v>0</v>
      </c>
      <c r="D52" s="4" t="s">
        <v>104</v>
      </c>
      <c r="E52" s="13"/>
      <c r="I52" s="3"/>
      <c r="J52" s="4" t="s">
        <v>53</v>
      </c>
      <c r="K52" s="4">
        <v>0</v>
      </c>
      <c r="L52" s="4" t="s">
        <v>104</v>
      </c>
    </row>
    <row r="53" spans="1:12" ht="17.25" thickBot="1">
      <c r="A53" s="3"/>
      <c r="B53" s="4" t="s">
        <v>54</v>
      </c>
      <c r="C53" s="4">
        <v>0</v>
      </c>
      <c r="D53" s="4" t="s">
        <v>104</v>
      </c>
      <c r="E53" s="13"/>
      <c r="I53" s="3"/>
      <c r="J53" s="4" t="s">
        <v>54</v>
      </c>
      <c r="K53" s="4">
        <v>0</v>
      </c>
      <c r="L53" s="4" t="s">
        <v>104</v>
      </c>
    </row>
    <row r="54" spans="1:12" ht="17.25" thickBot="1">
      <c r="A54" s="3"/>
      <c r="B54" s="4" t="s">
        <v>55</v>
      </c>
      <c r="C54" s="4">
        <v>0</v>
      </c>
      <c r="D54" s="4" t="s">
        <v>104</v>
      </c>
      <c r="E54" s="13"/>
      <c r="I54" s="3"/>
      <c r="J54" s="4" t="s">
        <v>55</v>
      </c>
      <c r="K54" s="4">
        <v>0</v>
      </c>
      <c r="L54" s="4" t="s">
        <v>104</v>
      </c>
    </row>
    <row r="55" spans="1:12" ht="17.25" thickBot="1">
      <c r="A55" s="3"/>
      <c r="B55" s="4" t="s">
        <v>56</v>
      </c>
      <c r="C55" s="4">
        <v>0</v>
      </c>
      <c r="D55" s="4" t="s">
        <v>104</v>
      </c>
      <c r="E55" s="13"/>
      <c r="I55" s="3"/>
      <c r="J55" s="4" t="s">
        <v>56</v>
      </c>
      <c r="K55" s="4">
        <v>0</v>
      </c>
      <c r="L55" s="4" t="s">
        <v>104</v>
      </c>
    </row>
    <row r="56" spans="1:12" ht="17.25" thickBot="1">
      <c r="A56" s="3"/>
      <c r="B56" s="4" t="s">
        <v>57</v>
      </c>
      <c r="C56" s="4">
        <v>0</v>
      </c>
      <c r="D56" s="4" t="s">
        <v>104</v>
      </c>
      <c r="E56" s="13"/>
      <c r="I56" s="3"/>
      <c r="J56" s="4" t="s">
        <v>57</v>
      </c>
      <c r="K56" s="4">
        <v>0</v>
      </c>
      <c r="L56" s="4" t="s">
        <v>104</v>
      </c>
    </row>
    <row r="57" spans="1:12" ht="17.25" thickBot="1">
      <c r="A57" s="3"/>
      <c r="B57" s="4" t="s">
        <v>58</v>
      </c>
      <c r="C57" s="4">
        <v>0</v>
      </c>
      <c r="D57" s="4" t="s">
        <v>104</v>
      </c>
      <c r="E57" s="13"/>
      <c r="I57" s="3"/>
      <c r="J57" s="4" t="s">
        <v>58</v>
      </c>
      <c r="K57" s="4">
        <v>0</v>
      </c>
      <c r="L57" s="4" t="s">
        <v>104</v>
      </c>
    </row>
    <row r="58" spans="1:12" ht="17.25" thickBot="1">
      <c r="A58" s="3"/>
      <c r="B58" s="4" t="s">
        <v>59</v>
      </c>
      <c r="C58" s="4">
        <v>0</v>
      </c>
      <c r="D58" s="4" t="s">
        <v>104</v>
      </c>
      <c r="E58" s="13"/>
      <c r="I58" s="3"/>
      <c r="J58" s="4" t="s">
        <v>59</v>
      </c>
      <c r="K58" s="4">
        <v>0</v>
      </c>
      <c r="L58" s="4" t="s">
        <v>104</v>
      </c>
    </row>
    <row r="59" spans="1:12" ht="17.25" thickBot="1">
      <c r="A59" s="3"/>
      <c r="B59" s="4" t="s">
        <v>60</v>
      </c>
      <c r="C59" s="4">
        <v>0</v>
      </c>
      <c r="D59" s="4" t="s">
        <v>104</v>
      </c>
      <c r="E59" s="13"/>
      <c r="I59" s="3"/>
      <c r="J59" s="4" t="s">
        <v>60</v>
      </c>
      <c r="K59" s="4">
        <v>0</v>
      </c>
      <c r="L59" s="4" t="s">
        <v>104</v>
      </c>
    </row>
    <row r="60" spans="1:12" ht="17.25" thickBot="1">
      <c r="A60" s="3"/>
      <c r="B60" s="4" t="s">
        <v>61</v>
      </c>
      <c r="C60" s="4">
        <v>0</v>
      </c>
      <c r="D60" s="4" t="s">
        <v>104</v>
      </c>
      <c r="E60" s="13"/>
      <c r="I60" s="3"/>
      <c r="J60" s="4" t="s">
        <v>61</v>
      </c>
      <c r="K60" s="4">
        <v>0</v>
      </c>
      <c r="L60" s="4" t="s">
        <v>104</v>
      </c>
    </row>
    <row r="61" spans="1:12" ht="17.25" thickBot="1">
      <c r="A61" s="3"/>
      <c r="B61" s="4" t="s">
        <v>62</v>
      </c>
      <c r="C61" s="4">
        <v>0</v>
      </c>
      <c r="D61" s="4" t="s">
        <v>104</v>
      </c>
      <c r="E61" s="13"/>
      <c r="I61" s="3"/>
      <c r="J61" s="4" t="s">
        <v>62</v>
      </c>
      <c r="K61" s="4">
        <v>0</v>
      </c>
      <c r="L61" s="4" t="s">
        <v>104</v>
      </c>
    </row>
    <row r="62" spans="1:12" ht="17.25" thickBot="1">
      <c r="A62" s="3"/>
      <c r="B62" s="4" t="s">
        <v>63</v>
      </c>
      <c r="C62" s="4">
        <v>0</v>
      </c>
      <c r="D62" s="4" t="s">
        <v>104</v>
      </c>
      <c r="E62" s="13"/>
      <c r="I62" s="3"/>
      <c r="J62" s="4" t="s">
        <v>63</v>
      </c>
      <c r="K62" s="4">
        <v>0</v>
      </c>
      <c r="L62" s="4" t="s">
        <v>104</v>
      </c>
    </row>
    <row r="63" spans="1:12" ht="17.25" thickBot="1">
      <c r="A63" s="3"/>
      <c r="B63" s="4" t="s">
        <v>64</v>
      </c>
      <c r="C63" s="4">
        <v>0</v>
      </c>
      <c r="D63" s="4" t="s">
        <v>104</v>
      </c>
      <c r="E63" s="13"/>
      <c r="I63" s="3"/>
      <c r="J63" s="4" t="s">
        <v>64</v>
      </c>
      <c r="K63" s="4">
        <v>0</v>
      </c>
      <c r="L63" s="4" t="s">
        <v>104</v>
      </c>
    </row>
    <row r="64" spans="1:12" ht="17.25" thickBot="1">
      <c r="A64" s="3"/>
      <c r="B64" s="4" t="s">
        <v>65</v>
      </c>
      <c r="C64" s="4">
        <v>0</v>
      </c>
      <c r="D64" s="4" t="s">
        <v>104</v>
      </c>
      <c r="E64" s="13"/>
      <c r="I64" s="3"/>
      <c r="J64" s="4" t="s">
        <v>65</v>
      </c>
      <c r="K64" s="4">
        <v>0</v>
      </c>
      <c r="L64" s="4" t="s">
        <v>104</v>
      </c>
    </row>
    <row r="65" spans="1:12" ht="17.25" thickBot="1">
      <c r="A65" s="3"/>
      <c r="B65" s="4" t="s">
        <v>66</v>
      </c>
      <c r="C65" s="4">
        <v>0</v>
      </c>
      <c r="D65" s="4" t="s">
        <v>104</v>
      </c>
      <c r="E65" s="13"/>
      <c r="I65" s="3"/>
      <c r="J65" s="4" t="s">
        <v>66</v>
      </c>
      <c r="K65" s="4">
        <v>0</v>
      </c>
      <c r="L65" s="4" t="s">
        <v>104</v>
      </c>
    </row>
    <row r="66" spans="1:12" ht="17.25" thickBot="1">
      <c r="A66" s="3"/>
      <c r="B66" s="4" t="s">
        <v>67</v>
      </c>
      <c r="C66" s="4">
        <v>0</v>
      </c>
      <c r="D66" s="4" t="s">
        <v>104</v>
      </c>
      <c r="E66" s="13"/>
      <c r="I66" s="3"/>
      <c r="J66" s="4" t="s">
        <v>67</v>
      </c>
      <c r="K66" s="4">
        <v>0</v>
      </c>
      <c r="L66" s="4" t="s">
        <v>104</v>
      </c>
    </row>
    <row r="67" spans="1:12" ht="17.25" thickBot="1">
      <c r="A67" s="3"/>
      <c r="B67" s="4" t="s">
        <v>68</v>
      </c>
      <c r="C67" s="4">
        <v>0</v>
      </c>
      <c r="D67" s="4" t="s">
        <v>104</v>
      </c>
      <c r="E67" s="13"/>
      <c r="I67" s="3"/>
      <c r="J67" s="4" t="s">
        <v>68</v>
      </c>
      <c r="K67" s="4">
        <v>0</v>
      </c>
      <c r="L67" s="4" t="s">
        <v>104</v>
      </c>
    </row>
    <row r="68" spans="1:12" ht="17.25" thickBot="1">
      <c r="A68" s="3"/>
      <c r="B68" s="4" t="s">
        <v>69</v>
      </c>
      <c r="C68" s="4">
        <v>0</v>
      </c>
      <c r="D68" s="4" t="s">
        <v>104</v>
      </c>
      <c r="E68" s="13"/>
      <c r="I68" s="3"/>
      <c r="J68" s="4" t="s">
        <v>69</v>
      </c>
      <c r="K68" s="4">
        <v>0</v>
      </c>
      <c r="L68" s="4" t="s">
        <v>104</v>
      </c>
    </row>
    <row r="69" spans="1:12" ht="17.25" thickBot="1">
      <c r="A69" s="3"/>
      <c r="B69" s="4" t="s">
        <v>70</v>
      </c>
      <c r="C69" s="4">
        <v>0</v>
      </c>
      <c r="D69" s="4" t="s">
        <v>104</v>
      </c>
      <c r="E69" s="13"/>
      <c r="I69" s="3"/>
      <c r="J69" s="4" t="s">
        <v>70</v>
      </c>
      <c r="K69" s="4">
        <v>0</v>
      </c>
      <c r="L69" s="4" t="s">
        <v>104</v>
      </c>
    </row>
    <row r="70" spans="1:12" ht="17.25" thickBot="1">
      <c r="A70" s="3"/>
      <c r="B70" s="4" t="s">
        <v>71</v>
      </c>
      <c r="C70" s="4">
        <v>0</v>
      </c>
      <c r="D70" s="4" t="s">
        <v>104</v>
      </c>
      <c r="E70" s="13"/>
      <c r="I70" s="3"/>
      <c r="J70" s="4" t="s">
        <v>71</v>
      </c>
      <c r="K70" s="4">
        <v>0</v>
      </c>
      <c r="L70" s="4" t="s">
        <v>104</v>
      </c>
    </row>
    <row r="71" spans="1:12" ht="17.25" thickBot="1">
      <c r="A71" s="3"/>
      <c r="B71" s="4" t="s">
        <v>72</v>
      </c>
      <c r="C71" s="4">
        <v>0</v>
      </c>
      <c r="D71" s="4" t="s">
        <v>104</v>
      </c>
      <c r="E71" s="13"/>
      <c r="I71" s="3"/>
      <c r="J71" s="4" t="s">
        <v>72</v>
      </c>
      <c r="K71" s="4">
        <v>0</v>
      </c>
      <c r="L71" s="4" t="s">
        <v>104</v>
      </c>
    </row>
    <row r="72" spans="1:12" ht="17.25" thickBot="1">
      <c r="A72" s="3"/>
      <c r="B72" s="4" t="s">
        <v>73</v>
      </c>
      <c r="C72" s="4">
        <v>0</v>
      </c>
      <c r="D72" s="4" t="s">
        <v>104</v>
      </c>
      <c r="E72" s="13"/>
      <c r="I72" s="3"/>
      <c r="J72" s="4" t="s">
        <v>73</v>
      </c>
      <c r="K72" s="4">
        <v>0</v>
      </c>
      <c r="L72" s="4" t="s">
        <v>104</v>
      </c>
    </row>
    <row r="73" spans="1:12" ht="17.25" thickBot="1">
      <c r="A73" s="3"/>
      <c r="B73" s="4" t="s">
        <v>74</v>
      </c>
      <c r="C73" s="4">
        <v>0</v>
      </c>
      <c r="D73" s="4" t="s">
        <v>104</v>
      </c>
      <c r="E73" s="13"/>
      <c r="I73" s="3"/>
      <c r="J73" s="4" t="s">
        <v>74</v>
      </c>
      <c r="K73" s="4">
        <v>0</v>
      </c>
      <c r="L73" s="4" t="s">
        <v>104</v>
      </c>
    </row>
    <row r="74" spans="1:12" ht="17.25" thickBot="1">
      <c r="A74" s="3"/>
      <c r="B74" s="4" t="s">
        <v>75</v>
      </c>
      <c r="C74" s="4">
        <v>0</v>
      </c>
      <c r="D74" s="4" t="s">
        <v>104</v>
      </c>
      <c r="E74" s="13"/>
      <c r="I74" s="3"/>
      <c r="J74" s="4" t="s">
        <v>75</v>
      </c>
      <c r="K74" s="4">
        <v>0</v>
      </c>
      <c r="L74" s="4" t="s">
        <v>104</v>
      </c>
    </row>
    <row r="75" spans="1:12" ht="17.25" thickBot="1">
      <c r="A75" s="3"/>
      <c r="B75" s="4" t="s">
        <v>76</v>
      </c>
      <c r="C75" s="4">
        <v>0</v>
      </c>
      <c r="D75" s="4" t="s">
        <v>104</v>
      </c>
      <c r="E75" s="13"/>
      <c r="I75" s="3"/>
      <c r="J75" s="4" t="s">
        <v>76</v>
      </c>
      <c r="K75" s="4">
        <v>0</v>
      </c>
      <c r="L75" s="4" t="s">
        <v>104</v>
      </c>
    </row>
    <row r="76" spans="1:12" ht="17.25" thickBot="1">
      <c r="A76" s="3"/>
      <c r="B76" s="4" t="s">
        <v>77</v>
      </c>
      <c r="C76" s="4">
        <v>0</v>
      </c>
      <c r="D76" s="4" t="s">
        <v>104</v>
      </c>
      <c r="E76" s="13"/>
      <c r="I76" s="3"/>
      <c r="J76" s="4" t="s">
        <v>77</v>
      </c>
      <c r="K76" s="4">
        <v>0</v>
      </c>
      <c r="L76" s="4" t="s">
        <v>104</v>
      </c>
    </row>
    <row r="77" spans="1:12" ht="17.25" thickBot="1">
      <c r="A77" s="3"/>
      <c r="B77" s="4" t="s">
        <v>78</v>
      </c>
      <c r="C77" s="4">
        <v>0</v>
      </c>
      <c r="D77" s="4" t="s">
        <v>104</v>
      </c>
      <c r="E77" s="13"/>
      <c r="I77" s="3"/>
      <c r="J77" s="4" t="s">
        <v>78</v>
      </c>
      <c r="K77" s="4">
        <v>0</v>
      </c>
      <c r="L77" s="4" t="s">
        <v>104</v>
      </c>
    </row>
    <row r="78" spans="1:12" ht="17.25" thickBot="1">
      <c r="A78" s="3"/>
      <c r="B78" s="4" t="s">
        <v>79</v>
      </c>
      <c r="C78" s="4">
        <v>0</v>
      </c>
      <c r="D78" s="4" t="s">
        <v>104</v>
      </c>
      <c r="E78" s="13"/>
      <c r="I78" s="3"/>
      <c r="J78" s="4" t="s">
        <v>79</v>
      </c>
      <c r="K78" s="4">
        <v>0</v>
      </c>
      <c r="L78" s="4" t="s">
        <v>104</v>
      </c>
    </row>
    <row r="79" spans="1:12" ht="17.25" thickBot="1">
      <c r="A79" s="3"/>
      <c r="B79" s="4" t="s">
        <v>80</v>
      </c>
      <c r="C79" s="4">
        <v>0</v>
      </c>
      <c r="D79" s="4" t="s">
        <v>104</v>
      </c>
      <c r="E79" s="13"/>
      <c r="I79" s="3"/>
      <c r="J79" s="4" t="s">
        <v>80</v>
      </c>
      <c r="K79" s="4">
        <v>0</v>
      </c>
      <c r="L79" s="4" t="s">
        <v>104</v>
      </c>
    </row>
    <row r="80" spans="1:12" ht="17.25" thickBot="1">
      <c r="A80" s="3"/>
      <c r="B80" s="4" t="s">
        <v>81</v>
      </c>
      <c r="C80" s="4">
        <v>0</v>
      </c>
      <c r="D80" s="4" t="s">
        <v>104</v>
      </c>
      <c r="E80" s="13"/>
      <c r="I80" s="3"/>
      <c r="J80" s="4" t="s">
        <v>81</v>
      </c>
      <c r="K80" s="4">
        <v>0</v>
      </c>
      <c r="L80" s="4" t="s">
        <v>104</v>
      </c>
    </row>
    <row r="81" spans="1:12" ht="17.25" thickBot="1">
      <c r="A81" s="3"/>
      <c r="B81" s="4" t="s">
        <v>82</v>
      </c>
      <c r="C81" s="4">
        <v>0</v>
      </c>
      <c r="D81" s="4" t="s">
        <v>104</v>
      </c>
      <c r="E81" s="13"/>
      <c r="I81" s="3"/>
      <c r="J81" s="4" t="s">
        <v>82</v>
      </c>
      <c r="K81" s="4">
        <v>0</v>
      </c>
      <c r="L81" s="4" t="s">
        <v>104</v>
      </c>
    </row>
    <row r="82" spans="1:12" ht="17.25" thickBot="1">
      <c r="A82" s="3"/>
      <c r="B82" s="4" t="s">
        <v>83</v>
      </c>
      <c r="C82" s="4">
        <v>0</v>
      </c>
      <c r="D82" s="4" t="s">
        <v>104</v>
      </c>
      <c r="E82" s="13"/>
      <c r="I82" s="3"/>
      <c r="J82" s="4" t="s">
        <v>83</v>
      </c>
      <c r="K82" s="4">
        <v>0</v>
      </c>
      <c r="L82" s="4" t="s">
        <v>104</v>
      </c>
    </row>
    <row r="83" spans="1:12" ht="17.25" thickBot="1">
      <c r="A83" s="3"/>
      <c r="B83" s="4" t="s">
        <v>84</v>
      </c>
      <c r="C83" s="4">
        <v>0</v>
      </c>
      <c r="D83" s="4" t="s">
        <v>104</v>
      </c>
      <c r="E83" s="13"/>
      <c r="I83" s="3"/>
      <c r="J83" s="4" t="s">
        <v>84</v>
      </c>
      <c r="K83" s="4">
        <v>0</v>
      </c>
      <c r="L83" s="4" t="s">
        <v>104</v>
      </c>
    </row>
    <row r="84" spans="1:12" ht="17.25" thickBot="1">
      <c r="A84" s="3"/>
      <c r="B84" s="4" t="s">
        <v>85</v>
      </c>
      <c r="C84" s="4">
        <v>0</v>
      </c>
      <c r="D84" s="4" t="s">
        <v>104</v>
      </c>
      <c r="E84" s="13"/>
      <c r="I84" s="3"/>
      <c r="J84" s="4" t="s">
        <v>85</v>
      </c>
      <c r="K84" s="4">
        <v>0</v>
      </c>
      <c r="L84" s="4" t="s">
        <v>104</v>
      </c>
    </row>
    <row r="85" spans="1:12" ht="17.25" thickBot="1">
      <c r="A85" s="3"/>
      <c r="B85" s="4" t="s">
        <v>86</v>
      </c>
      <c r="C85" s="4">
        <v>0</v>
      </c>
      <c r="D85" s="4" t="s">
        <v>104</v>
      </c>
      <c r="E85" s="13"/>
      <c r="I85" s="3"/>
      <c r="J85" s="4" t="s">
        <v>86</v>
      </c>
      <c r="K85" s="4">
        <v>0</v>
      </c>
      <c r="L85" s="4" t="s">
        <v>104</v>
      </c>
    </row>
    <row r="86" spans="1:12" ht="17.25" thickBot="1">
      <c r="A86" s="3"/>
      <c r="B86" s="4" t="s">
        <v>87</v>
      </c>
      <c r="C86" s="4">
        <v>0</v>
      </c>
      <c r="D86" s="4" t="s">
        <v>104</v>
      </c>
      <c r="E86" s="13"/>
      <c r="I86" s="3"/>
      <c r="J86" s="4" t="s">
        <v>87</v>
      </c>
      <c r="K86" s="4">
        <v>0</v>
      </c>
      <c r="L86" s="4" t="s">
        <v>104</v>
      </c>
    </row>
    <row r="87" spans="1:12" ht="17.25" thickBot="1">
      <c r="A87" s="3"/>
      <c r="B87" s="4" t="s">
        <v>88</v>
      </c>
      <c r="C87" s="4">
        <v>0</v>
      </c>
      <c r="D87" s="4" t="s">
        <v>104</v>
      </c>
      <c r="E87" s="13"/>
      <c r="I87" s="3"/>
      <c r="J87" s="4" t="s">
        <v>88</v>
      </c>
      <c r="K87" s="4">
        <v>0</v>
      </c>
      <c r="L87" s="4" t="s">
        <v>104</v>
      </c>
    </row>
    <row r="88" spans="1:12" ht="17.25" thickBot="1">
      <c r="A88" s="3"/>
      <c r="B88" s="4" t="s">
        <v>89</v>
      </c>
      <c r="C88" s="4">
        <v>0</v>
      </c>
      <c r="D88" s="4" t="s">
        <v>104</v>
      </c>
      <c r="E88" s="13"/>
      <c r="I88" s="3"/>
      <c r="J88" s="4" t="s">
        <v>89</v>
      </c>
      <c r="K88" s="4">
        <v>0</v>
      </c>
      <c r="L88" s="4" t="s">
        <v>104</v>
      </c>
    </row>
    <row r="89" spans="1:12" ht="17.25" thickBot="1">
      <c r="A89" s="3"/>
      <c r="B89" s="4" t="s">
        <v>90</v>
      </c>
      <c r="C89" s="4">
        <v>0</v>
      </c>
      <c r="D89" s="4" t="s">
        <v>104</v>
      </c>
      <c r="E89" s="13"/>
      <c r="I89" s="3"/>
      <c r="J89" s="4" t="s">
        <v>90</v>
      </c>
      <c r="K89" s="4">
        <v>0</v>
      </c>
      <c r="L89" s="4" t="s">
        <v>104</v>
      </c>
    </row>
    <row r="90" spans="1:12" ht="17.25" thickBot="1">
      <c r="A90" s="3"/>
      <c r="B90" s="4" t="s">
        <v>91</v>
      </c>
      <c r="C90" s="4">
        <v>0</v>
      </c>
      <c r="D90" s="4" t="s">
        <v>104</v>
      </c>
      <c r="E90" s="13"/>
      <c r="I90" s="3"/>
      <c r="J90" s="4" t="s">
        <v>91</v>
      </c>
      <c r="K90" s="4">
        <v>0</v>
      </c>
      <c r="L90" s="4" t="s">
        <v>104</v>
      </c>
    </row>
    <row r="91" spans="1:12" ht="17.25" thickBot="1">
      <c r="A91" s="3"/>
      <c r="B91" s="4" t="s">
        <v>92</v>
      </c>
      <c r="C91" s="4">
        <v>0</v>
      </c>
      <c r="D91" s="4" t="s">
        <v>104</v>
      </c>
      <c r="E91" s="13"/>
      <c r="I91" s="3"/>
      <c r="J91" s="4" t="s">
        <v>92</v>
      </c>
      <c r="K91" s="4">
        <v>0</v>
      </c>
      <c r="L91" s="4" t="s">
        <v>104</v>
      </c>
    </row>
    <row r="92" spans="1:12" ht="17.25" thickBot="1">
      <c r="A92" s="3"/>
      <c r="B92" s="4" t="s">
        <v>93</v>
      </c>
      <c r="C92" s="4">
        <v>0</v>
      </c>
      <c r="D92" s="4" t="s">
        <v>104</v>
      </c>
      <c r="E92" s="13"/>
      <c r="I92" s="3"/>
      <c r="J92" s="4" t="s">
        <v>93</v>
      </c>
      <c r="K92" s="4">
        <v>0</v>
      </c>
      <c r="L92" s="4" t="s">
        <v>104</v>
      </c>
    </row>
    <row r="93" spans="1:12" ht="17.25" thickBot="1">
      <c r="A93" s="3"/>
      <c r="B93" s="4" t="s">
        <v>94</v>
      </c>
      <c r="C93" s="4">
        <v>0</v>
      </c>
      <c r="D93" s="4" t="s">
        <v>104</v>
      </c>
      <c r="E93" s="13"/>
      <c r="I93" s="3"/>
      <c r="J93" s="4" t="s">
        <v>94</v>
      </c>
      <c r="K93" s="4">
        <v>0</v>
      </c>
      <c r="L93" s="4" t="s">
        <v>104</v>
      </c>
    </row>
    <row r="94" spans="1:12" ht="17.25" thickBot="1">
      <c r="A94" s="3"/>
      <c r="B94" s="4" t="s">
        <v>95</v>
      </c>
      <c r="C94" s="4">
        <v>0</v>
      </c>
      <c r="D94" s="4" t="s">
        <v>104</v>
      </c>
      <c r="E94" s="13"/>
      <c r="I94" s="3"/>
      <c r="J94" s="4" t="s">
        <v>95</v>
      </c>
      <c r="K94" s="4">
        <v>0</v>
      </c>
      <c r="L94" s="4" t="s">
        <v>104</v>
      </c>
    </row>
    <row r="95" spans="1:12" ht="17.25" thickBot="1">
      <c r="A95" s="3"/>
      <c r="B95" s="4" t="s">
        <v>96</v>
      </c>
      <c r="C95" s="4">
        <v>0</v>
      </c>
      <c r="D95" s="4" t="s">
        <v>104</v>
      </c>
      <c r="E95" s="13"/>
      <c r="I95" s="3"/>
      <c r="J95" s="4" t="s">
        <v>96</v>
      </c>
      <c r="K95" s="4">
        <v>0</v>
      </c>
      <c r="L95" s="4" t="s">
        <v>104</v>
      </c>
    </row>
    <row r="96" spans="1:12" ht="17.25" thickBot="1">
      <c r="A96" s="3"/>
      <c r="B96" s="4" t="s">
        <v>97</v>
      </c>
      <c r="C96" s="4">
        <v>0</v>
      </c>
      <c r="D96" s="4" t="s">
        <v>104</v>
      </c>
      <c r="E96" s="13"/>
      <c r="I96" s="3"/>
      <c r="J96" s="4" t="s">
        <v>97</v>
      </c>
      <c r="K96" s="4">
        <v>0</v>
      </c>
      <c r="L96" s="4" t="s">
        <v>104</v>
      </c>
    </row>
    <row r="97" spans="1:12" ht="17.25" thickBot="1">
      <c r="A97" s="3"/>
      <c r="B97" s="4" t="s">
        <v>98</v>
      </c>
      <c r="C97" s="4">
        <v>0</v>
      </c>
      <c r="D97" s="4" t="s">
        <v>104</v>
      </c>
      <c r="E97" s="13"/>
      <c r="I97" s="3"/>
      <c r="J97" s="4" t="s">
        <v>98</v>
      </c>
      <c r="K97" s="4">
        <v>0</v>
      </c>
      <c r="L97" s="4" t="s">
        <v>104</v>
      </c>
    </row>
    <row r="98" spans="1:12" ht="17.25" thickBot="1">
      <c r="A98" s="3"/>
      <c r="B98" s="4" t="s">
        <v>99</v>
      </c>
      <c r="C98" s="4">
        <v>0</v>
      </c>
      <c r="D98" s="4" t="s">
        <v>104</v>
      </c>
      <c r="E98" s="13"/>
      <c r="I98" s="3"/>
      <c r="J98" s="4" t="s">
        <v>99</v>
      </c>
      <c r="K98" s="4">
        <v>0</v>
      </c>
      <c r="L98" s="4" t="s">
        <v>104</v>
      </c>
    </row>
    <row r="99" spans="1:12" ht="17.25" thickBot="1">
      <c r="A99" s="3"/>
      <c r="B99" s="4" t="s">
        <v>100</v>
      </c>
      <c r="C99" s="4">
        <v>0</v>
      </c>
      <c r="D99" s="4" t="s">
        <v>104</v>
      </c>
      <c r="E99" s="13"/>
      <c r="I99" s="3"/>
      <c r="J99" s="4" t="s">
        <v>100</v>
      </c>
      <c r="K99" s="4">
        <v>0</v>
      </c>
      <c r="L99" s="4" t="s">
        <v>104</v>
      </c>
    </row>
    <row r="100" spans="1:12" ht="17.25" thickBot="1">
      <c r="A100" s="3"/>
      <c r="B100" s="4" t="s">
        <v>101</v>
      </c>
      <c r="C100" s="4">
        <v>0</v>
      </c>
      <c r="D100" s="4" t="s">
        <v>104</v>
      </c>
      <c r="E100" s="13"/>
      <c r="I100" s="3"/>
      <c r="J100" s="4" t="s">
        <v>101</v>
      </c>
      <c r="K100" s="4">
        <v>0</v>
      </c>
      <c r="L100" s="4" t="s">
        <v>104</v>
      </c>
    </row>
    <row r="101" spans="1:12" ht="17.25" thickBot="1">
      <c r="A101" s="3"/>
      <c r="B101" s="4" t="s">
        <v>102</v>
      </c>
      <c r="C101" s="4">
        <v>0</v>
      </c>
      <c r="D101" s="4" t="s">
        <v>104</v>
      </c>
      <c r="E101" s="13"/>
      <c r="I101" s="3"/>
      <c r="J101" s="4" t="s">
        <v>102</v>
      </c>
      <c r="K101" s="4">
        <v>0</v>
      </c>
      <c r="L101" s="4" t="s">
        <v>104</v>
      </c>
    </row>
    <row r="102" spans="1:12" ht="17.25" thickBot="1">
      <c r="A102" s="3"/>
      <c r="B102" s="4" t="s">
        <v>103</v>
      </c>
      <c r="C102" s="4">
        <v>0</v>
      </c>
      <c r="D102" s="4" t="s">
        <v>104</v>
      </c>
      <c r="E102" s="13"/>
      <c r="I102" s="3"/>
      <c r="J102" s="4" t="s">
        <v>103</v>
      </c>
      <c r="K102" s="4">
        <v>0</v>
      </c>
      <c r="L102" s="4" t="s">
        <v>104</v>
      </c>
    </row>
    <row r="103" spans="1:12" ht="17.25" thickBot="1">
      <c r="A103" s="3"/>
      <c r="B103" s="4" t="s">
        <v>105</v>
      </c>
      <c r="C103" s="4">
        <v>0</v>
      </c>
      <c r="D103" s="4" t="s">
        <v>104</v>
      </c>
      <c r="E103" s="13"/>
      <c r="I103" s="3"/>
      <c r="J103" s="4" t="s">
        <v>105</v>
      </c>
      <c r="K103" s="4">
        <v>0</v>
      </c>
      <c r="L103" s="4" t="s">
        <v>104</v>
      </c>
    </row>
    <row r="104" spans="1:12" ht="17.25" thickBot="1">
      <c r="A104" s="3"/>
      <c r="B104" s="4" t="s">
        <v>106</v>
      </c>
      <c r="C104" s="4">
        <v>0</v>
      </c>
      <c r="D104" s="4" t="s">
        <v>104</v>
      </c>
      <c r="E104" s="13"/>
      <c r="I104" s="3"/>
      <c r="J104" s="4" t="s">
        <v>106</v>
      </c>
      <c r="K104" s="4">
        <v>0</v>
      </c>
      <c r="L104" s="4" t="s">
        <v>104</v>
      </c>
    </row>
    <row r="105" spans="1:12" ht="17.25" thickBot="1">
      <c r="A105" s="3"/>
      <c r="B105" s="4" t="s">
        <v>107</v>
      </c>
      <c r="C105" s="4">
        <v>0</v>
      </c>
      <c r="D105" s="4" t="s">
        <v>104</v>
      </c>
      <c r="E105" s="13"/>
      <c r="I105" s="3"/>
      <c r="J105" s="4" t="s">
        <v>107</v>
      </c>
      <c r="K105" s="4">
        <v>0</v>
      </c>
      <c r="L105" s="4" t="s">
        <v>104</v>
      </c>
    </row>
    <row r="106" spans="1:12" ht="17.25" thickBot="1">
      <c r="A106" s="3"/>
      <c r="B106" s="4" t="s">
        <v>108</v>
      </c>
      <c r="C106" s="4">
        <v>0</v>
      </c>
      <c r="D106" s="4" t="s">
        <v>104</v>
      </c>
      <c r="E106" s="13"/>
      <c r="I106" s="3"/>
      <c r="J106" s="4" t="s">
        <v>108</v>
      </c>
      <c r="K106" s="4">
        <v>0</v>
      </c>
      <c r="L106" s="4" t="s">
        <v>104</v>
      </c>
    </row>
    <row r="107" spans="1:12" ht="17.25" thickBot="1">
      <c r="A107" s="3"/>
      <c r="B107" s="4" t="s">
        <v>109</v>
      </c>
      <c r="C107" s="4">
        <v>0</v>
      </c>
      <c r="D107" s="4" t="s">
        <v>104</v>
      </c>
      <c r="E107" s="13"/>
      <c r="I107" s="3"/>
      <c r="J107" s="4" t="s">
        <v>109</v>
      </c>
      <c r="K107" s="4">
        <v>0</v>
      </c>
      <c r="L107" s="4" t="s">
        <v>104</v>
      </c>
    </row>
    <row r="108" spans="1:12" ht="17.25" thickBot="1">
      <c r="A108" s="3"/>
      <c r="B108" s="4" t="s">
        <v>110</v>
      </c>
      <c r="C108" s="4">
        <v>0</v>
      </c>
      <c r="D108" s="4" t="s">
        <v>104</v>
      </c>
      <c r="E108" s="13"/>
      <c r="I108" s="3"/>
      <c r="J108" s="4" t="s">
        <v>110</v>
      </c>
      <c r="K108" s="4">
        <v>0</v>
      </c>
      <c r="L108" s="4" t="s">
        <v>104</v>
      </c>
    </row>
    <row r="109" spans="1:12" ht="17.25" thickBot="1">
      <c r="A109" s="3"/>
      <c r="B109" s="4" t="s">
        <v>111</v>
      </c>
      <c r="C109" s="4">
        <v>0</v>
      </c>
      <c r="D109" s="4" t="s">
        <v>104</v>
      </c>
      <c r="E109" s="13"/>
      <c r="I109" s="3"/>
      <c r="J109" s="4" t="s">
        <v>111</v>
      </c>
      <c r="K109" s="4">
        <v>0</v>
      </c>
      <c r="L109" s="4" t="s">
        <v>104</v>
      </c>
    </row>
    <row r="110" spans="1:12" ht="17.25" thickBot="1">
      <c r="A110" s="3"/>
      <c r="B110" s="4" t="s">
        <v>112</v>
      </c>
      <c r="C110" s="4">
        <v>0</v>
      </c>
      <c r="D110" s="4" t="s">
        <v>104</v>
      </c>
      <c r="E110" s="13"/>
      <c r="I110" s="3"/>
      <c r="J110" s="4" t="s">
        <v>112</v>
      </c>
      <c r="K110" s="4">
        <v>0</v>
      </c>
      <c r="L110" s="4" t="s">
        <v>104</v>
      </c>
    </row>
    <row r="111" spans="1:12" ht="17.25" thickBot="1">
      <c r="A111" s="3"/>
      <c r="B111" s="4" t="s">
        <v>113</v>
      </c>
      <c r="C111" s="4">
        <v>0</v>
      </c>
      <c r="D111" s="4" t="s">
        <v>104</v>
      </c>
      <c r="E111" s="13"/>
      <c r="I111" s="3"/>
      <c r="J111" s="4" t="s">
        <v>113</v>
      </c>
      <c r="K111" s="4">
        <v>0</v>
      </c>
      <c r="L111" s="4" t="s">
        <v>104</v>
      </c>
    </row>
    <row r="112" spans="1:12" ht="17.25" thickBot="1">
      <c r="A112" s="3"/>
      <c r="B112" s="4" t="s">
        <v>114</v>
      </c>
      <c r="C112" s="4">
        <v>0</v>
      </c>
      <c r="D112" s="4" t="s">
        <v>104</v>
      </c>
      <c r="E112" s="13"/>
      <c r="I112" s="3"/>
      <c r="J112" s="4" t="s">
        <v>114</v>
      </c>
      <c r="K112" s="4">
        <v>0</v>
      </c>
      <c r="L112" s="4" t="s">
        <v>104</v>
      </c>
    </row>
    <row r="113" spans="1:12" ht="17.25" thickBot="1">
      <c r="A113" s="3"/>
      <c r="B113" s="4" t="s">
        <v>115</v>
      </c>
      <c r="C113" s="4">
        <v>0</v>
      </c>
      <c r="D113" s="4" t="s">
        <v>104</v>
      </c>
      <c r="E113" s="13"/>
      <c r="I113" s="3"/>
      <c r="J113" s="4" t="s">
        <v>115</v>
      </c>
      <c r="K113" s="4">
        <v>0</v>
      </c>
      <c r="L113" s="4" t="s">
        <v>104</v>
      </c>
    </row>
    <row r="114" spans="1:12" ht="17.25" thickBot="1">
      <c r="A114" s="3"/>
      <c r="B114" s="4" t="s">
        <v>116</v>
      </c>
      <c r="C114" s="4">
        <v>0</v>
      </c>
      <c r="D114" s="4" t="s">
        <v>104</v>
      </c>
      <c r="E114" s="13"/>
      <c r="I114" s="3"/>
      <c r="J114" s="4" t="s">
        <v>116</v>
      </c>
      <c r="K114" s="4">
        <v>0</v>
      </c>
      <c r="L114" s="4" t="s">
        <v>104</v>
      </c>
    </row>
    <row r="115" spans="1:12" ht="17.25" thickBot="1">
      <c r="A115" s="3"/>
      <c r="B115" s="4" t="s">
        <v>117</v>
      </c>
      <c r="C115" s="4">
        <v>0</v>
      </c>
      <c r="D115" s="4" t="s">
        <v>104</v>
      </c>
      <c r="E115" s="13"/>
      <c r="I115" s="3"/>
      <c r="J115" s="4" t="s">
        <v>117</v>
      </c>
      <c r="K115" s="4">
        <v>0</v>
      </c>
      <c r="L115" s="4" t="s">
        <v>104</v>
      </c>
    </row>
    <row r="116" spans="1:12" ht="17.25" thickBot="1">
      <c r="A116" s="3"/>
      <c r="B116" s="4" t="s">
        <v>118</v>
      </c>
      <c r="C116" s="4">
        <v>0</v>
      </c>
      <c r="D116" s="4" t="s">
        <v>104</v>
      </c>
      <c r="E116" s="13"/>
      <c r="I116" s="3"/>
      <c r="J116" s="4" t="s">
        <v>118</v>
      </c>
      <c r="K116" s="4">
        <v>0</v>
      </c>
      <c r="L116" s="4" t="s">
        <v>104</v>
      </c>
    </row>
    <row r="117" spans="1:12" ht="17.25" thickBot="1">
      <c r="A117" s="3"/>
      <c r="B117" s="4" t="s">
        <v>119</v>
      </c>
      <c r="C117" s="4">
        <v>0</v>
      </c>
      <c r="D117" s="4" t="s">
        <v>104</v>
      </c>
      <c r="E117" s="13"/>
      <c r="I117" s="3"/>
      <c r="J117" s="4" t="s">
        <v>119</v>
      </c>
      <c r="K117" s="4">
        <v>0</v>
      </c>
      <c r="L117" s="4" t="s">
        <v>104</v>
      </c>
    </row>
    <row r="118" spans="1:12" ht="17.25" thickBot="1">
      <c r="A118" s="3"/>
      <c r="B118" s="4" t="s">
        <v>120</v>
      </c>
      <c r="C118" s="4">
        <v>0</v>
      </c>
      <c r="D118" s="4" t="s">
        <v>104</v>
      </c>
      <c r="E118" s="13"/>
      <c r="I118" s="3"/>
      <c r="J118" s="4" t="s">
        <v>120</v>
      </c>
      <c r="K118" s="4">
        <v>0</v>
      </c>
      <c r="L118" s="4" t="s">
        <v>104</v>
      </c>
    </row>
    <row r="119" spans="1:12" ht="17.25" thickBot="1">
      <c r="A119" s="3"/>
      <c r="B119" s="4" t="s">
        <v>121</v>
      </c>
      <c r="C119" s="4">
        <v>0</v>
      </c>
      <c r="D119" s="4" t="s">
        <v>104</v>
      </c>
      <c r="E119" s="13"/>
      <c r="I119" s="3"/>
      <c r="J119" s="4" t="s">
        <v>121</v>
      </c>
      <c r="K119" s="4">
        <v>0</v>
      </c>
      <c r="L119" s="4" t="s">
        <v>104</v>
      </c>
    </row>
    <row r="120" spans="1:12" ht="17.25" thickBot="1">
      <c r="A120" s="3"/>
      <c r="B120" s="4" t="s">
        <v>122</v>
      </c>
      <c r="C120" s="4">
        <v>0</v>
      </c>
      <c r="D120" s="4" t="s">
        <v>104</v>
      </c>
      <c r="E120" s="13"/>
      <c r="I120" s="3"/>
      <c r="J120" s="4" t="s">
        <v>122</v>
      </c>
      <c r="K120" s="4">
        <v>0</v>
      </c>
      <c r="L120" s="4" t="s">
        <v>104</v>
      </c>
    </row>
    <row r="121" spans="1:12" ht="17.25" thickBot="1">
      <c r="A121" s="3"/>
      <c r="B121" s="4" t="s">
        <v>123</v>
      </c>
      <c r="C121" s="4">
        <v>0</v>
      </c>
      <c r="D121" s="4" t="s">
        <v>104</v>
      </c>
      <c r="E121" s="13"/>
      <c r="I121" s="3"/>
      <c r="J121" s="4" t="s">
        <v>123</v>
      </c>
      <c r="K121" s="4">
        <v>0</v>
      </c>
      <c r="L121" s="4" t="s">
        <v>104</v>
      </c>
    </row>
    <row r="122" spans="1:12" ht="17.25" thickBot="1">
      <c r="A122" s="3"/>
      <c r="B122" s="4" t="s">
        <v>124</v>
      </c>
      <c r="C122" s="4">
        <v>0</v>
      </c>
      <c r="D122" s="4" t="s">
        <v>104</v>
      </c>
      <c r="E122" s="13"/>
      <c r="I122" s="3"/>
      <c r="J122" s="4" t="s">
        <v>124</v>
      </c>
      <c r="K122" s="4">
        <v>0</v>
      </c>
      <c r="L122" s="4" t="s">
        <v>104</v>
      </c>
    </row>
    <row r="123" spans="1:12" ht="17.25" thickBot="1">
      <c r="A123" s="3"/>
      <c r="B123" s="4" t="s">
        <v>125</v>
      </c>
      <c r="C123" s="4">
        <v>0</v>
      </c>
      <c r="D123" s="4" t="s">
        <v>104</v>
      </c>
      <c r="E123" s="13"/>
      <c r="I123" s="3"/>
      <c r="J123" s="4" t="s">
        <v>125</v>
      </c>
      <c r="K123" s="4">
        <v>0</v>
      </c>
      <c r="L123" s="4" t="s">
        <v>104</v>
      </c>
    </row>
    <row r="124" spans="1:12" ht="17.25" thickBot="1">
      <c r="A124" s="3"/>
      <c r="B124" s="4" t="s">
        <v>126</v>
      </c>
      <c r="C124" s="4">
        <v>0</v>
      </c>
      <c r="D124" s="4" t="s">
        <v>104</v>
      </c>
      <c r="E124" s="13"/>
      <c r="I124" s="3"/>
      <c r="J124" s="4" t="s">
        <v>126</v>
      </c>
      <c r="K124" s="4">
        <v>0</v>
      </c>
      <c r="L124" s="4" t="s">
        <v>104</v>
      </c>
    </row>
    <row r="125" spans="1:12" ht="17.25" thickBot="1">
      <c r="A125" s="3"/>
      <c r="B125" s="4" t="s">
        <v>127</v>
      </c>
      <c r="C125" s="4">
        <v>0</v>
      </c>
      <c r="D125" s="4" t="s">
        <v>104</v>
      </c>
      <c r="E125" s="13"/>
      <c r="I125" s="3"/>
      <c r="J125" s="4" t="s">
        <v>127</v>
      </c>
      <c r="K125" s="4">
        <v>0</v>
      </c>
      <c r="L125" s="4" t="s">
        <v>104</v>
      </c>
    </row>
    <row r="126" spans="1:12" ht="17.25" thickBot="1">
      <c r="A126" s="3"/>
      <c r="B126" s="4" t="s">
        <v>128</v>
      </c>
      <c r="C126" s="4">
        <v>0</v>
      </c>
      <c r="D126" s="4" t="s">
        <v>104</v>
      </c>
      <c r="E126" s="13"/>
      <c r="I126" s="3"/>
      <c r="J126" s="4" t="s">
        <v>128</v>
      </c>
      <c r="K126" s="4">
        <v>0</v>
      </c>
      <c r="L126" s="4" t="s">
        <v>104</v>
      </c>
    </row>
    <row r="127" spans="1:12" ht="17.25" thickBot="1">
      <c r="A127" s="3"/>
      <c r="B127" s="4" t="s">
        <v>129</v>
      </c>
      <c r="C127" s="4">
        <v>0</v>
      </c>
      <c r="D127" s="4" t="s">
        <v>104</v>
      </c>
      <c r="E127" s="13"/>
      <c r="I127" s="3"/>
      <c r="J127" s="4" t="s">
        <v>129</v>
      </c>
      <c r="K127" s="4">
        <v>0</v>
      </c>
      <c r="L127" s="4" t="s">
        <v>104</v>
      </c>
    </row>
    <row r="128" spans="1:12" ht="17.25" thickBot="1">
      <c r="A128" s="3"/>
      <c r="B128" s="4" t="s">
        <v>130</v>
      </c>
      <c r="C128" s="4">
        <v>0</v>
      </c>
      <c r="D128" s="4" t="s">
        <v>104</v>
      </c>
      <c r="E128" s="13"/>
      <c r="I128" s="3"/>
      <c r="J128" s="4" t="s">
        <v>130</v>
      </c>
      <c r="K128" s="4">
        <v>0</v>
      </c>
      <c r="L128" s="4" t="s">
        <v>104</v>
      </c>
    </row>
    <row r="129" spans="1:12" ht="17.25" thickBot="1">
      <c r="A129" s="3"/>
      <c r="B129" s="4" t="s">
        <v>131</v>
      </c>
      <c r="C129" s="4">
        <v>0</v>
      </c>
      <c r="D129" s="4" t="s">
        <v>104</v>
      </c>
      <c r="E129" s="13"/>
      <c r="I129" s="3"/>
      <c r="J129" s="4" t="s">
        <v>131</v>
      </c>
      <c r="K129" s="4">
        <v>0</v>
      </c>
      <c r="L129" s="4" t="s">
        <v>104</v>
      </c>
    </row>
    <row r="130" spans="1:12" ht="17.25" thickBot="1">
      <c r="A130" s="3"/>
      <c r="B130" s="4" t="s">
        <v>132</v>
      </c>
      <c r="C130" s="4">
        <v>0</v>
      </c>
      <c r="D130" s="4" t="s">
        <v>104</v>
      </c>
      <c r="E130" s="13"/>
      <c r="I130" s="3"/>
      <c r="J130" s="4" t="s">
        <v>132</v>
      </c>
      <c r="K130" s="4">
        <v>0</v>
      </c>
      <c r="L130" s="4" t="s">
        <v>104</v>
      </c>
    </row>
    <row r="131" spans="1:12" ht="17.25" thickBot="1">
      <c r="A131" s="3"/>
      <c r="B131" s="4" t="s">
        <v>133</v>
      </c>
      <c r="C131" s="4">
        <v>0</v>
      </c>
      <c r="D131" s="4" t="s">
        <v>104</v>
      </c>
      <c r="E131" s="13"/>
      <c r="I131" s="3"/>
      <c r="J131" s="4" t="s">
        <v>133</v>
      </c>
      <c r="K131" s="4">
        <v>0</v>
      </c>
      <c r="L131" s="4" t="s">
        <v>104</v>
      </c>
    </row>
    <row r="132" spans="1:12" ht="17.25" thickBot="1">
      <c r="A132" s="3"/>
      <c r="B132" s="4" t="s">
        <v>134</v>
      </c>
      <c r="C132" s="4">
        <v>0</v>
      </c>
      <c r="D132" s="4" t="s">
        <v>104</v>
      </c>
      <c r="E132" s="13"/>
      <c r="I132" s="3"/>
      <c r="J132" s="4" t="s">
        <v>134</v>
      </c>
      <c r="K132" s="4">
        <v>0</v>
      </c>
      <c r="L132" s="4" t="s">
        <v>104</v>
      </c>
    </row>
    <row r="133" spans="1:12" ht="17.25" thickBot="1">
      <c r="A133" s="3"/>
      <c r="B133" s="4" t="s">
        <v>135</v>
      </c>
      <c r="C133" s="4">
        <v>0</v>
      </c>
      <c r="D133" s="4" t="s">
        <v>104</v>
      </c>
      <c r="E133" s="13"/>
      <c r="I133" s="3"/>
      <c r="J133" s="4" t="s">
        <v>135</v>
      </c>
      <c r="K133" s="4">
        <v>0</v>
      </c>
      <c r="L133" s="4" t="s">
        <v>104</v>
      </c>
    </row>
    <row r="134" spans="1:12" ht="17.25" thickBot="1">
      <c r="A134" s="3"/>
      <c r="B134" s="4" t="s">
        <v>136</v>
      </c>
      <c r="C134" s="4">
        <v>0</v>
      </c>
      <c r="D134" s="4" t="s">
        <v>104</v>
      </c>
      <c r="E134" s="13"/>
      <c r="I134" s="3"/>
      <c r="J134" s="4" t="s">
        <v>136</v>
      </c>
      <c r="K134" s="4">
        <v>0</v>
      </c>
      <c r="L134" s="4" t="s">
        <v>104</v>
      </c>
    </row>
    <row r="135" spans="1:12" ht="17.25" thickBot="1">
      <c r="A135" s="3"/>
      <c r="B135" s="4" t="s">
        <v>137</v>
      </c>
      <c r="C135" s="4">
        <v>0</v>
      </c>
      <c r="D135" s="4" t="s">
        <v>104</v>
      </c>
      <c r="E135" s="13"/>
      <c r="I135" s="3"/>
      <c r="J135" s="4" t="s">
        <v>137</v>
      </c>
      <c r="K135" s="4">
        <v>0</v>
      </c>
      <c r="L135" s="4" t="s">
        <v>104</v>
      </c>
    </row>
    <row r="136" spans="1:12" ht="17.25" thickBot="1">
      <c r="A136" s="3"/>
      <c r="B136" s="4" t="s">
        <v>138</v>
      </c>
      <c r="C136" s="4">
        <v>0</v>
      </c>
      <c r="D136" s="4" t="s">
        <v>104</v>
      </c>
      <c r="E136" s="13"/>
      <c r="I136" s="3"/>
      <c r="J136" s="4" t="s">
        <v>138</v>
      </c>
      <c r="K136" s="4">
        <v>31311</v>
      </c>
      <c r="L136" s="4" t="s">
        <v>104</v>
      </c>
    </row>
    <row r="137" spans="1:12" ht="17.25" thickBot="1">
      <c r="A137" s="3"/>
      <c r="B137" s="4" t="s">
        <v>139</v>
      </c>
      <c r="C137" s="4">
        <v>0</v>
      </c>
      <c r="D137" s="4" t="s">
        <v>104</v>
      </c>
      <c r="E137" s="13"/>
      <c r="I137" s="3"/>
      <c r="J137" s="4" t="s">
        <v>139</v>
      </c>
      <c r="K137" s="4">
        <v>39048</v>
      </c>
      <c r="L137" s="4" t="s">
        <v>104</v>
      </c>
    </row>
    <row r="138" spans="1:12" ht="17.25" thickBot="1">
      <c r="A138" s="3"/>
      <c r="B138" s="4" t="s">
        <v>140</v>
      </c>
      <c r="C138" s="4">
        <v>0</v>
      </c>
      <c r="D138" s="4" t="s">
        <v>104</v>
      </c>
      <c r="E138" s="13"/>
      <c r="I138" s="3"/>
      <c r="J138" s="4" t="s">
        <v>140</v>
      </c>
      <c r="K138" s="4">
        <v>43482</v>
      </c>
      <c r="L138" s="4" t="s">
        <v>104</v>
      </c>
    </row>
    <row r="139" spans="1:12" ht="17.25" thickBot="1">
      <c r="A139" s="3"/>
      <c r="B139" s="4" t="s">
        <v>141</v>
      </c>
      <c r="C139" s="4">
        <v>0</v>
      </c>
      <c r="D139" s="4" t="s">
        <v>104</v>
      </c>
      <c r="E139" s="13"/>
      <c r="I139" s="3"/>
      <c r="J139" s="4" t="s">
        <v>141</v>
      </c>
      <c r="K139" s="4">
        <v>42233</v>
      </c>
      <c r="L139" s="4" t="s">
        <v>104</v>
      </c>
    </row>
    <row r="140" spans="1:12" ht="17.25" thickBot="1">
      <c r="A140" s="3"/>
      <c r="B140" s="4" t="s">
        <v>142</v>
      </c>
      <c r="C140" s="4">
        <v>0</v>
      </c>
      <c r="D140" s="4" t="s">
        <v>104</v>
      </c>
      <c r="I140" s="3"/>
      <c r="J140" s="4" t="s">
        <v>142</v>
      </c>
      <c r="K140" s="4">
        <v>29126</v>
      </c>
      <c r="L140" s="4" t="s">
        <v>104</v>
      </c>
    </row>
    <row r="141" spans="1:12" ht="17.25" thickBot="1">
      <c r="A141" s="3"/>
      <c r="B141" s="4" t="s">
        <v>143</v>
      </c>
      <c r="C141" s="4">
        <v>0</v>
      </c>
      <c r="D141" s="4" t="s">
        <v>104</v>
      </c>
      <c r="I141" s="3"/>
      <c r="J141" s="4" t="s">
        <v>143</v>
      </c>
      <c r="K141" s="4">
        <v>29126</v>
      </c>
      <c r="L141" s="4" t="s">
        <v>104</v>
      </c>
    </row>
    <row r="142" spans="1:12" ht="17.25" thickBot="1">
      <c r="A142" s="3"/>
      <c r="B142" s="4" t="s">
        <v>144</v>
      </c>
      <c r="C142" s="4">
        <v>0</v>
      </c>
      <c r="D142" s="4" t="s">
        <v>104</v>
      </c>
      <c r="I142" s="3"/>
      <c r="J142" s="4" t="s">
        <v>144</v>
      </c>
      <c r="K142" s="4">
        <v>29126</v>
      </c>
      <c r="L142" s="4" t="s">
        <v>104</v>
      </c>
    </row>
    <row r="143" spans="1:12" ht="17.25" thickBot="1">
      <c r="A143" s="3"/>
      <c r="B143" s="4" t="s">
        <v>145</v>
      </c>
      <c r="C143" s="4">
        <v>0</v>
      </c>
      <c r="D143" s="4" t="s">
        <v>104</v>
      </c>
      <c r="I143" s="3"/>
      <c r="J143" s="4" t="s">
        <v>145</v>
      </c>
      <c r="K143" s="4">
        <v>29126</v>
      </c>
      <c r="L143" s="4" t="s">
        <v>104</v>
      </c>
    </row>
    <row r="144" spans="1:12" ht="17.25" thickBot="1">
      <c r="A144" s="3"/>
      <c r="B144" s="4" t="s">
        <v>146</v>
      </c>
      <c r="C144" s="4">
        <v>0</v>
      </c>
      <c r="D144" s="4" t="s">
        <v>104</v>
      </c>
      <c r="I144" s="3"/>
      <c r="J144" s="4" t="s">
        <v>146</v>
      </c>
      <c r="K144" s="4">
        <v>29126</v>
      </c>
      <c r="L144" s="4" t="s">
        <v>104</v>
      </c>
    </row>
    <row r="145" spans="1:12" ht="17.25" thickBot="1">
      <c r="A145" s="3"/>
      <c r="B145" s="4" t="s">
        <v>147</v>
      </c>
      <c r="C145" s="4">
        <v>0</v>
      </c>
      <c r="D145" s="4" t="s">
        <v>104</v>
      </c>
      <c r="I145" s="3"/>
      <c r="J145" s="4" t="s">
        <v>147</v>
      </c>
      <c r="K145" s="4">
        <v>0</v>
      </c>
      <c r="L145" s="4" t="s">
        <v>104</v>
      </c>
    </row>
    <row r="146" spans="1:12" ht="17.25" thickBot="1">
      <c r="A146" s="3"/>
      <c r="B146" s="4" t="s">
        <v>148</v>
      </c>
      <c r="C146" s="4">
        <v>0</v>
      </c>
      <c r="D146" s="4" t="s">
        <v>104</v>
      </c>
      <c r="I146" s="3"/>
      <c r="J146" s="4" t="s">
        <v>148</v>
      </c>
      <c r="K146" s="4">
        <v>0</v>
      </c>
      <c r="L146" s="4" t="s">
        <v>104</v>
      </c>
    </row>
    <row r="147" spans="1:12" ht="17.25" thickBot="1">
      <c r="A147" s="3"/>
      <c r="B147" s="4" t="s">
        <v>149</v>
      </c>
      <c r="C147" s="4">
        <v>0</v>
      </c>
      <c r="D147" s="4" t="s">
        <v>104</v>
      </c>
      <c r="I147" s="3"/>
      <c r="J147" s="4" t="s">
        <v>149</v>
      </c>
      <c r="K147" s="4">
        <v>0</v>
      </c>
      <c r="L147" s="4" t="s">
        <v>104</v>
      </c>
    </row>
    <row r="148" spans="1:12" ht="17.25" thickBot="1">
      <c r="A148" s="3"/>
      <c r="B148" s="4" t="s">
        <v>150</v>
      </c>
      <c r="C148" s="4">
        <v>0</v>
      </c>
      <c r="D148" s="4" t="s">
        <v>104</v>
      </c>
      <c r="I148" s="3"/>
      <c r="J148" s="4" t="s">
        <v>150</v>
      </c>
      <c r="K148" s="4">
        <v>0</v>
      </c>
      <c r="L148" s="4" t="s">
        <v>104</v>
      </c>
    </row>
    <row r="149" spans="1:12" ht="17.25" thickBot="1">
      <c r="A149" s="3"/>
      <c r="B149" s="4" t="s">
        <v>151</v>
      </c>
      <c r="C149" s="4">
        <v>0</v>
      </c>
      <c r="D149" s="4" t="s">
        <v>104</v>
      </c>
      <c r="I149" s="3"/>
      <c r="J149" s="4" t="s">
        <v>151</v>
      </c>
      <c r="K149" s="4">
        <v>0</v>
      </c>
      <c r="L149" s="4" t="s">
        <v>104</v>
      </c>
    </row>
    <row r="150" spans="1:12" ht="17.25" thickBot="1">
      <c r="A150" s="3"/>
      <c r="B150" s="4" t="s">
        <v>152</v>
      </c>
      <c r="C150" s="4">
        <v>0</v>
      </c>
      <c r="D150" s="4" t="s">
        <v>104</v>
      </c>
      <c r="I150" s="3"/>
      <c r="J150" s="4" t="s">
        <v>152</v>
      </c>
      <c r="K150" s="4">
        <v>0</v>
      </c>
      <c r="L150" s="4" t="s">
        <v>104</v>
      </c>
    </row>
    <row r="151" spans="1:12" ht="17.25" thickBot="1">
      <c r="A151" s="3"/>
      <c r="B151" s="4" t="s">
        <v>153</v>
      </c>
      <c r="C151" s="4">
        <v>0</v>
      </c>
      <c r="D151" s="4" t="s">
        <v>104</v>
      </c>
      <c r="I151" s="3"/>
      <c r="J151" s="4" t="s">
        <v>153</v>
      </c>
      <c r="K151" s="4">
        <v>0</v>
      </c>
      <c r="L151" s="4" t="s">
        <v>104</v>
      </c>
    </row>
    <row r="152" spans="1:12" ht="17.25" thickBot="1">
      <c r="A152" s="3"/>
      <c r="B152" s="4" t="s">
        <v>154</v>
      </c>
      <c r="C152" s="4">
        <v>0</v>
      </c>
      <c r="D152" s="4" t="s">
        <v>104</v>
      </c>
      <c r="I152" s="3"/>
      <c r="J152" s="4" t="s">
        <v>154</v>
      </c>
      <c r="K152" s="4">
        <v>0</v>
      </c>
      <c r="L152" s="4" t="s">
        <v>104</v>
      </c>
    </row>
    <row r="153" spans="1:12" ht="17.25" thickBot="1">
      <c r="A153" s="3"/>
      <c r="B153" s="4" t="s">
        <v>155</v>
      </c>
      <c r="C153" s="4">
        <v>0</v>
      </c>
      <c r="D153" s="4" t="s">
        <v>104</v>
      </c>
      <c r="I153" s="3"/>
      <c r="J153" s="4" t="s">
        <v>155</v>
      </c>
      <c r="K153" s="4">
        <v>0</v>
      </c>
      <c r="L153" s="4" t="s">
        <v>104</v>
      </c>
    </row>
    <row r="154" spans="1:12" ht="17.25" thickBot="1">
      <c r="A154" s="3"/>
      <c r="B154" s="4" t="s">
        <v>156</v>
      </c>
      <c r="C154" s="4">
        <v>0</v>
      </c>
      <c r="D154" s="4" t="s">
        <v>104</v>
      </c>
      <c r="I154" s="3"/>
      <c r="J154" s="4" t="s">
        <v>156</v>
      </c>
      <c r="K154" s="4">
        <v>0</v>
      </c>
      <c r="L154" s="4" t="s">
        <v>104</v>
      </c>
    </row>
    <row r="155" spans="1:12" ht="17.25" thickBot="1">
      <c r="A155" s="3"/>
      <c r="B155" s="4" t="s">
        <v>157</v>
      </c>
      <c r="C155" s="4">
        <v>0</v>
      </c>
      <c r="D155" s="4" t="s">
        <v>104</v>
      </c>
      <c r="I155" s="3"/>
      <c r="J155" s="4" t="s">
        <v>157</v>
      </c>
      <c r="K155" s="4">
        <v>0</v>
      </c>
      <c r="L155" s="4" t="s">
        <v>104</v>
      </c>
    </row>
    <row r="156" spans="1:12" ht="17.25" thickBot="1">
      <c r="A156" s="3"/>
      <c r="B156" s="4" t="s">
        <v>158</v>
      </c>
      <c r="C156" s="4">
        <v>0</v>
      </c>
      <c r="D156" s="4" t="s">
        <v>104</v>
      </c>
      <c r="I156" s="3"/>
      <c r="J156" s="4" t="s">
        <v>158</v>
      </c>
      <c r="K156" s="4">
        <v>0</v>
      </c>
      <c r="L156" s="4" t="s">
        <v>104</v>
      </c>
    </row>
    <row r="157" spans="1:12" ht="17.25" thickBot="1">
      <c r="A157" s="3"/>
      <c r="B157" s="4" t="s">
        <v>159</v>
      </c>
      <c r="C157" s="4">
        <v>0</v>
      </c>
      <c r="D157" s="4" t="s">
        <v>104</v>
      </c>
      <c r="I157" s="3"/>
      <c r="J157" s="4" t="s">
        <v>159</v>
      </c>
      <c r="K157" s="4">
        <v>0</v>
      </c>
      <c r="L157" s="4" t="s">
        <v>104</v>
      </c>
    </row>
    <row r="158" spans="1:12" ht="17.25" thickBot="1">
      <c r="A158" s="3"/>
      <c r="B158" s="4" t="s">
        <v>160</v>
      </c>
      <c r="C158" s="4">
        <v>0</v>
      </c>
      <c r="D158" s="4" t="s">
        <v>104</v>
      </c>
      <c r="I158" s="3"/>
      <c r="J158" s="4" t="s">
        <v>160</v>
      </c>
      <c r="K158" s="4">
        <v>0</v>
      </c>
      <c r="L158" s="4" t="s">
        <v>104</v>
      </c>
    </row>
    <row r="159" spans="1:12" ht="17.25" thickBot="1">
      <c r="A159" s="3"/>
      <c r="B159" s="4" t="s">
        <v>161</v>
      </c>
      <c r="C159" s="4">
        <v>0</v>
      </c>
      <c r="D159" s="4" t="s">
        <v>104</v>
      </c>
      <c r="I159" s="3"/>
      <c r="J159" s="4" t="s">
        <v>161</v>
      </c>
      <c r="K159" s="4">
        <v>0</v>
      </c>
      <c r="L159" s="4" t="s">
        <v>104</v>
      </c>
    </row>
    <row r="160" spans="1:12" ht="17.25" thickBot="1">
      <c r="A160" s="3"/>
      <c r="B160" s="4" t="s">
        <v>162</v>
      </c>
      <c r="C160" s="4">
        <v>0</v>
      </c>
      <c r="D160" s="4" t="s">
        <v>104</v>
      </c>
      <c r="I160" s="3"/>
      <c r="J160" s="4" t="s">
        <v>162</v>
      </c>
      <c r="K160" s="4">
        <v>0</v>
      </c>
      <c r="L160" s="4" t="s">
        <v>104</v>
      </c>
    </row>
    <row r="161" spans="1:12" ht="17.25" thickBot="1">
      <c r="A161" s="3"/>
      <c r="B161" s="4" t="s">
        <v>163</v>
      </c>
      <c r="C161" s="4">
        <v>0</v>
      </c>
      <c r="D161" s="4" t="s">
        <v>104</v>
      </c>
      <c r="I161" s="3"/>
      <c r="J161" s="4" t="s">
        <v>163</v>
      </c>
      <c r="K161" s="4">
        <v>0</v>
      </c>
      <c r="L161" s="4" t="s">
        <v>104</v>
      </c>
    </row>
    <row r="162" spans="1:12" ht="17.25" thickBot="1">
      <c r="A162" s="3"/>
      <c r="B162" s="4" t="s">
        <v>164</v>
      </c>
      <c r="C162" s="4">
        <v>0</v>
      </c>
      <c r="D162" s="4" t="s">
        <v>104</v>
      </c>
      <c r="I162" s="3"/>
      <c r="J162" s="4" t="s">
        <v>164</v>
      </c>
      <c r="K162" s="4">
        <v>0</v>
      </c>
      <c r="L162" s="4" t="s">
        <v>104</v>
      </c>
    </row>
    <row r="163" spans="1:12" ht="17.25" thickBot="1">
      <c r="A163" s="3"/>
      <c r="B163" s="4" t="s">
        <v>165</v>
      </c>
      <c r="C163" s="4">
        <v>0</v>
      </c>
      <c r="D163" s="4" t="s">
        <v>104</v>
      </c>
      <c r="I163" s="3"/>
      <c r="J163" s="4" t="s">
        <v>165</v>
      </c>
      <c r="K163" s="4">
        <v>0</v>
      </c>
      <c r="L163" s="4" t="s">
        <v>104</v>
      </c>
    </row>
    <row r="164" spans="1:12" ht="17.25" thickBot="1">
      <c r="A164" s="3"/>
      <c r="B164" s="4" t="s">
        <v>166</v>
      </c>
      <c r="C164" s="4">
        <v>0</v>
      </c>
      <c r="D164" s="4" t="s">
        <v>104</v>
      </c>
      <c r="I164" s="3"/>
      <c r="J164" s="4" t="s">
        <v>166</v>
      </c>
      <c r="K164" s="4">
        <v>0</v>
      </c>
      <c r="L164" s="4" t="s">
        <v>104</v>
      </c>
    </row>
    <row r="165" spans="1:12" ht="17.25" thickBot="1">
      <c r="A165" s="3"/>
      <c r="B165" s="4" t="s">
        <v>167</v>
      </c>
      <c r="C165" s="4">
        <v>0</v>
      </c>
      <c r="D165" s="4" t="s">
        <v>104</v>
      </c>
      <c r="I165" s="3"/>
      <c r="J165" s="4" t="s">
        <v>167</v>
      </c>
      <c r="K165" s="4">
        <v>0</v>
      </c>
      <c r="L165" s="4" t="s">
        <v>104</v>
      </c>
    </row>
    <row r="166" spans="1:12" ht="17.25" thickBot="1">
      <c r="A166" s="3"/>
      <c r="B166" s="4" t="s">
        <v>168</v>
      </c>
      <c r="C166" s="4">
        <v>0</v>
      </c>
      <c r="D166" s="4" t="s">
        <v>104</v>
      </c>
      <c r="I166" s="3"/>
      <c r="J166" s="4" t="s">
        <v>168</v>
      </c>
      <c r="K166" s="4">
        <v>0</v>
      </c>
      <c r="L166" s="4" t="s">
        <v>104</v>
      </c>
    </row>
    <row r="167" spans="1:12" ht="17.25" thickBot="1">
      <c r="A167" s="3"/>
      <c r="B167" s="4" t="s">
        <v>169</v>
      </c>
      <c r="C167" s="4">
        <v>0</v>
      </c>
      <c r="D167" s="4" t="s">
        <v>104</v>
      </c>
      <c r="I167" s="3"/>
      <c r="J167" s="4" t="s">
        <v>169</v>
      </c>
      <c r="K167" s="4">
        <v>0</v>
      </c>
      <c r="L167" s="4" t="s">
        <v>104</v>
      </c>
    </row>
    <row r="168" spans="1:12" ht="17.25" thickBot="1">
      <c r="A168" s="3"/>
      <c r="B168" s="4" t="s">
        <v>170</v>
      </c>
      <c r="C168" s="4">
        <v>0</v>
      </c>
      <c r="D168" s="4" t="s">
        <v>104</v>
      </c>
      <c r="I168" s="3"/>
      <c r="J168" s="4" t="s">
        <v>170</v>
      </c>
      <c r="K168" s="4">
        <v>0</v>
      </c>
      <c r="L168" s="4" t="s">
        <v>104</v>
      </c>
    </row>
    <row r="169" spans="1:12" ht="17.25" thickBot="1">
      <c r="A169" s="3"/>
      <c r="B169" s="4" t="s">
        <v>171</v>
      </c>
      <c r="C169" s="4">
        <v>0</v>
      </c>
      <c r="D169" s="4" t="s">
        <v>104</v>
      </c>
      <c r="I169" s="3"/>
      <c r="J169" s="4" t="s">
        <v>171</v>
      </c>
      <c r="K169" s="4">
        <v>0</v>
      </c>
      <c r="L169" s="4" t="s">
        <v>104</v>
      </c>
    </row>
    <row r="170" spans="1:12" ht="17.25" thickBot="1">
      <c r="A170" s="3"/>
      <c r="B170" s="4" t="s">
        <v>172</v>
      </c>
      <c r="C170" s="4">
        <v>0</v>
      </c>
      <c r="D170" s="4" t="s">
        <v>104</v>
      </c>
      <c r="I170" s="3"/>
      <c r="J170" s="4" t="s">
        <v>172</v>
      </c>
      <c r="K170" s="4">
        <v>0</v>
      </c>
      <c r="L170" s="4" t="s">
        <v>104</v>
      </c>
    </row>
    <row r="171" spans="1:12" ht="17.25" thickBot="1">
      <c r="A171" s="3"/>
      <c r="B171" s="4" t="s">
        <v>173</v>
      </c>
      <c r="C171" s="4">
        <v>0</v>
      </c>
      <c r="D171" s="4" t="s">
        <v>104</v>
      </c>
      <c r="I171" s="3"/>
      <c r="J171" s="4" t="s">
        <v>173</v>
      </c>
      <c r="K171" s="4">
        <v>0</v>
      </c>
      <c r="L171" s="4" t="s">
        <v>104</v>
      </c>
    </row>
    <row r="172" spans="1:12" ht="17.25" thickBot="1">
      <c r="A172" s="3"/>
      <c r="B172" s="4" t="s">
        <v>174</v>
      </c>
      <c r="C172" s="4">
        <v>0</v>
      </c>
      <c r="D172" s="4" t="s">
        <v>104</v>
      </c>
      <c r="I172" s="3"/>
      <c r="J172" s="4" t="s">
        <v>174</v>
      </c>
      <c r="K172" s="4">
        <v>0</v>
      </c>
      <c r="L172" s="4" t="s">
        <v>104</v>
      </c>
    </row>
    <row r="173" spans="1:12" ht="17.25" thickBot="1">
      <c r="A173" s="3"/>
      <c r="B173" s="4" t="s">
        <v>175</v>
      </c>
      <c r="C173" s="4">
        <v>0</v>
      </c>
      <c r="D173" s="4" t="s">
        <v>104</v>
      </c>
      <c r="I173" s="3"/>
      <c r="J173" s="4" t="s">
        <v>175</v>
      </c>
      <c r="K173" s="4">
        <v>0</v>
      </c>
      <c r="L173" s="4" t="s">
        <v>104</v>
      </c>
    </row>
    <row r="174" spans="1:12" ht="17.25" thickBot="1">
      <c r="A174" s="3"/>
      <c r="B174" s="4" t="s">
        <v>176</v>
      </c>
      <c r="C174" s="4">
        <v>0</v>
      </c>
      <c r="D174" s="4" t="s">
        <v>104</v>
      </c>
      <c r="I174" s="3"/>
      <c r="J174" s="4" t="s">
        <v>176</v>
      </c>
      <c r="K174" s="4">
        <v>0</v>
      </c>
      <c r="L174" s="4" t="s">
        <v>104</v>
      </c>
    </row>
    <row r="175" spans="1:12" ht="17.25" thickBot="1">
      <c r="A175" s="3"/>
      <c r="B175" s="4" t="s">
        <v>177</v>
      </c>
      <c r="C175" s="4">
        <v>0</v>
      </c>
      <c r="D175" s="4" t="s">
        <v>104</v>
      </c>
      <c r="I175" s="3"/>
      <c r="J175" s="4" t="s">
        <v>177</v>
      </c>
      <c r="K175" s="4">
        <v>0</v>
      </c>
      <c r="L175" s="4" t="s">
        <v>104</v>
      </c>
    </row>
    <row r="176" spans="1:12" ht="17.25" thickBot="1">
      <c r="A176" s="3"/>
      <c r="B176" s="4" t="s">
        <v>178</v>
      </c>
      <c r="C176" s="4">
        <v>0</v>
      </c>
      <c r="D176" s="4" t="s">
        <v>104</v>
      </c>
      <c r="I176" s="3"/>
      <c r="J176" s="4" t="s">
        <v>178</v>
      </c>
      <c r="K176" s="4">
        <v>0</v>
      </c>
      <c r="L176" s="4" t="s">
        <v>104</v>
      </c>
    </row>
    <row r="177" spans="1:12" ht="17.25" thickBot="1">
      <c r="A177" s="3"/>
      <c r="B177" s="4" t="s">
        <v>179</v>
      </c>
      <c r="C177" s="4">
        <v>0</v>
      </c>
      <c r="D177" s="4" t="s">
        <v>104</v>
      </c>
      <c r="I177" s="3"/>
      <c r="J177" s="4" t="s">
        <v>179</v>
      </c>
      <c r="K177" s="4">
        <v>0</v>
      </c>
      <c r="L177" s="4" t="s">
        <v>104</v>
      </c>
    </row>
    <row r="178" spans="1:12" ht="17.25" thickBot="1">
      <c r="A178" s="3"/>
      <c r="B178" s="4" t="s">
        <v>180</v>
      </c>
      <c r="C178" s="4">
        <v>0</v>
      </c>
      <c r="D178" s="4" t="s">
        <v>104</v>
      </c>
      <c r="I178" s="3"/>
      <c r="J178" s="4" t="s">
        <v>180</v>
      </c>
      <c r="K178" s="4">
        <v>0</v>
      </c>
      <c r="L178" s="4" t="s">
        <v>104</v>
      </c>
    </row>
    <row r="179" spans="1:12" ht="17.25" thickBot="1">
      <c r="A179" s="3"/>
      <c r="B179" s="4" t="s">
        <v>181</v>
      </c>
      <c r="C179" s="4">
        <v>0</v>
      </c>
      <c r="D179" s="4" t="s">
        <v>104</v>
      </c>
      <c r="I179" s="3"/>
      <c r="J179" s="4" t="s">
        <v>181</v>
      </c>
      <c r="K179" s="4">
        <v>0</v>
      </c>
      <c r="L179" s="4" t="s">
        <v>104</v>
      </c>
    </row>
    <row r="180" spans="1:12" ht="17.25" thickBot="1">
      <c r="A180" s="3"/>
      <c r="B180" s="4" t="s">
        <v>182</v>
      </c>
      <c r="C180" s="4">
        <v>0</v>
      </c>
      <c r="D180" s="4" t="s">
        <v>104</v>
      </c>
      <c r="I180" s="3"/>
      <c r="J180" s="4" t="s">
        <v>182</v>
      </c>
      <c r="K180" s="4">
        <v>0</v>
      </c>
      <c r="L180" s="4" t="s">
        <v>104</v>
      </c>
    </row>
    <row r="181" spans="1:12" ht="17.25" thickBot="1">
      <c r="A181" s="3"/>
      <c r="B181" s="4" t="s">
        <v>183</v>
      </c>
      <c r="C181" s="4">
        <v>0</v>
      </c>
      <c r="D181" s="4" t="s">
        <v>104</v>
      </c>
      <c r="I181" s="3"/>
      <c r="J181" s="4" t="s">
        <v>183</v>
      </c>
      <c r="K181" s="4">
        <v>0</v>
      </c>
      <c r="L181" s="4" t="s">
        <v>104</v>
      </c>
    </row>
    <row r="182" spans="1:12" ht="17.25" thickBot="1">
      <c r="A182" s="3"/>
      <c r="B182" s="4" t="s">
        <v>184</v>
      </c>
      <c r="C182" s="4">
        <v>0</v>
      </c>
      <c r="D182" s="4" t="s">
        <v>104</v>
      </c>
      <c r="I182" s="3"/>
      <c r="J182" s="4" t="s">
        <v>184</v>
      </c>
      <c r="K182" s="4">
        <v>0</v>
      </c>
      <c r="L182" s="4" t="s">
        <v>104</v>
      </c>
    </row>
    <row r="183" spans="1:12" ht="17.25" thickBot="1">
      <c r="A183" s="3"/>
      <c r="B183" s="4" t="s">
        <v>185</v>
      </c>
      <c r="C183" s="4">
        <v>0</v>
      </c>
      <c r="D183" s="4" t="s">
        <v>104</v>
      </c>
      <c r="I183" s="3"/>
      <c r="J183" s="4" t="s">
        <v>185</v>
      </c>
      <c r="K183" s="4">
        <v>0</v>
      </c>
      <c r="L183" s="4" t="s">
        <v>104</v>
      </c>
    </row>
    <row r="184" spans="1:12" ht="17.25" thickBot="1">
      <c r="A184" s="3"/>
      <c r="B184" s="4" t="s">
        <v>186</v>
      </c>
      <c r="C184" s="4">
        <v>0</v>
      </c>
      <c r="D184" s="4" t="s">
        <v>104</v>
      </c>
      <c r="I184" s="3"/>
      <c r="J184" s="4" t="s">
        <v>186</v>
      </c>
      <c r="K184" s="4">
        <v>0</v>
      </c>
      <c r="L184" s="4" t="s">
        <v>104</v>
      </c>
    </row>
    <row r="185" spans="1:12" ht="17.25" thickBot="1">
      <c r="A185" s="3"/>
      <c r="B185" s="4" t="s">
        <v>187</v>
      </c>
      <c r="C185" s="4">
        <v>0</v>
      </c>
      <c r="D185" s="4" t="s">
        <v>104</v>
      </c>
      <c r="I185" s="3"/>
      <c r="J185" s="4" t="s">
        <v>187</v>
      </c>
      <c r="K185" s="4">
        <v>0</v>
      </c>
      <c r="L185" s="4" t="s">
        <v>104</v>
      </c>
    </row>
    <row r="186" spans="1:12" ht="17.25" thickBot="1">
      <c r="A186" s="3"/>
      <c r="B186" s="4" t="s">
        <v>188</v>
      </c>
      <c r="C186" s="4">
        <v>0</v>
      </c>
      <c r="D186" s="4" t="s">
        <v>104</v>
      </c>
      <c r="I186" s="3"/>
      <c r="J186" s="4" t="s">
        <v>188</v>
      </c>
      <c r="K186" s="4">
        <v>0</v>
      </c>
      <c r="L186" s="4" t="s">
        <v>104</v>
      </c>
    </row>
    <row r="187" spans="1:12" ht="17.25" thickBot="1">
      <c r="A187" s="3"/>
      <c r="B187" s="4" t="s">
        <v>189</v>
      </c>
      <c r="C187" s="4">
        <v>0</v>
      </c>
      <c r="D187" s="4" t="s">
        <v>104</v>
      </c>
      <c r="I187" s="3"/>
      <c r="J187" s="4" t="s">
        <v>189</v>
      </c>
      <c r="K187" s="4">
        <v>0</v>
      </c>
      <c r="L187" s="4" t="s">
        <v>104</v>
      </c>
    </row>
    <row r="188" spans="1:12" ht="17.25" thickBot="1">
      <c r="A188" s="3"/>
      <c r="B188" s="4" t="s">
        <v>190</v>
      </c>
      <c r="C188" s="4">
        <v>0</v>
      </c>
      <c r="D188" s="4" t="s">
        <v>104</v>
      </c>
      <c r="I188" s="3"/>
      <c r="J188" s="4" t="s">
        <v>190</v>
      </c>
      <c r="K188" s="4">
        <v>0</v>
      </c>
      <c r="L188" s="4" t="s">
        <v>104</v>
      </c>
    </row>
    <row r="189" spans="1:12" ht="17.25" thickBot="1">
      <c r="A189" s="3"/>
      <c r="B189" s="4" t="s">
        <v>191</v>
      </c>
      <c r="C189" s="4">
        <v>0</v>
      </c>
      <c r="D189" s="4" t="s">
        <v>104</v>
      </c>
      <c r="I189" s="3"/>
      <c r="J189" s="4" t="s">
        <v>191</v>
      </c>
      <c r="K189" s="4">
        <v>0</v>
      </c>
      <c r="L189" s="4" t="s">
        <v>104</v>
      </c>
    </row>
    <row r="190" spans="1:12" ht="17.25" thickBot="1">
      <c r="A190" s="3"/>
      <c r="B190" s="4" t="s">
        <v>192</v>
      </c>
      <c r="C190" s="4">
        <v>0</v>
      </c>
      <c r="D190" s="4" t="s">
        <v>104</v>
      </c>
      <c r="I190" s="3"/>
      <c r="J190" s="4" t="s">
        <v>192</v>
      </c>
      <c r="K190" s="4">
        <v>0</v>
      </c>
      <c r="L190" s="4" t="s">
        <v>104</v>
      </c>
    </row>
    <row r="191" spans="1:12" ht="17.25" thickBot="1">
      <c r="A191" s="3"/>
      <c r="B191" s="4" t="s">
        <v>193</v>
      </c>
      <c r="C191" s="4">
        <v>0</v>
      </c>
      <c r="D191" s="4" t="s">
        <v>104</v>
      </c>
      <c r="I191" s="3"/>
      <c r="J191" s="4" t="s">
        <v>193</v>
      </c>
      <c r="K191" s="4">
        <v>0</v>
      </c>
      <c r="L191" s="4" t="s">
        <v>104</v>
      </c>
    </row>
    <row r="192" spans="1:12" ht="17.25" thickBot="1">
      <c r="A192" s="3"/>
      <c r="B192" s="4" t="s">
        <v>194</v>
      </c>
      <c r="C192" s="4">
        <v>0</v>
      </c>
      <c r="D192" s="4" t="s">
        <v>104</v>
      </c>
      <c r="I192" s="3"/>
      <c r="J192" s="4" t="s">
        <v>194</v>
      </c>
      <c r="K192" s="4">
        <v>0</v>
      </c>
      <c r="L192" s="4" t="s">
        <v>104</v>
      </c>
    </row>
    <row r="193" spans="1:12" ht="17.25" thickBot="1">
      <c r="A193" s="3"/>
      <c r="B193" s="4" t="s">
        <v>195</v>
      </c>
      <c r="C193" s="4">
        <v>0</v>
      </c>
      <c r="D193" s="4" t="s">
        <v>104</v>
      </c>
      <c r="I193" s="3"/>
      <c r="J193" s="4" t="s">
        <v>195</v>
      </c>
      <c r="K193" s="4">
        <v>0</v>
      </c>
      <c r="L193" s="4" t="s">
        <v>104</v>
      </c>
    </row>
    <row r="194" spans="1:12" ht="17.25" thickBot="1">
      <c r="A194" s="3"/>
      <c r="B194" s="4" t="s">
        <v>196</v>
      </c>
      <c r="C194" s="4">
        <v>0</v>
      </c>
      <c r="D194" s="4" t="s">
        <v>104</v>
      </c>
      <c r="I194" s="3"/>
      <c r="J194" s="4" t="s">
        <v>196</v>
      </c>
      <c r="K194" s="4">
        <v>0</v>
      </c>
      <c r="L194" s="4" t="s">
        <v>104</v>
      </c>
    </row>
    <row r="195" spans="1:12" ht="17.25" thickBot="1">
      <c r="A195" s="3"/>
      <c r="B195" s="4" t="s">
        <v>197</v>
      </c>
      <c r="C195" s="4">
        <v>0</v>
      </c>
      <c r="D195" s="4" t="s">
        <v>104</v>
      </c>
      <c r="I195" s="3"/>
      <c r="J195" s="4" t="s">
        <v>197</v>
      </c>
      <c r="K195" s="4">
        <v>0</v>
      </c>
      <c r="L195" s="4" t="s">
        <v>104</v>
      </c>
    </row>
    <row r="196" spans="1:12" ht="17.25" thickBot="1">
      <c r="A196" s="3"/>
      <c r="B196" s="4" t="s">
        <v>198</v>
      </c>
      <c r="C196" s="4">
        <v>0</v>
      </c>
      <c r="D196" s="4" t="s">
        <v>104</v>
      </c>
      <c r="I196" s="3"/>
      <c r="J196" s="4" t="s">
        <v>198</v>
      </c>
      <c r="K196" s="4">
        <v>0</v>
      </c>
      <c r="L196" s="4" t="s">
        <v>104</v>
      </c>
    </row>
    <row r="197" spans="1:12" ht="17.25" thickBot="1">
      <c r="A197" s="3"/>
      <c r="B197" s="4" t="s">
        <v>199</v>
      </c>
      <c r="C197" s="4">
        <v>0</v>
      </c>
      <c r="D197" s="4" t="s">
        <v>104</v>
      </c>
      <c r="I197" s="3"/>
      <c r="J197" s="4" t="s">
        <v>199</v>
      </c>
      <c r="K197" s="4">
        <v>0</v>
      </c>
      <c r="L197" s="4" t="s">
        <v>104</v>
      </c>
    </row>
    <row r="198" spans="1:12" ht="17.25" thickBot="1">
      <c r="A198" s="3"/>
      <c r="B198" s="4" t="s">
        <v>200</v>
      </c>
      <c r="C198" s="4">
        <v>0</v>
      </c>
      <c r="D198" s="4" t="s">
        <v>104</v>
      </c>
      <c r="I198" s="3"/>
      <c r="J198" s="4" t="s">
        <v>200</v>
      </c>
      <c r="K198" s="4">
        <v>0</v>
      </c>
      <c r="L198" s="4" t="s">
        <v>104</v>
      </c>
    </row>
    <row r="199" spans="1:12" ht="17.25" thickBot="1">
      <c r="A199" s="3"/>
      <c r="B199" s="4" t="s">
        <v>201</v>
      </c>
      <c r="C199" s="4">
        <v>0</v>
      </c>
      <c r="D199" s="4" t="s">
        <v>104</v>
      </c>
      <c r="I199" s="3"/>
      <c r="J199" s="4" t="s">
        <v>201</v>
      </c>
      <c r="K199" s="4">
        <v>0</v>
      </c>
      <c r="L199" s="4" t="s">
        <v>104</v>
      </c>
    </row>
    <row r="200" spans="1:12" ht="17.25" thickBot="1">
      <c r="A200" s="3"/>
      <c r="B200" s="4" t="s">
        <v>202</v>
      </c>
      <c r="C200" s="4">
        <v>0</v>
      </c>
      <c r="D200" s="4" t="s">
        <v>104</v>
      </c>
      <c r="I200" s="3"/>
      <c r="J200" s="4" t="s">
        <v>202</v>
      </c>
      <c r="K200" s="4">
        <v>0</v>
      </c>
      <c r="L200" s="4" t="s">
        <v>104</v>
      </c>
    </row>
    <row r="201" spans="1:12" ht="17.25" thickBot="1">
      <c r="A201" s="3"/>
      <c r="B201" s="4" t="s">
        <v>203</v>
      </c>
      <c r="C201" s="4">
        <v>0</v>
      </c>
      <c r="D201" s="4" t="s">
        <v>104</v>
      </c>
      <c r="I201" s="3"/>
      <c r="J201" s="4" t="s">
        <v>203</v>
      </c>
      <c r="K201" s="4">
        <v>0</v>
      </c>
      <c r="L201" s="4" t="s">
        <v>104</v>
      </c>
    </row>
    <row r="202" spans="1:12" ht="17.25" thickBot="1">
      <c r="A202" s="3"/>
      <c r="B202" s="4" t="s">
        <v>204</v>
      </c>
      <c r="C202" s="4">
        <v>0</v>
      </c>
      <c r="D202" s="4" t="s">
        <v>104</v>
      </c>
      <c r="I202" s="3"/>
      <c r="J202" s="4" t="s">
        <v>204</v>
      </c>
      <c r="K202" s="4">
        <v>0</v>
      </c>
      <c r="L202" s="4" t="s">
        <v>104</v>
      </c>
    </row>
    <row r="203" spans="1:12" ht="17.25" thickBot="1">
      <c r="A203" s="3"/>
      <c r="B203" s="4" t="s">
        <v>205</v>
      </c>
      <c r="C203" s="4">
        <v>0</v>
      </c>
      <c r="D203" s="4" t="s">
        <v>104</v>
      </c>
      <c r="I203" s="3"/>
      <c r="J203" s="4" t="s">
        <v>205</v>
      </c>
      <c r="K203" s="4">
        <v>0</v>
      </c>
      <c r="L203" s="4" t="s">
        <v>104</v>
      </c>
    </row>
    <row r="204" spans="1:12" ht="17.25" thickBot="1">
      <c r="A204" s="3"/>
      <c r="B204" s="4" t="s">
        <v>206</v>
      </c>
      <c r="C204" s="4">
        <v>0</v>
      </c>
      <c r="D204" s="4" t="s">
        <v>104</v>
      </c>
      <c r="I204" s="3"/>
      <c r="J204" s="4" t="s">
        <v>206</v>
      </c>
      <c r="K204" s="4">
        <v>0</v>
      </c>
      <c r="L204" s="4" t="s">
        <v>104</v>
      </c>
    </row>
    <row r="205" spans="1:12" ht="17.25" thickBot="1">
      <c r="A205" s="3"/>
      <c r="B205" s="4" t="s">
        <v>207</v>
      </c>
      <c r="C205" s="4">
        <v>0</v>
      </c>
      <c r="D205" s="4" t="s">
        <v>104</v>
      </c>
      <c r="I205" s="3"/>
      <c r="J205" s="4" t="s">
        <v>207</v>
      </c>
      <c r="K205" s="4">
        <v>0</v>
      </c>
      <c r="L205" s="4" t="s">
        <v>104</v>
      </c>
    </row>
    <row r="206" spans="1:12" ht="17.25" thickBot="1">
      <c r="A206" s="3"/>
      <c r="B206" s="4" t="s">
        <v>208</v>
      </c>
      <c r="C206" s="4">
        <v>0</v>
      </c>
      <c r="D206" s="4" t="s">
        <v>104</v>
      </c>
      <c r="I206" s="3"/>
      <c r="J206" s="4" t="s">
        <v>208</v>
      </c>
      <c r="K206" s="4">
        <v>0</v>
      </c>
      <c r="L206" s="4" t="s">
        <v>104</v>
      </c>
    </row>
    <row r="207" spans="1:12" ht="17.25" thickBot="1">
      <c r="A207" s="3"/>
      <c r="B207" s="4" t="s">
        <v>209</v>
      </c>
      <c r="C207" s="4">
        <v>0</v>
      </c>
      <c r="D207" s="4" t="s">
        <v>104</v>
      </c>
      <c r="I207" s="3"/>
      <c r="J207" s="4" t="s">
        <v>209</v>
      </c>
      <c r="K207" s="4">
        <v>0</v>
      </c>
      <c r="L207" s="4" t="s">
        <v>104</v>
      </c>
    </row>
    <row r="208" spans="1:12" ht="17.25" thickBot="1">
      <c r="A208" s="3"/>
      <c r="B208" s="4" t="s">
        <v>210</v>
      </c>
      <c r="C208" s="4">
        <v>0</v>
      </c>
      <c r="D208" s="4" t="s">
        <v>104</v>
      </c>
      <c r="I208" s="3"/>
      <c r="J208" s="4" t="s">
        <v>210</v>
      </c>
      <c r="K208" s="4">
        <v>0</v>
      </c>
      <c r="L208" s="4" t="s">
        <v>104</v>
      </c>
    </row>
    <row r="209" spans="1:12" ht="17.25" thickBot="1">
      <c r="A209" s="3"/>
      <c r="B209" s="4" t="s">
        <v>211</v>
      </c>
      <c r="C209" s="4">
        <v>0</v>
      </c>
      <c r="D209" s="4" t="s">
        <v>104</v>
      </c>
      <c r="I209" s="3"/>
      <c r="J209" s="4" t="s">
        <v>211</v>
      </c>
      <c r="K209" s="4">
        <v>0</v>
      </c>
      <c r="L209" s="4" t="s">
        <v>104</v>
      </c>
    </row>
    <row r="210" spans="1:12" ht="17.25" thickBot="1">
      <c r="A210" s="3"/>
      <c r="B210" s="4" t="s">
        <v>212</v>
      </c>
      <c r="C210" s="4">
        <v>0</v>
      </c>
      <c r="D210" s="4" t="s">
        <v>104</v>
      </c>
      <c r="I210" s="3"/>
      <c r="J210" s="4" t="s">
        <v>212</v>
      </c>
      <c r="K210" s="4">
        <v>0</v>
      </c>
      <c r="L210" s="4" t="s">
        <v>104</v>
      </c>
    </row>
    <row r="211" spans="1:12" ht="17.25" thickBot="1">
      <c r="A211" s="3"/>
      <c r="B211" s="4" t="s">
        <v>213</v>
      </c>
      <c r="C211" s="4">
        <v>0</v>
      </c>
      <c r="D211" s="4" t="s">
        <v>104</v>
      </c>
      <c r="I211" s="3"/>
      <c r="J211" s="4" t="s">
        <v>213</v>
      </c>
      <c r="K211" s="4">
        <v>0</v>
      </c>
      <c r="L211" s="4" t="s">
        <v>104</v>
      </c>
    </row>
    <row r="212" spans="1:12" ht="17.25" thickBot="1">
      <c r="A212" s="3"/>
      <c r="B212" s="4" t="s">
        <v>214</v>
      </c>
      <c r="C212" s="4">
        <v>0</v>
      </c>
      <c r="D212" s="4" t="s">
        <v>104</v>
      </c>
      <c r="I212" s="3"/>
      <c r="J212" s="4" t="s">
        <v>214</v>
      </c>
      <c r="K212" s="4">
        <v>0</v>
      </c>
      <c r="L212" s="4" t="s">
        <v>104</v>
      </c>
    </row>
    <row r="213" spans="1:12" ht="17.25" thickBot="1">
      <c r="A213" s="3"/>
      <c r="B213" s="4" t="s">
        <v>215</v>
      </c>
      <c r="C213" s="4">
        <v>0</v>
      </c>
      <c r="D213" s="4" t="s">
        <v>104</v>
      </c>
      <c r="I213" s="3"/>
      <c r="J213" s="4" t="s">
        <v>215</v>
      </c>
      <c r="K213" s="4">
        <v>0</v>
      </c>
      <c r="L213" s="4" t="s">
        <v>104</v>
      </c>
    </row>
    <row r="214" spans="1:12" ht="17.25" thickBot="1">
      <c r="A214" s="3"/>
      <c r="B214" s="4" t="s">
        <v>216</v>
      </c>
      <c r="C214" s="4">
        <v>0</v>
      </c>
      <c r="D214" s="4" t="s">
        <v>104</v>
      </c>
      <c r="I214" s="3"/>
      <c r="J214" s="4" t="s">
        <v>216</v>
      </c>
      <c r="K214" s="4">
        <v>0</v>
      </c>
      <c r="L214" s="4" t="s">
        <v>104</v>
      </c>
    </row>
    <row r="215" spans="1:12" ht="17.25" thickBot="1">
      <c r="A215" s="3"/>
      <c r="B215" s="4" t="s">
        <v>217</v>
      </c>
      <c r="C215" s="4">
        <v>0</v>
      </c>
      <c r="D215" s="4" t="s">
        <v>104</v>
      </c>
      <c r="I215" s="3"/>
      <c r="J215" s="4" t="s">
        <v>217</v>
      </c>
      <c r="K215" s="4">
        <v>0</v>
      </c>
      <c r="L215" s="4" t="s">
        <v>104</v>
      </c>
    </row>
    <row r="216" spans="1:12" ht="17.25" thickBot="1">
      <c r="A216" s="3"/>
      <c r="B216" s="4" t="s">
        <v>218</v>
      </c>
      <c r="C216" s="4">
        <v>0</v>
      </c>
      <c r="D216" s="4" t="s">
        <v>104</v>
      </c>
      <c r="I216" s="3"/>
      <c r="J216" s="4" t="s">
        <v>218</v>
      </c>
      <c r="K216" s="4">
        <v>0</v>
      </c>
      <c r="L216" s="4" t="s">
        <v>104</v>
      </c>
    </row>
    <row r="217" spans="1:12" ht="17.25" thickBot="1">
      <c r="A217" s="3"/>
      <c r="B217" s="4" t="s">
        <v>219</v>
      </c>
      <c r="C217" s="4">
        <v>0</v>
      </c>
      <c r="D217" s="4" t="s">
        <v>104</v>
      </c>
      <c r="I217" s="3"/>
      <c r="J217" s="4" t="s">
        <v>219</v>
      </c>
      <c r="K217" s="4">
        <v>0</v>
      </c>
      <c r="L217" s="4" t="s">
        <v>104</v>
      </c>
    </row>
    <row r="218" spans="1:12" ht="17.25" thickBot="1">
      <c r="A218" s="3"/>
      <c r="B218" s="4" t="s">
        <v>220</v>
      </c>
      <c r="C218" s="4">
        <v>0</v>
      </c>
      <c r="D218" s="4" t="s">
        <v>104</v>
      </c>
      <c r="I218" s="3"/>
      <c r="J218" s="4" t="s">
        <v>220</v>
      </c>
      <c r="K218" s="4">
        <v>0</v>
      </c>
      <c r="L218" s="4" t="s">
        <v>104</v>
      </c>
    </row>
    <row r="219" spans="1:12" ht="17.25" thickBot="1">
      <c r="A219" s="3"/>
      <c r="B219" s="4" t="s">
        <v>221</v>
      </c>
      <c r="C219" s="4">
        <v>0</v>
      </c>
      <c r="D219" s="4" t="s">
        <v>104</v>
      </c>
      <c r="I219" s="3"/>
      <c r="J219" s="4" t="s">
        <v>221</v>
      </c>
      <c r="K219" s="4">
        <v>0</v>
      </c>
      <c r="L219" s="4" t="s">
        <v>104</v>
      </c>
    </row>
    <row r="220" spans="1:12" ht="17.25" thickBot="1">
      <c r="A220" s="3"/>
      <c r="B220" s="4" t="s">
        <v>222</v>
      </c>
      <c r="C220" s="4">
        <v>0</v>
      </c>
      <c r="D220" s="4" t="s">
        <v>104</v>
      </c>
      <c r="I220" s="3"/>
      <c r="J220" s="4" t="s">
        <v>222</v>
      </c>
      <c r="K220" s="4">
        <v>0</v>
      </c>
      <c r="L220" s="4" t="s">
        <v>104</v>
      </c>
    </row>
    <row r="221" spans="1:12" ht="17.25" thickBot="1">
      <c r="A221" s="3"/>
      <c r="B221" s="4" t="s">
        <v>223</v>
      </c>
      <c r="C221" s="4">
        <v>0</v>
      </c>
      <c r="D221" s="4" t="s">
        <v>104</v>
      </c>
      <c r="I221" s="3"/>
      <c r="J221" s="4" t="s">
        <v>223</v>
      </c>
      <c r="K221" s="4">
        <v>0</v>
      </c>
      <c r="L221" s="4" t="s">
        <v>104</v>
      </c>
    </row>
    <row r="222" spans="1:12" ht="17.25" thickBot="1">
      <c r="A222" s="3"/>
      <c r="B222" s="4" t="s">
        <v>224</v>
      </c>
      <c r="C222" s="4">
        <v>0</v>
      </c>
      <c r="D222" s="4" t="s">
        <v>104</v>
      </c>
      <c r="I222" s="3"/>
      <c r="J222" s="4" t="s">
        <v>224</v>
      </c>
      <c r="K222" s="4">
        <v>0</v>
      </c>
      <c r="L222" s="4" t="s">
        <v>104</v>
      </c>
    </row>
    <row r="223" spans="1:12" ht="17.25" thickBot="1">
      <c r="A223" s="3"/>
      <c r="B223" s="4" t="s">
        <v>225</v>
      </c>
      <c r="C223" s="4">
        <v>0</v>
      </c>
      <c r="D223" s="4" t="s">
        <v>104</v>
      </c>
      <c r="I223" s="3"/>
      <c r="J223" s="4" t="s">
        <v>225</v>
      </c>
      <c r="K223" s="4">
        <v>0</v>
      </c>
      <c r="L223" s="4" t="s">
        <v>104</v>
      </c>
    </row>
    <row r="224" spans="1:12" ht="17.25" thickBot="1">
      <c r="A224" s="3"/>
      <c r="B224" s="4" t="s">
        <v>226</v>
      </c>
      <c r="C224" s="4">
        <v>0</v>
      </c>
      <c r="D224" s="4" t="s">
        <v>104</v>
      </c>
      <c r="I224" s="3"/>
      <c r="J224" s="4" t="s">
        <v>226</v>
      </c>
      <c r="K224" s="4">
        <v>0</v>
      </c>
      <c r="L224" s="4" t="s">
        <v>104</v>
      </c>
    </row>
    <row r="225" spans="1:12" ht="17.25" thickBot="1">
      <c r="A225" s="3"/>
      <c r="B225" s="4" t="s">
        <v>227</v>
      </c>
      <c r="C225" s="4">
        <v>0</v>
      </c>
      <c r="D225" s="4" t="s">
        <v>104</v>
      </c>
      <c r="I225" s="3"/>
      <c r="J225" s="4" t="s">
        <v>227</v>
      </c>
      <c r="K225" s="4">
        <v>0</v>
      </c>
      <c r="L225" s="4" t="s">
        <v>104</v>
      </c>
    </row>
    <row r="226" spans="1:12" ht="17.25" thickBot="1">
      <c r="A226" s="3"/>
      <c r="B226" s="4" t="s">
        <v>228</v>
      </c>
      <c r="C226" s="4">
        <v>0</v>
      </c>
      <c r="D226" s="4" t="s">
        <v>104</v>
      </c>
      <c r="I226" s="3"/>
      <c r="J226" s="4" t="s">
        <v>228</v>
      </c>
      <c r="K226" s="4">
        <v>0</v>
      </c>
      <c r="L226" s="4" t="s">
        <v>104</v>
      </c>
    </row>
    <row r="227" spans="1:12" ht="17.25" thickBot="1">
      <c r="A227" s="3"/>
      <c r="B227" s="4" t="s">
        <v>229</v>
      </c>
      <c r="C227" s="4">
        <v>0</v>
      </c>
      <c r="D227" s="4" t="s">
        <v>104</v>
      </c>
      <c r="I227" s="3"/>
      <c r="J227" s="4" t="s">
        <v>229</v>
      </c>
      <c r="K227" s="4">
        <v>0</v>
      </c>
      <c r="L227" s="4" t="s">
        <v>104</v>
      </c>
    </row>
    <row r="228" spans="1:12" ht="17.25" thickBot="1">
      <c r="A228" s="3"/>
      <c r="B228" s="4" t="s">
        <v>230</v>
      </c>
      <c r="C228" s="4">
        <v>0</v>
      </c>
      <c r="D228" s="4" t="s">
        <v>104</v>
      </c>
      <c r="I228" s="3"/>
      <c r="J228" s="4" t="s">
        <v>230</v>
      </c>
      <c r="K228" s="4">
        <v>0</v>
      </c>
      <c r="L228" s="4" t="s">
        <v>104</v>
      </c>
    </row>
    <row r="229" spans="1:12" ht="17.25" thickBot="1">
      <c r="A229" s="3"/>
      <c r="B229" s="4" t="s">
        <v>231</v>
      </c>
      <c r="C229" s="4">
        <v>0</v>
      </c>
      <c r="D229" s="4" t="s">
        <v>104</v>
      </c>
      <c r="I229" s="3"/>
      <c r="J229" s="4" t="s">
        <v>231</v>
      </c>
      <c r="K229" s="4">
        <v>0</v>
      </c>
      <c r="L229" s="4" t="s">
        <v>104</v>
      </c>
    </row>
    <row r="230" spans="1:12" ht="17.25" thickBot="1">
      <c r="A230" s="3"/>
      <c r="B230" s="4" t="s">
        <v>232</v>
      </c>
      <c r="C230" s="4">
        <v>0</v>
      </c>
      <c r="D230" s="4" t="s">
        <v>104</v>
      </c>
      <c r="I230" s="3"/>
      <c r="J230" s="4" t="s">
        <v>232</v>
      </c>
      <c r="K230" s="4">
        <v>0</v>
      </c>
      <c r="L230" s="4" t="s">
        <v>104</v>
      </c>
    </row>
    <row r="231" spans="1:12" ht="17.25" thickBot="1">
      <c r="A231" s="3"/>
      <c r="B231" s="4" t="s">
        <v>233</v>
      </c>
      <c r="C231" s="4">
        <v>0</v>
      </c>
      <c r="D231" s="4" t="s">
        <v>104</v>
      </c>
      <c r="I231" s="3"/>
      <c r="J231" s="4" t="s">
        <v>233</v>
      </c>
      <c r="K231" s="4">
        <v>0</v>
      </c>
      <c r="L231" s="4" t="s">
        <v>104</v>
      </c>
    </row>
    <row r="232" spans="1:12" ht="17.25" thickBot="1">
      <c r="A232" s="3"/>
      <c r="B232" s="4" t="s">
        <v>234</v>
      </c>
      <c r="C232" s="4">
        <v>0</v>
      </c>
      <c r="D232" s="4" t="s">
        <v>104</v>
      </c>
      <c r="I232" s="3"/>
      <c r="J232" s="4" t="s">
        <v>234</v>
      </c>
      <c r="K232" s="4">
        <v>0</v>
      </c>
      <c r="L232" s="4" t="s">
        <v>104</v>
      </c>
    </row>
    <row r="233" spans="1:12" ht="17.25" thickBot="1">
      <c r="A233" s="3"/>
      <c r="B233" s="4" t="s">
        <v>235</v>
      </c>
      <c r="C233" s="4">
        <v>0</v>
      </c>
      <c r="D233" s="4" t="s">
        <v>104</v>
      </c>
      <c r="I233" s="3"/>
      <c r="J233" s="4" t="s">
        <v>235</v>
      </c>
      <c r="K233" s="4">
        <v>0</v>
      </c>
      <c r="L233" s="4" t="s">
        <v>104</v>
      </c>
    </row>
    <row r="234" spans="1:12" ht="17.25" thickBot="1">
      <c r="A234" s="3"/>
      <c r="B234" s="4" t="s">
        <v>236</v>
      </c>
      <c r="C234" s="4">
        <v>0</v>
      </c>
      <c r="D234" s="4" t="s">
        <v>104</v>
      </c>
      <c r="I234" s="3"/>
      <c r="J234" s="4" t="s">
        <v>236</v>
      </c>
      <c r="K234" s="4">
        <v>0</v>
      </c>
      <c r="L234" s="4" t="s">
        <v>104</v>
      </c>
    </row>
    <row r="235" spans="1:12" ht="17.25" thickBot="1">
      <c r="A235" s="3"/>
      <c r="B235" s="4" t="s">
        <v>237</v>
      </c>
      <c r="C235" s="4">
        <v>0</v>
      </c>
      <c r="D235" s="4" t="s">
        <v>104</v>
      </c>
      <c r="I235" s="3"/>
      <c r="J235" s="4" t="s">
        <v>237</v>
      </c>
      <c r="K235" s="4">
        <v>0</v>
      </c>
      <c r="L235" s="4" t="s">
        <v>104</v>
      </c>
    </row>
    <row r="236" spans="1:12" ht="17.25" thickBot="1">
      <c r="A236" s="3"/>
      <c r="B236" s="4" t="s">
        <v>238</v>
      </c>
      <c r="C236" s="4">
        <v>0</v>
      </c>
      <c r="D236" s="4" t="s">
        <v>104</v>
      </c>
      <c r="I236" s="3"/>
      <c r="J236" s="4" t="s">
        <v>238</v>
      </c>
      <c r="K236" s="4">
        <v>0</v>
      </c>
      <c r="L236" s="4" t="s">
        <v>104</v>
      </c>
    </row>
    <row r="237" spans="1:12" ht="17.25" thickBot="1">
      <c r="A237" s="3"/>
      <c r="B237" s="4" t="s">
        <v>239</v>
      </c>
      <c r="C237" s="4">
        <v>0</v>
      </c>
      <c r="D237" s="4" t="s">
        <v>104</v>
      </c>
      <c r="I237" s="3"/>
      <c r="J237" s="4" t="s">
        <v>239</v>
      </c>
      <c r="K237" s="4">
        <v>0</v>
      </c>
      <c r="L237" s="4" t="s">
        <v>104</v>
      </c>
    </row>
    <row r="238" spans="1:12" ht="17.25" thickBot="1">
      <c r="A238" s="3"/>
      <c r="B238" s="4" t="s">
        <v>240</v>
      </c>
      <c r="C238" s="4">
        <v>0</v>
      </c>
      <c r="D238" s="4" t="s">
        <v>104</v>
      </c>
      <c r="I238" s="3"/>
      <c r="J238" s="4" t="s">
        <v>240</v>
      </c>
      <c r="K238" s="4">
        <v>0</v>
      </c>
      <c r="L238" s="4" t="s">
        <v>104</v>
      </c>
    </row>
    <row r="239" spans="1:12" ht="17.25" thickBot="1">
      <c r="A239" s="3"/>
      <c r="B239" s="4" t="s">
        <v>241</v>
      </c>
      <c r="C239" s="4">
        <v>0</v>
      </c>
      <c r="D239" s="4" t="s">
        <v>104</v>
      </c>
      <c r="I239" s="3"/>
      <c r="J239" s="4" t="s">
        <v>241</v>
      </c>
      <c r="K239" s="4">
        <v>0</v>
      </c>
      <c r="L239" s="4" t="s">
        <v>104</v>
      </c>
    </row>
    <row r="240" spans="1:12" ht="17.25" thickBot="1">
      <c r="A240" s="3"/>
      <c r="B240" s="4" t="s">
        <v>242</v>
      </c>
      <c r="C240" s="4">
        <v>0</v>
      </c>
      <c r="D240" s="4" t="s">
        <v>104</v>
      </c>
      <c r="I240" s="3"/>
      <c r="J240" s="4" t="s">
        <v>242</v>
      </c>
      <c r="K240" s="4">
        <v>0</v>
      </c>
      <c r="L240" s="4" t="s">
        <v>104</v>
      </c>
    </row>
    <row r="241" spans="1:12" ht="17.25" thickBot="1">
      <c r="A241" s="3"/>
      <c r="B241" s="4" t="s">
        <v>243</v>
      </c>
      <c r="C241" s="4">
        <v>0</v>
      </c>
      <c r="D241" s="4" t="s">
        <v>104</v>
      </c>
      <c r="I241" s="3"/>
      <c r="J241" s="4" t="s">
        <v>243</v>
      </c>
      <c r="K241" s="4">
        <v>0</v>
      </c>
      <c r="L241" s="4" t="s">
        <v>104</v>
      </c>
    </row>
    <row r="242" spans="1:12" ht="17.25" thickBot="1">
      <c r="A242" s="3"/>
      <c r="B242" s="4" t="s">
        <v>244</v>
      </c>
      <c r="C242" s="4">
        <v>0</v>
      </c>
      <c r="D242" s="4" t="s">
        <v>104</v>
      </c>
      <c r="I242" s="3"/>
      <c r="J242" s="4" t="s">
        <v>244</v>
      </c>
      <c r="K242" s="4">
        <v>0</v>
      </c>
      <c r="L242" s="4" t="s">
        <v>104</v>
      </c>
    </row>
    <row r="243" spans="1:12" ht="17.25" thickBot="1">
      <c r="A243" s="3"/>
      <c r="B243" s="4" t="s">
        <v>245</v>
      </c>
      <c r="C243" s="4">
        <v>0</v>
      </c>
      <c r="D243" s="4" t="s">
        <v>104</v>
      </c>
      <c r="I243" s="3"/>
      <c r="J243" s="4" t="s">
        <v>245</v>
      </c>
      <c r="K243" s="4">
        <v>0</v>
      </c>
      <c r="L243" s="4" t="s">
        <v>104</v>
      </c>
    </row>
    <row r="244" spans="1:12" ht="17.25" thickBot="1">
      <c r="A244" s="3"/>
      <c r="B244" s="4" t="s">
        <v>246</v>
      </c>
      <c r="C244" s="4">
        <v>0</v>
      </c>
      <c r="D244" s="4" t="s">
        <v>104</v>
      </c>
      <c r="I244" s="3"/>
      <c r="J244" s="4" t="s">
        <v>246</v>
      </c>
      <c r="K244" s="4">
        <v>0</v>
      </c>
      <c r="L244" s="4" t="s">
        <v>104</v>
      </c>
    </row>
    <row r="245" spans="1:12" ht="17.25" thickBot="1">
      <c r="A245" s="3"/>
      <c r="B245" s="4" t="s">
        <v>247</v>
      </c>
      <c r="C245" s="4">
        <v>0</v>
      </c>
      <c r="D245" s="4" t="s">
        <v>104</v>
      </c>
      <c r="I245" s="3"/>
      <c r="J245" s="4" t="s">
        <v>247</v>
      </c>
      <c r="K245" s="4">
        <v>0</v>
      </c>
      <c r="L245" s="4" t="s">
        <v>104</v>
      </c>
    </row>
    <row r="246" spans="1:12" ht="17.25" thickBot="1">
      <c r="A246" s="3"/>
      <c r="B246" s="4" t="s">
        <v>248</v>
      </c>
      <c r="C246" s="4">
        <v>0</v>
      </c>
      <c r="D246" s="4" t="s">
        <v>104</v>
      </c>
      <c r="I246" s="3"/>
      <c r="J246" s="4" t="s">
        <v>248</v>
      </c>
      <c r="K246" s="4">
        <v>0</v>
      </c>
      <c r="L246" s="4" t="s">
        <v>104</v>
      </c>
    </row>
    <row r="247" spans="1:12" ht="17.25" thickBot="1">
      <c r="A247" s="3"/>
      <c r="B247" s="4" t="s">
        <v>249</v>
      </c>
      <c r="C247" s="4">
        <v>0</v>
      </c>
      <c r="D247" s="4" t="s">
        <v>104</v>
      </c>
      <c r="I247" s="3"/>
      <c r="J247" s="4" t="s">
        <v>249</v>
      </c>
      <c r="K247" s="4">
        <v>0</v>
      </c>
      <c r="L247" s="4" t="s">
        <v>104</v>
      </c>
    </row>
    <row r="248" spans="1:12" ht="17.25" thickBot="1">
      <c r="A248" s="3"/>
      <c r="B248" s="4" t="s">
        <v>250</v>
      </c>
      <c r="C248" s="4">
        <v>0</v>
      </c>
      <c r="D248" s="4" t="s">
        <v>104</v>
      </c>
      <c r="I248" s="3"/>
      <c r="J248" s="4" t="s">
        <v>250</v>
      </c>
      <c r="K248" s="4">
        <v>0</v>
      </c>
      <c r="L248" s="4" t="s">
        <v>104</v>
      </c>
    </row>
    <row r="249" spans="1:12" ht="17.25" thickBot="1">
      <c r="A249" s="3"/>
      <c r="B249" s="4" t="s">
        <v>251</v>
      </c>
      <c r="C249" s="4">
        <v>0</v>
      </c>
      <c r="D249" s="4" t="s">
        <v>104</v>
      </c>
      <c r="I249" s="3"/>
      <c r="J249" s="4" t="s">
        <v>251</v>
      </c>
      <c r="K249" s="4">
        <v>0</v>
      </c>
      <c r="L249" s="4" t="s">
        <v>104</v>
      </c>
    </row>
    <row r="250" spans="1:12" ht="17.25" thickBot="1">
      <c r="A250" s="3"/>
      <c r="B250" s="4" t="s">
        <v>252</v>
      </c>
      <c r="C250" s="4">
        <v>0</v>
      </c>
      <c r="D250" s="4" t="s">
        <v>104</v>
      </c>
      <c r="I250" s="3"/>
      <c r="J250" s="4" t="s">
        <v>252</v>
      </c>
      <c r="K250" s="4">
        <v>0</v>
      </c>
      <c r="L250" s="4" t="s">
        <v>104</v>
      </c>
    </row>
    <row r="251" spans="1:12" ht="17.25" thickBot="1">
      <c r="A251" s="3"/>
      <c r="B251" s="4" t="s">
        <v>253</v>
      </c>
      <c r="C251" s="4">
        <v>0</v>
      </c>
      <c r="D251" s="4" t="s">
        <v>104</v>
      </c>
      <c r="I251" s="3"/>
      <c r="J251" s="4" t="s">
        <v>253</v>
      </c>
      <c r="K251" s="4">
        <v>0</v>
      </c>
      <c r="L251" s="4" t="s">
        <v>104</v>
      </c>
    </row>
    <row r="252" spans="1:12" ht="17.25" thickBot="1">
      <c r="A252" s="3"/>
      <c r="B252" s="4" t="s">
        <v>254</v>
      </c>
      <c r="C252" s="4">
        <v>0</v>
      </c>
      <c r="D252" s="4" t="s">
        <v>104</v>
      </c>
      <c r="I252" s="3"/>
      <c r="J252" s="4" t="s">
        <v>254</v>
      </c>
      <c r="K252" s="4">
        <v>0</v>
      </c>
      <c r="L252" s="4" t="s">
        <v>104</v>
      </c>
    </row>
    <row r="253" spans="1:12" ht="17.25" thickBot="1">
      <c r="A253" s="3"/>
      <c r="B253" s="4" t="s">
        <v>255</v>
      </c>
      <c r="C253" s="4">
        <v>0</v>
      </c>
      <c r="D253" s="4" t="s">
        <v>104</v>
      </c>
      <c r="I253" s="3"/>
      <c r="J253" s="4" t="s">
        <v>255</v>
      </c>
      <c r="K253" s="4">
        <v>0</v>
      </c>
      <c r="L253" s="4" t="s">
        <v>104</v>
      </c>
    </row>
    <row r="254" spans="1:12" ht="17.25" thickBot="1">
      <c r="A254" s="3"/>
      <c r="B254" s="4" t="s">
        <v>256</v>
      </c>
      <c r="C254" s="4">
        <v>0</v>
      </c>
      <c r="D254" s="4" t="s">
        <v>104</v>
      </c>
      <c r="I254" s="3"/>
      <c r="J254" s="4" t="s">
        <v>256</v>
      </c>
      <c r="K254" s="4">
        <v>0</v>
      </c>
      <c r="L254" s="4" t="s">
        <v>104</v>
      </c>
    </row>
    <row r="255" spans="1:12" ht="17.25" thickBot="1">
      <c r="A255" s="3"/>
      <c r="B255" s="4" t="s">
        <v>257</v>
      </c>
      <c r="C255" s="4">
        <v>0</v>
      </c>
      <c r="D255" s="4" t="s">
        <v>104</v>
      </c>
      <c r="I255" s="3"/>
      <c r="J255" s="4" t="s">
        <v>257</v>
      </c>
      <c r="K255" s="4">
        <v>0</v>
      </c>
      <c r="L255" s="4" t="s">
        <v>104</v>
      </c>
    </row>
    <row r="256" spans="1:12" ht="17.25" thickBot="1">
      <c r="A256" s="3"/>
      <c r="B256" s="4" t="s">
        <v>258</v>
      </c>
      <c r="C256" s="4">
        <v>0</v>
      </c>
      <c r="D256" s="4" t="s">
        <v>104</v>
      </c>
      <c r="I256" s="3"/>
      <c r="J256" s="4" t="s">
        <v>258</v>
      </c>
      <c r="K256" s="4">
        <v>0</v>
      </c>
      <c r="L256" s="4" t="s">
        <v>104</v>
      </c>
    </row>
    <row r="257" spans="1:12" ht="17.25" thickBot="1">
      <c r="A257" s="3"/>
      <c r="B257" s="4" t="s">
        <v>259</v>
      </c>
      <c r="C257" s="4">
        <v>0</v>
      </c>
      <c r="D257" s="4" t="s">
        <v>104</v>
      </c>
      <c r="I257" s="3"/>
      <c r="J257" s="4" t="s">
        <v>259</v>
      </c>
      <c r="K257" s="4">
        <v>0</v>
      </c>
      <c r="L257" s="4" t="s">
        <v>104</v>
      </c>
    </row>
    <row r="258" spans="1:12" ht="17.25" thickBot="1">
      <c r="A258" s="3"/>
      <c r="B258" s="4" t="s">
        <v>260</v>
      </c>
      <c r="C258" s="4">
        <v>0</v>
      </c>
      <c r="D258" s="4" t="s">
        <v>104</v>
      </c>
      <c r="I258" s="3"/>
      <c r="J258" s="4" t="s">
        <v>260</v>
      </c>
      <c r="K258" s="4">
        <v>0</v>
      </c>
      <c r="L258" s="4" t="s">
        <v>104</v>
      </c>
    </row>
    <row r="259" spans="1:12" ht="17.25" thickBot="1">
      <c r="A259" s="3"/>
      <c r="B259" s="4" t="s">
        <v>263</v>
      </c>
      <c r="C259" s="4">
        <v>0</v>
      </c>
      <c r="D259" s="4" t="s">
        <v>104</v>
      </c>
      <c r="I259" s="3"/>
      <c r="J259" s="4" t="s">
        <v>263</v>
      </c>
      <c r="K259" s="4">
        <v>0</v>
      </c>
      <c r="L259" s="4" t="s">
        <v>104</v>
      </c>
    </row>
    <row r="260" spans="1:12" ht="17.25" thickBot="1">
      <c r="A260" s="3"/>
      <c r="B260" s="4" t="s">
        <v>264</v>
      </c>
      <c r="C260" s="4">
        <v>0</v>
      </c>
      <c r="D260" s="4" t="s">
        <v>104</v>
      </c>
      <c r="I260" s="3"/>
      <c r="J260" s="4" t="s">
        <v>264</v>
      </c>
      <c r="K260" s="4">
        <v>0</v>
      </c>
      <c r="L260" s="4" t="s">
        <v>104</v>
      </c>
    </row>
    <row r="261" spans="1:12" ht="17.25" thickBot="1">
      <c r="A261" s="3"/>
      <c r="B261" s="4" t="s">
        <v>265</v>
      </c>
      <c r="C261" s="4">
        <v>0</v>
      </c>
      <c r="D261" s="4" t="s">
        <v>104</v>
      </c>
      <c r="I261" s="3"/>
      <c r="J261" s="4" t="s">
        <v>265</v>
      </c>
      <c r="K261" s="4">
        <v>0</v>
      </c>
      <c r="L261" s="4" t="s">
        <v>104</v>
      </c>
    </row>
    <row r="262" spans="1:12" ht="17.25" thickBot="1">
      <c r="A262" s="3"/>
      <c r="B262" s="4" t="s">
        <v>266</v>
      </c>
      <c r="C262" s="4">
        <v>0</v>
      </c>
      <c r="D262" s="4" t="s">
        <v>104</v>
      </c>
      <c r="I262" s="3"/>
      <c r="J262" s="4" t="s">
        <v>266</v>
      </c>
      <c r="K262" s="4">
        <v>0</v>
      </c>
      <c r="L262" s="4" t="s">
        <v>104</v>
      </c>
    </row>
    <row r="263" spans="1:12" ht="17.25" thickBot="1">
      <c r="A263" s="3"/>
      <c r="B263" s="4" t="s">
        <v>267</v>
      </c>
      <c r="C263" s="4">
        <v>0</v>
      </c>
      <c r="D263" s="4" t="s">
        <v>104</v>
      </c>
      <c r="I263" s="3"/>
      <c r="J263" s="4" t="s">
        <v>267</v>
      </c>
      <c r="K263" s="4">
        <v>0</v>
      </c>
      <c r="L263" s="4" t="s">
        <v>104</v>
      </c>
    </row>
    <row r="264" spans="1:12" ht="17.25" thickBot="1">
      <c r="A264" s="3"/>
      <c r="B264" s="4" t="s">
        <v>268</v>
      </c>
      <c r="C264" s="4">
        <v>0</v>
      </c>
      <c r="D264" s="4" t="s">
        <v>104</v>
      </c>
      <c r="I264" s="3"/>
      <c r="J264" s="4" t="s">
        <v>268</v>
      </c>
      <c r="K264" s="4">
        <v>0</v>
      </c>
      <c r="L264" s="4" t="s">
        <v>104</v>
      </c>
    </row>
    <row r="265" spans="1:12" ht="17.25" thickBot="1">
      <c r="A265" s="3"/>
      <c r="B265" s="4" t="s">
        <v>269</v>
      </c>
      <c r="C265" s="4">
        <v>0</v>
      </c>
      <c r="D265" s="4" t="s">
        <v>104</v>
      </c>
      <c r="I265" s="3"/>
      <c r="J265" s="4" t="s">
        <v>269</v>
      </c>
      <c r="K265" s="4">
        <v>0</v>
      </c>
      <c r="L265" s="4" t="s">
        <v>104</v>
      </c>
    </row>
    <row r="266" spans="1:12" ht="17.25" thickBot="1">
      <c r="A266" s="3"/>
      <c r="B266" s="4" t="s">
        <v>270</v>
      </c>
      <c r="C266" s="4">
        <v>0</v>
      </c>
      <c r="D266" s="4" t="s">
        <v>104</v>
      </c>
      <c r="I266" s="3"/>
      <c r="J266" s="4" t="s">
        <v>270</v>
      </c>
      <c r="K266" s="4">
        <v>0</v>
      </c>
      <c r="L266" s="4" t="s">
        <v>104</v>
      </c>
    </row>
    <row r="267" spans="1:12" ht="17.25" thickBot="1">
      <c r="A267" s="3"/>
      <c r="B267" s="4" t="s">
        <v>271</v>
      </c>
      <c r="C267" s="4">
        <v>0</v>
      </c>
      <c r="D267" s="4" t="s">
        <v>104</v>
      </c>
      <c r="I267" s="3"/>
      <c r="J267" s="4" t="s">
        <v>271</v>
      </c>
      <c r="K267" s="4">
        <v>0</v>
      </c>
      <c r="L267" s="4" t="s">
        <v>104</v>
      </c>
    </row>
    <row r="268" spans="1:12" ht="17.25" thickBot="1">
      <c r="A268" s="3"/>
      <c r="B268" s="4" t="s">
        <v>272</v>
      </c>
      <c r="C268" s="4">
        <v>0</v>
      </c>
      <c r="D268" s="4" t="s">
        <v>104</v>
      </c>
      <c r="I268" s="3"/>
      <c r="J268" s="4" t="s">
        <v>272</v>
      </c>
      <c r="K268" s="4">
        <v>0</v>
      </c>
      <c r="L268" s="4" t="s">
        <v>104</v>
      </c>
    </row>
    <row r="269" spans="1:12" ht="17.25" thickBot="1">
      <c r="A269" s="3"/>
      <c r="B269" s="4" t="s">
        <v>273</v>
      </c>
      <c r="C269" s="4">
        <v>0</v>
      </c>
      <c r="D269" s="4" t="s">
        <v>104</v>
      </c>
      <c r="I269" s="3"/>
      <c r="J269" s="4" t="s">
        <v>273</v>
      </c>
      <c r="K269" s="4">
        <v>0</v>
      </c>
      <c r="L269" s="4" t="s">
        <v>104</v>
      </c>
    </row>
    <row r="270" spans="1:12" ht="17.25" thickBot="1">
      <c r="A270" s="3"/>
      <c r="B270" s="4" t="s">
        <v>274</v>
      </c>
      <c r="C270" s="4">
        <v>0</v>
      </c>
      <c r="D270" s="4" t="s">
        <v>104</v>
      </c>
      <c r="I270" s="3"/>
      <c r="J270" s="4" t="s">
        <v>274</v>
      </c>
      <c r="K270" s="4">
        <v>0</v>
      </c>
      <c r="L270" s="4" t="s">
        <v>104</v>
      </c>
    </row>
    <row r="271" spans="1:12" ht="17.25" thickBot="1">
      <c r="A271" s="3"/>
      <c r="B271" s="4" t="s">
        <v>275</v>
      </c>
      <c r="C271" s="4">
        <v>0</v>
      </c>
      <c r="D271" s="4" t="s">
        <v>104</v>
      </c>
      <c r="I271" s="3"/>
      <c r="J271" s="4" t="s">
        <v>275</v>
      </c>
      <c r="K271" s="4">
        <v>0</v>
      </c>
      <c r="L271" s="4" t="s">
        <v>104</v>
      </c>
    </row>
    <row r="272" spans="1:12" ht="17.25" thickBot="1">
      <c r="A272" s="3"/>
      <c r="B272" s="4" t="s">
        <v>276</v>
      </c>
      <c r="C272" s="4">
        <v>0</v>
      </c>
      <c r="D272" s="4" t="s">
        <v>104</v>
      </c>
      <c r="I272" s="3"/>
      <c r="J272" s="4" t="s">
        <v>276</v>
      </c>
      <c r="K272" s="4">
        <v>0</v>
      </c>
      <c r="L272" s="4" t="s">
        <v>104</v>
      </c>
    </row>
    <row r="273" spans="1:12" ht="17.25" thickBot="1">
      <c r="A273" s="3"/>
      <c r="B273" s="4" t="s">
        <v>277</v>
      </c>
      <c r="C273" s="4">
        <v>0</v>
      </c>
      <c r="D273" s="4" t="s">
        <v>104</v>
      </c>
      <c r="I273" s="3"/>
      <c r="J273" s="4" t="s">
        <v>277</v>
      </c>
      <c r="K273" s="4">
        <v>0</v>
      </c>
      <c r="L273" s="4" t="s">
        <v>104</v>
      </c>
    </row>
    <row r="274" spans="1:12" ht="17.25" thickBot="1">
      <c r="A274" s="3"/>
      <c r="B274" s="4" t="s">
        <v>278</v>
      </c>
      <c r="C274" s="4">
        <v>0</v>
      </c>
      <c r="D274" s="4" t="s">
        <v>104</v>
      </c>
      <c r="I274" s="3"/>
      <c r="J274" s="4" t="s">
        <v>278</v>
      </c>
      <c r="K274" s="4">
        <v>0</v>
      </c>
      <c r="L274" s="4" t="s">
        <v>104</v>
      </c>
    </row>
    <row r="275" spans="1:12" ht="17.25" thickBot="1">
      <c r="A275" s="3"/>
      <c r="B275" s="4" t="s">
        <v>279</v>
      </c>
      <c r="C275" s="4">
        <v>0</v>
      </c>
      <c r="D275" s="4" t="s">
        <v>104</v>
      </c>
      <c r="I275" s="3"/>
      <c r="J275" s="4" t="s">
        <v>279</v>
      </c>
      <c r="K275" s="4">
        <v>0</v>
      </c>
      <c r="L275" s="4" t="s">
        <v>104</v>
      </c>
    </row>
    <row r="276" spans="1:12" ht="17.25" thickBot="1">
      <c r="A276" s="3"/>
      <c r="B276" s="4" t="s">
        <v>280</v>
      </c>
      <c r="C276" s="4">
        <v>0</v>
      </c>
      <c r="D276" s="4" t="s">
        <v>104</v>
      </c>
      <c r="I276" s="3"/>
      <c r="J276" s="4" t="s">
        <v>280</v>
      </c>
      <c r="K276" s="4">
        <v>0</v>
      </c>
      <c r="L276" s="4" t="s">
        <v>104</v>
      </c>
    </row>
    <row r="277" spans="1:12" ht="17.25" thickBot="1">
      <c r="A277" s="3"/>
      <c r="B277" s="4" t="s">
        <v>281</v>
      </c>
      <c r="C277" s="4">
        <v>0</v>
      </c>
      <c r="D277" s="4" t="s">
        <v>104</v>
      </c>
      <c r="I277" s="3"/>
      <c r="J277" s="4" t="s">
        <v>281</v>
      </c>
      <c r="K277" s="4">
        <v>0</v>
      </c>
      <c r="L277" s="4" t="s">
        <v>104</v>
      </c>
    </row>
    <row r="278" spans="1:12" ht="17.25" thickBot="1">
      <c r="A278" s="3"/>
      <c r="B278" s="4" t="s">
        <v>282</v>
      </c>
      <c r="C278" s="4">
        <v>0</v>
      </c>
      <c r="D278" s="4" t="s">
        <v>104</v>
      </c>
      <c r="I278" s="3"/>
      <c r="J278" s="4" t="s">
        <v>282</v>
      </c>
      <c r="K278" s="4">
        <v>0</v>
      </c>
      <c r="L278" s="4" t="s">
        <v>104</v>
      </c>
    </row>
    <row r="279" spans="1:12" ht="17.25" thickBot="1">
      <c r="A279" s="3"/>
      <c r="B279" s="4" t="s">
        <v>283</v>
      </c>
      <c r="C279" s="4">
        <v>0</v>
      </c>
      <c r="D279" s="4" t="s">
        <v>104</v>
      </c>
      <c r="I279" s="3"/>
      <c r="J279" s="4" t="s">
        <v>283</v>
      </c>
      <c r="K279" s="4">
        <v>0</v>
      </c>
      <c r="L279" s="4" t="s">
        <v>104</v>
      </c>
    </row>
    <row r="280" spans="1:12" ht="17.25" thickBot="1">
      <c r="A280" s="3"/>
      <c r="B280" s="4" t="s">
        <v>284</v>
      </c>
      <c r="C280" s="4">
        <v>0</v>
      </c>
      <c r="D280" s="4" t="s">
        <v>104</v>
      </c>
      <c r="I280" s="3"/>
      <c r="J280" s="4" t="s">
        <v>284</v>
      </c>
      <c r="K280" s="4">
        <v>0</v>
      </c>
      <c r="L280" s="4" t="s">
        <v>104</v>
      </c>
    </row>
    <row r="281" spans="1:12" ht="17.25" thickBot="1">
      <c r="A281" s="3"/>
      <c r="B281" s="4" t="s">
        <v>285</v>
      </c>
      <c r="C281" s="4">
        <v>0</v>
      </c>
      <c r="D281" s="4" t="s">
        <v>104</v>
      </c>
      <c r="I281" s="3"/>
      <c r="J281" s="4" t="s">
        <v>285</v>
      </c>
      <c r="K281" s="4">
        <v>0</v>
      </c>
      <c r="L281" s="4" t="s">
        <v>104</v>
      </c>
    </row>
    <row r="282" spans="1:12" ht="17.25" thickBot="1">
      <c r="A282" s="3"/>
      <c r="B282" s="4" t="s">
        <v>286</v>
      </c>
      <c r="C282" s="4">
        <v>0</v>
      </c>
      <c r="D282" s="4" t="s">
        <v>104</v>
      </c>
      <c r="I282" s="3"/>
      <c r="J282" s="4" t="s">
        <v>286</v>
      </c>
      <c r="K282" s="4">
        <v>0</v>
      </c>
      <c r="L282" s="4" t="s">
        <v>104</v>
      </c>
    </row>
    <row r="283" spans="1:12" ht="17.25" thickBot="1">
      <c r="A283" s="3"/>
      <c r="B283" s="4" t="s">
        <v>287</v>
      </c>
      <c r="C283" s="4">
        <v>0</v>
      </c>
      <c r="D283" s="4" t="s">
        <v>104</v>
      </c>
      <c r="I283" s="3"/>
      <c r="J283" s="4" t="s">
        <v>287</v>
      </c>
      <c r="K283" s="4">
        <v>0</v>
      </c>
      <c r="L283" s="4" t="s">
        <v>104</v>
      </c>
    </row>
    <row r="284" spans="1:12" ht="17.25" thickBot="1">
      <c r="A284" s="3"/>
      <c r="B284" s="4" t="s">
        <v>288</v>
      </c>
      <c r="C284" s="4">
        <v>0</v>
      </c>
      <c r="D284" s="4" t="s">
        <v>104</v>
      </c>
      <c r="I284" s="3"/>
      <c r="J284" s="4" t="s">
        <v>288</v>
      </c>
      <c r="K284" s="4">
        <v>0</v>
      </c>
      <c r="L284" s="4" t="s">
        <v>104</v>
      </c>
    </row>
    <row r="285" spans="1:12" ht="17.25" thickBot="1">
      <c r="A285" s="3"/>
      <c r="B285" s="4" t="s">
        <v>289</v>
      </c>
      <c r="C285" s="4">
        <v>0</v>
      </c>
      <c r="D285" s="4" t="s">
        <v>104</v>
      </c>
      <c r="I285" s="3"/>
      <c r="J285" s="4" t="s">
        <v>289</v>
      </c>
      <c r="K285" s="4">
        <v>0</v>
      </c>
      <c r="L285" s="4" t="s">
        <v>104</v>
      </c>
    </row>
    <row r="286" spans="1:12" ht="17.25" thickBot="1">
      <c r="A286" s="3"/>
      <c r="B286" s="4" t="s">
        <v>290</v>
      </c>
      <c r="C286" s="4">
        <v>0</v>
      </c>
      <c r="D286" s="4" t="s">
        <v>104</v>
      </c>
      <c r="I286" s="3"/>
      <c r="J286" s="4" t="s">
        <v>290</v>
      </c>
      <c r="K286" s="4">
        <v>0</v>
      </c>
      <c r="L286" s="4" t="s">
        <v>104</v>
      </c>
    </row>
    <row r="287" spans="1:12" ht="17.25" thickBot="1">
      <c r="A287" s="3"/>
      <c r="B287" s="4" t="s">
        <v>291</v>
      </c>
      <c r="C287" s="4">
        <v>0</v>
      </c>
      <c r="D287" s="4" t="s">
        <v>104</v>
      </c>
      <c r="I287" s="3"/>
      <c r="J287" s="4" t="s">
        <v>291</v>
      </c>
      <c r="K287" s="4">
        <v>0</v>
      </c>
      <c r="L287" s="4" t="s">
        <v>104</v>
      </c>
    </row>
    <row r="288" spans="1:12" ht="17.25" thickBot="1">
      <c r="A288" s="3"/>
      <c r="B288" s="4" t="s">
        <v>292</v>
      </c>
      <c r="C288" s="4">
        <v>0</v>
      </c>
      <c r="D288" s="4" t="s">
        <v>104</v>
      </c>
      <c r="I288" s="3"/>
      <c r="J288" s="4" t="s">
        <v>292</v>
      </c>
      <c r="K288" s="4">
        <v>0</v>
      </c>
      <c r="L288" s="4" t="s">
        <v>104</v>
      </c>
    </row>
    <row r="289" spans="1:12" ht="17.25" thickBot="1">
      <c r="A289" s="3"/>
      <c r="B289" s="4" t="s">
        <v>293</v>
      </c>
      <c r="C289" s="4">
        <v>0</v>
      </c>
      <c r="D289" s="4" t="s">
        <v>104</v>
      </c>
      <c r="I289" s="3"/>
      <c r="J289" s="4" t="s">
        <v>293</v>
      </c>
      <c r="K289" s="4">
        <v>0</v>
      </c>
      <c r="L289" s="4" t="s">
        <v>104</v>
      </c>
    </row>
    <row r="290" spans="1:12" ht="17.25" thickBot="1">
      <c r="A290" s="3"/>
      <c r="B290" s="4" t="s">
        <v>294</v>
      </c>
      <c r="C290" s="4">
        <v>0</v>
      </c>
      <c r="D290" s="4" t="s">
        <v>104</v>
      </c>
      <c r="I290" s="3"/>
      <c r="J290" s="4" t="s">
        <v>294</v>
      </c>
      <c r="K290" s="4">
        <v>0</v>
      </c>
      <c r="L290" s="4" t="s">
        <v>104</v>
      </c>
    </row>
    <row r="291" spans="1:12" ht="17.25" thickBot="1">
      <c r="A291" s="3"/>
      <c r="B291" s="4" t="s">
        <v>295</v>
      </c>
      <c r="C291" s="4">
        <v>0</v>
      </c>
      <c r="D291" s="4" t="s">
        <v>104</v>
      </c>
      <c r="I291" s="3"/>
      <c r="J291" s="4" t="s">
        <v>295</v>
      </c>
      <c r="K291" s="4">
        <v>0</v>
      </c>
      <c r="L291" s="4" t="s">
        <v>104</v>
      </c>
    </row>
    <row r="292" spans="1:12" ht="17.25" thickBot="1">
      <c r="A292" s="3"/>
      <c r="B292" s="4" t="s">
        <v>296</v>
      </c>
      <c r="C292" s="4">
        <v>0</v>
      </c>
      <c r="D292" s="4" t="s">
        <v>104</v>
      </c>
      <c r="I292" s="3"/>
      <c r="J292" s="4" t="s">
        <v>296</v>
      </c>
      <c r="K292" s="4">
        <v>0</v>
      </c>
      <c r="L292" s="4" t="s">
        <v>104</v>
      </c>
    </row>
    <row r="293" spans="1:12" ht="17.25" thickBot="1">
      <c r="A293" s="3"/>
      <c r="B293" s="4" t="s">
        <v>297</v>
      </c>
      <c r="C293" s="4">
        <v>0</v>
      </c>
      <c r="D293" s="4" t="s">
        <v>104</v>
      </c>
      <c r="I293" s="3"/>
      <c r="J293" s="4" t="s">
        <v>297</v>
      </c>
      <c r="K293" s="4">
        <v>0</v>
      </c>
      <c r="L293" s="4" t="s">
        <v>104</v>
      </c>
    </row>
    <row r="294" spans="1:12" ht="17.25" thickBot="1">
      <c r="A294" s="3"/>
      <c r="B294" s="4" t="s">
        <v>298</v>
      </c>
      <c r="C294" s="4">
        <v>0</v>
      </c>
      <c r="D294" s="4" t="s">
        <v>104</v>
      </c>
      <c r="I294" s="3"/>
      <c r="J294" s="4" t="s">
        <v>298</v>
      </c>
      <c r="K294" s="4">
        <v>0</v>
      </c>
      <c r="L294" s="4" t="s">
        <v>104</v>
      </c>
    </row>
    <row r="295" spans="1:12" ht="17.25" thickBot="1">
      <c r="A295" s="3"/>
      <c r="B295" s="4" t="s">
        <v>299</v>
      </c>
      <c r="C295" s="4">
        <v>0</v>
      </c>
      <c r="D295" s="4" t="s">
        <v>104</v>
      </c>
      <c r="I295" s="3"/>
      <c r="J295" s="4" t="s">
        <v>299</v>
      </c>
      <c r="K295" s="4">
        <v>0</v>
      </c>
      <c r="L295" s="4" t="s">
        <v>104</v>
      </c>
    </row>
    <row r="296" spans="1:12" ht="17.25" thickBot="1">
      <c r="A296" s="3"/>
      <c r="B296" s="4" t="s">
        <v>300</v>
      </c>
      <c r="C296" s="4">
        <v>0</v>
      </c>
      <c r="D296" s="4" t="s">
        <v>104</v>
      </c>
      <c r="I296" s="3"/>
      <c r="J296" s="4" t="s">
        <v>300</v>
      </c>
      <c r="K296" s="4">
        <v>33496</v>
      </c>
      <c r="L296" s="4" t="s">
        <v>104</v>
      </c>
    </row>
    <row r="297" spans="1:12" ht="17.25" thickBot="1">
      <c r="A297" s="3"/>
      <c r="B297" s="4" t="s">
        <v>301</v>
      </c>
      <c r="C297" s="4">
        <v>0</v>
      </c>
      <c r="D297" s="4" t="s">
        <v>104</v>
      </c>
      <c r="I297" s="3"/>
      <c r="J297" s="4" t="s">
        <v>301</v>
      </c>
      <c r="K297" s="4">
        <v>40569</v>
      </c>
      <c r="L297" s="4" t="s">
        <v>104</v>
      </c>
    </row>
    <row r="298" spans="1:12" ht="17.25" thickBot="1">
      <c r="A298" s="3"/>
      <c r="B298" s="4" t="s">
        <v>302</v>
      </c>
      <c r="C298" s="4">
        <v>0</v>
      </c>
      <c r="D298" s="4" t="s">
        <v>104</v>
      </c>
      <c r="I298" s="3"/>
      <c r="J298" s="4" t="s">
        <v>302</v>
      </c>
      <c r="K298" s="4">
        <v>43447</v>
      </c>
      <c r="L298" s="4" t="s">
        <v>104</v>
      </c>
    </row>
    <row r="299" spans="1:12" ht="17.25" thickBot="1">
      <c r="A299" s="3"/>
      <c r="B299" s="4" t="s">
        <v>303</v>
      </c>
      <c r="C299" s="4">
        <v>0</v>
      </c>
      <c r="D299" s="4" t="s">
        <v>104</v>
      </c>
      <c r="I299" s="3"/>
      <c r="J299" s="4" t="s">
        <v>303</v>
      </c>
      <c r="K299" s="4">
        <v>29126</v>
      </c>
      <c r="L299" s="4" t="s">
        <v>104</v>
      </c>
    </row>
    <row r="300" spans="1:12" ht="17.25" thickBot="1">
      <c r="A300" s="3"/>
      <c r="B300" s="4" t="s">
        <v>304</v>
      </c>
      <c r="C300" s="4">
        <v>0</v>
      </c>
      <c r="D300" s="4" t="s">
        <v>104</v>
      </c>
      <c r="I300" s="3"/>
      <c r="J300" s="4" t="s">
        <v>304</v>
      </c>
      <c r="K300" s="4">
        <v>29126</v>
      </c>
      <c r="L300" s="4" t="s">
        <v>104</v>
      </c>
    </row>
    <row r="301" spans="1:12" ht="17.25" thickBot="1">
      <c r="A301" s="3"/>
      <c r="B301" s="4" t="s">
        <v>305</v>
      </c>
      <c r="C301" s="4">
        <v>0</v>
      </c>
      <c r="D301" s="4" t="s">
        <v>104</v>
      </c>
      <c r="I301" s="3"/>
      <c r="J301" s="4" t="s">
        <v>305</v>
      </c>
      <c r="K301" s="4">
        <v>29126</v>
      </c>
      <c r="L301" s="4" t="s">
        <v>104</v>
      </c>
    </row>
    <row r="302" spans="1:12" ht="17.25" thickBot="1">
      <c r="A302" s="3"/>
      <c r="B302" s="4" t="s">
        <v>306</v>
      </c>
      <c r="C302" s="4">
        <v>0</v>
      </c>
      <c r="D302" s="4" t="s">
        <v>104</v>
      </c>
      <c r="I302" s="3"/>
      <c r="J302" s="4" t="s">
        <v>306</v>
      </c>
      <c r="K302" s="4">
        <v>29126</v>
      </c>
      <c r="L302" s="4" t="s">
        <v>104</v>
      </c>
    </row>
    <row r="303" spans="1:12" ht="17.25" thickBot="1">
      <c r="A303" s="3"/>
      <c r="B303" s="4" t="s">
        <v>338</v>
      </c>
      <c r="C303" s="4">
        <v>0</v>
      </c>
      <c r="D303" s="4" t="s">
        <v>104</v>
      </c>
      <c r="I303" s="3"/>
      <c r="J303" s="4" t="s">
        <v>338</v>
      </c>
      <c r="K303" s="4">
        <v>29126</v>
      </c>
      <c r="L303" s="4" t="s">
        <v>104</v>
      </c>
    </row>
    <row r="304" spans="1:12" ht="17.25" thickBot="1">
      <c r="A304" s="3"/>
      <c r="B304" s="4" t="s">
        <v>339</v>
      </c>
      <c r="C304" s="4">
        <v>0</v>
      </c>
      <c r="D304" s="4" t="s">
        <v>104</v>
      </c>
      <c r="I304" s="3"/>
      <c r="J304" s="4" t="s">
        <v>339</v>
      </c>
      <c r="K304" s="4">
        <v>0</v>
      </c>
      <c r="L304" s="4" t="s">
        <v>104</v>
      </c>
    </row>
    <row r="305" spans="1:12" ht="17.25" thickBot="1">
      <c r="A305" s="3"/>
      <c r="B305" s="4" t="s">
        <v>340</v>
      </c>
      <c r="C305" s="4">
        <v>0</v>
      </c>
      <c r="D305" s="4" t="s">
        <v>104</v>
      </c>
      <c r="I305" s="3"/>
      <c r="J305" s="4" t="s">
        <v>340</v>
      </c>
      <c r="K305" s="4">
        <v>0</v>
      </c>
      <c r="L305" s="4" t="s">
        <v>104</v>
      </c>
    </row>
    <row r="306" spans="1:12" ht="17.25" thickBot="1">
      <c r="A306" s="3"/>
      <c r="B306" s="4" t="s">
        <v>341</v>
      </c>
      <c r="C306" s="4">
        <v>0</v>
      </c>
      <c r="D306" s="4" t="s">
        <v>104</v>
      </c>
      <c r="I306" s="3"/>
      <c r="J306" s="4" t="s">
        <v>341</v>
      </c>
      <c r="K306" s="4">
        <v>0</v>
      </c>
      <c r="L306" s="4" t="s">
        <v>104</v>
      </c>
    </row>
    <row r="307" spans="1:12" ht="17.25" thickBot="1">
      <c r="A307" s="3"/>
      <c r="B307" s="4" t="s">
        <v>342</v>
      </c>
      <c r="C307" s="4">
        <v>0</v>
      </c>
      <c r="D307" s="4" t="s">
        <v>104</v>
      </c>
      <c r="I307" s="3"/>
      <c r="J307" s="4" t="s">
        <v>342</v>
      </c>
      <c r="K307" s="4">
        <v>0</v>
      </c>
      <c r="L307" s="4" t="s">
        <v>104</v>
      </c>
    </row>
    <row r="308" spans="1:12" ht="17.25" thickBot="1">
      <c r="A308" s="3"/>
      <c r="B308" s="4" t="s">
        <v>343</v>
      </c>
      <c r="C308" s="4">
        <v>0</v>
      </c>
      <c r="D308" s="4" t="s">
        <v>104</v>
      </c>
      <c r="I308" s="3"/>
      <c r="J308" s="4" t="s">
        <v>343</v>
      </c>
      <c r="K308" s="4">
        <v>0</v>
      </c>
      <c r="L308" s="4" t="s">
        <v>104</v>
      </c>
    </row>
    <row r="309" spans="1:12" ht="17.25" thickBot="1">
      <c r="A309" s="3"/>
      <c r="B309" s="4" t="s">
        <v>344</v>
      </c>
      <c r="C309" s="4">
        <v>0</v>
      </c>
      <c r="D309" s="4" t="s">
        <v>104</v>
      </c>
      <c r="I309" s="3"/>
      <c r="J309" s="4" t="s">
        <v>344</v>
      </c>
      <c r="K309" s="4">
        <v>0</v>
      </c>
      <c r="L309" s="4" t="s">
        <v>104</v>
      </c>
    </row>
    <row r="310" spans="1:12" ht="17.25" thickBot="1">
      <c r="A310" s="3"/>
      <c r="B310" s="4" t="s">
        <v>345</v>
      </c>
      <c r="C310" s="4">
        <v>0</v>
      </c>
      <c r="D310" s="4" t="s">
        <v>104</v>
      </c>
      <c r="I310" s="3"/>
      <c r="J310" s="4" t="s">
        <v>345</v>
      </c>
      <c r="K310" s="4">
        <v>0</v>
      </c>
      <c r="L310" s="4" t="s">
        <v>104</v>
      </c>
    </row>
    <row r="311" spans="1:12" ht="17.25" thickBot="1">
      <c r="A311" s="3"/>
      <c r="B311" s="4" t="s">
        <v>346</v>
      </c>
      <c r="C311" s="4">
        <v>0</v>
      </c>
      <c r="D311" s="4" t="s">
        <v>104</v>
      </c>
      <c r="I311" s="3"/>
      <c r="J311" s="4" t="s">
        <v>346</v>
      </c>
      <c r="K311" s="4">
        <v>0</v>
      </c>
      <c r="L311" s="4" t="s">
        <v>104</v>
      </c>
    </row>
    <row r="312" spans="1:12" ht="17.25" thickBot="1">
      <c r="A312" s="3"/>
      <c r="B312" s="4" t="s">
        <v>347</v>
      </c>
      <c r="C312" s="4">
        <v>0</v>
      </c>
      <c r="D312" s="4" t="s">
        <v>104</v>
      </c>
      <c r="I312" s="3"/>
      <c r="J312" s="4" t="s">
        <v>347</v>
      </c>
      <c r="K312" s="4">
        <v>0</v>
      </c>
      <c r="L312" s="4" t="s">
        <v>104</v>
      </c>
    </row>
    <row r="313" spans="1:12" ht="17.25" thickBot="1">
      <c r="A313" s="3"/>
      <c r="B313" s="4" t="s">
        <v>348</v>
      </c>
      <c r="C313" s="4">
        <v>0</v>
      </c>
      <c r="D313" s="4" t="s">
        <v>104</v>
      </c>
      <c r="I313" s="3"/>
      <c r="J313" s="4" t="s">
        <v>348</v>
      </c>
      <c r="K313" s="4">
        <v>0</v>
      </c>
      <c r="L313" s="4" t="s">
        <v>104</v>
      </c>
    </row>
    <row r="314" spans="1:12" ht="17.25" thickBot="1">
      <c r="A314" s="3"/>
      <c r="B314" s="4" t="s">
        <v>349</v>
      </c>
      <c r="C314" s="4">
        <v>0</v>
      </c>
      <c r="D314" s="4" t="s">
        <v>104</v>
      </c>
      <c r="I314" s="3"/>
      <c r="J314" s="4" t="s">
        <v>349</v>
      </c>
      <c r="K314" s="4">
        <v>0</v>
      </c>
      <c r="L314" s="4" t="s">
        <v>104</v>
      </c>
    </row>
    <row r="315" spans="1:12" ht="17.25" thickBot="1">
      <c r="A315" s="3"/>
      <c r="B315" s="4" t="s">
        <v>350</v>
      </c>
      <c r="C315" s="4">
        <v>0</v>
      </c>
      <c r="D315" s="4" t="s">
        <v>104</v>
      </c>
      <c r="I315" s="3"/>
      <c r="J315" s="4" t="s">
        <v>350</v>
      </c>
      <c r="K315" s="4">
        <v>0</v>
      </c>
      <c r="L315" s="4" t="s">
        <v>104</v>
      </c>
    </row>
    <row r="316" spans="1:12" ht="17.25" thickBot="1">
      <c r="A316" s="3"/>
      <c r="B316" s="4" t="s">
        <v>351</v>
      </c>
      <c r="C316" s="4">
        <v>0</v>
      </c>
      <c r="D316" s="4" t="s">
        <v>104</v>
      </c>
      <c r="I316" s="3"/>
      <c r="J316" s="4" t="s">
        <v>351</v>
      </c>
      <c r="K316" s="4">
        <v>0</v>
      </c>
      <c r="L316" s="4" t="s">
        <v>104</v>
      </c>
    </row>
    <row r="317" spans="1:12" ht="17.25" thickBot="1">
      <c r="A317" s="3"/>
      <c r="B317" s="4" t="s">
        <v>352</v>
      </c>
      <c r="C317" s="4">
        <v>0</v>
      </c>
      <c r="D317" s="4" t="s">
        <v>104</v>
      </c>
      <c r="I317" s="3"/>
      <c r="J317" s="4" t="s">
        <v>352</v>
      </c>
      <c r="K317" s="4">
        <v>0</v>
      </c>
      <c r="L317" s="4" t="s">
        <v>104</v>
      </c>
    </row>
    <row r="318" spans="1:12" ht="17.25" thickBot="1">
      <c r="A318" s="3"/>
      <c r="B318" s="4" t="s">
        <v>353</v>
      </c>
      <c r="C318" s="4">
        <v>0</v>
      </c>
      <c r="D318" s="4" t="s">
        <v>104</v>
      </c>
      <c r="I318" s="3"/>
      <c r="J318" s="4" t="s">
        <v>353</v>
      </c>
      <c r="K318" s="4">
        <v>0</v>
      </c>
      <c r="L318" s="4" t="s">
        <v>104</v>
      </c>
    </row>
    <row r="319" spans="1:12" ht="17.25" thickBot="1">
      <c r="A319" s="3"/>
      <c r="B319" s="4" t="s">
        <v>354</v>
      </c>
      <c r="C319" s="4">
        <v>0</v>
      </c>
      <c r="D319" s="4" t="s">
        <v>104</v>
      </c>
      <c r="I319" s="3"/>
      <c r="J319" s="4" t="s">
        <v>354</v>
      </c>
      <c r="K319" s="4">
        <v>0</v>
      </c>
      <c r="L319" s="4" t="s">
        <v>104</v>
      </c>
    </row>
    <row r="320" spans="1:12" ht="17.25" thickBot="1">
      <c r="A320" s="3"/>
      <c r="B320" s="4" t="s">
        <v>355</v>
      </c>
      <c r="C320" s="4">
        <v>0</v>
      </c>
      <c r="D320" s="4" t="s">
        <v>104</v>
      </c>
      <c r="I320" s="3"/>
      <c r="J320" s="4" t="s">
        <v>355</v>
      </c>
      <c r="K320" s="4">
        <v>0</v>
      </c>
      <c r="L320" s="4" t="s">
        <v>104</v>
      </c>
    </row>
    <row r="321" spans="1:12" ht="17.25" thickBot="1">
      <c r="A321" s="3"/>
      <c r="B321" s="4" t="s">
        <v>356</v>
      </c>
      <c r="C321" s="4">
        <v>0</v>
      </c>
      <c r="D321" s="4" t="s">
        <v>104</v>
      </c>
      <c r="I321" s="3"/>
      <c r="J321" s="4" t="s">
        <v>356</v>
      </c>
      <c r="K321" s="4">
        <v>0</v>
      </c>
      <c r="L321" s="4" t="s">
        <v>104</v>
      </c>
    </row>
    <row r="322" spans="1:12" ht="17.25" thickBot="1">
      <c r="A322" s="3"/>
      <c r="B322" s="4" t="s">
        <v>357</v>
      </c>
      <c r="C322" s="4">
        <v>0</v>
      </c>
      <c r="D322" s="4" t="s">
        <v>104</v>
      </c>
      <c r="I322" s="3"/>
      <c r="J322" s="4" t="s">
        <v>357</v>
      </c>
      <c r="K322" s="4">
        <v>0</v>
      </c>
      <c r="L322" s="4" t="s">
        <v>104</v>
      </c>
    </row>
    <row r="323" spans="1:12" ht="17.25" thickBot="1">
      <c r="A323" s="3"/>
      <c r="B323" s="4" t="s">
        <v>358</v>
      </c>
      <c r="C323" s="4">
        <v>0</v>
      </c>
      <c r="D323" s="4" t="s">
        <v>104</v>
      </c>
      <c r="I323" s="3"/>
      <c r="J323" s="4" t="s">
        <v>358</v>
      </c>
      <c r="K323" s="4">
        <v>0</v>
      </c>
      <c r="L323" s="4" t="s">
        <v>104</v>
      </c>
    </row>
    <row r="324" spans="1:12" ht="17.25" thickBot="1">
      <c r="A324" s="3"/>
      <c r="B324" s="4" t="s">
        <v>359</v>
      </c>
      <c r="C324" s="4">
        <v>0</v>
      </c>
      <c r="D324" s="4" t="s">
        <v>104</v>
      </c>
      <c r="I324" s="3"/>
      <c r="J324" s="4" t="s">
        <v>359</v>
      </c>
      <c r="K324" s="4">
        <v>0</v>
      </c>
      <c r="L324" s="4" t="s">
        <v>104</v>
      </c>
    </row>
    <row r="325" spans="1:12" ht="17.25" thickBot="1">
      <c r="A325" s="3"/>
      <c r="B325" s="4" t="s">
        <v>360</v>
      </c>
      <c r="C325" s="4">
        <v>0</v>
      </c>
      <c r="D325" s="4" t="s">
        <v>104</v>
      </c>
      <c r="I325" s="3"/>
      <c r="J325" s="4" t="s">
        <v>360</v>
      </c>
      <c r="K325" s="4">
        <v>0</v>
      </c>
      <c r="L325" s="4" t="s">
        <v>104</v>
      </c>
    </row>
    <row r="326" spans="1:12" ht="17.25" thickBot="1">
      <c r="A326" s="3"/>
      <c r="B326" s="4" t="s">
        <v>361</v>
      </c>
      <c r="C326" s="4">
        <v>0</v>
      </c>
      <c r="D326" s="4" t="s">
        <v>104</v>
      </c>
      <c r="I326" s="3"/>
      <c r="J326" s="4" t="s">
        <v>361</v>
      </c>
      <c r="K326" s="4">
        <v>0</v>
      </c>
      <c r="L326" s="4" t="s">
        <v>104</v>
      </c>
    </row>
    <row r="327" spans="1:12" ht="17.25" thickBot="1">
      <c r="A327" s="3"/>
      <c r="B327" s="4" t="s">
        <v>362</v>
      </c>
      <c r="C327" s="4">
        <v>0</v>
      </c>
      <c r="D327" s="4" t="s">
        <v>104</v>
      </c>
      <c r="I327" s="3"/>
      <c r="J327" s="4" t="s">
        <v>362</v>
      </c>
      <c r="K327" s="4">
        <v>0</v>
      </c>
      <c r="L327" s="4" t="s">
        <v>104</v>
      </c>
    </row>
    <row r="328" spans="1:12" ht="17.25" thickBot="1">
      <c r="A328" s="3"/>
      <c r="B328" s="4" t="s">
        <v>363</v>
      </c>
      <c r="C328" s="4">
        <v>0</v>
      </c>
      <c r="D328" s="4" t="s">
        <v>104</v>
      </c>
      <c r="I328" s="3"/>
      <c r="J328" s="4" t="s">
        <v>363</v>
      </c>
      <c r="K328" s="4">
        <v>0</v>
      </c>
      <c r="L328" s="4" t="s">
        <v>104</v>
      </c>
    </row>
    <row r="329" spans="1:12" ht="17.25" thickBot="1">
      <c r="A329" s="3"/>
      <c r="B329" s="4" t="s">
        <v>364</v>
      </c>
      <c r="C329" s="4">
        <v>0</v>
      </c>
      <c r="D329" s="4" t="s">
        <v>104</v>
      </c>
      <c r="I329" s="3"/>
      <c r="J329" s="4" t="s">
        <v>364</v>
      </c>
      <c r="K329" s="4">
        <v>0</v>
      </c>
      <c r="L329" s="4" t="s">
        <v>104</v>
      </c>
    </row>
    <row r="330" spans="1:12" ht="17.25" thickBot="1">
      <c r="A330" s="3"/>
      <c r="B330" s="4" t="s">
        <v>365</v>
      </c>
      <c r="C330" s="4">
        <v>0</v>
      </c>
      <c r="D330" s="4" t="s">
        <v>104</v>
      </c>
      <c r="I330" s="3"/>
      <c r="J330" s="4" t="s">
        <v>365</v>
      </c>
      <c r="K330" s="4">
        <v>0</v>
      </c>
      <c r="L330" s="4" t="s">
        <v>104</v>
      </c>
    </row>
    <row r="331" spans="1:12" ht="17.25" thickBot="1">
      <c r="A331" s="3"/>
      <c r="B331" s="4" t="s">
        <v>366</v>
      </c>
      <c r="C331" s="4">
        <v>0</v>
      </c>
      <c r="D331" s="4" t="s">
        <v>104</v>
      </c>
      <c r="I331" s="3"/>
      <c r="J331" s="4" t="s">
        <v>366</v>
      </c>
      <c r="K331" s="4">
        <v>0</v>
      </c>
      <c r="L331" s="4" t="s">
        <v>104</v>
      </c>
    </row>
    <row r="332" spans="1:12" ht="17.25" thickBot="1">
      <c r="A332" s="3"/>
      <c r="B332" s="4" t="s">
        <v>367</v>
      </c>
      <c r="C332" s="4">
        <v>0</v>
      </c>
      <c r="D332" s="4" t="s">
        <v>104</v>
      </c>
      <c r="I332" s="3"/>
      <c r="J332" s="4" t="s">
        <v>367</v>
      </c>
      <c r="K332" s="4">
        <v>0</v>
      </c>
      <c r="L332" s="4" t="s">
        <v>104</v>
      </c>
    </row>
    <row r="333" spans="1:12" ht="17.25" thickBot="1">
      <c r="A333" s="3"/>
      <c r="B333" s="4" t="s">
        <v>368</v>
      </c>
      <c r="C333" s="4">
        <v>0</v>
      </c>
      <c r="D333" s="4" t="s">
        <v>104</v>
      </c>
      <c r="I333" s="3"/>
      <c r="J333" s="4" t="s">
        <v>368</v>
      </c>
      <c r="K333" s="4">
        <v>0</v>
      </c>
      <c r="L333" s="4" t="s">
        <v>104</v>
      </c>
    </row>
    <row r="334" spans="1:12" ht="17.25" thickBot="1">
      <c r="A334" s="3"/>
      <c r="B334" s="4" t="s">
        <v>369</v>
      </c>
      <c r="C334" s="4">
        <v>0</v>
      </c>
      <c r="D334" s="4" t="s">
        <v>104</v>
      </c>
      <c r="I334" s="3"/>
      <c r="J334" s="4" t="s">
        <v>369</v>
      </c>
      <c r="K334" s="4">
        <v>0</v>
      </c>
      <c r="L334" s="4" t="s">
        <v>104</v>
      </c>
    </row>
    <row r="335" spans="1:12" ht="17.25" thickBot="1">
      <c r="A335" s="3"/>
      <c r="B335" s="4" t="s">
        <v>370</v>
      </c>
      <c r="C335" s="4">
        <v>0</v>
      </c>
      <c r="D335" s="4" t="s">
        <v>104</v>
      </c>
      <c r="I335" s="3"/>
      <c r="J335" s="4" t="s">
        <v>370</v>
      </c>
      <c r="K335" s="4">
        <v>0</v>
      </c>
      <c r="L335" s="4" t="s">
        <v>104</v>
      </c>
    </row>
    <row r="336" spans="1:12" ht="17.25" thickBot="1">
      <c r="A336" s="3"/>
      <c r="B336" s="4" t="s">
        <v>371</v>
      </c>
      <c r="C336" s="4">
        <v>0</v>
      </c>
      <c r="D336" s="4" t="s">
        <v>104</v>
      </c>
      <c r="I336" s="3"/>
      <c r="J336" s="4" t="s">
        <v>371</v>
      </c>
      <c r="K336" s="4">
        <v>0</v>
      </c>
      <c r="L336" s="4" t="s">
        <v>104</v>
      </c>
    </row>
    <row r="337" spans="1:12" ht="17.25" thickBot="1">
      <c r="A337" s="3"/>
      <c r="B337" s="4" t="s">
        <v>372</v>
      </c>
      <c r="C337" s="4">
        <v>0</v>
      </c>
      <c r="D337" s="4" t="s">
        <v>104</v>
      </c>
      <c r="I337" s="3"/>
      <c r="J337" s="4" t="s">
        <v>372</v>
      </c>
      <c r="K337" s="4">
        <v>0</v>
      </c>
      <c r="L337" s="4" t="s">
        <v>104</v>
      </c>
    </row>
    <row r="338" spans="1:12" ht="17.25" thickBot="1">
      <c r="A338" s="3"/>
      <c r="B338" s="4" t="s">
        <v>373</v>
      </c>
      <c r="C338" s="4">
        <v>0</v>
      </c>
      <c r="D338" s="4" t="s">
        <v>104</v>
      </c>
      <c r="I338" s="3"/>
      <c r="J338" s="4" t="s">
        <v>373</v>
      </c>
      <c r="K338" s="4">
        <v>0</v>
      </c>
      <c r="L338" s="4" t="s">
        <v>104</v>
      </c>
    </row>
    <row r="339" spans="1:12" ht="17.25" thickBot="1">
      <c r="A339" s="3"/>
      <c r="B339" s="4" t="s">
        <v>374</v>
      </c>
      <c r="C339" s="4">
        <v>0</v>
      </c>
      <c r="D339" s="4" t="s">
        <v>104</v>
      </c>
      <c r="I339" s="3"/>
      <c r="J339" s="4" t="s">
        <v>374</v>
      </c>
      <c r="K339" s="4">
        <v>0</v>
      </c>
      <c r="L339" s="4" t="s">
        <v>104</v>
      </c>
    </row>
    <row r="340" spans="1:12" ht="17.25" thickBot="1">
      <c r="A340" s="3"/>
      <c r="B340" s="4" t="s">
        <v>375</v>
      </c>
      <c r="C340" s="4">
        <v>0</v>
      </c>
      <c r="D340" s="4" t="s">
        <v>104</v>
      </c>
      <c r="I340" s="3"/>
      <c r="J340" s="4" t="s">
        <v>375</v>
      </c>
      <c r="K340" s="4">
        <v>0</v>
      </c>
      <c r="L340" s="4" t="s">
        <v>104</v>
      </c>
    </row>
    <row r="341" spans="1:12" ht="17.25" thickBot="1">
      <c r="A341" s="3"/>
      <c r="B341" s="4" t="s">
        <v>376</v>
      </c>
      <c r="C341" s="4">
        <v>0</v>
      </c>
      <c r="D341" s="4" t="s">
        <v>104</v>
      </c>
      <c r="I341" s="3"/>
      <c r="J341" s="4" t="s">
        <v>376</v>
      </c>
      <c r="K341" s="4">
        <v>0</v>
      </c>
      <c r="L341" s="4" t="s">
        <v>104</v>
      </c>
    </row>
    <row r="342" spans="1:12" ht="17.25" thickBot="1">
      <c r="A342" s="3"/>
      <c r="B342" s="4" t="s">
        <v>377</v>
      </c>
      <c r="C342" s="4">
        <v>0</v>
      </c>
      <c r="D342" s="4" t="s">
        <v>104</v>
      </c>
      <c r="I342" s="3"/>
      <c r="J342" s="4" t="s">
        <v>377</v>
      </c>
      <c r="K342" s="4">
        <v>0</v>
      </c>
      <c r="L342" s="4" t="s">
        <v>104</v>
      </c>
    </row>
    <row r="343" spans="1:12" ht="17.25" thickBot="1">
      <c r="A343" s="3"/>
      <c r="B343" s="4" t="s">
        <v>378</v>
      </c>
      <c r="C343" s="4">
        <v>0</v>
      </c>
      <c r="D343" s="4" t="s">
        <v>104</v>
      </c>
      <c r="I343" s="3"/>
      <c r="J343" s="4" t="s">
        <v>378</v>
      </c>
      <c r="K343" s="4">
        <v>0</v>
      </c>
      <c r="L343" s="4" t="s">
        <v>104</v>
      </c>
    </row>
    <row r="344" spans="1:12" ht="17.25" thickBot="1">
      <c r="A344" s="3"/>
      <c r="B344" s="4" t="s">
        <v>379</v>
      </c>
      <c r="C344" s="4">
        <v>0</v>
      </c>
      <c r="D344" s="4" t="s">
        <v>104</v>
      </c>
      <c r="I344" s="3"/>
      <c r="J344" s="4" t="s">
        <v>379</v>
      </c>
      <c r="K344" s="4">
        <v>0</v>
      </c>
      <c r="L344" s="4" t="s">
        <v>104</v>
      </c>
    </row>
    <row r="345" spans="1:12" ht="17.25" thickBot="1">
      <c r="A345" s="3"/>
      <c r="B345" s="4" t="s">
        <v>380</v>
      </c>
      <c r="C345" s="4">
        <v>0</v>
      </c>
      <c r="D345" s="4" t="s">
        <v>104</v>
      </c>
      <c r="I345" s="3"/>
      <c r="J345" s="4" t="s">
        <v>380</v>
      </c>
      <c r="K345" s="4">
        <v>0</v>
      </c>
      <c r="L345" s="4" t="s">
        <v>104</v>
      </c>
    </row>
    <row r="346" spans="1:12" ht="17.25" thickBot="1">
      <c r="A346" s="3"/>
      <c r="B346" s="4" t="s">
        <v>381</v>
      </c>
      <c r="C346" s="4">
        <v>0</v>
      </c>
      <c r="D346" s="4" t="s">
        <v>104</v>
      </c>
      <c r="I346" s="3"/>
      <c r="J346" s="4" t="s">
        <v>381</v>
      </c>
      <c r="K346" s="4">
        <v>0</v>
      </c>
      <c r="L346" s="4" t="s">
        <v>104</v>
      </c>
    </row>
    <row r="347" spans="1:12" ht="17.25" thickBot="1">
      <c r="A347" s="3"/>
      <c r="B347" s="4" t="s">
        <v>382</v>
      </c>
      <c r="C347" s="4">
        <v>0</v>
      </c>
      <c r="D347" s="4" t="s">
        <v>104</v>
      </c>
      <c r="I347" s="3"/>
      <c r="J347" s="4" t="s">
        <v>382</v>
      </c>
      <c r="K347" s="4">
        <v>0</v>
      </c>
      <c r="L347" s="4" t="s">
        <v>104</v>
      </c>
    </row>
    <row r="348" spans="1:12" ht="17.25" thickBot="1">
      <c r="A348" s="3"/>
      <c r="B348" s="4" t="s">
        <v>383</v>
      </c>
      <c r="C348" s="4">
        <v>0</v>
      </c>
      <c r="D348" s="4" t="s">
        <v>104</v>
      </c>
      <c r="I348" s="3"/>
      <c r="J348" s="4" t="s">
        <v>383</v>
      </c>
      <c r="K348" s="4">
        <v>0</v>
      </c>
      <c r="L348" s="4" t="s">
        <v>104</v>
      </c>
    </row>
    <row r="349" spans="1:12" ht="17.25" thickBot="1">
      <c r="A349" s="3"/>
      <c r="B349" s="4" t="s">
        <v>384</v>
      </c>
      <c r="C349" s="4">
        <v>0</v>
      </c>
      <c r="D349" s="4" t="s">
        <v>104</v>
      </c>
      <c r="I349" s="3"/>
      <c r="J349" s="4" t="s">
        <v>384</v>
      </c>
      <c r="K349" s="4">
        <v>0</v>
      </c>
      <c r="L349" s="4" t="s">
        <v>104</v>
      </c>
    </row>
    <row r="350" spans="1:12" ht="17.25" thickBot="1">
      <c r="A350" s="3"/>
      <c r="B350" s="4" t="s">
        <v>385</v>
      </c>
      <c r="C350" s="4">
        <v>0</v>
      </c>
      <c r="D350" s="4" t="s">
        <v>104</v>
      </c>
      <c r="I350" s="3"/>
      <c r="J350" s="4" t="s">
        <v>385</v>
      </c>
      <c r="K350" s="4">
        <v>0</v>
      </c>
      <c r="L350" s="4" t="s">
        <v>104</v>
      </c>
    </row>
    <row r="351" spans="1:12" ht="17.25" thickBot="1">
      <c r="A351" s="3"/>
      <c r="B351" s="4" t="s">
        <v>386</v>
      </c>
      <c r="C351" s="4">
        <v>0</v>
      </c>
      <c r="D351" s="4" t="s">
        <v>104</v>
      </c>
      <c r="I351" s="3"/>
      <c r="J351" s="4" t="s">
        <v>386</v>
      </c>
      <c r="K351" s="4">
        <v>0</v>
      </c>
      <c r="L351" s="4" t="s">
        <v>104</v>
      </c>
    </row>
    <row r="352" spans="1:12" ht="17.25" thickBot="1">
      <c r="A352" s="3"/>
      <c r="B352" s="4" t="s">
        <v>387</v>
      </c>
      <c r="C352" s="4">
        <v>0</v>
      </c>
      <c r="D352" s="4" t="s">
        <v>104</v>
      </c>
      <c r="I352" s="3"/>
      <c r="J352" s="4" t="s">
        <v>387</v>
      </c>
      <c r="K352" s="4">
        <v>0</v>
      </c>
      <c r="L352" s="4" t="s">
        <v>104</v>
      </c>
    </row>
    <row r="353" spans="1:12" ht="17.25" thickBot="1">
      <c r="A353" s="3"/>
      <c r="B353" s="4" t="s">
        <v>388</v>
      </c>
      <c r="C353" s="4">
        <v>0</v>
      </c>
      <c r="D353" s="4" t="s">
        <v>104</v>
      </c>
      <c r="I353" s="3"/>
      <c r="J353" s="4" t="s">
        <v>388</v>
      </c>
      <c r="K353" s="4">
        <v>0</v>
      </c>
      <c r="L353" s="4" t="s">
        <v>104</v>
      </c>
    </row>
    <row r="354" spans="1:12" ht="17.25" thickBot="1">
      <c r="A354" s="3"/>
      <c r="B354" s="4" t="s">
        <v>389</v>
      </c>
      <c r="C354" s="4">
        <v>0</v>
      </c>
      <c r="D354" s="4" t="s">
        <v>104</v>
      </c>
      <c r="I354" s="3"/>
      <c r="J354" s="4" t="s">
        <v>389</v>
      </c>
      <c r="K354" s="4">
        <v>0</v>
      </c>
      <c r="L354" s="4" t="s">
        <v>104</v>
      </c>
    </row>
    <row r="355" spans="1:12" ht="17.25" thickBot="1">
      <c r="A355" s="3"/>
      <c r="B355" s="4" t="s">
        <v>390</v>
      </c>
      <c r="C355" s="4">
        <v>0</v>
      </c>
      <c r="D355" s="4" t="s">
        <v>104</v>
      </c>
      <c r="I355" s="3"/>
      <c r="J355" s="4" t="s">
        <v>390</v>
      </c>
      <c r="K355" s="4">
        <v>0</v>
      </c>
      <c r="L355" s="4" t="s">
        <v>104</v>
      </c>
    </row>
    <row r="356" spans="1:12" ht="17.25" thickBot="1">
      <c r="A356" s="3"/>
      <c r="B356" s="4" t="s">
        <v>391</v>
      </c>
      <c r="C356" s="4">
        <v>0</v>
      </c>
      <c r="D356" s="4" t="s">
        <v>104</v>
      </c>
      <c r="I356" s="3"/>
      <c r="J356" s="4" t="s">
        <v>391</v>
      </c>
      <c r="K356" s="4">
        <v>0</v>
      </c>
      <c r="L356" s="4" t="s">
        <v>104</v>
      </c>
    </row>
    <row r="357" spans="1:12" ht="17.25" thickBot="1">
      <c r="A357" s="3"/>
      <c r="B357" s="4" t="s">
        <v>392</v>
      </c>
      <c r="C357" s="4">
        <v>0</v>
      </c>
      <c r="D357" s="4" t="s">
        <v>104</v>
      </c>
      <c r="I357" s="3"/>
      <c r="J357" s="4" t="s">
        <v>392</v>
      </c>
      <c r="K357" s="4">
        <v>0</v>
      </c>
      <c r="L357" s="4" t="s">
        <v>104</v>
      </c>
    </row>
    <row r="358" spans="1:12" ht="17.25" thickBot="1">
      <c r="A358" s="3"/>
      <c r="B358" s="4" t="s">
        <v>393</v>
      </c>
      <c r="C358" s="4">
        <v>0</v>
      </c>
      <c r="D358" s="4" t="s">
        <v>104</v>
      </c>
      <c r="I358" s="3"/>
      <c r="J358" s="4" t="s">
        <v>393</v>
      </c>
      <c r="K358" s="4">
        <v>0</v>
      </c>
      <c r="L358" s="4" t="s">
        <v>104</v>
      </c>
    </row>
    <row r="359" spans="1:12" ht="17.25" thickBot="1">
      <c r="A359" s="3"/>
      <c r="B359" s="4" t="s">
        <v>394</v>
      </c>
      <c r="C359" s="4">
        <v>0</v>
      </c>
      <c r="D359" s="4" t="s">
        <v>104</v>
      </c>
      <c r="I359" s="3"/>
      <c r="J359" s="4" t="s">
        <v>394</v>
      </c>
      <c r="K359" s="4">
        <v>0</v>
      </c>
      <c r="L359" s="4" t="s">
        <v>104</v>
      </c>
    </row>
    <row r="360" spans="1:12" ht="17.25" thickBot="1">
      <c r="A360" s="3"/>
      <c r="B360" s="4" t="s">
        <v>395</v>
      </c>
      <c r="C360" s="4">
        <v>0</v>
      </c>
      <c r="D360" s="4" t="s">
        <v>104</v>
      </c>
      <c r="I360" s="3"/>
      <c r="J360" s="4" t="s">
        <v>395</v>
      </c>
      <c r="K360" s="4">
        <v>0</v>
      </c>
      <c r="L360" s="4" t="s">
        <v>104</v>
      </c>
    </row>
    <row r="361" spans="1:12" ht="17.25" thickBot="1">
      <c r="A361" s="3"/>
      <c r="B361" s="4" t="s">
        <v>396</v>
      </c>
      <c r="C361" s="4">
        <v>0</v>
      </c>
      <c r="D361" s="4" t="s">
        <v>104</v>
      </c>
      <c r="I361" s="3"/>
      <c r="J361" s="4" t="s">
        <v>396</v>
      </c>
      <c r="K361" s="4">
        <v>0</v>
      </c>
      <c r="L361" s="4" t="s">
        <v>104</v>
      </c>
    </row>
    <row r="362" spans="1:12" ht="17.25" thickBot="1">
      <c r="A362" s="3"/>
      <c r="B362" s="4" t="s">
        <v>397</v>
      </c>
      <c r="C362" s="4">
        <v>0</v>
      </c>
      <c r="D362" s="4" t="s">
        <v>104</v>
      </c>
      <c r="I362" s="3"/>
      <c r="J362" s="4" t="s">
        <v>397</v>
      </c>
      <c r="K362" s="4">
        <v>0</v>
      </c>
      <c r="L362" s="4" t="s">
        <v>104</v>
      </c>
    </row>
    <row r="363" spans="1:12" ht="17.25" thickBot="1">
      <c r="A363" s="3"/>
      <c r="B363" s="4" t="s">
        <v>398</v>
      </c>
      <c r="C363" s="4">
        <v>0</v>
      </c>
      <c r="D363" s="4" t="s">
        <v>104</v>
      </c>
      <c r="I363" s="3"/>
      <c r="J363" s="4" t="s">
        <v>398</v>
      </c>
      <c r="K363" s="4">
        <v>0</v>
      </c>
      <c r="L363" s="4" t="s">
        <v>104</v>
      </c>
    </row>
    <row r="364" spans="1:12" ht="17.25" thickBot="1">
      <c r="A364" s="3"/>
      <c r="B364" s="4" t="s">
        <v>399</v>
      </c>
      <c r="C364" s="4">
        <v>0</v>
      </c>
      <c r="D364" s="4" t="s">
        <v>104</v>
      </c>
      <c r="I364" s="3"/>
      <c r="J364" s="4" t="s">
        <v>399</v>
      </c>
      <c r="K364" s="4">
        <v>0</v>
      </c>
      <c r="L364" s="4" t="s">
        <v>104</v>
      </c>
    </row>
    <row r="365" spans="1:12" ht="17.25" thickBot="1">
      <c r="A365" s="3"/>
      <c r="B365" s="4" t="s">
        <v>400</v>
      </c>
      <c r="C365" s="4">
        <v>0</v>
      </c>
      <c r="D365" s="4" t="s">
        <v>104</v>
      </c>
      <c r="I365" s="3"/>
      <c r="J365" s="4" t="s">
        <v>400</v>
      </c>
      <c r="K365" s="4">
        <v>0</v>
      </c>
      <c r="L365" s="4" t="s">
        <v>104</v>
      </c>
    </row>
    <row r="366" spans="1:12" ht="17.25" thickBot="1">
      <c r="A366" s="3"/>
      <c r="B366" s="4" t="s">
        <v>401</v>
      </c>
      <c r="C366" s="4">
        <v>0</v>
      </c>
      <c r="D366" s="4" t="s">
        <v>104</v>
      </c>
      <c r="I366" s="3"/>
      <c r="J366" s="4" t="s">
        <v>401</v>
      </c>
      <c r="K366" s="4">
        <v>0</v>
      </c>
      <c r="L366" s="4" t="s">
        <v>104</v>
      </c>
    </row>
    <row r="367" spans="1:12" ht="17.25" thickBot="1">
      <c r="A367" s="3"/>
      <c r="B367" s="4" t="s">
        <v>402</v>
      </c>
      <c r="C367" s="4">
        <v>0</v>
      </c>
      <c r="D367" s="4" t="s">
        <v>104</v>
      </c>
      <c r="I367" s="3"/>
      <c r="J367" s="4" t="s">
        <v>402</v>
      </c>
      <c r="K367" s="4">
        <v>0</v>
      </c>
      <c r="L367" s="4" t="s">
        <v>104</v>
      </c>
    </row>
    <row r="368" spans="1:12" ht="17.25" thickBot="1">
      <c r="A368" s="3"/>
      <c r="B368" s="4" t="s">
        <v>403</v>
      </c>
      <c r="C368" s="4">
        <v>0</v>
      </c>
      <c r="D368" s="4" t="s">
        <v>104</v>
      </c>
      <c r="I368" s="3"/>
      <c r="J368" s="4" t="s">
        <v>403</v>
      </c>
      <c r="K368" s="4">
        <v>0</v>
      </c>
      <c r="L368" s="4" t="s">
        <v>104</v>
      </c>
    </row>
    <row r="369" spans="1:12" ht="17.25" thickBot="1">
      <c r="A369" s="3"/>
      <c r="B369" s="4" t="s">
        <v>404</v>
      </c>
      <c r="C369" s="4">
        <v>0</v>
      </c>
      <c r="D369" s="4" t="s">
        <v>104</v>
      </c>
      <c r="I369" s="3"/>
      <c r="J369" s="4" t="s">
        <v>404</v>
      </c>
      <c r="K369" s="4">
        <v>0</v>
      </c>
      <c r="L369" s="4" t="s">
        <v>104</v>
      </c>
    </row>
    <row r="370" spans="1:12" ht="17.25" thickBot="1">
      <c r="A370" s="3"/>
      <c r="B370" s="4" t="s">
        <v>405</v>
      </c>
      <c r="C370" s="4">
        <v>0</v>
      </c>
      <c r="D370" s="4" t="s">
        <v>104</v>
      </c>
      <c r="I370" s="3"/>
      <c r="J370" s="4" t="s">
        <v>405</v>
      </c>
      <c r="K370" s="4">
        <v>0</v>
      </c>
      <c r="L370" s="4" t="s">
        <v>104</v>
      </c>
    </row>
    <row r="371" spans="1:12" ht="17.25" thickBot="1">
      <c r="A371" s="3"/>
      <c r="B371" s="4" t="s">
        <v>406</v>
      </c>
      <c r="C371" s="4">
        <v>0</v>
      </c>
      <c r="D371" s="4" t="s">
        <v>104</v>
      </c>
      <c r="I371" s="3"/>
      <c r="J371" s="4" t="s">
        <v>406</v>
      </c>
      <c r="K371" s="4">
        <v>0</v>
      </c>
      <c r="L371" s="4" t="s">
        <v>104</v>
      </c>
    </row>
    <row r="372" spans="1:12" ht="17.25" thickBot="1">
      <c r="A372" s="3"/>
      <c r="B372" s="4" t="s">
        <v>407</v>
      </c>
      <c r="C372" s="4">
        <v>0</v>
      </c>
      <c r="D372" s="4" t="s">
        <v>104</v>
      </c>
      <c r="I372" s="3"/>
      <c r="J372" s="4" t="s">
        <v>407</v>
      </c>
      <c r="K372" s="4">
        <v>0</v>
      </c>
      <c r="L372" s="4" t="s">
        <v>104</v>
      </c>
    </row>
    <row r="373" spans="1:12" ht="17.25" thickBot="1">
      <c r="A373" s="3"/>
      <c r="B373" s="4" t="s">
        <v>408</v>
      </c>
      <c r="C373" s="4">
        <v>0</v>
      </c>
      <c r="D373" s="4" t="s">
        <v>104</v>
      </c>
      <c r="I373" s="3"/>
      <c r="J373" s="4" t="s">
        <v>408</v>
      </c>
      <c r="K373" s="4">
        <v>0</v>
      </c>
      <c r="L373" s="4" t="s">
        <v>104</v>
      </c>
    </row>
    <row r="374" spans="1:12" ht="17.25" thickBot="1">
      <c r="A374" s="3"/>
      <c r="B374" s="4" t="s">
        <v>409</v>
      </c>
      <c r="C374" s="4">
        <v>0</v>
      </c>
      <c r="D374" s="4" t="s">
        <v>104</v>
      </c>
      <c r="I374" s="3"/>
      <c r="J374" s="4" t="s">
        <v>409</v>
      </c>
      <c r="K374" s="4">
        <v>0</v>
      </c>
      <c r="L374" s="4" t="s">
        <v>104</v>
      </c>
    </row>
    <row r="375" spans="1:12" ht="17.25" thickBot="1">
      <c r="A375" s="3"/>
      <c r="B375" s="4" t="s">
        <v>410</v>
      </c>
      <c r="C375" s="4">
        <v>0</v>
      </c>
      <c r="D375" s="4" t="s">
        <v>104</v>
      </c>
      <c r="I375" s="3"/>
      <c r="J375" s="4" t="s">
        <v>410</v>
      </c>
      <c r="K375" s="4">
        <v>0</v>
      </c>
      <c r="L375" s="4" t="s">
        <v>104</v>
      </c>
    </row>
    <row r="376" spans="1:12" ht="17.25" thickBot="1">
      <c r="A376" s="3"/>
      <c r="B376" s="4" t="s">
        <v>411</v>
      </c>
      <c r="C376" s="4">
        <v>0</v>
      </c>
      <c r="D376" s="4" t="s">
        <v>104</v>
      </c>
      <c r="I376" s="3"/>
      <c r="J376" s="4" t="s">
        <v>411</v>
      </c>
      <c r="K376" s="4">
        <v>0</v>
      </c>
      <c r="L376" s="4" t="s">
        <v>104</v>
      </c>
    </row>
    <row r="377" spans="1:12" ht="17.25" thickBot="1">
      <c r="A377" s="3"/>
      <c r="B377" s="4" t="s">
        <v>412</v>
      </c>
      <c r="C377" s="4">
        <v>0</v>
      </c>
      <c r="D377" s="4" t="s">
        <v>104</v>
      </c>
      <c r="I377" s="3"/>
      <c r="J377" s="4" t="s">
        <v>412</v>
      </c>
      <c r="K377" s="4">
        <v>0</v>
      </c>
      <c r="L377" s="4" t="s">
        <v>104</v>
      </c>
    </row>
    <row r="378" spans="1:12" ht="17.25" thickBot="1">
      <c r="A378" s="3"/>
      <c r="B378" s="4" t="s">
        <v>413</v>
      </c>
      <c r="C378" s="4">
        <v>0</v>
      </c>
      <c r="D378" s="4" t="s">
        <v>104</v>
      </c>
      <c r="I378" s="3"/>
      <c r="J378" s="4" t="s">
        <v>413</v>
      </c>
      <c r="K378" s="4">
        <v>0</v>
      </c>
      <c r="L378" s="4" t="s">
        <v>104</v>
      </c>
    </row>
    <row r="379" spans="1:12" ht="17.25" thickBot="1">
      <c r="A379" s="3"/>
      <c r="B379" s="4" t="s">
        <v>414</v>
      </c>
      <c r="C379" s="4">
        <v>0</v>
      </c>
      <c r="D379" s="4" t="s">
        <v>104</v>
      </c>
      <c r="I379" s="3"/>
      <c r="J379" s="4" t="s">
        <v>414</v>
      </c>
      <c r="K379" s="4">
        <v>0</v>
      </c>
      <c r="L379" s="4" t="s">
        <v>104</v>
      </c>
    </row>
    <row r="380" spans="1:12" ht="17.25" thickBot="1">
      <c r="A380" s="3"/>
      <c r="B380" s="4" t="s">
        <v>415</v>
      </c>
      <c r="C380" s="4">
        <v>0</v>
      </c>
      <c r="D380" s="4" t="s">
        <v>104</v>
      </c>
      <c r="I380" s="3"/>
      <c r="J380" s="4" t="s">
        <v>415</v>
      </c>
      <c r="K380" s="4">
        <v>0</v>
      </c>
      <c r="L380" s="4" t="s">
        <v>104</v>
      </c>
    </row>
    <row r="381" spans="1:12" ht="17.25" thickBot="1">
      <c r="A381" s="3"/>
      <c r="B381" s="4" t="s">
        <v>416</v>
      </c>
      <c r="C381" s="4">
        <v>0</v>
      </c>
      <c r="D381" s="4" t="s">
        <v>104</v>
      </c>
      <c r="I381" s="3"/>
      <c r="J381" s="4" t="s">
        <v>416</v>
      </c>
      <c r="K381" s="4">
        <v>0</v>
      </c>
      <c r="L381" s="4" t="s">
        <v>104</v>
      </c>
    </row>
    <row r="382" spans="1:12" ht="17.25" thickBot="1">
      <c r="A382" s="3"/>
      <c r="B382" s="4" t="s">
        <v>417</v>
      </c>
      <c r="C382" s="4">
        <v>0</v>
      </c>
      <c r="D382" s="4" t="s">
        <v>104</v>
      </c>
      <c r="I382" s="3"/>
      <c r="J382" s="4" t="s">
        <v>417</v>
      </c>
      <c r="K382" s="4">
        <v>0</v>
      </c>
      <c r="L382" s="4" t="s">
        <v>104</v>
      </c>
    </row>
    <row r="383" spans="1:12" ht="17.25" thickBot="1">
      <c r="A383" s="3"/>
      <c r="B383" s="4" t="s">
        <v>418</v>
      </c>
      <c r="C383" s="4">
        <v>0</v>
      </c>
      <c r="D383" s="4" t="s">
        <v>104</v>
      </c>
      <c r="I383" s="3"/>
      <c r="J383" s="4" t="s">
        <v>418</v>
      </c>
      <c r="K383" s="4">
        <v>0</v>
      </c>
      <c r="L383" s="4" t="s">
        <v>104</v>
      </c>
    </row>
    <row r="384" spans="1:12" ht="17.25" thickBot="1">
      <c r="A384" s="3"/>
      <c r="B384" s="4" t="s">
        <v>419</v>
      </c>
      <c r="C384" s="4">
        <v>0</v>
      </c>
      <c r="D384" s="4" t="s">
        <v>104</v>
      </c>
      <c r="I384" s="3"/>
      <c r="J384" s="4" t="s">
        <v>419</v>
      </c>
      <c r="K384" s="4">
        <v>0</v>
      </c>
      <c r="L384" s="4" t="s">
        <v>104</v>
      </c>
    </row>
    <row r="385" spans="1:12" ht="17.25" thickBot="1">
      <c r="A385" s="3"/>
      <c r="B385" s="4" t="s">
        <v>420</v>
      </c>
      <c r="C385" s="4">
        <v>0</v>
      </c>
      <c r="D385" s="4" t="s">
        <v>104</v>
      </c>
      <c r="I385" s="3"/>
      <c r="J385" s="4" t="s">
        <v>420</v>
      </c>
      <c r="K385" s="4">
        <v>0</v>
      </c>
      <c r="L385" s="4" t="s">
        <v>104</v>
      </c>
    </row>
    <row r="386" spans="1:12" ht="17.25" thickBot="1">
      <c r="A386" s="3"/>
      <c r="B386" s="4" t="s">
        <v>421</v>
      </c>
      <c r="C386" s="4">
        <v>0</v>
      </c>
      <c r="D386" s="4" t="s">
        <v>104</v>
      </c>
      <c r="I386" s="3"/>
      <c r="J386" s="4" t="s">
        <v>421</v>
      </c>
      <c r="K386" s="4">
        <v>0</v>
      </c>
      <c r="L386" s="4" t="s">
        <v>104</v>
      </c>
    </row>
    <row r="387" spans="1:12" ht="17.25" thickBot="1">
      <c r="A387" s="3"/>
      <c r="B387" s="4" t="s">
        <v>422</v>
      </c>
      <c r="C387" s="4">
        <v>0</v>
      </c>
      <c r="D387" s="4" t="s">
        <v>104</v>
      </c>
      <c r="I387" s="3"/>
      <c r="J387" s="4" t="s">
        <v>422</v>
      </c>
      <c r="K387" s="4">
        <v>0</v>
      </c>
      <c r="L387" s="4" t="s">
        <v>104</v>
      </c>
    </row>
    <row r="388" spans="1:12" ht="17.25" thickBot="1">
      <c r="A388" s="3"/>
      <c r="B388" s="4" t="s">
        <v>423</v>
      </c>
      <c r="C388" s="4">
        <v>0</v>
      </c>
      <c r="D388" s="4" t="s">
        <v>104</v>
      </c>
      <c r="I388" s="3"/>
      <c r="J388" s="4" t="s">
        <v>423</v>
      </c>
      <c r="K388" s="4">
        <v>0</v>
      </c>
      <c r="L388" s="4" t="s">
        <v>104</v>
      </c>
    </row>
    <row r="389" spans="1:12" ht="17.25" thickBot="1">
      <c r="A389" s="3"/>
      <c r="B389" s="4" t="s">
        <v>424</v>
      </c>
      <c r="C389" s="4">
        <v>0</v>
      </c>
      <c r="D389" s="4" t="s">
        <v>104</v>
      </c>
      <c r="I389" s="3"/>
      <c r="J389" s="4" t="s">
        <v>424</v>
      </c>
      <c r="K389" s="4">
        <v>0</v>
      </c>
      <c r="L389" s="4" t="s">
        <v>104</v>
      </c>
    </row>
    <row r="390" spans="1:12" ht="17.25" thickBot="1">
      <c r="A390" s="3"/>
      <c r="B390" s="4" t="s">
        <v>425</v>
      </c>
      <c r="C390" s="4">
        <v>0</v>
      </c>
      <c r="D390" s="4" t="s">
        <v>104</v>
      </c>
      <c r="I390" s="3"/>
      <c r="J390" s="4" t="s">
        <v>425</v>
      </c>
      <c r="K390" s="4">
        <v>0</v>
      </c>
      <c r="L390" s="4" t="s">
        <v>104</v>
      </c>
    </row>
    <row r="391" spans="1:12" ht="17.25" thickBot="1">
      <c r="A391" s="3"/>
      <c r="B391" s="4" t="s">
        <v>426</v>
      </c>
      <c r="C391" s="4">
        <v>0</v>
      </c>
      <c r="D391" s="4" t="s">
        <v>104</v>
      </c>
      <c r="I391" s="3"/>
      <c r="J391" s="4" t="s">
        <v>426</v>
      </c>
      <c r="K391" s="4">
        <v>0</v>
      </c>
      <c r="L391" s="4" t="s">
        <v>104</v>
      </c>
    </row>
    <row r="392" spans="1:12" ht="17.25" thickBot="1">
      <c r="A392" s="3"/>
      <c r="B392" s="4" t="s">
        <v>427</v>
      </c>
      <c r="C392" s="4">
        <v>0</v>
      </c>
      <c r="D392" s="4" t="s">
        <v>104</v>
      </c>
      <c r="I392" s="3"/>
      <c r="J392" s="4" t="s">
        <v>427</v>
      </c>
      <c r="K392" s="4">
        <v>0</v>
      </c>
      <c r="L392" s="4" t="s">
        <v>104</v>
      </c>
    </row>
    <row r="393" spans="1:12" ht="17.25" thickBot="1">
      <c r="A393" s="3"/>
      <c r="B393" s="4" t="s">
        <v>428</v>
      </c>
      <c r="C393" s="4">
        <v>0</v>
      </c>
      <c r="D393" s="4" t="s">
        <v>104</v>
      </c>
      <c r="I393" s="3"/>
      <c r="J393" s="4" t="s">
        <v>428</v>
      </c>
      <c r="K393" s="4">
        <v>0</v>
      </c>
      <c r="L393" s="4" t="s">
        <v>104</v>
      </c>
    </row>
    <row r="394" spans="1:12" ht="17.25" thickBot="1">
      <c r="A394" s="3"/>
      <c r="B394" s="4" t="s">
        <v>429</v>
      </c>
      <c r="C394" s="4">
        <v>0</v>
      </c>
      <c r="D394" s="4" t="s">
        <v>104</v>
      </c>
      <c r="I394" s="3"/>
      <c r="J394" s="4" t="s">
        <v>429</v>
      </c>
      <c r="K394" s="4">
        <v>0</v>
      </c>
      <c r="L394" s="4" t="s">
        <v>104</v>
      </c>
    </row>
    <row r="395" spans="1:12" ht="17.25" thickBot="1">
      <c r="A395" s="3"/>
      <c r="B395" s="4" t="s">
        <v>430</v>
      </c>
      <c r="C395" s="4">
        <v>0</v>
      </c>
      <c r="D395" s="4" t="s">
        <v>104</v>
      </c>
      <c r="I395" s="3"/>
      <c r="J395" s="4" t="s">
        <v>430</v>
      </c>
      <c r="K395" s="4">
        <v>0</v>
      </c>
      <c r="L395" s="4" t="s">
        <v>104</v>
      </c>
    </row>
    <row r="396" spans="1:12" ht="17.25" thickBot="1">
      <c r="A396" s="3"/>
      <c r="B396" s="4" t="s">
        <v>431</v>
      </c>
      <c r="C396" s="4">
        <v>0</v>
      </c>
      <c r="D396" s="4" t="s">
        <v>104</v>
      </c>
      <c r="I396" s="3"/>
      <c r="J396" s="4" t="s">
        <v>431</v>
      </c>
      <c r="K396" s="4">
        <v>0</v>
      </c>
      <c r="L396" s="4" t="s">
        <v>104</v>
      </c>
    </row>
    <row r="397" spans="1:12" ht="17.25" thickBot="1">
      <c r="A397" s="3"/>
      <c r="B397" s="4" t="s">
        <v>432</v>
      </c>
      <c r="C397" s="4">
        <v>0</v>
      </c>
      <c r="D397" s="4" t="s">
        <v>104</v>
      </c>
      <c r="I397" s="3"/>
      <c r="J397" s="4" t="s">
        <v>432</v>
      </c>
      <c r="K397" s="4">
        <v>0</v>
      </c>
      <c r="L397" s="4" t="s">
        <v>104</v>
      </c>
    </row>
    <row r="398" spans="1:12" ht="17.25" thickBot="1">
      <c r="A398" s="3"/>
      <c r="B398" s="4" t="s">
        <v>433</v>
      </c>
      <c r="C398" s="4">
        <v>0</v>
      </c>
      <c r="D398" s="4" t="s">
        <v>104</v>
      </c>
      <c r="I398" s="3"/>
      <c r="J398" s="4" t="s">
        <v>433</v>
      </c>
      <c r="K398" s="4">
        <v>0</v>
      </c>
      <c r="L398" s="4" t="s">
        <v>104</v>
      </c>
    </row>
    <row r="399" spans="1:12" ht="17.25" thickBot="1">
      <c r="A399" s="3"/>
      <c r="B399" s="4" t="s">
        <v>434</v>
      </c>
      <c r="C399" s="4">
        <v>0</v>
      </c>
      <c r="D399" s="4" t="s">
        <v>104</v>
      </c>
      <c r="I399" s="3"/>
      <c r="J399" s="4" t="s">
        <v>434</v>
      </c>
      <c r="K399" s="4">
        <v>0</v>
      </c>
      <c r="L399" s="4" t="s">
        <v>104</v>
      </c>
    </row>
    <row r="400" spans="1:12" ht="17.25" thickBot="1">
      <c r="A400" s="3"/>
      <c r="B400" s="4" t="s">
        <v>435</v>
      </c>
      <c r="C400" s="4">
        <v>0</v>
      </c>
      <c r="D400" s="4" t="s">
        <v>104</v>
      </c>
      <c r="I400" s="3"/>
      <c r="J400" s="4" t="s">
        <v>435</v>
      </c>
      <c r="K400" s="4">
        <v>0</v>
      </c>
      <c r="L400" s="4" t="s">
        <v>104</v>
      </c>
    </row>
    <row r="401" spans="1:12" ht="17.25" thickBot="1">
      <c r="A401" s="3"/>
      <c r="B401" s="4" t="s">
        <v>436</v>
      </c>
      <c r="C401" s="4">
        <v>0</v>
      </c>
      <c r="D401" s="4" t="s">
        <v>104</v>
      </c>
      <c r="I401" s="3"/>
      <c r="J401" s="4" t="s">
        <v>436</v>
      </c>
      <c r="K401" s="4">
        <v>0</v>
      </c>
      <c r="L401" s="4" t="s">
        <v>104</v>
      </c>
    </row>
    <row r="402" spans="1:12" ht="17.25" thickBot="1">
      <c r="A402" s="3"/>
      <c r="B402" s="4" t="s">
        <v>437</v>
      </c>
      <c r="C402" s="4">
        <v>0</v>
      </c>
      <c r="D402" s="4" t="s">
        <v>104</v>
      </c>
      <c r="I402" s="3"/>
      <c r="J402" s="4" t="s">
        <v>437</v>
      </c>
      <c r="K402" s="4">
        <v>0</v>
      </c>
      <c r="L402" s="4" t="s">
        <v>104</v>
      </c>
    </row>
    <row r="403" spans="1:12" ht="17.25" thickBot="1">
      <c r="A403" s="3"/>
      <c r="B403" s="4" t="s">
        <v>438</v>
      </c>
      <c r="C403" s="4">
        <v>0</v>
      </c>
      <c r="D403" s="4" t="s">
        <v>104</v>
      </c>
      <c r="I403" s="3"/>
      <c r="J403" s="4" t="s">
        <v>438</v>
      </c>
      <c r="K403" s="4">
        <v>0</v>
      </c>
      <c r="L403" s="4" t="s">
        <v>104</v>
      </c>
    </row>
    <row r="404" spans="1:12" ht="17.25" thickBot="1">
      <c r="A404" s="3"/>
      <c r="B404" s="4" t="s">
        <v>439</v>
      </c>
      <c r="C404" s="4">
        <v>0</v>
      </c>
      <c r="D404" s="4" t="s">
        <v>104</v>
      </c>
      <c r="I404" s="3"/>
      <c r="J404" s="4" t="s">
        <v>439</v>
      </c>
      <c r="K404" s="4">
        <v>0</v>
      </c>
      <c r="L404" s="4" t="s">
        <v>104</v>
      </c>
    </row>
    <row r="405" spans="1:12" ht="17.25" thickBot="1">
      <c r="A405" s="3"/>
      <c r="B405" s="4" t="s">
        <v>440</v>
      </c>
      <c r="C405" s="4">
        <v>0</v>
      </c>
      <c r="D405" s="4" t="s">
        <v>104</v>
      </c>
      <c r="I405" s="3"/>
      <c r="J405" s="4" t="s">
        <v>440</v>
      </c>
      <c r="K405" s="4">
        <v>0</v>
      </c>
      <c r="L405" s="4" t="s">
        <v>104</v>
      </c>
    </row>
    <row r="406" spans="1:12" ht="17.25" thickBot="1">
      <c r="A406" s="3"/>
      <c r="B406" s="4" t="s">
        <v>441</v>
      </c>
      <c r="C406" s="4">
        <v>0</v>
      </c>
      <c r="D406" s="4" t="s">
        <v>104</v>
      </c>
      <c r="I406" s="3"/>
      <c r="J406" s="4" t="s">
        <v>441</v>
      </c>
      <c r="K406" s="4">
        <v>0</v>
      </c>
      <c r="L406" s="4" t="s">
        <v>104</v>
      </c>
    </row>
    <row r="407" spans="1:12" ht="17.25" thickBot="1">
      <c r="A407" s="3"/>
      <c r="B407" s="4" t="s">
        <v>442</v>
      </c>
      <c r="C407" s="4">
        <v>0</v>
      </c>
      <c r="D407" s="4" t="s">
        <v>104</v>
      </c>
      <c r="I407" s="3"/>
      <c r="J407" s="4" t="s">
        <v>442</v>
      </c>
      <c r="K407" s="4">
        <v>0</v>
      </c>
      <c r="L407" s="4" t="s">
        <v>104</v>
      </c>
    </row>
    <row r="408" spans="1:12" ht="17.25" thickBot="1">
      <c r="A408" s="3"/>
      <c r="B408" s="4" t="s">
        <v>443</v>
      </c>
      <c r="C408" s="4">
        <v>0</v>
      </c>
      <c r="D408" s="4" t="s">
        <v>104</v>
      </c>
      <c r="I408" s="3"/>
      <c r="J408" s="4" t="s">
        <v>443</v>
      </c>
      <c r="K408" s="4">
        <v>0</v>
      </c>
      <c r="L408" s="4" t="s">
        <v>104</v>
      </c>
    </row>
    <row r="409" spans="1:12" ht="17.25" thickBot="1">
      <c r="A409" s="3"/>
      <c r="B409" s="4" t="s">
        <v>444</v>
      </c>
      <c r="C409" s="4">
        <v>0</v>
      </c>
      <c r="D409" s="4" t="s">
        <v>104</v>
      </c>
      <c r="I409" s="3"/>
      <c r="J409" s="4" t="s">
        <v>444</v>
      </c>
      <c r="K409" s="4">
        <v>0</v>
      </c>
      <c r="L409" s="4" t="s">
        <v>104</v>
      </c>
    </row>
    <row r="410" spans="1:12" ht="17.25" thickBot="1">
      <c r="A410" s="3"/>
      <c r="B410" s="4" t="s">
        <v>445</v>
      </c>
      <c r="C410" s="4">
        <v>0</v>
      </c>
      <c r="D410" s="4" t="s">
        <v>104</v>
      </c>
      <c r="I410" s="3"/>
      <c r="J410" s="4" t="s">
        <v>445</v>
      </c>
      <c r="K410" s="4">
        <v>0</v>
      </c>
      <c r="L410" s="4" t="s">
        <v>104</v>
      </c>
    </row>
    <row r="411" spans="1:12" ht="17.25" thickBot="1">
      <c r="A411" s="3"/>
      <c r="B411" s="4" t="s">
        <v>446</v>
      </c>
      <c r="C411" s="4">
        <v>0</v>
      </c>
      <c r="D411" s="4" t="s">
        <v>104</v>
      </c>
      <c r="I411" s="3"/>
      <c r="J411" s="4" t="s">
        <v>446</v>
      </c>
      <c r="K411" s="4">
        <v>0</v>
      </c>
      <c r="L411" s="4" t="s">
        <v>104</v>
      </c>
    </row>
    <row r="412" spans="1:12" ht="17.25" thickBot="1">
      <c r="A412" s="3"/>
      <c r="B412" s="4" t="s">
        <v>447</v>
      </c>
      <c r="C412" s="4">
        <v>0</v>
      </c>
      <c r="D412" s="4" t="s">
        <v>104</v>
      </c>
      <c r="I412" s="3"/>
      <c r="J412" s="4" t="s">
        <v>447</v>
      </c>
      <c r="K412" s="4">
        <v>0</v>
      </c>
      <c r="L412" s="4" t="s">
        <v>104</v>
      </c>
    </row>
    <row r="413" spans="1:12" ht="17.25" thickBot="1">
      <c r="A413" s="3"/>
      <c r="B413" s="4" t="s">
        <v>448</v>
      </c>
      <c r="C413" s="4">
        <v>0</v>
      </c>
      <c r="D413" s="4" t="s">
        <v>104</v>
      </c>
      <c r="I413" s="3"/>
      <c r="J413" s="4" t="s">
        <v>448</v>
      </c>
      <c r="K413" s="4">
        <v>0</v>
      </c>
      <c r="L413" s="4" t="s">
        <v>104</v>
      </c>
    </row>
    <row r="414" spans="1:12" ht="17.25" thickBot="1">
      <c r="A414" s="3"/>
      <c r="B414" s="4" t="s">
        <v>449</v>
      </c>
      <c r="C414" s="4">
        <v>0</v>
      </c>
      <c r="D414" s="4" t="s">
        <v>104</v>
      </c>
      <c r="I414" s="3"/>
      <c r="J414" s="4" t="s">
        <v>449</v>
      </c>
      <c r="K414" s="4">
        <v>0</v>
      </c>
      <c r="L414" s="4" t="s">
        <v>104</v>
      </c>
    </row>
    <row r="415" spans="1:12" ht="17.25" thickBot="1">
      <c r="A415" s="3"/>
      <c r="B415" s="4" t="s">
        <v>450</v>
      </c>
      <c r="C415" s="4">
        <v>0</v>
      </c>
      <c r="D415" s="4" t="s">
        <v>104</v>
      </c>
      <c r="I415" s="3"/>
      <c r="J415" s="4" t="s">
        <v>450</v>
      </c>
      <c r="K415" s="4">
        <v>0</v>
      </c>
      <c r="L415" s="4" t="s">
        <v>104</v>
      </c>
    </row>
    <row r="416" spans="1:12" ht="17.25" thickBot="1">
      <c r="A416" s="3"/>
      <c r="B416" s="4" t="s">
        <v>451</v>
      </c>
      <c r="C416" s="4">
        <v>0</v>
      </c>
      <c r="D416" s="4" t="s">
        <v>104</v>
      </c>
      <c r="I416" s="3"/>
      <c r="J416" s="4" t="s">
        <v>451</v>
      </c>
      <c r="K416" s="4">
        <v>0</v>
      </c>
      <c r="L416" s="4" t="s">
        <v>104</v>
      </c>
    </row>
    <row r="417" spans="1:12" ht="17.25" thickBot="1">
      <c r="A417" s="3"/>
      <c r="B417" s="4" t="s">
        <v>452</v>
      </c>
      <c r="C417" s="4">
        <v>0</v>
      </c>
      <c r="D417" s="4" t="s">
        <v>104</v>
      </c>
      <c r="I417" s="3"/>
      <c r="J417" s="4" t="s">
        <v>452</v>
      </c>
      <c r="K417" s="4">
        <v>0</v>
      </c>
      <c r="L417" s="4" t="s">
        <v>104</v>
      </c>
    </row>
    <row r="418" spans="1:12" ht="17.25" thickBot="1">
      <c r="A418" s="3"/>
      <c r="B418" s="4" t="s">
        <v>453</v>
      </c>
      <c r="C418" s="4">
        <v>0</v>
      </c>
      <c r="D418" s="4" t="s">
        <v>104</v>
      </c>
      <c r="I418" s="3"/>
      <c r="J418" s="4" t="s">
        <v>453</v>
      </c>
      <c r="K418" s="4">
        <v>0</v>
      </c>
      <c r="L418" s="4" t="s">
        <v>104</v>
      </c>
    </row>
    <row r="419" spans="1:12" ht="17.25" thickBot="1">
      <c r="A419" s="3"/>
      <c r="B419" s="4" t="s">
        <v>454</v>
      </c>
      <c r="C419" s="4">
        <v>0</v>
      </c>
      <c r="D419" s="4" t="s">
        <v>104</v>
      </c>
      <c r="I419" s="3"/>
      <c r="J419" s="4" t="s">
        <v>454</v>
      </c>
      <c r="K419" s="4">
        <v>0</v>
      </c>
      <c r="L419" s="4" t="s">
        <v>104</v>
      </c>
    </row>
    <row r="420" spans="1:12" ht="17.25" thickBot="1">
      <c r="A420" s="3"/>
      <c r="B420" s="4" t="s">
        <v>455</v>
      </c>
      <c r="C420" s="4">
        <v>0</v>
      </c>
      <c r="D420" s="4" t="s">
        <v>104</v>
      </c>
      <c r="I420" s="3"/>
      <c r="J420" s="4" t="s">
        <v>455</v>
      </c>
      <c r="K420" s="4">
        <v>0</v>
      </c>
      <c r="L420" s="4" t="s">
        <v>104</v>
      </c>
    </row>
    <row r="421" spans="1:12" ht="17.25" thickBot="1">
      <c r="A421" s="3"/>
      <c r="B421" s="4" t="s">
        <v>456</v>
      </c>
      <c r="C421" s="4">
        <v>0</v>
      </c>
      <c r="D421" s="4" t="s">
        <v>104</v>
      </c>
      <c r="I421" s="3"/>
      <c r="J421" s="4" t="s">
        <v>456</v>
      </c>
      <c r="K421" s="4">
        <v>0</v>
      </c>
      <c r="L421" s="4" t="s">
        <v>104</v>
      </c>
    </row>
    <row r="422" spans="1:12" ht="17.25" thickBot="1">
      <c r="A422" s="3"/>
      <c r="B422" s="4" t="s">
        <v>457</v>
      </c>
      <c r="C422" s="4">
        <v>0</v>
      </c>
      <c r="D422" s="4" t="s">
        <v>104</v>
      </c>
      <c r="I422" s="3"/>
      <c r="J422" s="4" t="s">
        <v>457</v>
      </c>
      <c r="K422" s="4">
        <v>0</v>
      </c>
      <c r="L422" s="4" t="s">
        <v>104</v>
      </c>
    </row>
    <row r="423" spans="1:12" ht="17.25" thickBot="1">
      <c r="A423" s="3"/>
      <c r="B423" s="4" t="s">
        <v>458</v>
      </c>
      <c r="C423" s="4">
        <v>0</v>
      </c>
      <c r="D423" s="4" t="s">
        <v>104</v>
      </c>
      <c r="I423" s="3"/>
      <c r="J423" s="4" t="s">
        <v>458</v>
      </c>
      <c r="K423" s="4">
        <v>0</v>
      </c>
      <c r="L423" s="4" t="s">
        <v>104</v>
      </c>
    </row>
    <row r="424" spans="1:12" ht="17.25" thickBot="1">
      <c r="A424" s="3"/>
      <c r="B424" s="4" t="s">
        <v>459</v>
      </c>
      <c r="C424" s="4">
        <v>0</v>
      </c>
      <c r="D424" s="4" t="s">
        <v>104</v>
      </c>
      <c r="I424" s="3"/>
      <c r="J424" s="4" t="s">
        <v>459</v>
      </c>
      <c r="K424" s="4">
        <v>0</v>
      </c>
      <c r="L424" s="4" t="s">
        <v>104</v>
      </c>
    </row>
    <row r="425" spans="1:12" ht="17.25" thickBot="1">
      <c r="A425" s="3"/>
      <c r="B425" s="4" t="s">
        <v>460</v>
      </c>
      <c r="C425" s="4">
        <v>0</v>
      </c>
      <c r="D425" s="4" t="s">
        <v>104</v>
      </c>
      <c r="I425" s="3"/>
      <c r="J425" s="4" t="s">
        <v>460</v>
      </c>
      <c r="K425" s="4">
        <v>0</v>
      </c>
      <c r="L425" s="4" t="s">
        <v>104</v>
      </c>
    </row>
    <row r="426" spans="1:12" ht="17.25" thickBot="1">
      <c r="A426" s="3"/>
      <c r="B426" s="4" t="s">
        <v>461</v>
      </c>
      <c r="C426" s="4">
        <v>0</v>
      </c>
      <c r="D426" s="4" t="s">
        <v>104</v>
      </c>
      <c r="I426" s="3"/>
      <c r="J426" s="4" t="s">
        <v>461</v>
      </c>
      <c r="K426" s="4">
        <v>0</v>
      </c>
      <c r="L426" s="4" t="s">
        <v>104</v>
      </c>
    </row>
    <row r="427" spans="1:12" ht="17.25" thickBot="1">
      <c r="A427" s="3"/>
      <c r="B427" s="4" t="s">
        <v>462</v>
      </c>
      <c r="C427" s="4">
        <v>0</v>
      </c>
      <c r="D427" s="4" t="s">
        <v>104</v>
      </c>
      <c r="I427" s="3"/>
      <c r="J427" s="4" t="s">
        <v>462</v>
      </c>
      <c r="K427" s="4">
        <v>0</v>
      </c>
      <c r="L427" s="4" t="s">
        <v>104</v>
      </c>
    </row>
    <row r="428" spans="1:12" ht="17.25" thickBot="1">
      <c r="A428" s="3"/>
      <c r="B428" s="4" t="s">
        <v>463</v>
      </c>
      <c r="C428" s="4">
        <v>0</v>
      </c>
      <c r="D428" s="4" t="s">
        <v>104</v>
      </c>
      <c r="I428" s="3"/>
      <c r="J428" s="4" t="s">
        <v>463</v>
      </c>
      <c r="K428" s="4">
        <v>0</v>
      </c>
      <c r="L428" s="4" t="s">
        <v>104</v>
      </c>
    </row>
    <row r="429" spans="1:12" ht="17.25" thickBot="1">
      <c r="A429" s="3"/>
      <c r="B429" s="4" t="s">
        <v>464</v>
      </c>
      <c r="C429" s="4">
        <v>0</v>
      </c>
      <c r="D429" s="4" t="s">
        <v>104</v>
      </c>
      <c r="I429" s="3"/>
      <c r="J429" s="4" t="s">
        <v>464</v>
      </c>
      <c r="K429" s="4">
        <v>29855</v>
      </c>
      <c r="L429" s="4" t="s">
        <v>104</v>
      </c>
    </row>
    <row r="430" spans="1:12" ht="17.25" thickBot="1">
      <c r="A430" s="3"/>
      <c r="B430" s="4" t="s">
        <v>465</v>
      </c>
      <c r="C430" s="4">
        <v>0</v>
      </c>
      <c r="D430" s="4" t="s">
        <v>104</v>
      </c>
      <c r="I430" s="3"/>
      <c r="J430" s="4" t="s">
        <v>465</v>
      </c>
      <c r="K430" s="4">
        <v>35801</v>
      </c>
      <c r="L430" s="4" t="s">
        <v>104</v>
      </c>
    </row>
    <row r="431" spans="1:12" ht="17.25" thickBot="1">
      <c r="A431" s="3"/>
      <c r="B431" s="4" t="s">
        <v>466</v>
      </c>
      <c r="C431" s="4">
        <v>0</v>
      </c>
      <c r="D431" s="4" t="s">
        <v>104</v>
      </c>
      <c r="I431" s="3"/>
      <c r="J431" s="4" t="s">
        <v>466</v>
      </c>
      <c r="K431" s="4">
        <v>42962</v>
      </c>
      <c r="L431" s="4" t="s">
        <v>104</v>
      </c>
    </row>
    <row r="432" spans="1:12" ht="17.25" thickBot="1">
      <c r="A432" s="3"/>
      <c r="B432" s="4" t="s">
        <v>467</v>
      </c>
      <c r="C432" s="4">
        <v>0</v>
      </c>
      <c r="D432" s="4" t="s">
        <v>104</v>
      </c>
      <c r="I432" s="3"/>
      <c r="J432" s="4" t="s">
        <v>467</v>
      </c>
      <c r="K432" s="4">
        <v>42961</v>
      </c>
      <c r="L432" s="4" t="s">
        <v>104</v>
      </c>
    </row>
    <row r="433" spans="1:12" ht="17.25" thickBot="1">
      <c r="A433" s="3"/>
      <c r="B433" s="4" t="s">
        <v>468</v>
      </c>
      <c r="C433" s="4">
        <v>0</v>
      </c>
      <c r="D433" s="4" t="s">
        <v>104</v>
      </c>
      <c r="I433" s="3"/>
      <c r="J433" s="4" t="s">
        <v>468</v>
      </c>
      <c r="K433" s="4">
        <v>29126</v>
      </c>
      <c r="L433" s="4" t="s">
        <v>104</v>
      </c>
    </row>
    <row r="434" spans="1:12" ht="17.25" thickBot="1">
      <c r="A434" s="3"/>
      <c r="B434" s="4" t="s">
        <v>469</v>
      </c>
      <c r="C434" s="4">
        <v>0</v>
      </c>
      <c r="D434" s="4" t="s">
        <v>104</v>
      </c>
      <c r="I434" s="3"/>
      <c r="J434" s="4" t="s">
        <v>469</v>
      </c>
      <c r="K434" s="4">
        <v>29126</v>
      </c>
      <c r="L434" s="4" t="s">
        <v>104</v>
      </c>
    </row>
    <row r="435" spans="1:12" ht="17.25" thickBot="1">
      <c r="A435" s="3"/>
      <c r="B435" s="4" t="s">
        <v>470</v>
      </c>
      <c r="C435" s="4">
        <v>0</v>
      </c>
      <c r="D435" s="4" t="s">
        <v>104</v>
      </c>
      <c r="I435" s="3"/>
      <c r="J435" s="4" t="s">
        <v>470</v>
      </c>
      <c r="K435" s="4">
        <v>29126</v>
      </c>
      <c r="L435" s="4" t="s">
        <v>104</v>
      </c>
    </row>
    <row r="436" spans="1:12" ht="17.25" thickBot="1">
      <c r="A436" s="3"/>
      <c r="B436" s="4" t="s">
        <v>471</v>
      </c>
      <c r="C436" s="4">
        <v>0</v>
      </c>
      <c r="D436" s="4" t="s">
        <v>104</v>
      </c>
      <c r="I436" s="3"/>
      <c r="J436" s="4" t="s">
        <v>471</v>
      </c>
      <c r="K436" s="4">
        <v>29126</v>
      </c>
      <c r="L436" s="4" t="s">
        <v>104</v>
      </c>
    </row>
    <row r="437" spans="1:12" ht="17.25" thickBot="1">
      <c r="A437" s="3"/>
      <c r="B437" s="4" t="s">
        <v>472</v>
      </c>
      <c r="C437" s="4">
        <v>0</v>
      </c>
      <c r="D437" s="4" t="s">
        <v>104</v>
      </c>
      <c r="I437" s="3"/>
      <c r="J437" s="4" t="s">
        <v>472</v>
      </c>
      <c r="K437" s="4">
        <v>29126</v>
      </c>
      <c r="L437" s="4" t="s">
        <v>104</v>
      </c>
    </row>
    <row r="438" spans="1:12" ht="17.25" thickBot="1">
      <c r="A438" s="3"/>
      <c r="B438" s="4" t="s">
        <v>473</v>
      </c>
      <c r="C438" s="4">
        <v>0</v>
      </c>
      <c r="D438" s="4" t="s">
        <v>104</v>
      </c>
      <c r="I438" s="3"/>
      <c r="J438" s="4" t="s">
        <v>473</v>
      </c>
      <c r="K438" s="4">
        <v>0</v>
      </c>
      <c r="L438" s="4" t="s">
        <v>104</v>
      </c>
    </row>
    <row r="439" spans="1:12" ht="17.25" thickBot="1">
      <c r="A439" s="3"/>
      <c r="B439" s="4" t="s">
        <v>474</v>
      </c>
      <c r="C439" s="4">
        <v>0</v>
      </c>
      <c r="D439" s="4" t="s">
        <v>104</v>
      </c>
      <c r="I439" s="3"/>
      <c r="J439" s="4" t="s">
        <v>474</v>
      </c>
      <c r="K439" s="4">
        <v>0</v>
      </c>
      <c r="L439" s="4" t="s">
        <v>104</v>
      </c>
    </row>
    <row r="440" spans="1:12" ht="17.25" thickBot="1">
      <c r="A440" s="3"/>
      <c r="B440" s="4" t="s">
        <v>475</v>
      </c>
      <c r="C440" s="4">
        <v>0</v>
      </c>
      <c r="D440" s="4" t="s">
        <v>104</v>
      </c>
      <c r="I440" s="3"/>
      <c r="J440" s="4" t="s">
        <v>475</v>
      </c>
      <c r="K440" s="4">
        <v>0</v>
      </c>
      <c r="L440" s="4" t="s">
        <v>104</v>
      </c>
    </row>
    <row r="441" spans="1:12" ht="17.25" thickBot="1">
      <c r="A441" s="3"/>
      <c r="B441" s="4" t="s">
        <v>476</v>
      </c>
      <c r="C441" s="4">
        <v>0</v>
      </c>
      <c r="D441" s="4" t="s">
        <v>104</v>
      </c>
      <c r="I441" s="3"/>
      <c r="J441" s="4" t="s">
        <v>476</v>
      </c>
      <c r="K441" s="4">
        <v>0</v>
      </c>
      <c r="L441" s="4" t="s">
        <v>104</v>
      </c>
    </row>
    <row r="442" spans="1:12" ht="17.25" thickBot="1">
      <c r="A442" s="3"/>
      <c r="B442" s="4" t="s">
        <v>477</v>
      </c>
      <c r="C442" s="4">
        <v>0</v>
      </c>
      <c r="D442" s="4" t="s">
        <v>104</v>
      </c>
      <c r="I442" s="3"/>
      <c r="J442" s="4" t="s">
        <v>477</v>
      </c>
      <c r="K442" s="4">
        <v>0</v>
      </c>
      <c r="L442" s="4" t="s">
        <v>104</v>
      </c>
    </row>
    <row r="443" spans="1:12" ht="17.25" thickBot="1">
      <c r="A443" s="3"/>
      <c r="B443" s="4" t="s">
        <v>478</v>
      </c>
      <c r="C443" s="4">
        <v>0</v>
      </c>
      <c r="D443" s="4" t="s">
        <v>104</v>
      </c>
      <c r="I443" s="3"/>
      <c r="J443" s="4" t="s">
        <v>478</v>
      </c>
      <c r="K443" s="4">
        <v>0</v>
      </c>
      <c r="L443" s="4" t="s">
        <v>104</v>
      </c>
    </row>
    <row r="444" spans="1:12" ht="17.25" thickBot="1">
      <c r="A444" s="3"/>
      <c r="B444" s="4" t="s">
        <v>479</v>
      </c>
      <c r="C444" s="4">
        <v>0</v>
      </c>
      <c r="D444" s="4" t="s">
        <v>104</v>
      </c>
      <c r="I444" s="3"/>
      <c r="J444" s="4" t="s">
        <v>479</v>
      </c>
      <c r="K444" s="4">
        <v>0</v>
      </c>
      <c r="L444" s="4" t="s">
        <v>104</v>
      </c>
    </row>
    <row r="445" spans="1:12" ht="17.25" thickBot="1">
      <c r="A445" s="3"/>
      <c r="B445" s="4" t="s">
        <v>480</v>
      </c>
      <c r="C445" s="4">
        <v>0</v>
      </c>
      <c r="D445" s="4" t="s">
        <v>104</v>
      </c>
      <c r="I445" s="3"/>
      <c r="J445" s="4" t="s">
        <v>480</v>
      </c>
      <c r="K445" s="4">
        <v>0</v>
      </c>
      <c r="L445" s="4" t="s">
        <v>104</v>
      </c>
    </row>
    <row r="446" spans="1:12" ht="17.25" thickBot="1">
      <c r="A446" s="3"/>
      <c r="B446" s="4" t="s">
        <v>481</v>
      </c>
      <c r="C446" s="4">
        <v>0</v>
      </c>
      <c r="D446" s="4" t="s">
        <v>104</v>
      </c>
      <c r="I446" s="3"/>
      <c r="J446" s="4" t="s">
        <v>481</v>
      </c>
      <c r="K446" s="4">
        <v>0</v>
      </c>
      <c r="L446" s="4" t="s">
        <v>104</v>
      </c>
    </row>
    <row r="447" spans="1:12" ht="17.25" thickBot="1">
      <c r="A447" s="3"/>
      <c r="B447" s="4" t="s">
        <v>482</v>
      </c>
      <c r="C447" s="4">
        <v>0</v>
      </c>
      <c r="D447" s="4" t="s">
        <v>104</v>
      </c>
      <c r="I447" s="3"/>
      <c r="J447" s="4" t="s">
        <v>482</v>
      </c>
      <c r="K447" s="4">
        <v>0</v>
      </c>
      <c r="L447" s="4" t="s">
        <v>104</v>
      </c>
    </row>
    <row r="448" spans="1:12" ht="17.25" thickBot="1">
      <c r="A448" s="3"/>
      <c r="B448" s="4" t="s">
        <v>483</v>
      </c>
      <c r="C448" s="4">
        <v>0</v>
      </c>
      <c r="D448" s="4" t="s">
        <v>104</v>
      </c>
      <c r="I448" s="3"/>
      <c r="J448" s="4" t="s">
        <v>483</v>
      </c>
      <c r="K448" s="4">
        <v>0</v>
      </c>
      <c r="L448" s="4" t="s">
        <v>104</v>
      </c>
    </row>
    <row r="449" spans="1:12" ht="17.25" thickBot="1">
      <c r="A449" s="3"/>
      <c r="B449" s="4" t="s">
        <v>484</v>
      </c>
      <c r="C449" s="4">
        <v>0</v>
      </c>
      <c r="D449" s="4" t="s">
        <v>104</v>
      </c>
      <c r="I449" s="3"/>
      <c r="J449" s="4" t="s">
        <v>484</v>
      </c>
      <c r="K449" s="4">
        <v>0</v>
      </c>
      <c r="L449" s="4" t="s">
        <v>104</v>
      </c>
    </row>
    <row r="450" spans="1:12" ht="17.25" thickBot="1">
      <c r="A450" s="3"/>
      <c r="B450" s="4" t="s">
        <v>485</v>
      </c>
      <c r="C450" s="4">
        <v>0</v>
      </c>
      <c r="D450" s="4" t="s">
        <v>104</v>
      </c>
      <c r="I450" s="3"/>
      <c r="J450" s="4" t="s">
        <v>485</v>
      </c>
      <c r="K450" s="4">
        <v>0</v>
      </c>
      <c r="L450" s="4" t="s">
        <v>104</v>
      </c>
    </row>
    <row r="451" spans="1:12" ht="17.25" thickBot="1">
      <c r="A451" s="3"/>
      <c r="B451" s="4" t="s">
        <v>486</v>
      </c>
      <c r="C451" s="4">
        <v>0</v>
      </c>
      <c r="D451" s="4" t="s">
        <v>104</v>
      </c>
      <c r="I451" s="3"/>
      <c r="J451" s="4" t="s">
        <v>486</v>
      </c>
      <c r="K451" s="4">
        <v>0</v>
      </c>
      <c r="L451" s="4" t="s">
        <v>104</v>
      </c>
    </row>
    <row r="452" spans="1:12" ht="17.25" thickBot="1">
      <c r="A452" s="3"/>
      <c r="B452" s="4" t="s">
        <v>487</v>
      </c>
      <c r="C452" s="4">
        <v>0</v>
      </c>
      <c r="D452" s="4" t="s">
        <v>104</v>
      </c>
      <c r="I452" s="3"/>
      <c r="J452" s="4" t="s">
        <v>487</v>
      </c>
      <c r="K452" s="4">
        <v>0</v>
      </c>
      <c r="L452" s="4" t="s">
        <v>104</v>
      </c>
    </row>
    <row r="453" spans="1:12" ht="17.25" thickBot="1">
      <c r="A453" s="3"/>
      <c r="B453" s="4" t="s">
        <v>488</v>
      </c>
      <c r="C453" s="4">
        <v>0</v>
      </c>
      <c r="D453" s="4" t="s">
        <v>104</v>
      </c>
      <c r="I453" s="3"/>
      <c r="J453" s="4" t="s">
        <v>488</v>
      </c>
      <c r="K453" s="4">
        <v>0</v>
      </c>
      <c r="L453" s="4" t="s">
        <v>104</v>
      </c>
    </row>
    <row r="454" spans="1:12" ht="17.25" thickBot="1">
      <c r="A454" s="3"/>
      <c r="B454" s="4" t="s">
        <v>489</v>
      </c>
      <c r="C454" s="4">
        <v>0</v>
      </c>
      <c r="D454" s="4" t="s">
        <v>104</v>
      </c>
      <c r="I454" s="3"/>
      <c r="J454" s="4" t="s">
        <v>489</v>
      </c>
      <c r="K454" s="4">
        <v>0</v>
      </c>
      <c r="L454" s="4" t="s">
        <v>104</v>
      </c>
    </row>
    <row r="455" spans="1:12" ht="17.25" thickBot="1">
      <c r="A455" s="3"/>
      <c r="B455" s="4" t="s">
        <v>490</v>
      </c>
      <c r="C455" s="4">
        <v>0</v>
      </c>
      <c r="D455" s="4" t="s">
        <v>104</v>
      </c>
      <c r="I455" s="3"/>
      <c r="J455" s="4" t="s">
        <v>490</v>
      </c>
      <c r="K455" s="4">
        <v>0</v>
      </c>
      <c r="L455" s="4" t="s">
        <v>104</v>
      </c>
    </row>
    <row r="456" spans="1:12" ht="17.25" thickBot="1">
      <c r="A456" s="3"/>
      <c r="B456" s="4" t="s">
        <v>491</v>
      </c>
      <c r="C456" s="4">
        <v>0</v>
      </c>
      <c r="D456" s="4" t="s">
        <v>104</v>
      </c>
      <c r="I456" s="3"/>
      <c r="J456" s="4" t="s">
        <v>491</v>
      </c>
      <c r="K456" s="4">
        <v>0</v>
      </c>
      <c r="L456" s="4" t="s">
        <v>104</v>
      </c>
    </row>
    <row r="457" spans="1:12" ht="17.25" thickBot="1">
      <c r="A457" s="3"/>
      <c r="B457" s="4" t="s">
        <v>492</v>
      </c>
      <c r="C457" s="4">
        <v>0</v>
      </c>
      <c r="D457" s="4" t="s">
        <v>104</v>
      </c>
      <c r="I457" s="3"/>
      <c r="J457" s="4" t="s">
        <v>492</v>
      </c>
      <c r="K457" s="4">
        <v>0</v>
      </c>
      <c r="L457" s="4" t="s">
        <v>104</v>
      </c>
    </row>
    <row r="458" spans="1:12" ht="17.25" thickBot="1">
      <c r="A458" s="3"/>
      <c r="B458" s="4" t="s">
        <v>493</v>
      </c>
      <c r="C458" s="4">
        <v>0</v>
      </c>
      <c r="D458" s="4" t="s">
        <v>104</v>
      </c>
      <c r="I458" s="3"/>
      <c r="J458" s="4" t="s">
        <v>493</v>
      </c>
      <c r="K458" s="4">
        <v>0</v>
      </c>
      <c r="L458" s="4" t="s">
        <v>104</v>
      </c>
    </row>
    <row r="459" spans="1:12" ht="17.25" thickBot="1">
      <c r="A459" s="3"/>
      <c r="B459" s="4" t="s">
        <v>494</v>
      </c>
      <c r="C459" s="4">
        <v>0</v>
      </c>
      <c r="D459" s="4" t="s">
        <v>104</v>
      </c>
      <c r="I459" s="3"/>
      <c r="J459" s="4" t="s">
        <v>494</v>
      </c>
      <c r="K459" s="4">
        <v>0</v>
      </c>
      <c r="L459" s="4" t="s">
        <v>104</v>
      </c>
    </row>
    <row r="460" spans="1:12" ht="17.25" thickBot="1">
      <c r="A460" s="3"/>
      <c r="B460" s="4" t="s">
        <v>495</v>
      </c>
      <c r="C460" s="4">
        <v>0</v>
      </c>
      <c r="D460" s="4" t="s">
        <v>104</v>
      </c>
      <c r="I460" s="3"/>
      <c r="J460" s="4" t="s">
        <v>495</v>
      </c>
      <c r="K460" s="4">
        <v>0</v>
      </c>
      <c r="L460" s="4" t="s">
        <v>104</v>
      </c>
    </row>
    <row r="461" spans="1:12" ht="17.25" thickBot="1">
      <c r="A461" s="3"/>
      <c r="B461" s="4" t="s">
        <v>496</v>
      </c>
      <c r="C461" s="4">
        <v>0</v>
      </c>
      <c r="D461" s="4" t="s">
        <v>104</v>
      </c>
      <c r="I461" s="3"/>
      <c r="J461" s="4" t="s">
        <v>496</v>
      </c>
      <c r="K461" s="4">
        <v>0</v>
      </c>
      <c r="L461" s="4" t="s">
        <v>104</v>
      </c>
    </row>
    <row r="462" spans="1:12" ht="17.25" thickBot="1">
      <c r="A462" s="3"/>
      <c r="B462" s="4" t="s">
        <v>497</v>
      </c>
      <c r="C462" s="4">
        <v>0</v>
      </c>
      <c r="D462" s="4" t="s">
        <v>104</v>
      </c>
      <c r="I462" s="3"/>
      <c r="J462" s="4" t="s">
        <v>497</v>
      </c>
      <c r="K462" s="4">
        <v>0</v>
      </c>
      <c r="L462" s="4" t="s">
        <v>104</v>
      </c>
    </row>
    <row r="463" spans="1:12" ht="17.25" thickBot="1">
      <c r="A463" s="3"/>
      <c r="B463" s="4" t="s">
        <v>498</v>
      </c>
      <c r="C463" s="4">
        <v>0</v>
      </c>
      <c r="D463" s="4" t="s">
        <v>104</v>
      </c>
      <c r="I463" s="3"/>
      <c r="J463" s="4" t="s">
        <v>498</v>
      </c>
      <c r="K463" s="4">
        <v>0</v>
      </c>
      <c r="L463" s="4" t="s">
        <v>104</v>
      </c>
    </row>
    <row r="464" spans="1:12" ht="17.25" thickBot="1">
      <c r="A464" s="3"/>
      <c r="B464" s="4" t="s">
        <v>499</v>
      </c>
      <c r="C464" s="4">
        <v>0</v>
      </c>
      <c r="D464" s="4" t="s">
        <v>104</v>
      </c>
      <c r="I464" s="3"/>
      <c r="J464" s="4" t="s">
        <v>499</v>
      </c>
      <c r="K464" s="4">
        <v>0</v>
      </c>
      <c r="L464" s="4" t="s">
        <v>104</v>
      </c>
    </row>
    <row r="465" spans="1:12" ht="17.25" thickBot="1">
      <c r="A465" s="3"/>
      <c r="B465" s="4" t="s">
        <v>500</v>
      </c>
      <c r="C465" s="4">
        <v>0</v>
      </c>
      <c r="D465" s="4" t="s">
        <v>104</v>
      </c>
      <c r="I465" s="3"/>
      <c r="J465" s="4" t="s">
        <v>500</v>
      </c>
      <c r="K465" s="4">
        <v>0</v>
      </c>
      <c r="L465" s="4" t="s">
        <v>104</v>
      </c>
    </row>
    <row r="466" spans="1:12" ht="17.25" thickBot="1">
      <c r="A466" s="3"/>
      <c r="B466" s="4" t="s">
        <v>501</v>
      </c>
      <c r="C466" s="4">
        <v>0</v>
      </c>
      <c r="D466" s="4" t="s">
        <v>104</v>
      </c>
      <c r="I466" s="3"/>
      <c r="J466" s="4" t="s">
        <v>501</v>
      </c>
      <c r="K466" s="4">
        <v>0</v>
      </c>
      <c r="L466" s="4" t="s">
        <v>104</v>
      </c>
    </row>
    <row r="467" spans="1:12" ht="17.25" thickBot="1">
      <c r="A467" s="3"/>
      <c r="B467" s="4" t="s">
        <v>502</v>
      </c>
      <c r="C467" s="4">
        <v>0</v>
      </c>
      <c r="D467" s="4" t="s">
        <v>104</v>
      </c>
      <c r="I467" s="3"/>
      <c r="J467" s="4" t="s">
        <v>502</v>
      </c>
      <c r="K467" s="4">
        <v>0</v>
      </c>
      <c r="L467" s="4" t="s">
        <v>104</v>
      </c>
    </row>
    <row r="468" spans="1:12" ht="17.25" thickBot="1">
      <c r="A468" s="3"/>
      <c r="B468" s="4" t="s">
        <v>503</v>
      </c>
      <c r="C468" s="4">
        <v>0</v>
      </c>
      <c r="D468" s="4" t="s">
        <v>104</v>
      </c>
      <c r="I468" s="3"/>
      <c r="J468" s="4" t="s">
        <v>503</v>
      </c>
      <c r="K468" s="4">
        <v>0</v>
      </c>
      <c r="L468" s="4" t="s">
        <v>104</v>
      </c>
    </row>
    <row r="469" spans="1:12" ht="17.25" thickBot="1">
      <c r="A469" s="3"/>
      <c r="B469" s="4" t="s">
        <v>504</v>
      </c>
      <c r="C469" s="4">
        <v>0</v>
      </c>
      <c r="D469" s="4" t="s">
        <v>104</v>
      </c>
      <c r="I469" s="3"/>
      <c r="J469" s="4" t="s">
        <v>504</v>
      </c>
      <c r="K469" s="4">
        <v>0</v>
      </c>
      <c r="L469" s="4" t="s">
        <v>104</v>
      </c>
    </row>
    <row r="470" spans="1:12" ht="17.25" thickBot="1">
      <c r="A470" s="3"/>
      <c r="B470" s="4" t="s">
        <v>505</v>
      </c>
      <c r="C470" s="4">
        <v>0</v>
      </c>
      <c r="D470" s="4" t="s">
        <v>104</v>
      </c>
      <c r="I470" s="3"/>
      <c r="J470" s="4" t="s">
        <v>505</v>
      </c>
      <c r="K470" s="4">
        <v>0</v>
      </c>
      <c r="L470" s="4" t="s">
        <v>104</v>
      </c>
    </row>
    <row r="471" spans="1:12" ht="17.25" thickBot="1">
      <c r="A471" s="3"/>
      <c r="B471" s="4" t="s">
        <v>506</v>
      </c>
      <c r="C471" s="4">
        <v>0</v>
      </c>
      <c r="D471" s="4" t="s">
        <v>104</v>
      </c>
      <c r="I471" s="3"/>
      <c r="J471" s="4" t="s">
        <v>506</v>
      </c>
      <c r="K471" s="4">
        <v>0</v>
      </c>
      <c r="L471" s="4" t="s">
        <v>104</v>
      </c>
    </row>
    <row r="472" spans="1:12" ht="17.25" thickBot="1">
      <c r="A472" s="3"/>
      <c r="B472" s="4" t="s">
        <v>507</v>
      </c>
      <c r="C472" s="4">
        <v>0</v>
      </c>
      <c r="D472" s="4" t="s">
        <v>104</v>
      </c>
      <c r="I472" s="3"/>
      <c r="J472" s="4" t="s">
        <v>507</v>
      </c>
      <c r="K472" s="4">
        <v>0</v>
      </c>
      <c r="L472" s="4" t="s">
        <v>104</v>
      </c>
    </row>
    <row r="473" spans="1:12" ht="17.25" thickBot="1">
      <c r="A473" s="3"/>
      <c r="B473" s="4" t="s">
        <v>508</v>
      </c>
      <c r="C473" s="4">
        <v>0</v>
      </c>
      <c r="D473" s="4" t="s">
        <v>104</v>
      </c>
      <c r="I473" s="3"/>
      <c r="J473" s="4" t="s">
        <v>508</v>
      </c>
      <c r="K473" s="4">
        <v>0</v>
      </c>
      <c r="L473" s="4" t="s">
        <v>104</v>
      </c>
    </row>
    <row r="474" spans="1:12" ht="17.25" thickBot="1">
      <c r="A474" s="3"/>
      <c r="B474" s="4" t="s">
        <v>509</v>
      </c>
      <c r="C474" s="4">
        <v>0</v>
      </c>
      <c r="D474" s="4" t="s">
        <v>104</v>
      </c>
      <c r="I474" s="3"/>
      <c r="J474" s="4" t="s">
        <v>509</v>
      </c>
      <c r="K474" s="4">
        <v>0</v>
      </c>
      <c r="L474" s="4" t="s">
        <v>104</v>
      </c>
    </row>
    <row r="475" spans="1:12" ht="17.25" thickBot="1">
      <c r="A475" s="3"/>
      <c r="B475" s="4" t="s">
        <v>510</v>
      </c>
      <c r="C475" s="4">
        <v>0</v>
      </c>
      <c r="D475" s="4" t="s">
        <v>104</v>
      </c>
      <c r="I475" s="3"/>
      <c r="J475" s="4" t="s">
        <v>510</v>
      </c>
      <c r="K475" s="4">
        <v>0</v>
      </c>
      <c r="L475" s="4" t="s">
        <v>104</v>
      </c>
    </row>
    <row r="476" spans="1:12" ht="17.25" thickBot="1">
      <c r="A476" s="3"/>
      <c r="B476" s="4" t="s">
        <v>511</v>
      </c>
      <c r="C476" s="4">
        <v>0</v>
      </c>
      <c r="D476" s="4" t="s">
        <v>104</v>
      </c>
      <c r="I476" s="3"/>
      <c r="J476" s="4" t="s">
        <v>511</v>
      </c>
      <c r="K476" s="4">
        <v>0</v>
      </c>
      <c r="L476" s="4" t="s">
        <v>104</v>
      </c>
    </row>
    <row r="477" spans="1:12" ht="17.25" thickBot="1">
      <c r="A477" s="3"/>
      <c r="B477" s="4" t="s">
        <v>512</v>
      </c>
      <c r="C477" s="4">
        <v>0</v>
      </c>
      <c r="D477" s="4" t="s">
        <v>104</v>
      </c>
      <c r="I477" s="3"/>
      <c r="J477" s="4" t="s">
        <v>512</v>
      </c>
      <c r="K477" s="4">
        <v>0</v>
      </c>
      <c r="L477" s="4" t="s">
        <v>104</v>
      </c>
    </row>
    <row r="478" spans="1:12" ht="17.25" thickBot="1">
      <c r="A478" s="3"/>
      <c r="B478" s="4" t="s">
        <v>513</v>
      </c>
      <c r="C478" s="4">
        <v>0</v>
      </c>
      <c r="D478" s="4" t="s">
        <v>104</v>
      </c>
      <c r="I478" s="3"/>
      <c r="J478" s="4" t="s">
        <v>513</v>
      </c>
      <c r="K478" s="4">
        <v>0</v>
      </c>
      <c r="L478" s="4" t="s">
        <v>104</v>
      </c>
    </row>
    <row r="479" spans="1:12" ht="17.25" thickBot="1">
      <c r="A479" s="3"/>
      <c r="B479" s="4" t="s">
        <v>514</v>
      </c>
      <c r="C479" s="4">
        <v>0</v>
      </c>
      <c r="D479" s="4" t="s">
        <v>104</v>
      </c>
      <c r="I479" s="3"/>
      <c r="J479" s="4" t="s">
        <v>514</v>
      </c>
      <c r="K479" s="4">
        <v>0</v>
      </c>
      <c r="L479" s="4" t="s">
        <v>104</v>
      </c>
    </row>
    <row r="480" spans="1:12" ht="17.25" thickBot="1">
      <c r="A480" s="3"/>
      <c r="B480" s="4" t="s">
        <v>515</v>
      </c>
      <c r="C480" s="4">
        <v>0</v>
      </c>
      <c r="D480" s="4" t="s">
        <v>104</v>
      </c>
      <c r="I480" s="3"/>
      <c r="J480" s="4" t="s">
        <v>515</v>
      </c>
      <c r="K480" s="4">
        <v>0</v>
      </c>
      <c r="L480" s="4" t="s">
        <v>104</v>
      </c>
    </row>
    <row r="481" spans="1:12" ht="17.25" thickBot="1">
      <c r="A481" s="3"/>
      <c r="B481" s="4" t="s">
        <v>516</v>
      </c>
      <c r="C481" s="4">
        <v>0</v>
      </c>
      <c r="D481" s="4" t="s">
        <v>104</v>
      </c>
      <c r="I481" s="3"/>
      <c r="J481" s="4" t="s">
        <v>516</v>
      </c>
      <c r="K481" s="4">
        <v>0</v>
      </c>
      <c r="L481" s="4" t="s">
        <v>104</v>
      </c>
    </row>
    <row r="482" spans="1:12" ht="17.25" thickBot="1">
      <c r="A482" s="3"/>
      <c r="B482" s="4" t="s">
        <v>517</v>
      </c>
      <c r="C482" s="4">
        <v>0</v>
      </c>
      <c r="D482" s="4" t="s">
        <v>104</v>
      </c>
      <c r="I482" s="3"/>
      <c r="J482" s="4" t="s">
        <v>517</v>
      </c>
      <c r="K482" s="4">
        <v>0</v>
      </c>
      <c r="L482" s="4" t="s">
        <v>104</v>
      </c>
    </row>
    <row r="483" spans="1:12" ht="17.25" thickBot="1">
      <c r="A483" s="3"/>
      <c r="B483" s="4" t="s">
        <v>518</v>
      </c>
      <c r="C483" s="4">
        <v>0</v>
      </c>
      <c r="D483" s="4" t="s">
        <v>104</v>
      </c>
      <c r="I483" s="3"/>
      <c r="J483" s="4" t="s">
        <v>518</v>
      </c>
      <c r="K483" s="4">
        <v>0</v>
      </c>
      <c r="L483" s="4" t="s">
        <v>104</v>
      </c>
    </row>
    <row r="484" spans="1:12" ht="17.25" thickBot="1">
      <c r="A484" s="3"/>
      <c r="B484" s="4" t="s">
        <v>519</v>
      </c>
      <c r="C484" s="4">
        <v>0</v>
      </c>
      <c r="D484" s="4" t="s">
        <v>104</v>
      </c>
      <c r="I484" s="3"/>
      <c r="J484" s="4" t="s">
        <v>519</v>
      </c>
      <c r="K484" s="4">
        <v>0</v>
      </c>
      <c r="L484" s="4" t="s">
        <v>104</v>
      </c>
    </row>
    <row r="485" spans="1:12" ht="17.25" thickBot="1">
      <c r="A485" s="3"/>
      <c r="B485" s="4" t="s">
        <v>520</v>
      </c>
      <c r="C485" s="4">
        <v>0</v>
      </c>
      <c r="D485" s="4" t="s">
        <v>104</v>
      </c>
      <c r="I485" s="3"/>
      <c r="J485" s="4" t="s">
        <v>520</v>
      </c>
      <c r="K485" s="4">
        <v>0</v>
      </c>
      <c r="L485" s="4" t="s">
        <v>104</v>
      </c>
    </row>
    <row r="486" spans="1:12" ht="17.25" thickBot="1">
      <c r="A486" s="3"/>
      <c r="B486" s="4" t="s">
        <v>521</v>
      </c>
      <c r="C486" s="4">
        <v>0</v>
      </c>
      <c r="D486" s="4" t="s">
        <v>104</v>
      </c>
      <c r="I486" s="3"/>
      <c r="J486" s="4" t="s">
        <v>521</v>
      </c>
      <c r="K486" s="4">
        <v>0</v>
      </c>
      <c r="L486" s="4" t="s">
        <v>104</v>
      </c>
    </row>
    <row r="487" spans="1:12" ht="17.25" thickBot="1">
      <c r="A487" s="3"/>
      <c r="B487" s="4" t="s">
        <v>523</v>
      </c>
      <c r="C487" s="4">
        <v>0</v>
      </c>
      <c r="D487" s="4" t="s">
        <v>104</v>
      </c>
      <c r="I487" s="3"/>
      <c r="J487" s="4" t="s">
        <v>523</v>
      </c>
      <c r="K487" s="4">
        <v>0</v>
      </c>
      <c r="L487" s="4" t="s">
        <v>104</v>
      </c>
    </row>
    <row r="488" spans="1:12" ht="17.25" thickBot="1">
      <c r="A488" s="3"/>
      <c r="B488" s="4" t="s">
        <v>524</v>
      </c>
      <c r="C488" s="4">
        <v>0</v>
      </c>
      <c r="D488" s="4" t="s">
        <v>104</v>
      </c>
      <c r="I488" s="3"/>
      <c r="J488" s="4" t="s">
        <v>524</v>
      </c>
      <c r="K488" s="4">
        <v>0</v>
      </c>
      <c r="L488" s="4" t="s">
        <v>104</v>
      </c>
    </row>
    <row r="489" spans="1:12" ht="17.25" thickBot="1">
      <c r="A489" s="3"/>
      <c r="B489" s="4" t="s">
        <v>525</v>
      </c>
      <c r="C489" s="4">
        <v>0</v>
      </c>
      <c r="D489" s="4" t="s">
        <v>104</v>
      </c>
      <c r="I489" s="3"/>
      <c r="J489" s="4" t="s">
        <v>525</v>
      </c>
      <c r="K489" s="4">
        <v>0</v>
      </c>
      <c r="L489" s="4" t="s">
        <v>104</v>
      </c>
    </row>
    <row r="490" spans="1:12" ht="17.25" thickBot="1">
      <c r="A490" s="3"/>
      <c r="B490" s="4" t="s">
        <v>526</v>
      </c>
      <c r="C490" s="4">
        <v>0</v>
      </c>
      <c r="D490" s="4" t="s">
        <v>104</v>
      </c>
      <c r="I490" s="3"/>
      <c r="J490" s="4" t="s">
        <v>526</v>
      </c>
      <c r="K490" s="4">
        <v>0</v>
      </c>
      <c r="L490" s="4" t="s">
        <v>104</v>
      </c>
    </row>
    <row r="491" spans="1:12" ht="17.25" thickBot="1">
      <c r="A491" s="3"/>
      <c r="B491" s="4" t="s">
        <v>527</v>
      </c>
      <c r="C491" s="4">
        <v>0</v>
      </c>
      <c r="D491" s="4" t="s">
        <v>104</v>
      </c>
      <c r="I491" s="3"/>
      <c r="J491" s="4" t="s">
        <v>527</v>
      </c>
      <c r="K491" s="4">
        <v>0</v>
      </c>
      <c r="L491" s="4" t="s">
        <v>104</v>
      </c>
    </row>
    <row r="492" spans="1:12" ht="17.25" thickBot="1">
      <c r="A492" s="3"/>
      <c r="B492" s="4" t="s">
        <v>528</v>
      </c>
      <c r="C492" s="4">
        <v>0</v>
      </c>
      <c r="D492" s="4" t="s">
        <v>104</v>
      </c>
      <c r="I492" s="3"/>
      <c r="J492" s="4" t="s">
        <v>528</v>
      </c>
      <c r="K492" s="4">
        <v>0</v>
      </c>
      <c r="L492" s="4" t="s">
        <v>104</v>
      </c>
    </row>
    <row r="493" spans="1:12" ht="17.25" thickBot="1">
      <c r="A493" s="3"/>
      <c r="B493" s="4" t="s">
        <v>529</v>
      </c>
      <c r="C493" s="4">
        <v>0</v>
      </c>
      <c r="D493" s="4" t="s">
        <v>104</v>
      </c>
      <c r="I493" s="3"/>
      <c r="J493" s="4" t="s">
        <v>529</v>
      </c>
      <c r="K493" s="4">
        <v>0</v>
      </c>
      <c r="L493" s="4" t="s">
        <v>104</v>
      </c>
    </row>
    <row r="494" spans="1:12" ht="17.25" thickBot="1">
      <c r="A494" s="3"/>
      <c r="B494" s="4" t="s">
        <v>530</v>
      </c>
      <c r="C494" s="4">
        <v>0</v>
      </c>
      <c r="D494" s="4" t="s">
        <v>104</v>
      </c>
      <c r="I494" s="3"/>
      <c r="J494" s="4" t="s">
        <v>530</v>
      </c>
      <c r="K494" s="4">
        <v>0</v>
      </c>
      <c r="L494" s="4" t="s">
        <v>104</v>
      </c>
    </row>
    <row r="495" spans="1:12" ht="17.25" thickBot="1">
      <c r="A495" s="3"/>
      <c r="B495" s="4" t="s">
        <v>531</v>
      </c>
      <c r="C495" s="4">
        <v>0</v>
      </c>
      <c r="D495" s="4" t="s">
        <v>104</v>
      </c>
      <c r="I495" s="3"/>
      <c r="J495" s="4" t="s">
        <v>531</v>
      </c>
      <c r="K495" s="4">
        <v>0</v>
      </c>
      <c r="L495" s="4" t="s">
        <v>104</v>
      </c>
    </row>
    <row r="496" spans="1:12" ht="17.25" thickBot="1">
      <c r="A496" s="3"/>
      <c r="B496" s="4" t="s">
        <v>532</v>
      </c>
      <c r="C496" s="4">
        <v>0</v>
      </c>
      <c r="D496" s="4" t="s">
        <v>104</v>
      </c>
      <c r="I496" s="3"/>
      <c r="J496" s="4" t="s">
        <v>532</v>
      </c>
      <c r="K496" s="4">
        <v>0</v>
      </c>
      <c r="L496" s="4" t="s">
        <v>104</v>
      </c>
    </row>
    <row r="497" spans="1:12" ht="17.25" thickBot="1">
      <c r="A497" s="3"/>
      <c r="B497" s="4" t="s">
        <v>533</v>
      </c>
      <c r="C497" s="4">
        <v>0</v>
      </c>
      <c r="D497" s="4" t="s">
        <v>104</v>
      </c>
      <c r="I497" s="3"/>
      <c r="J497" s="4" t="s">
        <v>533</v>
      </c>
      <c r="K497" s="4">
        <v>0</v>
      </c>
      <c r="L497" s="4" t="s">
        <v>104</v>
      </c>
    </row>
    <row r="498" spans="1:12" ht="17.25" thickBot="1">
      <c r="A498" s="3"/>
      <c r="B498" s="4" t="s">
        <v>534</v>
      </c>
      <c r="C498" s="4">
        <v>0</v>
      </c>
      <c r="D498" s="4" t="s">
        <v>104</v>
      </c>
      <c r="I498" s="3"/>
      <c r="J498" s="4" t="s">
        <v>534</v>
      </c>
      <c r="K498" s="4">
        <v>0</v>
      </c>
      <c r="L498" s="4" t="s">
        <v>104</v>
      </c>
    </row>
    <row r="499" spans="1:12" ht="17.25" thickBot="1">
      <c r="A499" s="3"/>
      <c r="B499" s="4" t="s">
        <v>535</v>
      </c>
      <c r="C499" s="4">
        <v>0</v>
      </c>
      <c r="D499" s="4" t="s">
        <v>104</v>
      </c>
      <c r="I499" s="3"/>
      <c r="J499" s="4" t="s">
        <v>535</v>
      </c>
      <c r="K499" s="4">
        <v>0</v>
      </c>
      <c r="L499" s="4" t="s">
        <v>104</v>
      </c>
    </row>
    <row r="500" spans="1:12" ht="17.25" thickBot="1">
      <c r="A500" s="3"/>
      <c r="B500" s="4" t="s">
        <v>536</v>
      </c>
      <c r="C500" s="4">
        <v>0</v>
      </c>
      <c r="D500" s="4" t="s">
        <v>104</v>
      </c>
      <c r="I500" s="3"/>
      <c r="J500" s="4" t="s">
        <v>536</v>
      </c>
      <c r="K500" s="4">
        <v>0</v>
      </c>
      <c r="L500" s="4" t="s">
        <v>104</v>
      </c>
    </row>
    <row r="501" spans="1:12" ht="17.25" thickBot="1">
      <c r="A501" s="3"/>
      <c r="B501" s="4" t="s">
        <v>537</v>
      </c>
      <c r="C501" s="4">
        <v>0</v>
      </c>
      <c r="D501" s="4" t="s">
        <v>104</v>
      </c>
      <c r="I501" s="3"/>
      <c r="J501" s="4" t="s">
        <v>537</v>
      </c>
      <c r="K501" s="4">
        <v>0</v>
      </c>
      <c r="L501" s="4" t="s">
        <v>104</v>
      </c>
    </row>
    <row r="502" spans="1:12" ht="17.25" thickBot="1">
      <c r="A502" s="3"/>
      <c r="B502" s="4" t="s">
        <v>538</v>
      </c>
      <c r="C502" s="4">
        <v>0</v>
      </c>
      <c r="D502" s="4" t="s">
        <v>104</v>
      </c>
      <c r="I502" s="3"/>
      <c r="J502" s="4" t="s">
        <v>538</v>
      </c>
      <c r="K502" s="4">
        <v>0</v>
      </c>
      <c r="L502" s="4" t="s">
        <v>104</v>
      </c>
    </row>
    <row r="503" spans="1:12" ht="17.25" thickBot="1">
      <c r="A503" s="3"/>
      <c r="B503" s="4" t="s">
        <v>539</v>
      </c>
      <c r="C503" s="4">
        <v>0</v>
      </c>
      <c r="D503" s="4" t="s">
        <v>104</v>
      </c>
      <c r="I503" s="3"/>
      <c r="J503" s="4" t="s">
        <v>539</v>
      </c>
      <c r="K503" s="4">
        <v>0</v>
      </c>
      <c r="L503" s="4" t="s">
        <v>104</v>
      </c>
    </row>
    <row r="504" spans="1:12" ht="17.25" thickBot="1">
      <c r="A504" s="3"/>
      <c r="B504" s="4" t="s">
        <v>540</v>
      </c>
      <c r="C504" s="4">
        <v>0</v>
      </c>
      <c r="D504" s="4" t="s">
        <v>104</v>
      </c>
      <c r="I504" s="3"/>
      <c r="J504" s="4" t="s">
        <v>540</v>
      </c>
      <c r="K504" s="4">
        <v>0</v>
      </c>
      <c r="L504" s="4" t="s">
        <v>104</v>
      </c>
    </row>
    <row r="505" spans="1:12" ht="17.25" thickBot="1">
      <c r="A505" s="3"/>
      <c r="B505" s="4" t="s">
        <v>541</v>
      </c>
      <c r="C505" s="4">
        <v>0</v>
      </c>
      <c r="D505" s="4" t="s">
        <v>104</v>
      </c>
      <c r="I505" s="3"/>
      <c r="J505" s="4" t="s">
        <v>541</v>
      </c>
      <c r="K505" s="4">
        <v>0</v>
      </c>
      <c r="L505" s="4" t="s">
        <v>104</v>
      </c>
    </row>
    <row r="506" spans="1:12" ht="17.25" thickBot="1">
      <c r="A506" s="3"/>
      <c r="B506" s="4" t="s">
        <v>542</v>
      </c>
      <c r="C506" s="4">
        <v>0</v>
      </c>
      <c r="D506" s="4" t="s">
        <v>104</v>
      </c>
      <c r="I506" s="3"/>
      <c r="J506" s="4" t="s">
        <v>542</v>
      </c>
      <c r="K506" s="4">
        <v>0</v>
      </c>
      <c r="L506" s="4" t="s">
        <v>104</v>
      </c>
    </row>
    <row r="507" spans="1:12" ht="17.25" thickBot="1">
      <c r="A507" s="3"/>
      <c r="B507" s="4" t="s">
        <v>543</v>
      </c>
      <c r="C507" s="4">
        <v>0</v>
      </c>
      <c r="D507" s="4" t="s">
        <v>104</v>
      </c>
      <c r="I507" s="3"/>
      <c r="J507" s="4" t="s">
        <v>543</v>
      </c>
      <c r="K507" s="4">
        <v>0</v>
      </c>
      <c r="L507" s="4" t="s">
        <v>104</v>
      </c>
    </row>
    <row r="508" spans="1:12" ht="17.25" thickBot="1">
      <c r="A508" s="3"/>
      <c r="B508" s="4" t="s">
        <v>544</v>
      </c>
      <c r="C508" s="4">
        <v>0</v>
      </c>
      <c r="D508" s="4" t="s">
        <v>104</v>
      </c>
      <c r="I508" s="3"/>
      <c r="J508" s="4" t="s">
        <v>544</v>
      </c>
      <c r="K508" s="4">
        <v>0</v>
      </c>
      <c r="L508" s="4" t="s">
        <v>104</v>
      </c>
    </row>
    <row r="509" spans="1:12" ht="17.25" thickBot="1">
      <c r="A509" s="3"/>
      <c r="B509" s="4" t="s">
        <v>545</v>
      </c>
      <c r="C509" s="4">
        <v>0</v>
      </c>
      <c r="D509" s="4" t="s">
        <v>104</v>
      </c>
      <c r="I509" s="3"/>
      <c r="J509" s="4" t="s">
        <v>545</v>
      </c>
      <c r="K509" s="4">
        <v>0</v>
      </c>
      <c r="L509" s="4" t="s">
        <v>104</v>
      </c>
    </row>
    <row r="510" spans="1:12" ht="17.25" thickBot="1">
      <c r="A510" s="3"/>
      <c r="B510" s="4" t="s">
        <v>546</v>
      </c>
      <c r="C510" s="4">
        <v>0</v>
      </c>
      <c r="D510" s="4" t="s">
        <v>104</v>
      </c>
      <c r="I510" s="3"/>
      <c r="J510" s="4" t="s">
        <v>546</v>
      </c>
      <c r="K510" s="4">
        <v>0</v>
      </c>
      <c r="L510" s="4" t="s">
        <v>104</v>
      </c>
    </row>
    <row r="511" spans="1:12" ht="17.25" thickBot="1">
      <c r="A511" s="3"/>
      <c r="B511" s="4" t="s">
        <v>547</v>
      </c>
      <c r="C511" s="4">
        <v>0</v>
      </c>
      <c r="D511" s="4" t="s">
        <v>104</v>
      </c>
      <c r="I511" s="3"/>
      <c r="J511" s="4" t="s">
        <v>547</v>
      </c>
      <c r="K511" s="4">
        <v>0</v>
      </c>
      <c r="L511" s="4" t="s">
        <v>104</v>
      </c>
    </row>
    <row r="512" spans="1:12" ht="17.25" thickBot="1">
      <c r="A512" s="3"/>
      <c r="B512" s="4" t="s">
        <v>548</v>
      </c>
      <c r="C512" s="4">
        <v>0</v>
      </c>
      <c r="D512" s="4" t="s">
        <v>104</v>
      </c>
      <c r="I512" s="3"/>
      <c r="J512" s="4" t="s">
        <v>548</v>
      </c>
      <c r="K512" s="4">
        <v>0</v>
      </c>
      <c r="L512" s="4" t="s">
        <v>104</v>
      </c>
    </row>
    <row r="513" spans="1:12" ht="17.25" thickBot="1">
      <c r="A513" s="3"/>
      <c r="B513" s="4" t="s">
        <v>549</v>
      </c>
      <c r="C513" s="4">
        <v>0</v>
      </c>
      <c r="D513" s="4" t="s">
        <v>104</v>
      </c>
      <c r="I513" s="3"/>
      <c r="J513" s="4" t="s">
        <v>549</v>
      </c>
      <c r="K513" s="4">
        <v>0</v>
      </c>
      <c r="L513" s="4" t="s">
        <v>104</v>
      </c>
    </row>
    <row r="514" spans="1:12" ht="17.25" thickBot="1">
      <c r="A514" s="3"/>
      <c r="B514" s="4" t="s">
        <v>550</v>
      </c>
      <c r="C514" s="4">
        <v>0</v>
      </c>
      <c r="D514" s="4" t="s">
        <v>104</v>
      </c>
      <c r="I514" s="3"/>
      <c r="J514" s="4" t="s">
        <v>550</v>
      </c>
      <c r="K514" s="4">
        <v>0</v>
      </c>
      <c r="L514" s="4" t="s">
        <v>104</v>
      </c>
    </row>
    <row r="515" spans="1:12" ht="17.25" thickBot="1">
      <c r="A515" s="3"/>
      <c r="B515" s="4" t="s">
        <v>551</v>
      </c>
      <c r="C515" s="4">
        <v>0</v>
      </c>
      <c r="D515" s="4" t="s">
        <v>104</v>
      </c>
      <c r="I515" s="3"/>
      <c r="J515" s="4" t="s">
        <v>551</v>
      </c>
      <c r="K515" s="4">
        <v>0</v>
      </c>
      <c r="L515" s="4" t="s">
        <v>104</v>
      </c>
    </row>
    <row r="516" spans="1:12" ht="17.25" thickBot="1">
      <c r="A516" s="3"/>
      <c r="B516" s="4" t="s">
        <v>552</v>
      </c>
      <c r="C516" s="4">
        <v>0</v>
      </c>
      <c r="D516" s="4" t="s">
        <v>104</v>
      </c>
      <c r="I516" s="3"/>
      <c r="J516" s="4" t="s">
        <v>552</v>
      </c>
      <c r="K516" s="4">
        <v>0</v>
      </c>
      <c r="L516" s="4" t="s">
        <v>104</v>
      </c>
    </row>
    <row r="517" spans="1:12" ht="17.25" thickBot="1">
      <c r="A517" s="3"/>
      <c r="B517" s="4" t="s">
        <v>553</v>
      </c>
      <c r="C517" s="4">
        <v>0</v>
      </c>
      <c r="D517" s="4" t="s">
        <v>104</v>
      </c>
      <c r="I517" s="3"/>
      <c r="J517" s="4" t="s">
        <v>553</v>
      </c>
      <c r="K517" s="4">
        <v>0</v>
      </c>
      <c r="L517" s="4" t="s">
        <v>104</v>
      </c>
    </row>
    <row r="518" spans="1:12" ht="17.25" thickBot="1">
      <c r="A518" s="3"/>
      <c r="B518" s="4" t="s">
        <v>554</v>
      </c>
      <c r="C518" s="4">
        <v>0</v>
      </c>
      <c r="D518" s="4" t="s">
        <v>104</v>
      </c>
      <c r="I518" s="3"/>
      <c r="J518" s="4" t="s">
        <v>554</v>
      </c>
      <c r="K518" s="4">
        <v>0</v>
      </c>
      <c r="L518" s="4" t="s">
        <v>104</v>
      </c>
    </row>
    <row r="519" spans="1:12" ht="17.25" thickBot="1">
      <c r="A519" s="3"/>
      <c r="B519" s="4" t="s">
        <v>555</v>
      </c>
      <c r="C519" s="4">
        <v>0</v>
      </c>
      <c r="D519" s="4" t="s">
        <v>104</v>
      </c>
      <c r="I519" s="3"/>
      <c r="J519" s="4" t="s">
        <v>555</v>
      </c>
      <c r="K519" s="4">
        <v>0</v>
      </c>
      <c r="L519" s="4" t="s">
        <v>104</v>
      </c>
    </row>
    <row r="520" spans="1:12" ht="17.25" thickBot="1">
      <c r="A520" s="3"/>
      <c r="B520" s="4" t="s">
        <v>556</v>
      </c>
      <c r="C520" s="4">
        <v>0</v>
      </c>
      <c r="D520" s="4" t="s">
        <v>104</v>
      </c>
      <c r="I520" s="3"/>
      <c r="J520" s="4" t="s">
        <v>556</v>
      </c>
      <c r="K520" s="4">
        <v>0</v>
      </c>
      <c r="L520" s="4" t="s">
        <v>104</v>
      </c>
    </row>
    <row r="521" spans="1:12" ht="17.25" thickBot="1">
      <c r="A521" s="3"/>
      <c r="B521" s="4" t="s">
        <v>557</v>
      </c>
      <c r="C521" s="4">
        <v>0</v>
      </c>
      <c r="D521" s="4" t="s">
        <v>104</v>
      </c>
      <c r="I521" s="3"/>
      <c r="J521" s="4" t="s">
        <v>557</v>
      </c>
      <c r="K521" s="4">
        <v>0</v>
      </c>
      <c r="L521" s="4" t="s">
        <v>104</v>
      </c>
    </row>
    <row r="522" spans="1:12" ht="17.25" thickBot="1">
      <c r="A522" s="3"/>
      <c r="B522" s="4" t="s">
        <v>558</v>
      </c>
      <c r="C522" s="4">
        <v>0</v>
      </c>
      <c r="D522" s="4" t="s">
        <v>104</v>
      </c>
      <c r="I522" s="3"/>
      <c r="J522" s="4" t="s">
        <v>558</v>
      </c>
      <c r="K522" s="4">
        <v>0</v>
      </c>
      <c r="L522" s="4" t="s">
        <v>104</v>
      </c>
    </row>
    <row r="523" spans="1:12" ht="17.25" thickBot="1">
      <c r="A523" s="3"/>
      <c r="B523" s="4" t="s">
        <v>559</v>
      </c>
      <c r="C523" s="4">
        <v>0</v>
      </c>
      <c r="D523" s="4" t="s">
        <v>104</v>
      </c>
      <c r="I523" s="3"/>
      <c r="J523" s="4" t="s">
        <v>559</v>
      </c>
      <c r="K523" s="4">
        <v>0</v>
      </c>
      <c r="L523" s="4" t="s">
        <v>104</v>
      </c>
    </row>
    <row r="524" spans="1:12" ht="17.25" thickBot="1">
      <c r="A524" s="3"/>
      <c r="B524" s="4" t="s">
        <v>560</v>
      </c>
      <c r="C524" s="4">
        <v>0</v>
      </c>
      <c r="D524" s="4" t="s">
        <v>104</v>
      </c>
      <c r="I524" s="3"/>
      <c r="J524" s="4" t="s">
        <v>560</v>
      </c>
      <c r="K524" s="4">
        <v>0</v>
      </c>
      <c r="L524" s="4" t="s">
        <v>104</v>
      </c>
    </row>
    <row r="525" spans="1:12" ht="17.25" thickBot="1">
      <c r="A525" s="3"/>
      <c r="B525" s="4" t="s">
        <v>561</v>
      </c>
      <c r="C525" s="4">
        <v>0</v>
      </c>
      <c r="D525" s="4" t="s">
        <v>104</v>
      </c>
      <c r="I525" s="3"/>
      <c r="J525" s="4" t="s">
        <v>561</v>
      </c>
      <c r="K525" s="4">
        <v>0</v>
      </c>
      <c r="L525" s="4" t="s">
        <v>104</v>
      </c>
    </row>
    <row r="526" spans="1:12" ht="17.25" thickBot="1">
      <c r="A526" s="3"/>
      <c r="B526" s="4" t="s">
        <v>562</v>
      </c>
      <c r="C526" s="4">
        <v>0</v>
      </c>
      <c r="D526" s="4" t="s">
        <v>104</v>
      </c>
      <c r="I526" s="3"/>
      <c r="J526" s="4" t="s">
        <v>562</v>
      </c>
      <c r="K526" s="4">
        <v>0</v>
      </c>
      <c r="L526" s="4" t="s">
        <v>104</v>
      </c>
    </row>
    <row r="527" spans="1:12" ht="17.25" thickBot="1">
      <c r="A527" s="3"/>
      <c r="B527" s="4" t="s">
        <v>563</v>
      </c>
      <c r="C527" s="4">
        <v>0</v>
      </c>
      <c r="D527" s="4" t="s">
        <v>104</v>
      </c>
      <c r="I527" s="3"/>
      <c r="J527" s="4" t="s">
        <v>563</v>
      </c>
      <c r="K527" s="4">
        <v>0</v>
      </c>
      <c r="L527" s="4" t="s">
        <v>104</v>
      </c>
    </row>
    <row r="528" spans="1:12" ht="17.25" thickBot="1">
      <c r="A528" s="3"/>
      <c r="B528" s="4" t="s">
        <v>564</v>
      </c>
      <c r="C528" s="4">
        <v>0</v>
      </c>
      <c r="D528" s="4" t="s">
        <v>104</v>
      </c>
      <c r="I528" s="3"/>
      <c r="J528" s="4" t="s">
        <v>564</v>
      </c>
      <c r="K528" s="4">
        <v>0</v>
      </c>
      <c r="L528" s="4" t="s">
        <v>104</v>
      </c>
    </row>
    <row r="529" spans="1:12" ht="17.25" thickBot="1">
      <c r="A529" s="3"/>
      <c r="B529" s="4" t="s">
        <v>565</v>
      </c>
      <c r="C529" s="4">
        <v>0</v>
      </c>
      <c r="D529" s="4" t="s">
        <v>104</v>
      </c>
      <c r="I529" s="3"/>
      <c r="J529" s="4" t="s">
        <v>565</v>
      </c>
      <c r="K529" s="4">
        <v>0</v>
      </c>
      <c r="L529" s="4" t="s">
        <v>104</v>
      </c>
    </row>
    <row r="530" spans="1:12" ht="17.25" thickBot="1">
      <c r="A530" s="3"/>
      <c r="B530" s="4" t="s">
        <v>566</v>
      </c>
      <c r="C530" s="4">
        <v>0</v>
      </c>
      <c r="D530" s="4" t="s">
        <v>104</v>
      </c>
      <c r="I530" s="3"/>
      <c r="J530" s="4" t="s">
        <v>566</v>
      </c>
      <c r="K530" s="4">
        <v>0</v>
      </c>
      <c r="L530" s="4" t="s">
        <v>104</v>
      </c>
    </row>
    <row r="531" spans="1:12" ht="17.25" thickBot="1">
      <c r="A531" s="3"/>
      <c r="B531" s="4" t="s">
        <v>567</v>
      </c>
      <c r="C531" s="4">
        <v>0</v>
      </c>
      <c r="D531" s="4" t="s">
        <v>104</v>
      </c>
      <c r="I531" s="3"/>
      <c r="J531" s="4" t="s">
        <v>567</v>
      </c>
      <c r="K531" s="4">
        <v>0</v>
      </c>
      <c r="L531" s="4" t="s">
        <v>104</v>
      </c>
    </row>
    <row r="532" spans="1:12" ht="17.25" thickBot="1">
      <c r="A532" s="3"/>
      <c r="B532" s="4" t="s">
        <v>568</v>
      </c>
      <c r="C532" s="4">
        <v>0</v>
      </c>
      <c r="D532" s="4" t="s">
        <v>104</v>
      </c>
      <c r="I532" s="3"/>
      <c r="J532" s="4" t="s">
        <v>568</v>
      </c>
      <c r="K532" s="4">
        <v>0</v>
      </c>
      <c r="L532" s="4" t="s">
        <v>104</v>
      </c>
    </row>
    <row r="533" spans="1:12" ht="17.25" thickBot="1">
      <c r="A533" s="3"/>
      <c r="B533" s="4" t="s">
        <v>569</v>
      </c>
      <c r="C533" s="4">
        <v>0</v>
      </c>
      <c r="D533" s="4" t="s">
        <v>104</v>
      </c>
      <c r="I533" s="3"/>
      <c r="J533" s="4" t="s">
        <v>569</v>
      </c>
      <c r="K533" s="4">
        <v>0</v>
      </c>
      <c r="L533" s="4" t="s">
        <v>104</v>
      </c>
    </row>
    <row r="534" spans="1:12" ht="17.25" thickBot="1">
      <c r="A534" s="3"/>
      <c r="B534" s="4" t="s">
        <v>570</v>
      </c>
      <c r="C534" s="4">
        <v>0</v>
      </c>
      <c r="D534" s="4" t="s">
        <v>104</v>
      </c>
      <c r="I534" s="3"/>
      <c r="J534" s="4" t="s">
        <v>570</v>
      </c>
      <c r="K534" s="4">
        <v>0</v>
      </c>
      <c r="L534" s="4" t="s">
        <v>104</v>
      </c>
    </row>
    <row r="535" spans="1:12" ht="17.25" thickBot="1">
      <c r="A535" s="3"/>
      <c r="B535" s="4" t="s">
        <v>571</v>
      </c>
      <c r="C535" s="4">
        <v>0</v>
      </c>
      <c r="D535" s="4" t="s">
        <v>104</v>
      </c>
      <c r="I535" s="3"/>
      <c r="J535" s="4" t="s">
        <v>571</v>
      </c>
      <c r="K535" s="4">
        <v>0</v>
      </c>
      <c r="L535" s="4" t="s">
        <v>104</v>
      </c>
    </row>
    <row r="536" spans="1:12" ht="17.25" thickBot="1">
      <c r="A536" s="3"/>
      <c r="B536" s="4" t="s">
        <v>572</v>
      </c>
      <c r="C536" s="4">
        <v>0</v>
      </c>
      <c r="D536" s="4" t="s">
        <v>104</v>
      </c>
      <c r="I536" s="3"/>
      <c r="J536" s="4" t="s">
        <v>572</v>
      </c>
      <c r="K536" s="4">
        <v>0</v>
      </c>
      <c r="L536" s="4" t="s">
        <v>104</v>
      </c>
    </row>
    <row r="537" spans="1:12" ht="17.25" thickBot="1">
      <c r="A537" s="3"/>
      <c r="B537" s="4" t="s">
        <v>573</v>
      </c>
      <c r="C537" s="4">
        <v>0</v>
      </c>
      <c r="D537" s="4" t="s">
        <v>104</v>
      </c>
      <c r="I537" s="3"/>
      <c r="J537" s="4" t="s">
        <v>573</v>
      </c>
      <c r="K537" s="4">
        <v>0</v>
      </c>
      <c r="L537" s="4" t="s">
        <v>104</v>
      </c>
    </row>
    <row r="538" spans="1:12" ht="17.25" thickBot="1">
      <c r="A538" s="3"/>
      <c r="B538" s="4" t="s">
        <v>574</v>
      </c>
      <c r="C538" s="4">
        <v>0</v>
      </c>
      <c r="D538" s="4" t="s">
        <v>104</v>
      </c>
      <c r="I538" s="3"/>
      <c r="J538" s="4" t="s">
        <v>574</v>
      </c>
      <c r="K538" s="4">
        <v>0</v>
      </c>
      <c r="L538" s="4" t="s">
        <v>104</v>
      </c>
    </row>
    <row r="539" spans="1:12" ht="17.25" thickBot="1">
      <c r="A539" s="3"/>
      <c r="B539" s="4" t="s">
        <v>575</v>
      </c>
      <c r="C539" s="4">
        <v>0</v>
      </c>
      <c r="D539" s="4" t="s">
        <v>104</v>
      </c>
      <c r="I539" s="3"/>
      <c r="J539" s="4" t="s">
        <v>575</v>
      </c>
      <c r="K539" s="4">
        <v>0</v>
      </c>
      <c r="L539" s="4" t="s">
        <v>104</v>
      </c>
    </row>
    <row r="540" spans="1:12" ht="17.25" thickBot="1">
      <c r="A540" s="3"/>
      <c r="B540" s="4" t="s">
        <v>576</v>
      </c>
      <c r="C540" s="4">
        <v>0</v>
      </c>
      <c r="D540" s="4" t="s">
        <v>104</v>
      </c>
      <c r="I540" s="3"/>
      <c r="J540" s="4" t="s">
        <v>576</v>
      </c>
      <c r="K540" s="4">
        <v>0</v>
      </c>
      <c r="L540" s="4" t="s">
        <v>104</v>
      </c>
    </row>
    <row r="541" spans="1:12" ht="17.25" thickBot="1">
      <c r="A541" s="3"/>
      <c r="B541" s="4" t="s">
        <v>577</v>
      </c>
      <c r="C541" s="4">
        <v>0</v>
      </c>
      <c r="D541" s="4" t="s">
        <v>104</v>
      </c>
      <c r="I541" s="3"/>
      <c r="J541" s="4" t="s">
        <v>577</v>
      </c>
      <c r="K541" s="4">
        <v>0</v>
      </c>
      <c r="L541" s="4" t="s">
        <v>104</v>
      </c>
    </row>
    <row r="542" spans="1:12" ht="17.25" thickBot="1">
      <c r="A542" s="3"/>
      <c r="B542" s="4" t="s">
        <v>578</v>
      </c>
      <c r="C542" s="4">
        <v>0</v>
      </c>
      <c r="D542" s="4" t="s">
        <v>104</v>
      </c>
      <c r="I542" s="3"/>
      <c r="J542" s="4" t="s">
        <v>578</v>
      </c>
      <c r="K542" s="4">
        <v>0</v>
      </c>
      <c r="L542" s="4" t="s">
        <v>104</v>
      </c>
    </row>
    <row r="543" spans="1:12" ht="17.25" thickBot="1">
      <c r="A543" s="3"/>
      <c r="B543" s="4" t="s">
        <v>579</v>
      </c>
      <c r="C543" s="4">
        <v>0</v>
      </c>
      <c r="D543" s="4" t="s">
        <v>104</v>
      </c>
      <c r="I543" s="3"/>
      <c r="J543" s="4" t="s">
        <v>579</v>
      </c>
      <c r="K543" s="4">
        <v>0</v>
      </c>
      <c r="L543" s="4" t="s">
        <v>104</v>
      </c>
    </row>
    <row r="544" spans="1:12" ht="17.25" thickBot="1">
      <c r="A544" s="3"/>
      <c r="B544" s="4" t="s">
        <v>580</v>
      </c>
      <c r="C544" s="4">
        <v>0</v>
      </c>
      <c r="D544" s="4" t="s">
        <v>104</v>
      </c>
      <c r="I544" s="3"/>
      <c r="J544" s="4" t="s">
        <v>580</v>
      </c>
      <c r="K544" s="4">
        <v>0</v>
      </c>
      <c r="L544" s="4" t="s">
        <v>104</v>
      </c>
    </row>
    <row r="545" spans="1:12" ht="17.25" thickBot="1">
      <c r="A545" s="3"/>
      <c r="B545" s="4" t="s">
        <v>581</v>
      </c>
      <c r="C545" s="4">
        <v>0</v>
      </c>
      <c r="D545" s="4" t="s">
        <v>104</v>
      </c>
      <c r="I545" s="3"/>
      <c r="J545" s="4" t="s">
        <v>581</v>
      </c>
      <c r="K545" s="4">
        <v>0</v>
      </c>
      <c r="L545" s="4" t="s">
        <v>104</v>
      </c>
    </row>
    <row r="546" spans="1:12" ht="17.25" thickBot="1">
      <c r="A546" s="3"/>
      <c r="B546" s="4" t="s">
        <v>582</v>
      </c>
      <c r="C546" s="4">
        <v>0</v>
      </c>
      <c r="D546" s="4" t="s">
        <v>104</v>
      </c>
      <c r="I546" s="3"/>
      <c r="J546" s="4" t="s">
        <v>582</v>
      </c>
      <c r="K546" s="4">
        <v>0</v>
      </c>
      <c r="L546" s="4" t="s">
        <v>104</v>
      </c>
    </row>
    <row r="547" spans="1:12" ht="17.25" thickBot="1">
      <c r="A547" s="3"/>
      <c r="B547" s="4" t="s">
        <v>583</v>
      </c>
      <c r="C547" s="4">
        <v>0</v>
      </c>
      <c r="D547" s="4" t="s">
        <v>104</v>
      </c>
      <c r="I547" s="3"/>
      <c r="J547" s="4" t="s">
        <v>583</v>
      </c>
      <c r="K547" s="4">
        <v>0</v>
      </c>
      <c r="L547" s="4" t="s">
        <v>104</v>
      </c>
    </row>
    <row r="548" spans="1:12" ht="17.25" thickBot="1">
      <c r="A548" s="3"/>
      <c r="B548" s="4" t="s">
        <v>584</v>
      </c>
      <c r="C548" s="4">
        <v>0</v>
      </c>
      <c r="D548" s="4" t="s">
        <v>104</v>
      </c>
      <c r="I548" s="3"/>
      <c r="J548" s="4" t="s">
        <v>584</v>
      </c>
      <c r="K548" s="4">
        <v>0</v>
      </c>
      <c r="L548" s="4" t="s">
        <v>104</v>
      </c>
    </row>
    <row r="549" spans="1:12" ht="17.25" thickBot="1">
      <c r="A549" s="3"/>
      <c r="B549" s="4" t="s">
        <v>585</v>
      </c>
      <c r="C549" s="4">
        <v>0</v>
      </c>
      <c r="D549" s="4" t="s">
        <v>104</v>
      </c>
      <c r="I549" s="3"/>
      <c r="J549" s="4" t="s">
        <v>585</v>
      </c>
      <c r="K549" s="4">
        <v>0</v>
      </c>
      <c r="L549" s="4" t="s">
        <v>104</v>
      </c>
    </row>
    <row r="550" spans="1:12" ht="17.25" thickBot="1">
      <c r="A550" s="3"/>
      <c r="B550" s="4" t="s">
        <v>586</v>
      </c>
      <c r="C550" s="4">
        <v>0</v>
      </c>
      <c r="D550" s="4" t="s">
        <v>104</v>
      </c>
      <c r="I550" s="3"/>
      <c r="J550" s="4" t="s">
        <v>586</v>
      </c>
      <c r="K550" s="4">
        <v>0</v>
      </c>
      <c r="L550" s="4" t="s">
        <v>104</v>
      </c>
    </row>
    <row r="551" spans="1:12" ht="17.25" thickBot="1">
      <c r="A551" s="3"/>
      <c r="B551" s="4" t="s">
        <v>587</v>
      </c>
      <c r="C551" s="4">
        <v>0</v>
      </c>
      <c r="D551" s="4" t="s">
        <v>104</v>
      </c>
      <c r="I551" s="3"/>
      <c r="J551" s="4" t="s">
        <v>587</v>
      </c>
      <c r="K551" s="4">
        <v>0</v>
      </c>
      <c r="L551" s="4" t="s">
        <v>104</v>
      </c>
    </row>
    <row r="552" spans="1:12" ht="17.25" thickBot="1">
      <c r="A552" s="3"/>
      <c r="B552" s="4" t="s">
        <v>588</v>
      </c>
      <c r="C552" s="4">
        <v>0</v>
      </c>
      <c r="D552" s="4" t="s">
        <v>104</v>
      </c>
      <c r="I552" s="3"/>
      <c r="J552" s="4" t="s">
        <v>588</v>
      </c>
      <c r="K552" s="4">
        <v>0</v>
      </c>
      <c r="L552" s="4" t="s">
        <v>104</v>
      </c>
    </row>
    <row r="553" spans="1:12" ht="17.25" thickBot="1">
      <c r="A553" s="3"/>
      <c r="B553" s="4" t="s">
        <v>589</v>
      </c>
      <c r="C553" s="4">
        <v>0</v>
      </c>
      <c r="D553" s="4" t="s">
        <v>104</v>
      </c>
      <c r="I553" s="3"/>
      <c r="J553" s="4" t="s">
        <v>589</v>
      </c>
      <c r="K553" s="4">
        <v>0</v>
      </c>
      <c r="L553" s="4" t="s">
        <v>104</v>
      </c>
    </row>
    <row r="554" spans="1:12" ht="17.25" thickBot="1">
      <c r="A554" s="3"/>
      <c r="B554" s="4" t="s">
        <v>590</v>
      </c>
      <c r="C554" s="4">
        <v>0</v>
      </c>
      <c r="D554" s="4" t="s">
        <v>104</v>
      </c>
      <c r="I554" s="3"/>
      <c r="J554" s="4" t="s">
        <v>590</v>
      </c>
      <c r="K554" s="4">
        <v>0</v>
      </c>
      <c r="L554" s="4" t="s">
        <v>104</v>
      </c>
    </row>
    <row r="555" spans="1:12" ht="17.25" thickBot="1">
      <c r="A555" s="3"/>
      <c r="B555" s="4" t="s">
        <v>591</v>
      </c>
      <c r="C555" s="4">
        <v>0</v>
      </c>
      <c r="D555" s="4" t="s">
        <v>104</v>
      </c>
      <c r="I555" s="3"/>
      <c r="J555" s="4" t="s">
        <v>591</v>
      </c>
      <c r="K555" s="4">
        <v>0</v>
      </c>
      <c r="L555" s="4" t="s">
        <v>104</v>
      </c>
    </row>
    <row r="556" spans="1:12" ht="17.25" thickBot="1">
      <c r="A556" s="3"/>
      <c r="B556" s="4" t="s">
        <v>592</v>
      </c>
      <c r="C556" s="4">
        <v>0</v>
      </c>
      <c r="D556" s="4" t="s">
        <v>104</v>
      </c>
      <c r="I556" s="3"/>
      <c r="J556" s="4" t="s">
        <v>592</v>
      </c>
      <c r="K556" s="4">
        <v>0</v>
      </c>
      <c r="L556" s="4" t="s">
        <v>104</v>
      </c>
    </row>
    <row r="557" spans="1:12" ht="17.25" thickBot="1">
      <c r="A557" s="3"/>
      <c r="B557" s="4" t="s">
        <v>593</v>
      </c>
      <c r="C557" s="4">
        <v>0</v>
      </c>
      <c r="D557" s="4" t="s">
        <v>104</v>
      </c>
      <c r="I557" s="3"/>
      <c r="J557" s="4" t="s">
        <v>593</v>
      </c>
      <c r="K557" s="4">
        <v>0</v>
      </c>
      <c r="L557" s="4" t="s">
        <v>104</v>
      </c>
    </row>
    <row r="558" spans="1:12" ht="17.25" thickBot="1">
      <c r="A558" s="3"/>
      <c r="B558" s="4" t="s">
        <v>594</v>
      </c>
      <c r="C558" s="4">
        <v>0</v>
      </c>
      <c r="D558" s="4" t="s">
        <v>104</v>
      </c>
      <c r="I558" s="3"/>
      <c r="J558" s="4" t="s">
        <v>594</v>
      </c>
      <c r="K558" s="4">
        <v>0</v>
      </c>
      <c r="L558" s="4" t="s">
        <v>104</v>
      </c>
    </row>
    <row r="559" spans="1:12" ht="17.25" thickBot="1">
      <c r="A559" s="3"/>
      <c r="B559" s="4" t="s">
        <v>595</v>
      </c>
      <c r="C559" s="4">
        <v>0</v>
      </c>
      <c r="D559" s="4" t="s">
        <v>104</v>
      </c>
      <c r="I559" s="3"/>
      <c r="J559" s="4" t="s">
        <v>595</v>
      </c>
      <c r="K559" s="4">
        <v>0</v>
      </c>
      <c r="L559" s="4" t="s">
        <v>104</v>
      </c>
    </row>
    <row r="560" spans="1:12" ht="17.25" thickBot="1">
      <c r="A560" s="3"/>
      <c r="B560" s="4" t="s">
        <v>596</v>
      </c>
      <c r="C560" s="4">
        <v>0</v>
      </c>
      <c r="D560" s="4" t="s">
        <v>104</v>
      </c>
      <c r="I560" s="3"/>
      <c r="J560" s="4" t="s">
        <v>596</v>
      </c>
      <c r="K560" s="4">
        <v>0</v>
      </c>
      <c r="L560" s="4" t="s">
        <v>104</v>
      </c>
    </row>
    <row r="561" spans="1:12" ht="17.25" thickBot="1">
      <c r="A561" s="3"/>
      <c r="B561" s="4" t="s">
        <v>597</v>
      </c>
      <c r="C561" s="4">
        <v>0</v>
      </c>
      <c r="D561" s="4" t="s">
        <v>104</v>
      </c>
      <c r="I561" s="3"/>
      <c r="J561" s="4" t="s">
        <v>597</v>
      </c>
      <c r="K561" s="4">
        <v>0</v>
      </c>
      <c r="L561" s="4" t="s">
        <v>104</v>
      </c>
    </row>
    <row r="562" spans="1:12" ht="17.25" thickBot="1">
      <c r="A562" s="3"/>
      <c r="B562" s="4" t="s">
        <v>598</v>
      </c>
      <c r="C562" s="4">
        <v>0</v>
      </c>
      <c r="D562" s="4" t="s">
        <v>104</v>
      </c>
      <c r="I562" s="3"/>
      <c r="J562" s="4" t="s">
        <v>598</v>
      </c>
      <c r="K562" s="4">
        <v>0</v>
      </c>
      <c r="L562" s="4" t="s">
        <v>104</v>
      </c>
    </row>
    <row r="563" spans="1:12" ht="17.25" thickBot="1">
      <c r="A563" s="3"/>
      <c r="B563" s="4" t="s">
        <v>599</v>
      </c>
      <c r="C563" s="4">
        <v>0</v>
      </c>
      <c r="D563" s="4" t="s">
        <v>104</v>
      </c>
      <c r="I563" s="3"/>
      <c r="J563" s="4" t="s">
        <v>599</v>
      </c>
      <c r="K563" s="4">
        <v>0</v>
      </c>
      <c r="L563" s="4" t="s">
        <v>104</v>
      </c>
    </row>
    <row r="564" spans="1:12" ht="17.25" thickBot="1">
      <c r="A564" s="3"/>
      <c r="B564" s="4" t="s">
        <v>600</v>
      </c>
      <c r="C564" s="4">
        <v>0</v>
      </c>
      <c r="D564" s="4" t="s">
        <v>104</v>
      </c>
      <c r="I564" s="3"/>
      <c r="J564" s="4" t="s">
        <v>600</v>
      </c>
      <c r="K564" s="4">
        <v>0</v>
      </c>
      <c r="L564" s="4" t="s">
        <v>104</v>
      </c>
    </row>
    <row r="565" spans="1:12" ht="17.25" thickBot="1">
      <c r="A565" s="3"/>
      <c r="B565" s="4" t="s">
        <v>601</v>
      </c>
      <c r="C565" s="4">
        <v>0</v>
      </c>
      <c r="D565" s="4" t="s">
        <v>104</v>
      </c>
      <c r="I565" s="3"/>
      <c r="J565" s="4" t="s">
        <v>601</v>
      </c>
      <c r="K565" s="4">
        <v>0</v>
      </c>
      <c r="L565" s="4" t="s">
        <v>104</v>
      </c>
    </row>
    <row r="566" spans="1:12" ht="17.25" thickBot="1">
      <c r="A566" s="3"/>
      <c r="B566" s="4" t="s">
        <v>602</v>
      </c>
      <c r="C566" s="4">
        <v>0</v>
      </c>
      <c r="D566" s="4" t="s">
        <v>104</v>
      </c>
      <c r="I566" s="3"/>
      <c r="J566" s="4" t="s">
        <v>602</v>
      </c>
      <c r="K566" s="4">
        <v>0</v>
      </c>
      <c r="L566" s="4" t="s">
        <v>104</v>
      </c>
    </row>
    <row r="567" spans="1:12" ht="17.25" thickBot="1">
      <c r="A567" s="3"/>
      <c r="B567" s="4" t="s">
        <v>603</v>
      </c>
      <c r="C567" s="4">
        <v>0</v>
      </c>
      <c r="D567" s="4" t="s">
        <v>104</v>
      </c>
      <c r="I567" s="3"/>
      <c r="J567" s="4" t="s">
        <v>603</v>
      </c>
      <c r="K567" s="4">
        <v>0</v>
      </c>
      <c r="L567" s="4" t="s">
        <v>104</v>
      </c>
    </row>
    <row r="568" spans="1:12" ht="17.25" thickBot="1">
      <c r="A568" s="3"/>
      <c r="B568" s="4" t="s">
        <v>604</v>
      </c>
      <c r="C568" s="4">
        <v>0</v>
      </c>
      <c r="D568" s="4" t="s">
        <v>104</v>
      </c>
      <c r="I568" s="3"/>
      <c r="J568" s="4" t="s">
        <v>604</v>
      </c>
      <c r="K568" s="4">
        <v>0</v>
      </c>
      <c r="L568" s="4" t="s">
        <v>104</v>
      </c>
    </row>
    <row r="569" spans="1:12" ht="17.25" thickBot="1">
      <c r="A569" s="3"/>
      <c r="B569" s="4" t="s">
        <v>605</v>
      </c>
      <c r="C569" s="4">
        <v>0</v>
      </c>
      <c r="D569" s="4" t="s">
        <v>104</v>
      </c>
      <c r="I569" s="3"/>
      <c r="J569" s="4" t="s">
        <v>605</v>
      </c>
      <c r="K569" s="4">
        <v>0</v>
      </c>
      <c r="L569" s="4" t="s">
        <v>104</v>
      </c>
    </row>
    <row r="570" spans="1:12" ht="17.25" thickBot="1">
      <c r="A570" s="3"/>
      <c r="B570" s="4" t="s">
        <v>606</v>
      </c>
      <c r="C570" s="4">
        <v>0</v>
      </c>
      <c r="D570" s="4" t="s">
        <v>104</v>
      </c>
      <c r="I570" s="3"/>
      <c r="J570" s="4" t="s">
        <v>606</v>
      </c>
      <c r="K570" s="4">
        <v>0</v>
      </c>
      <c r="L570" s="4" t="s">
        <v>104</v>
      </c>
    </row>
    <row r="571" spans="1:12" ht="17.25" thickBot="1">
      <c r="A571" s="3"/>
      <c r="B571" s="4" t="s">
        <v>607</v>
      </c>
      <c r="C571" s="4">
        <v>0</v>
      </c>
      <c r="D571" s="4" t="s">
        <v>104</v>
      </c>
      <c r="I571" s="3"/>
      <c r="J571" s="4" t="s">
        <v>607</v>
      </c>
      <c r="K571" s="4">
        <v>0</v>
      </c>
      <c r="L571" s="4" t="s">
        <v>104</v>
      </c>
    </row>
    <row r="572" spans="1:12" ht="17.25" thickBot="1">
      <c r="A572" s="3"/>
      <c r="B572" s="4" t="s">
        <v>608</v>
      </c>
      <c r="C572" s="4">
        <v>0</v>
      </c>
      <c r="D572" s="4" t="s">
        <v>104</v>
      </c>
      <c r="I572" s="3"/>
      <c r="J572" s="4" t="s">
        <v>608</v>
      </c>
      <c r="K572" s="4">
        <v>0</v>
      </c>
      <c r="L572" s="4" t="s">
        <v>104</v>
      </c>
    </row>
    <row r="573" spans="1:12" ht="17.25" thickBot="1">
      <c r="A573" s="3"/>
      <c r="B573" s="4" t="s">
        <v>609</v>
      </c>
      <c r="C573" s="4">
        <v>0</v>
      </c>
      <c r="D573" s="4" t="s">
        <v>104</v>
      </c>
      <c r="I573" s="3"/>
      <c r="J573" s="4" t="s">
        <v>609</v>
      </c>
      <c r="K573" s="4">
        <v>0</v>
      </c>
      <c r="L573" s="4" t="s">
        <v>104</v>
      </c>
    </row>
    <row r="574" spans="1:12" ht="17.25" thickBot="1">
      <c r="A574" s="3"/>
      <c r="B574" s="4" t="s">
        <v>610</v>
      </c>
      <c r="C574" s="4">
        <v>0</v>
      </c>
      <c r="D574" s="4" t="s">
        <v>104</v>
      </c>
      <c r="I574" s="3"/>
      <c r="J574" s="4" t="s">
        <v>610</v>
      </c>
      <c r="K574" s="4">
        <v>0</v>
      </c>
      <c r="L574" s="4" t="s">
        <v>104</v>
      </c>
    </row>
    <row r="575" spans="1:12" ht="17.25" thickBot="1">
      <c r="A575" s="3"/>
      <c r="B575" s="4" t="s">
        <v>611</v>
      </c>
      <c r="C575" s="4">
        <v>0</v>
      </c>
      <c r="D575" s="4" t="s">
        <v>104</v>
      </c>
      <c r="I575" s="3"/>
      <c r="J575" s="4" t="s">
        <v>611</v>
      </c>
      <c r="K575" s="4">
        <v>0</v>
      </c>
      <c r="L575" s="4" t="s">
        <v>104</v>
      </c>
    </row>
    <row r="576" spans="1:12" ht="17.25" thickBot="1">
      <c r="A576" s="3"/>
      <c r="B576" s="4" t="s">
        <v>612</v>
      </c>
      <c r="C576" s="4">
        <v>0</v>
      </c>
      <c r="D576" s="4" t="s">
        <v>104</v>
      </c>
      <c r="I576" s="3"/>
      <c r="J576" s="4" t="s">
        <v>612</v>
      </c>
      <c r="K576" s="4">
        <v>0</v>
      </c>
      <c r="L576" s="4" t="s">
        <v>104</v>
      </c>
    </row>
    <row r="577" spans="1:12" ht="17.25" thickBot="1">
      <c r="A577" s="3"/>
      <c r="B577" s="4" t="s">
        <v>613</v>
      </c>
      <c r="C577" s="4">
        <v>0</v>
      </c>
      <c r="D577" s="4" t="s">
        <v>104</v>
      </c>
      <c r="I577" s="3"/>
      <c r="J577" s="4" t="s">
        <v>613</v>
      </c>
      <c r="K577" s="4">
        <v>0</v>
      </c>
      <c r="L577" s="4" t="s">
        <v>104</v>
      </c>
    </row>
    <row r="578" spans="1:12" ht="17.25" thickBot="1">
      <c r="A578" s="3"/>
      <c r="B578" s="4" t="s">
        <v>614</v>
      </c>
      <c r="C578" s="4">
        <v>0</v>
      </c>
      <c r="D578" s="4" t="s">
        <v>104</v>
      </c>
      <c r="I578" s="3"/>
      <c r="J578" s="4" t="s">
        <v>614</v>
      </c>
      <c r="K578" s="4">
        <v>0</v>
      </c>
      <c r="L578" s="4" t="s">
        <v>104</v>
      </c>
    </row>
    <row r="579" spans="1:12" ht="17.25" thickBot="1">
      <c r="A579" s="3"/>
      <c r="B579" s="4" t="s">
        <v>615</v>
      </c>
      <c r="C579" s="4">
        <v>0</v>
      </c>
      <c r="D579" s="4" t="s">
        <v>104</v>
      </c>
      <c r="I579" s="3"/>
      <c r="J579" s="4" t="s">
        <v>615</v>
      </c>
      <c r="K579" s="4">
        <v>0</v>
      </c>
      <c r="L579" s="4" t="s">
        <v>104</v>
      </c>
    </row>
    <row r="580" spans="1:12" ht="17.25" thickBot="1">
      <c r="A580" s="3"/>
      <c r="B580" s="4" t="s">
        <v>616</v>
      </c>
      <c r="C580" s="4">
        <v>0</v>
      </c>
      <c r="D580" s="4" t="s">
        <v>104</v>
      </c>
      <c r="I580" s="3"/>
      <c r="J580" s="4" t="s">
        <v>616</v>
      </c>
      <c r="K580" s="4">
        <v>0</v>
      </c>
      <c r="L580" s="4" t="s">
        <v>104</v>
      </c>
    </row>
    <row r="581" spans="1:12" ht="17.25" thickBot="1">
      <c r="A581" s="3"/>
      <c r="B581" s="4" t="s">
        <v>617</v>
      </c>
      <c r="C581" s="4">
        <v>0</v>
      </c>
      <c r="D581" s="4" t="s">
        <v>104</v>
      </c>
      <c r="I581" s="3"/>
      <c r="J581" s="4" t="s">
        <v>617</v>
      </c>
      <c r="K581" s="4">
        <v>0</v>
      </c>
      <c r="L581" s="4" t="s">
        <v>104</v>
      </c>
    </row>
    <row r="582" spans="1:12" ht="17.25" thickBot="1">
      <c r="A582" s="3"/>
      <c r="B582" s="4" t="s">
        <v>618</v>
      </c>
      <c r="C582" s="4">
        <v>0</v>
      </c>
      <c r="D582" s="4" t="s">
        <v>104</v>
      </c>
      <c r="I582" s="3"/>
      <c r="J582" s="4" t="s">
        <v>618</v>
      </c>
      <c r="K582" s="4">
        <v>0</v>
      </c>
      <c r="L582" s="4" t="s">
        <v>104</v>
      </c>
    </row>
    <row r="583" spans="1:12" ht="17.25" thickBot="1">
      <c r="A583" s="3"/>
      <c r="B583" s="4" t="s">
        <v>619</v>
      </c>
      <c r="C583" s="4">
        <v>0</v>
      </c>
      <c r="D583" s="4" t="s">
        <v>104</v>
      </c>
      <c r="I583" s="3"/>
      <c r="J583" s="4" t="s">
        <v>619</v>
      </c>
      <c r="K583" s="4">
        <v>0</v>
      </c>
      <c r="L583" s="4" t="s">
        <v>104</v>
      </c>
    </row>
    <row r="584" spans="1:12" ht="17.25" thickBot="1">
      <c r="A584" s="3"/>
      <c r="B584" s="4" t="s">
        <v>620</v>
      </c>
      <c r="C584" s="4">
        <v>0</v>
      </c>
      <c r="D584" s="4" t="s">
        <v>104</v>
      </c>
      <c r="I584" s="3"/>
      <c r="J584" s="4" t="s">
        <v>620</v>
      </c>
      <c r="K584" s="4">
        <v>0</v>
      </c>
      <c r="L584" s="4" t="s">
        <v>104</v>
      </c>
    </row>
    <row r="585" spans="1:12" ht="17.25" thickBot="1">
      <c r="A585" s="3"/>
      <c r="B585" s="4" t="s">
        <v>621</v>
      </c>
      <c r="C585" s="4">
        <v>0</v>
      </c>
      <c r="D585" s="4" t="s">
        <v>104</v>
      </c>
      <c r="I585" s="3"/>
      <c r="J585" s="4" t="s">
        <v>621</v>
      </c>
      <c r="K585" s="4">
        <v>0</v>
      </c>
      <c r="L585" s="4" t="s">
        <v>104</v>
      </c>
    </row>
    <row r="586" spans="1:12" ht="17.25" thickBot="1">
      <c r="A586" s="3"/>
      <c r="B586" s="4" t="s">
        <v>622</v>
      </c>
      <c r="C586" s="4">
        <v>0</v>
      </c>
      <c r="D586" s="4" t="s">
        <v>104</v>
      </c>
      <c r="I586" s="3"/>
      <c r="J586" s="4" t="s">
        <v>622</v>
      </c>
      <c r="K586" s="4">
        <v>0</v>
      </c>
      <c r="L586" s="4" t="s">
        <v>104</v>
      </c>
    </row>
    <row r="587" spans="1:12" ht="17.25" thickBot="1">
      <c r="A587" s="3"/>
      <c r="B587" s="4" t="s">
        <v>623</v>
      </c>
      <c r="C587" s="4">
        <v>0</v>
      </c>
      <c r="D587" s="4" t="s">
        <v>104</v>
      </c>
      <c r="I587" s="3"/>
      <c r="J587" s="4" t="s">
        <v>623</v>
      </c>
      <c r="K587" s="4">
        <v>0</v>
      </c>
      <c r="L587" s="4" t="s">
        <v>104</v>
      </c>
    </row>
    <row r="588" spans="1:12" ht="17.25" thickBot="1">
      <c r="A588" s="3"/>
      <c r="B588" s="4" t="s">
        <v>624</v>
      </c>
      <c r="C588" s="4">
        <v>0</v>
      </c>
      <c r="D588" s="4" t="s">
        <v>104</v>
      </c>
      <c r="I588" s="3"/>
      <c r="J588" s="4" t="s">
        <v>624</v>
      </c>
      <c r="K588" s="4">
        <v>0</v>
      </c>
      <c r="L588" s="4" t="s">
        <v>104</v>
      </c>
    </row>
    <row r="589" spans="1:12" ht="17.25" thickBot="1">
      <c r="A589" s="3"/>
      <c r="B589" s="4" t="s">
        <v>625</v>
      </c>
      <c r="C589" s="4">
        <v>0</v>
      </c>
      <c r="D589" s="4" t="s">
        <v>104</v>
      </c>
      <c r="I589" s="3"/>
      <c r="J589" s="4" t="s">
        <v>625</v>
      </c>
      <c r="K589" s="4">
        <v>0</v>
      </c>
      <c r="L589" s="4" t="s">
        <v>104</v>
      </c>
    </row>
    <row r="590" spans="1:12" ht="17.25" thickBot="1">
      <c r="A590" s="3"/>
      <c r="B590" s="4" t="s">
        <v>626</v>
      </c>
      <c r="C590" s="4">
        <v>0</v>
      </c>
      <c r="D590" s="4" t="s">
        <v>104</v>
      </c>
      <c r="I590" s="3"/>
      <c r="J590" s="4" t="s">
        <v>626</v>
      </c>
      <c r="K590" s="4">
        <v>0</v>
      </c>
      <c r="L590" s="4" t="s">
        <v>104</v>
      </c>
    </row>
    <row r="591" spans="1:12" ht="17.25" thickBot="1">
      <c r="A591" s="3"/>
      <c r="B591" s="4" t="s">
        <v>627</v>
      </c>
      <c r="C591" s="4">
        <v>0</v>
      </c>
      <c r="D591" s="4" t="s">
        <v>104</v>
      </c>
      <c r="I591" s="3"/>
      <c r="J591" s="4" t="s">
        <v>627</v>
      </c>
      <c r="K591" s="4">
        <v>0</v>
      </c>
      <c r="L591" s="4" t="s">
        <v>104</v>
      </c>
    </row>
    <row r="592" spans="1:12" ht="17.25" thickBot="1">
      <c r="A592" s="3"/>
      <c r="B592" s="4" t="s">
        <v>628</v>
      </c>
      <c r="C592" s="4">
        <v>0</v>
      </c>
      <c r="D592" s="4" t="s">
        <v>104</v>
      </c>
      <c r="I592" s="3"/>
      <c r="J592" s="4" t="s">
        <v>628</v>
      </c>
      <c r="K592" s="4">
        <v>0</v>
      </c>
      <c r="L592" s="4" t="s">
        <v>104</v>
      </c>
    </row>
    <row r="593" spans="1:12" ht="17.25" thickBot="1">
      <c r="A593" s="3"/>
      <c r="B593" s="4" t="s">
        <v>629</v>
      </c>
      <c r="C593" s="4">
        <v>0</v>
      </c>
      <c r="D593" s="4" t="s">
        <v>104</v>
      </c>
      <c r="I593" s="3"/>
      <c r="J593" s="4" t="s">
        <v>629</v>
      </c>
      <c r="K593" s="4">
        <v>32039</v>
      </c>
      <c r="L593" s="4" t="s">
        <v>104</v>
      </c>
    </row>
    <row r="594" spans="1:12" ht="17.25" thickBot="1">
      <c r="A594" s="3"/>
      <c r="B594" s="4" t="s">
        <v>630</v>
      </c>
      <c r="C594" s="4">
        <v>0</v>
      </c>
      <c r="D594" s="4" t="s">
        <v>104</v>
      </c>
      <c r="I594" s="3"/>
      <c r="J594" s="4" t="s">
        <v>630</v>
      </c>
      <c r="K594" s="4">
        <v>40049</v>
      </c>
      <c r="L594" s="4" t="s">
        <v>104</v>
      </c>
    </row>
    <row r="595" spans="1:12" ht="17.25" thickBot="1">
      <c r="A595" s="3"/>
      <c r="B595" s="4" t="s">
        <v>631</v>
      </c>
      <c r="C595" s="4">
        <v>0</v>
      </c>
      <c r="D595" s="4" t="s">
        <v>104</v>
      </c>
      <c r="I595" s="3"/>
      <c r="J595" s="4" t="s">
        <v>631</v>
      </c>
      <c r="K595" s="4">
        <v>43569</v>
      </c>
      <c r="L595" s="4" t="s">
        <v>104</v>
      </c>
    </row>
    <row r="596" spans="1:12" ht="17.25" thickBot="1">
      <c r="A596" s="3"/>
      <c r="B596" s="4" t="s">
        <v>632</v>
      </c>
      <c r="C596" s="4">
        <v>0</v>
      </c>
      <c r="D596" s="4" t="s">
        <v>104</v>
      </c>
      <c r="I596" s="3"/>
      <c r="J596" s="4" t="s">
        <v>632</v>
      </c>
      <c r="K596" s="4">
        <v>29126</v>
      </c>
      <c r="L596" s="4" t="s">
        <v>104</v>
      </c>
    </row>
    <row r="597" spans="1:12" ht="17.25" thickBot="1">
      <c r="A597" s="3"/>
      <c r="B597" s="4" t="s">
        <v>633</v>
      </c>
      <c r="C597" s="4">
        <v>0</v>
      </c>
      <c r="D597" s="4" t="s">
        <v>104</v>
      </c>
      <c r="I597" s="3"/>
      <c r="J597" s="4" t="s">
        <v>633</v>
      </c>
      <c r="K597" s="4">
        <v>29126</v>
      </c>
      <c r="L597" s="4" t="s">
        <v>104</v>
      </c>
    </row>
    <row r="598" spans="1:12" ht="17.25" thickBot="1">
      <c r="A598" s="3"/>
      <c r="B598" s="4" t="s">
        <v>634</v>
      </c>
      <c r="C598" s="4">
        <v>0</v>
      </c>
      <c r="D598" s="4" t="s">
        <v>104</v>
      </c>
      <c r="I598" s="3"/>
      <c r="J598" s="4" t="s">
        <v>634</v>
      </c>
      <c r="K598" s="4">
        <v>29126</v>
      </c>
      <c r="L598" s="4" t="s">
        <v>104</v>
      </c>
    </row>
    <row r="599" spans="1:12" ht="17.25" thickBot="1">
      <c r="A599" s="3"/>
      <c r="B599" s="4" t="s">
        <v>635</v>
      </c>
      <c r="C599" s="4">
        <v>0</v>
      </c>
      <c r="D599" s="4" t="s">
        <v>104</v>
      </c>
      <c r="I599" s="3"/>
      <c r="J599" s="4" t="s">
        <v>635</v>
      </c>
      <c r="K599" s="4">
        <v>29126</v>
      </c>
      <c r="L599" s="4" t="s">
        <v>104</v>
      </c>
    </row>
    <row r="600" spans="1:12" ht="17.25" thickBot="1">
      <c r="A600" s="3"/>
      <c r="B600" s="4" t="s">
        <v>636</v>
      </c>
      <c r="C600" s="4">
        <v>0</v>
      </c>
      <c r="D600" s="4" t="s">
        <v>104</v>
      </c>
      <c r="I600" s="3"/>
      <c r="J600" s="4" t="s">
        <v>636</v>
      </c>
      <c r="K600" s="4">
        <v>29126</v>
      </c>
      <c r="L600" s="4" t="s">
        <v>104</v>
      </c>
    </row>
    <row r="601" spans="1:12" ht="17.25" thickBot="1">
      <c r="A601" s="3"/>
      <c r="B601" s="4" t="s">
        <v>637</v>
      </c>
      <c r="C601" s="4">
        <v>0</v>
      </c>
      <c r="D601" s="4" t="s">
        <v>104</v>
      </c>
      <c r="I601" s="3"/>
      <c r="J601" s="4" t="s">
        <v>637</v>
      </c>
      <c r="K601" s="4">
        <v>0</v>
      </c>
      <c r="L601" s="4" t="s">
        <v>104</v>
      </c>
    </row>
    <row r="602" spans="1:12" ht="17.25" thickBot="1">
      <c r="A602" s="3"/>
      <c r="B602" s="4" t="s">
        <v>638</v>
      </c>
      <c r="C602" s="4">
        <v>35472</v>
      </c>
      <c r="D602" s="4" t="s">
        <v>104</v>
      </c>
      <c r="I602" s="3"/>
      <c r="J602" s="4" t="s">
        <v>638</v>
      </c>
      <c r="K602" s="4">
        <v>0</v>
      </c>
      <c r="L602" s="4" t="s">
        <v>104</v>
      </c>
    </row>
    <row r="603" spans="1:12" ht="17.25" thickBot="1">
      <c r="A603" s="3"/>
      <c r="B603" s="4" t="s">
        <v>639</v>
      </c>
      <c r="C603" s="4">
        <v>43034</v>
      </c>
      <c r="D603" s="4" t="s">
        <v>104</v>
      </c>
      <c r="I603" s="3"/>
      <c r="J603" s="4" t="s">
        <v>639</v>
      </c>
      <c r="K603" s="4">
        <v>0</v>
      </c>
      <c r="L603" s="4" t="s">
        <v>104</v>
      </c>
    </row>
    <row r="604" spans="1:12" ht="17.25" thickBot="1">
      <c r="A604" s="3"/>
      <c r="B604" s="4" t="s">
        <v>640</v>
      </c>
      <c r="C604" s="4">
        <v>29126</v>
      </c>
      <c r="D604" s="4" t="s">
        <v>104</v>
      </c>
      <c r="I604" s="3"/>
      <c r="J604" s="4" t="s">
        <v>640</v>
      </c>
      <c r="K604" s="4">
        <v>0</v>
      </c>
      <c r="L604" s="4" t="s">
        <v>104</v>
      </c>
    </row>
    <row r="605" spans="1:12" ht="17.25" thickBot="1">
      <c r="A605" s="3"/>
      <c r="B605" s="4" t="s">
        <v>641</v>
      </c>
      <c r="C605" s="4">
        <v>29126</v>
      </c>
      <c r="D605" s="4" t="s">
        <v>104</v>
      </c>
      <c r="I605" s="3"/>
      <c r="J605" s="4" t="s">
        <v>641</v>
      </c>
      <c r="K605" s="4">
        <v>0</v>
      </c>
      <c r="L605" s="4" t="s">
        <v>104</v>
      </c>
    </row>
    <row r="606" spans="1:12" ht="17.25" thickBot="1">
      <c r="A606" s="3"/>
      <c r="B606" s="4" t="s">
        <v>642</v>
      </c>
      <c r="C606" s="4">
        <v>29126</v>
      </c>
      <c r="D606" s="4" t="s">
        <v>104</v>
      </c>
      <c r="I606" s="3"/>
      <c r="J606" s="4" t="s">
        <v>642</v>
      </c>
      <c r="K606" s="4">
        <v>0</v>
      </c>
      <c r="L606" s="4" t="s">
        <v>104</v>
      </c>
    </row>
    <row r="607" spans="1:12" ht="17.25" thickBot="1">
      <c r="A607" s="3"/>
      <c r="B607" s="4" t="s">
        <v>643</v>
      </c>
      <c r="C607" s="4">
        <v>29126</v>
      </c>
      <c r="D607" s="4" t="s">
        <v>104</v>
      </c>
      <c r="I607" s="3"/>
      <c r="J607" s="4" t="s">
        <v>643</v>
      </c>
      <c r="K607" s="4">
        <v>0</v>
      </c>
      <c r="L607" s="4" t="s">
        <v>104</v>
      </c>
    </row>
    <row r="608" spans="1:12" ht="17.25" thickBot="1">
      <c r="A608" s="3"/>
      <c r="B608" s="4" t="s">
        <v>644</v>
      </c>
      <c r="C608" s="4">
        <v>29126</v>
      </c>
      <c r="D608" s="4" t="s">
        <v>104</v>
      </c>
      <c r="I608" s="3"/>
      <c r="J608" s="4" t="s">
        <v>644</v>
      </c>
      <c r="K608" s="4">
        <v>0</v>
      </c>
      <c r="L608" s="4" t="s">
        <v>104</v>
      </c>
    </row>
    <row r="609" spans="1:12" ht="17.25" thickBot="1">
      <c r="A609" s="3"/>
      <c r="B609" s="4" t="s">
        <v>645</v>
      </c>
      <c r="C609" s="4">
        <v>0</v>
      </c>
      <c r="D609" s="4" t="s">
        <v>104</v>
      </c>
      <c r="I609" s="3"/>
      <c r="J609" s="4" t="s">
        <v>645</v>
      </c>
      <c r="K609" s="4">
        <v>0</v>
      </c>
      <c r="L609" s="4" t="s">
        <v>104</v>
      </c>
    </row>
    <row r="610" spans="1:12" ht="17.25" thickBot="1">
      <c r="A610" s="3"/>
      <c r="B610" s="4" t="s">
        <v>646</v>
      </c>
      <c r="C610" s="4">
        <v>0</v>
      </c>
      <c r="D610" s="4" t="s">
        <v>104</v>
      </c>
      <c r="I610" s="3"/>
      <c r="J610" s="4" t="s">
        <v>646</v>
      </c>
      <c r="K610" s="4">
        <v>0</v>
      </c>
      <c r="L610" s="4" t="s">
        <v>104</v>
      </c>
    </row>
    <row r="611" spans="1:12" ht="17.25" thickBot="1">
      <c r="A611" s="3"/>
      <c r="B611" s="4" t="s">
        <v>647</v>
      </c>
      <c r="C611" s="4">
        <v>0</v>
      </c>
      <c r="D611" s="4" t="s">
        <v>104</v>
      </c>
      <c r="I611" s="3"/>
      <c r="J611" s="4" t="s">
        <v>647</v>
      </c>
      <c r="K611" s="4">
        <v>0</v>
      </c>
      <c r="L611" s="4" t="s">
        <v>104</v>
      </c>
    </row>
    <row r="612" spans="1:12" ht="17.25" thickBot="1">
      <c r="A612" s="3"/>
      <c r="B612" s="4" t="s">
        <v>648</v>
      </c>
      <c r="C612" s="4">
        <v>0</v>
      </c>
      <c r="D612" s="4" t="s">
        <v>104</v>
      </c>
      <c r="I612" s="3"/>
      <c r="J612" s="4" t="s">
        <v>648</v>
      </c>
      <c r="K612" s="4">
        <v>0</v>
      </c>
      <c r="L612" s="4" t="s">
        <v>104</v>
      </c>
    </row>
    <row r="613" spans="1:12" ht="17.25" thickBot="1">
      <c r="A613" s="3"/>
      <c r="B613" s="4" t="s">
        <v>649</v>
      </c>
      <c r="C613" s="4">
        <v>0</v>
      </c>
      <c r="D613" s="4" t="s">
        <v>104</v>
      </c>
      <c r="I613" s="3"/>
      <c r="J613" s="4" t="s">
        <v>649</v>
      </c>
      <c r="K613" s="4">
        <v>0</v>
      </c>
      <c r="L613" s="4" t="s">
        <v>104</v>
      </c>
    </row>
    <row r="614" spans="1:12" ht="17.25" thickBot="1">
      <c r="A614" s="3"/>
      <c r="B614" s="4" t="s">
        <v>650</v>
      </c>
      <c r="C614" s="4">
        <v>0</v>
      </c>
      <c r="D614" s="4" t="s">
        <v>104</v>
      </c>
      <c r="I614" s="3"/>
      <c r="J614" s="4" t="s">
        <v>650</v>
      </c>
      <c r="K614" s="4">
        <v>0</v>
      </c>
      <c r="L614" s="4" t="s">
        <v>104</v>
      </c>
    </row>
    <row r="615" spans="1:12" ht="17.25" thickBot="1">
      <c r="A615" s="3"/>
      <c r="B615" s="4" t="s">
        <v>651</v>
      </c>
      <c r="C615" s="4">
        <v>0</v>
      </c>
      <c r="D615" s="4" t="s">
        <v>104</v>
      </c>
      <c r="I615" s="3"/>
      <c r="J615" s="4" t="s">
        <v>651</v>
      </c>
      <c r="K615" s="4">
        <v>0</v>
      </c>
      <c r="L615" s="4" t="s">
        <v>104</v>
      </c>
    </row>
    <row r="616" spans="1:12" ht="17.25" thickBot="1">
      <c r="A616" s="3"/>
      <c r="B616" s="4" t="s">
        <v>652</v>
      </c>
      <c r="C616" s="4">
        <v>0</v>
      </c>
      <c r="D616" s="4" t="s">
        <v>104</v>
      </c>
      <c r="I616" s="3"/>
      <c r="J616" s="4" t="s">
        <v>652</v>
      </c>
      <c r="K616" s="4">
        <v>0</v>
      </c>
      <c r="L616" s="4" t="s">
        <v>104</v>
      </c>
    </row>
    <row r="617" spans="1:12" ht="17.25" thickBot="1">
      <c r="A617" s="3"/>
      <c r="B617" s="4" t="s">
        <v>653</v>
      </c>
      <c r="C617" s="4">
        <v>0</v>
      </c>
      <c r="D617" s="4" t="s">
        <v>104</v>
      </c>
      <c r="I617" s="3"/>
      <c r="J617" s="4" t="s">
        <v>653</v>
      </c>
      <c r="K617" s="4">
        <v>0</v>
      </c>
      <c r="L617" s="4" t="s">
        <v>104</v>
      </c>
    </row>
    <row r="618" spans="1:12" ht="17.25" thickBot="1">
      <c r="A618" s="3"/>
      <c r="B618" s="4" t="s">
        <v>654</v>
      </c>
      <c r="C618" s="4">
        <v>0</v>
      </c>
      <c r="D618" s="4" t="s">
        <v>104</v>
      </c>
      <c r="I618" s="3"/>
      <c r="J618" s="4" t="s">
        <v>654</v>
      </c>
      <c r="K618" s="4">
        <v>0</v>
      </c>
      <c r="L618" s="4" t="s">
        <v>104</v>
      </c>
    </row>
    <row r="619" spans="1:12" ht="17.25" thickBot="1">
      <c r="A619" s="3"/>
      <c r="B619" s="4" t="s">
        <v>655</v>
      </c>
      <c r="C619" s="4">
        <v>0</v>
      </c>
      <c r="D619" s="4" t="s">
        <v>104</v>
      </c>
      <c r="I619" s="3"/>
      <c r="J619" s="4" t="s">
        <v>655</v>
      </c>
      <c r="K619" s="4">
        <v>0</v>
      </c>
      <c r="L619" s="4" t="s">
        <v>104</v>
      </c>
    </row>
    <row r="620" spans="1:12" ht="17.25" thickBot="1">
      <c r="A620" s="3"/>
      <c r="B620" s="4" t="s">
        <v>656</v>
      </c>
      <c r="C620" s="4">
        <v>0</v>
      </c>
      <c r="D620" s="4" t="s">
        <v>104</v>
      </c>
      <c r="I620" s="3"/>
      <c r="J620" s="4" t="s">
        <v>656</v>
      </c>
      <c r="K620" s="4">
        <v>0</v>
      </c>
      <c r="L620" s="4" t="s">
        <v>104</v>
      </c>
    </row>
    <row r="621" spans="1:12" ht="17.25" thickBot="1">
      <c r="A621" s="3"/>
      <c r="B621" s="4" t="s">
        <v>657</v>
      </c>
      <c r="C621" s="4">
        <v>0</v>
      </c>
      <c r="D621" s="4" t="s">
        <v>104</v>
      </c>
      <c r="I621" s="3"/>
      <c r="J621" s="4" t="s">
        <v>657</v>
      </c>
      <c r="K621" s="4">
        <v>0</v>
      </c>
      <c r="L621" s="4" t="s">
        <v>104</v>
      </c>
    </row>
    <row r="622" spans="1:12" ht="17.25" thickBot="1">
      <c r="A622" s="3"/>
      <c r="B622" s="4" t="s">
        <v>658</v>
      </c>
      <c r="C622" s="4">
        <v>0</v>
      </c>
      <c r="D622" s="4" t="s">
        <v>104</v>
      </c>
      <c r="I622" s="3"/>
      <c r="J622" s="4" t="s">
        <v>658</v>
      </c>
      <c r="K622" s="4">
        <v>0</v>
      </c>
      <c r="L622" s="4" t="s">
        <v>104</v>
      </c>
    </row>
    <row r="623" spans="1:12" ht="17.25" thickBot="1">
      <c r="A623" s="3"/>
      <c r="B623" s="4" t="s">
        <v>659</v>
      </c>
      <c r="C623" s="4">
        <v>0</v>
      </c>
      <c r="D623" s="4" t="s">
        <v>104</v>
      </c>
      <c r="I623" s="3"/>
      <c r="J623" s="4" t="s">
        <v>659</v>
      </c>
      <c r="K623" s="4">
        <v>0</v>
      </c>
      <c r="L623" s="4" t="s">
        <v>104</v>
      </c>
    </row>
    <row r="624" spans="1:12" ht="17.25" thickBot="1">
      <c r="A624" s="3"/>
      <c r="B624" s="4" t="s">
        <v>660</v>
      </c>
      <c r="C624" s="4">
        <v>0</v>
      </c>
      <c r="D624" s="4" t="s">
        <v>104</v>
      </c>
      <c r="I624" s="3"/>
      <c r="J624" s="4" t="s">
        <v>660</v>
      </c>
      <c r="K624" s="4">
        <v>0</v>
      </c>
      <c r="L624" s="4" t="s">
        <v>104</v>
      </c>
    </row>
    <row r="625" spans="1:12" ht="17.25" thickBot="1">
      <c r="A625" s="3"/>
      <c r="B625" s="4" t="s">
        <v>661</v>
      </c>
      <c r="C625" s="4">
        <v>0</v>
      </c>
      <c r="D625" s="4" t="s">
        <v>104</v>
      </c>
      <c r="I625" s="3"/>
      <c r="J625" s="4" t="s">
        <v>661</v>
      </c>
      <c r="K625" s="4">
        <v>0</v>
      </c>
      <c r="L625" s="4" t="s">
        <v>104</v>
      </c>
    </row>
    <row r="626" spans="1:12" ht="17.25" thickBot="1">
      <c r="A626" s="3"/>
      <c r="B626" s="4" t="s">
        <v>662</v>
      </c>
      <c r="C626" s="4">
        <v>0</v>
      </c>
      <c r="D626" s="4" t="s">
        <v>104</v>
      </c>
      <c r="I626" s="3"/>
      <c r="J626" s="4" t="s">
        <v>662</v>
      </c>
      <c r="K626" s="4">
        <v>0</v>
      </c>
      <c r="L626" s="4" t="s">
        <v>104</v>
      </c>
    </row>
    <row r="627" spans="1:12" ht="17.25" thickBot="1">
      <c r="A627" s="3"/>
      <c r="B627" s="4" t="s">
        <v>663</v>
      </c>
      <c r="C627" s="4">
        <v>0</v>
      </c>
      <c r="D627" s="4" t="s">
        <v>104</v>
      </c>
      <c r="I627" s="3"/>
      <c r="J627" s="4" t="s">
        <v>663</v>
      </c>
      <c r="K627" s="4">
        <v>0</v>
      </c>
      <c r="L627" s="4" t="s">
        <v>104</v>
      </c>
    </row>
    <row r="628" spans="1:12" ht="17.25" thickBot="1">
      <c r="A628" s="3"/>
      <c r="B628" s="4" t="s">
        <v>664</v>
      </c>
      <c r="C628" s="4">
        <v>0</v>
      </c>
      <c r="D628" s="4" t="s">
        <v>104</v>
      </c>
      <c r="I628" s="3"/>
      <c r="J628" s="4" t="s">
        <v>664</v>
      </c>
      <c r="K628" s="4">
        <v>0</v>
      </c>
      <c r="L628" s="4" t="s">
        <v>104</v>
      </c>
    </row>
    <row r="629" spans="1:12" ht="17.25" thickBot="1">
      <c r="A629" s="3"/>
      <c r="B629" s="4" t="s">
        <v>665</v>
      </c>
      <c r="C629" s="4">
        <v>0</v>
      </c>
      <c r="D629" s="4" t="s">
        <v>104</v>
      </c>
      <c r="I629" s="3"/>
      <c r="J629" s="4" t="s">
        <v>665</v>
      </c>
      <c r="K629" s="4">
        <v>0</v>
      </c>
      <c r="L629" s="4" t="s">
        <v>104</v>
      </c>
    </row>
    <row r="630" spans="1:12" ht="17.25" thickBot="1">
      <c r="A630" s="3"/>
      <c r="B630" s="4" t="s">
        <v>666</v>
      </c>
      <c r="C630" s="4">
        <v>0</v>
      </c>
      <c r="D630" s="4" t="s">
        <v>104</v>
      </c>
      <c r="I630" s="3"/>
      <c r="J630" s="4" t="s">
        <v>666</v>
      </c>
      <c r="K630" s="4">
        <v>0</v>
      </c>
      <c r="L630" s="4" t="s">
        <v>104</v>
      </c>
    </row>
    <row r="631" spans="1:12" ht="17.25" thickBot="1">
      <c r="A631" s="3"/>
      <c r="B631" s="4" t="s">
        <v>667</v>
      </c>
      <c r="C631" s="4">
        <v>0</v>
      </c>
      <c r="D631" s="4" t="s">
        <v>104</v>
      </c>
      <c r="I631" s="3"/>
      <c r="J631" s="4" t="s">
        <v>667</v>
      </c>
      <c r="K631" s="4">
        <v>0</v>
      </c>
      <c r="L631" s="4" t="s">
        <v>104</v>
      </c>
    </row>
    <row r="632" spans="1:12" ht="17.25" thickBot="1">
      <c r="A632" s="3"/>
      <c r="B632" s="4" t="s">
        <v>668</v>
      </c>
      <c r="C632" s="4">
        <v>0</v>
      </c>
      <c r="D632" s="4" t="s">
        <v>104</v>
      </c>
      <c r="I632" s="3"/>
      <c r="J632" s="4" t="s">
        <v>668</v>
      </c>
      <c r="K632" s="4">
        <v>0</v>
      </c>
      <c r="L632" s="4" t="s">
        <v>104</v>
      </c>
    </row>
    <row r="633" spans="1:12" ht="17.25" thickBot="1">
      <c r="A633" s="3"/>
      <c r="B633" s="4" t="s">
        <v>669</v>
      </c>
      <c r="C633" s="4">
        <v>0</v>
      </c>
      <c r="D633" s="4" t="s">
        <v>104</v>
      </c>
      <c r="I633" s="3"/>
      <c r="J633" s="4" t="s">
        <v>669</v>
      </c>
      <c r="K633" s="4">
        <v>0</v>
      </c>
      <c r="L633" s="4" t="s">
        <v>104</v>
      </c>
    </row>
    <row r="634" spans="1:12" ht="17.25" thickBot="1">
      <c r="A634" s="3"/>
      <c r="B634" s="4" t="s">
        <v>670</v>
      </c>
      <c r="C634" s="4">
        <v>0</v>
      </c>
      <c r="D634" s="4" t="s">
        <v>104</v>
      </c>
      <c r="I634" s="3"/>
      <c r="J634" s="4" t="s">
        <v>670</v>
      </c>
      <c r="K634" s="4">
        <v>0</v>
      </c>
      <c r="L634" s="4" t="s">
        <v>104</v>
      </c>
    </row>
    <row r="635" spans="1:12" ht="17.25" thickBot="1">
      <c r="A635" s="3"/>
      <c r="B635" s="4" t="s">
        <v>671</v>
      </c>
      <c r="C635" s="4">
        <v>0</v>
      </c>
      <c r="D635" s="4" t="s">
        <v>104</v>
      </c>
      <c r="I635" s="3"/>
      <c r="J635" s="4" t="s">
        <v>671</v>
      </c>
      <c r="K635" s="4">
        <v>0</v>
      </c>
      <c r="L635" s="4" t="s">
        <v>104</v>
      </c>
    </row>
    <row r="636" spans="1:12" ht="17.25" thickBot="1">
      <c r="A636" s="3"/>
      <c r="B636" s="4" t="s">
        <v>672</v>
      </c>
      <c r="C636" s="4">
        <v>0</v>
      </c>
      <c r="D636" s="4" t="s">
        <v>104</v>
      </c>
      <c r="I636" s="3"/>
      <c r="J636" s="4" t="s">
        <v>672</v>
      </c>
      <c r="K636" s="4">
        <v>0</v>
      </c>
      <c r="L636" s="4" t="s">
        <v>104</v>
      </c>
    </row>
    <row r="637" spans="1:12" ht="17.25" thickBot="1">
      <c r="A637" s="3"/>
      <c r="B637" s="4" t="s">
        <v>673</v>
      </c>
      <c r="C637" s="4">
        <v>0</v>
      </c>
      <c r="D637" s="4" t="s">
        <v>104</v>
      </c>
      <c r="I637" s="3"/>
      <c r="J637" s="4" t="s">
        <v>673</v>
      </c>
      <c r="K637" s="4">
        <v>0</v>
      </c>
      <c r="L637" s="4" t="s">
        <v>104</v>
      </c>
    </row>
    <row r="638" spans="1:12" ht="17.25" thickBot="1">
      <c r="A638" s="3"/>
      <c r="B638" s="4" t="s">
        <v>674</v>
      </c>
      <c r="C638" s="4">
        <v>0</v>
      </c>
      <c r="D638" s="4" t="s">
        <v>104</v>
      </c>
      <c r="I638" s="3"/>
      <c r="J638" s="4" t="s">
        <v>674</v>
      </c>
      <c r="K638" s="4">
        <v>0</v>
      </c>
      <c r="L638" s="4" t="s">
        <v>104</v>
      </c>
    </row>
    <row r="639" spans="1:12" ht="17.25" thickBot="1">
      <c r="A639" s="3"/>
      <c r="B639" s="4" t="s">
        <v>675</v>
      </c>
      <c r="C639" s="4">
        <v>0</v>
      </c>
      <c r="D639" s="4" t="s">
        <v>104</v>
      </c>
      <c r="I639" s="3"/>
      <c r="J639" s="4" t="s">
        <v>675</v>
      </c>
      <c r="K639" s="4">
        <v>0</v>
      </c>
      <c r="L639" s="4" t="s">
        <v>104</v>
      </c>
    </row>
    <row r="640" spans="1:12" ht="17.25" thickBot="1">
      <c r="A640" s="3"/>
      <c r="B640" s="4" t="s">
        <v>676</v>
      </c>
      <c r="C640" s="4">
        <v>0</v>
      </c>
      <c r="D640" s="4" t="s">
        <v>104</v>
      </c>
      <c r="I640" s="3"/>
      <c r="J640" s="4" t="s">
        <v>676</v>
      </c>
      <c r="K640" s="4">
        <v>0</v>
      </c>
      <c r="L640" s="4" t="s">
        <v>104</v>
      </c>
    </row>
    <row r="641" spans="1:12" ht="17.25" thickBot="1">
      <c r="A641" s="3"/>
      <c r="B641" s="4" t="s">
        <v>677</v>
      </c>
      <c r="C641" s="4">
        <v>0</v>
      </c>
      <c r="D641" s="4" t="s">
        <v>104</v>
      </c>
      <c r="I641" s="3"/>
      <c r="J641" s="4" t="s">
        <v>677</v>
      </c>
      <c r="K641" s="4">
        <v>0</v>
      </c>
      <c r="L641" s="4" t="s">
        <v>104</v>
      </c>
    </row>
    <row r="642" spans="1:12" ht="17.25" thickBot="1">
      <c r="A642" s="3"/>
      <c r="B642" s="4" t="s">
        <v>678</v>
      </c>
      <c r="C642" s="4">
        <v>0</v>
      </c>
      <c r="D642" s="4" t="s">
        <v>104</v>
      </c>
      <c r="I642" s="3"/>
      <c r="J642" s="4" t="s">
        <v>678</v>
      </c>
      <c r="K642" s="4">
        <v>0</v>
      </c>
      <c r="L642" s="4" t="s">
        <v>104</v>
      </c>
    </row>
    <row r="643" spans="1:12" ht="17.25" thickBot="1">
      <c r="A643" s="3"/>
      <c r="B643" s="4" t="s">
        <v>679</v>
      </c>
      <c r="C643" s="4">
        <v>0</v>
      </c>
      <c r="D643" s="4" t="s">
        <v>104</v>
      </c>
      <c r="I643" s="3"/>
      <c r="J643" s="4" t="s">
        <v>679</v>
      </c>
      <c r="K643" s="4">
        <v>0</v>
      </c>
      <c r="L643" s="4" t="s">
        <v>104</v>
      </c>
    </row>
    <row r="644" spans="1:12" ht="17.25" thickBot="1">
      <c r="A644" s="3"/>
      <c r="B644" s="4" t="s">
        <v>680</v>
      </c>
      <c r="C644" s="4">
        <v>0</v>
      </c>
      <c r="D644" s="4" t="s">
        <v>104</v>
      </c>
      <c r="I644" s="3"/>
      <c r="J644" s="4" t="s">
        <v>680</v>
      </c>
      <c r="K644" s="4">
        <v>0</v>
      </c>
      <c r="L644" s="4" t="s">
        <v>104</v>
      </c>
    </row>
    <row r="645" spans="1:12" ht="17.25" thickBot="1">
      <c r="A645" s="3"/>
      <c r="B645" s="4" t="s">
        <v>681</v>
      </c>
      <c r="C645" s="4">
        <v>0</v>
      </c>
      <c r="D645" s="4" t="s">
        <v>104</v>
      </c>
      <c r="I645" s="3"/>
      <c r="J645" s="4" t="s">
        <v>681</v>
      </c>
      <c r="K645" s="4">
        <v>0</v>
      </c>
      <c r="L645" s="4" t="s">
        <v>104</v>
      </c>
    </row>
    <row r="646" spans="1:12" ht="17.25" thickBot="1">
      <c r="A646" s="3"/>
      <c r="B646" s="4" t="s">
        <v>682</v>
      </c>
      <c r="C646" s="4">
        <v>0</v>
      </c>
      <c r="D646" s="4" t="s">
        <v>104</v>
      </c>
      <c r="I646" s="3"/>
      <c r="J646" s="4" t="s">
        <v>682</v>
      </c>
      <c r="K646" s="4">
        <v>0</v>
      </c>
      <c r="L646" s="4" t="s">
        <v>104</v>
      </c>
    </row>
    <row r="647" spans="1:12" ht="17.25" thickBot="1">
      <c r="A647" s="3"/>
      <c r="B647" s="4" t="s">
        <v>683</v>
      </c>
      <c r="C647" s="4">
        <v>0</v>
      </c>
      <c r="D647" s="4" t="s">
        <v>104</v>
      </c>
      <c r="I647" s="3"/>
      <c r="J647" s="4" t="s">
        <v>683</v>
      </c>
      <c r="K647" s="4">
        <v>0</v>
      </c>
      <c r="L647" s="4" t="s">
        <v>104</v>
      </c>
    </row>
    <row r="648" spans="1:12" ht="17.25" thickBot="1">
      <c r="A648" s="3"/>
      <c r="B648" s="4" t="s">
        <v>684</v>
      </c>
      <c r="C648" s="4">
        <v>0</v>
      </c>
      <c r="D648" s="4" t="s">
        <v>104</v>
      </c>
      <c r="I648" s="3"/>
      <c r="J648" s="4" t="s">
        <v>684</v>
      </c>
      <c r="K648" s="4">
        <v>0</v>
      </c>
      <c r="L648" s="4" t="s">
        <v>104</v>
      </c>
    </row>
    <row r="649" spans="1:12" ht="17.25" thickBot="1">
      <c r="A649" s="3"/>
      <c r="B649" s="4" t="s">
        <v>685</v>
      </c>
      <c r="C649" s="4">
        <v>0</v>
      </c>
      <c r="D649" s="4" t="s">
        <v>104</v>
      </c>
      <c r="I649" s="3"/>
      <c r="J649" s="4" t="s">
        <v>685</v>
      </c>
      <c r="K649" s="4">
        <v>0</v>
      </c>
      <c r="L649" s="4" t="s">
        <v>104</v>
      </c>
    </row>
    <row r="650" spans="1:12" ht="17.25" thickBot="1">
      <c r="A650" s="3"/>
      <c r="B650" s="4" t="s">
        <v>686</v>
      </c>
      <c r="C650" s="4">
        <v>0</v>
      </c>
      <c r="D650" s="4" t="s">
        <v>104</v>
      </c>
      <c r="I650" s="3"/>
      <c r="J650" s="4" t="s">
        <v>686</v>
      </c>
      <c r="K650" s="4">
        <v>0</v>
      </c>
      <c r="L650" s="4" t="s">
        <v>104</v>
      </c>
    </row>
    <row r="651" spans="1:12" ht="17.25" thickBot="1">
      <c r="A651" s="3"/>
      <c r="B651" s="4" t="s">
        <v>687</v>
      </c>
      <c r="C651" s="4">
        <v>0</v>
      </c>
      <c r="D651" s="4" t="s">
        <v>104</v>
      </c>
      <c r="I651" s="3"/>
      <c r="J651" s="4" t="s">
        <v>687</v>
      </c>
      <c r="K651" s="4">
        <v>0</v>
      </c>
      <c r="L651" s="4" t="s">
        <v>104</v>
      </c>
    </row>
    <row r="652" spans="1:12" ht="17.25" thickBot="1">
      <c r="A652" s="3"/>
      <c r="B652" s="4" t="s">
        <v>688</v>
      </c>
      <c r="C652" s="4">
        <v>0</v>
      </c>
      <c r="D652" s="4" t="s">
        <v>104</v>
      </c>
      <c r="I652" s="3"/>
      <c r="J652" s="4" t="s">
        <v>688</v>
      </c>
      <c r="K652" s="4">
        <v>0</v>
      </c>
      <c r="L652" s="4" t="s">
        <v>104</v>
      </c>
    </row>
    <row r="653" spans="1:12" ht="17.25" thickBot="1">
      <c r="A653" s="3"/>
      <c r="B653" s="4" t="s">
        <v>689</v>
      </c>
      <c r="C653" s="4">
        <v>0</v>
      </c>
      <c r="D653" s="4" t="s">
        <v>104</v>
      </c>
      <c r="I653" s="3"/>
      <c r="J653" s="4" t="s">
        <v>689</v>
      </c>
      <c r="K653" s="4">
        <v>0</v>
      </c>
      <c r="L653" s="4" t="s">
        <v>104</v>
      </c>
    </row>
    <row r="654" spans="1:12" ht="17.25" thickBot="1">
      <c r="A654" s="3"/>
      <c r="B654" s="4" t="s">
        <v>690</v>
      </c>
      <c r="C654" s="4">
        <v>0</v>
      </c>
      <c r="D654" s="4" t="s">
        <v>104</v>
      </c>
      <c r="I654" s="3"/>
      <c r="J654" s="4" t="s">
        <v>690</v>
      </c>
      <c r="K654" s="4">
        <v>0</v>
      </c>
      <c r="L654" s="4" t="s">
        <v>104</v>
      </c>
    </row>
    <row r="655" spans="1:12" ht="17.25" thickBot="1">
      <c r="A655" s="3"/>
      <c r="B655" s="4" t="s">
        <v>691</v>
      </c>
      <c r="C655" s="4">
        <v>0</v>
      </c>
      <c r="D655" s="4" t="s">
        <v>104</v>
      </c>
      <c r="I655" s="3"/>
      <c r="J655" s="4" t="s">
        <v>691</v>
      </c>
      <c r="K655" s="4">
        <v>0</v>
      </c>
      <c r="L655" s="4" t="s">
        <v>104</v>
      </c>
    </row>
    <row r="656" spans="1:12" ht="17.25" thickBot="1">
      <c r="A656" s="3"/>
      <c r="B656" s="4" t="s">
        <v>692</v>
      </c>
      <c r="C656" s="4">
        <v>0</v>
      </c>
      <c r="D656" s="4" t="s">
        <v>104</v>
      </c>
      <c r="I656" s="3"/>
      <c r="J656" s="4" t="s">
        <v>692</v>
      </c>
      <c r="K656" s="4">
        <v>0</v>
      </c>
      <c r="L656" s="4" t="s">
        <v>104</v>
      </c>
    </row>
    <row r="657" spans="1:12" ht="17.25" thickBot="1">
      <c r="A657" s="3"/>
      <c r="B657" s="4" t="s">
        <v>693</v>
      </c>
      <c r="C657" s="4">
        <v>0</v>
      </c>
      <c r="D657" s="4" t="s">
        <v>104</v>
      </c>
      <c r="I657" s="3"/>
      <c r="J657" s="4" t="s">
        <v>693</v>
      </c>
      <c r="K657" s="4">
        <v>0</v>
      </c>
      <c r="L657" s="4" t="s">
        <v>104</v>
      </c>
    </row>
    <row r="658" spans="1:12" ht="17.25" thickBot="1">
      <c r="A658" s="3"/>
      <c r="B658" s="4" t="s">
        <v>694</v>
      </c>
      <c r="C658" s="4">
        <v>0</v>
      </c>
      <c r="D658" s="4" t="s">
        <v>104</v>
      </c>
      <c r="I658" s="3"/>
      <c r="J658" s="4" t="s">
        <v>694</v>
      </c>
      <c r="K658" s="4">
        <v>0</v>
      </c>
      <c r="L658" s="4" t="s">
        <v>104</v>
      </c>
    </row>
    <row r="659" spans="1:12" ht="17.25" thickBot="1">
      <c r="A659" s="3"/>
      <c r="B659" s="4" t="s">
        <v>695</v>
      </c>
      <c r="C659" s="4">
        <v>0</v>
      </c>
      <c r="D659" s="4" t="s">
        <v>104</v>
      </c>
      <c r="I659" s="3"/>
      <c r="J659" s="4" t="s">
        <v>695</v>
      </c>
      <c r="K659" s="4">
        <v>0</v>
      </c>
      <c r="L659" s="4" t="s">
        <v>104</v>
      </c>
    </row>
    <row r="660" spans="1:12" ht="17.25" thickBot="1">
      <c r="A660" s="3"/>
      <c r="B660" s="4" t="s">
        <v>696</v>
      </c>
      <c r="C660" s="4">
        <v>0</v>
      </c>
      <c r="D660" s="4" t="s">
        <v>104</v>
      </c>
      <c r="I660" s="3"/>
      <c r="J660" s="4" t="s">
        <v>696</v>
      </c>
      <c r="K660" s="4">
        <v>0</v>
      </c>
      <c r="L660" s="4" t="s">
        <v>104</v>
      </c>
    </row>
    <row r="661" spans="1:12" ht="17.25" thickBot="1">
      <c r="A661" s="3"/>
      <c r="B661" s="4" t="s">
        <v>697</v>
      </c>
      <c r="C661" s="4">
        <v>0</v>
      </c>
      <c r="D661" s="4" t="s">
        <v>104</v>
      </c>
      <c r="I661" s="3"/>
      <c r="J661" s="4" t="s">
        <v>697</v>
      </c>
      <c r="K661" s="4">
        <v>0</v>
      </c>
      <c r="L661" s="4" t="s">
        <v>104</v>
      </c>
    </row>
    <row r="662" spans="1:12" ht="17.25" thickBot="1">
      <c r="A662" s="3"/>
      <c r="B662" s="4" t="s">
        <v>698</v>
      </c>
      <c r="C662" s="4">
        <v>0</v>
      </c>
      <c r="D662" s="4" t="s">
        <v>104</v>
      </c>
      <c r="I662" s="3"/>
      <c r="J662" s="4" t="s">
        <v>698</v>
      </c>
      <c r="K662" s="4">
        <v>0</v>
      </c>
      <c r="L662" s="4" t="s">
        <v>104</v>
      </c>
    </row>
    <row r="663" spans="1:12" ht="17.25" thickBot="1">
      <c r="A663" s="3"/>
      <c r="B663" s="4" t="s">
        <v>699</v>
      </c>
      <c r="C663" s="4">
        <v>0</v>
      </c>
      <c r="D663" s="4" t="s">
        <v>104</v>
      </c>
      <c r="I663" s="3"/>
      <c r="J663" s="4" t="s">
        <v>699</v>
      </c>
      <c r="K663" s="4">
        <v>0</v>
      </c>
      <c r="L663" s="4" t="s">
        <v>104</v>
      </c>
    </row>
    <row r="664" spans="1:12" ht="17.25" thickBot="1">
      <c r="A664" s="3"/>
      <c r="B664" s="4" t="s">
        <v>700</v>
      </c>
      <c r="C664" s="4">
        <v>0</v>
      </c>
      <c r="D664" s="4" t="s">
        <v>104</v>
      </c>
      <c r="I664" s="3"/>
      <c r="J664" s="4" t="s">
        <v>700</v>
      </c>
      <c r="K664" s="4">
        <v>0</v>
      </c>
      <c r="L664" s="4" t="s">
        <v>104</v>
      </c>
    </row>
    <row r="665" spans="1:12" ht="17.25" thickBot="1">
      <c r="A665" s="3"/>
      <c r="B665" s="4" t="s">
        <v>701</v>
      </c>
      <c r="C665" s="4">
        <v>0</v>
      </c>
      <c r="D665" s="4" t="s">
        <v>104</v>
      </c>
      <c r="I665" s="3"/>
      <c r="J665" s="4" t="s">
        <v>701</v>
      </c>
      <c r="K665" s="4">
        <v>0</v>
      </c>
      <c r="L665" s="4" t="s">
        <v>104</v>
      </c>
    </row>
    <row r="666" spans="1:12" ht="17.25" thickBot="1">
      <c r="A666" s="3"/>
      <c r="B666" s="4" t="s">
        <v>702</v>
      </c>
      <c r="C666" s="4">
        <v>0</v>
      </c>
      <c r="D666" s="4" t="s">
        <v>104</v>
      </c>
      <c r="I666" s="3"/>
      <c r="J666" s="4" t="s">
        <v>702</v>
      </c>
      <c r="K666" s="4">
        <v>0</v>
      </c>
      <c r="L666" s="4" t="s">
        <v>104</v>
      </c>
    </row>
    <row r="667" spans="1:12" ht="17.25" thickBot="1">
      <c r="A667" s="3"/>
      <c r="B667" s="4" t="s">
        <v>703</v>
      </c>
      <c r="C667" s="4">
        <v>0</v>
      </c>
      <c r="D667" s="4" t="s">
        <v>104</v>
      </c>
      <c r="I667" s="3"/>
      <c r="J667" s="4" t="s">
        <v>703</v>
      </c>
      <c r="K667" s="4">
        <v>0</v>
      </c>
      <c r="L667" s="4" t="s">
        <v>104</v>
      </c>
    </row>
    <row r="668" spans="1:12" ht="17.25" thickBot="1">
      <c r="A668" s="3"/>
      <c r="B668" s="4" t="s">
        <v>704</v>
      </c>
      <c r="C668" s="4">
        <v>0</v>
      </c>
      <c r="D668" s="4" t="s">
        <v>104</v>
      </c>
      <c r="I668" s="3"/>
      <c r="J668" s="4" t="s">
        <v>704</v>
      </c>
      <c r="K668" s="4">
        <v>0</v>
      </c>
      <c r="L668" s="4" t="s">
        <v>104</v>
      </c>
    </row>
    <row r="669" spans="1:12" ht="17.25" thickBot="1">
      <c r="A669" s="3"/>
      <c r="B669" s="4" t="s">
        <v>705</v>
      </c>
      <c r="C669" s="4">
        <v>0</v>
      </c>
      <c r="D669" s="4" t="s">
        <v>104</v>
      </c>
      <c r="I669" s="3"/>
      <c r="J669" s="4" t="s">
        <v>705</v>
      </c>
      <c r="K669" s="4">
        <v>0</v>
      </c>
      <c r="L669" s="4" t="s">
        <v>104</v>
      </c>
    </row>
    <row r="670" spans="1:12" ht="17.25" thickBot="1">
      <c r="A670" s="3"/>
      <c r="B670" s="4" t="s">
        <v>706</v>
      </c>
      <c r="C670" s="4">
        <v>0</v>
      </c>
      <c r="D670" s="4" t="s">
        <v>104</v>
      </c>
      <c r="I670" s="3"/>
      <c r="J670" s="4" t="s">
        <v>706</v>
      </c>
      <c r="K670" s="4">
        <v>0</v>
      </c>
      <c r="L670" s="4" t="s">
        <v>104</v>
      </c>
    </row>
    <row r="671" spans="1:12" ht="17.25" thickBot="1">
      <c r="A671" s="3"/>
      <c r="B671" s="4" t="s">
        <v>707</v>
      </c>
      <c r="C671" s="4">
        <v>0</v>
      </c>
      <c r="D671" s="4" t="s">
        <v>104</v>
      </c>
      <c r="I671" s="3"/>
      <c r="J671" s="4" t="s">
        <v>707</v>
      </c>
      <c r="K671" s="4">
        <v>0</v>
      </c>
      <c r="L671" s="4" t="s">
        <v>104</v>
      </c>
    </row>
    <row r="672" spans="1:12" ht="17.25" thickBot="1">
      <c r="A672" s="3"/>
      <c r="B672" s="4" t="s">
        <v>708</v>
      </c>
      <c r="C672" s="4">
        <v>0</v>
      </c>
      <c r="D672" s="4" t="s">
        <v>104</v>
      </c>
      <c r="I672" s="3"/>
      <c r="J672" s="4" t="s">
        <v>708</v>
      </c>
      <c r="K672" s="4">
        <v>0</v>
      </c>
      <c r="L672" s="4" t="s">
        <v>104</v>
      </c>
    </row>
    <row r="673" spans="1:12" ht="17.25" thickBot="1">
      <c r="A673" s="3"/>
      <c r="B673" s="4" t="s">
        <v>709</v>
      </c>
      <c r="C673" s="4">
        <v>0</v>
      </c>
      <c r="D673" s="4" t="s">
        <v>104</v>
      </c>
      <c r="I673" s="3"/>
      <c r="J673" s="4" t="s">
        <v>709</v>
      </c>
      <c r="K673" s="4">
        <v>0</v>
      </c>
      <c r="L673" s="4" t="s">
        <v>104</v>
      </c>
    </row>
    <row r="674" spans="1:12" ht="17.25" thickBot="1">
      <c r="A674" s="3"/>
      <c r="B674" s="4" t="s">
        <v>710</v>
      </c>
      <c r="C674" s="4">
        <v>0</v>
      </c>
      <c r="D674" s="4" t="s">
        <v>104</v>
      </c>
      <c r="I674" s="3"/>
      <c r="J674" s="4" t="s">
        <v>710</v>
      </c>
      <c r="K674" s="4">
        <v>0</v>
      </c>
      <c r="L674" s="4" t="s">
        <v>104</v>
      </c>
    </row>
    <row r="675" spans="1:12" ht="17.25" thickBot="1">
      <c r="A675" s="3"/>
      <c r="B675" s="4" t="s">
        <v>711</v>
      </c>
      <c r="C675" s="4">
        <v>0</v>
      </c>
      <c r="D675" s="4" t="s">
        <v>104</v>
      </c>
      <c r="I675" s="3"/>
      <c r="J675" s="4" t="s">
        <v>711</v>
      </c>
      <c r="K675" s="4">
        <v>0</v>
      </c>
      <c r="L675" s="4" t="s">
        <v>104</v>
      </c>
    </row>
    <row r="676" spans="1:12" ht="17.25" thickBot="1">
      <c r="A676" s="3"/>
      <c r="B676" s="4" t="s">
        <v>712</v>
      </c>
      <c r="C676" s="4">
        <v>0</v>
      </c>
      <c r="D676" s="4" t="s">
        <v>104</v>
      </c>
      <c r="I676" s="3"/>
      <c r="J676" s="4" t="s">
        <v>712</v>
      </c>
      <c r="K676" s="4">
        <v>0</v>
      </c>
      <c r="L676" s="4" t="s">
        <v>104</v>
      </c>
    </row>
    <row r="677" spans="1:12" ht="17.25" thickBot="1">
      <c r="A677" s="3"/>
      <c r="B677" s="4" t="s">
        <v>713</v>
      </c>
      <c r="C677" s="4">
        <v>0</v>
      </c>
      <c r="D677" s="4" t="s">
        <v>104</v>
      </c>
      <c r="I677" s="3"/>
      <c r="J677" s="4" t="s">
        <v>713</v>
      </c>
      <c r="K677" s="4">
        <v>0</v>
      </c>
      <c r="L677" s="4" t="s">
        <v>104</v>
      </c>
    </row>
    <row r="678" spans="1:12" ht="17.25" thickBot="1">
      <c r="A678" s="3"/>
      <c r="B678" s="4" t="s">
        <v>714</v>
      </c>
      <c r="C678" s="4">
        <v>0</v>
      </c>
      <c r="D678" s="4" t="s">
        <v>104</v>
      </c>
      <c r="I678" s="3"/>
      <c r="J678" s="4" t="s">
        <v>714</v>
      </c>
      <c r="K678" s="4">
        <v>0</v>
      </c>
      <c r="L678" s="4" t="s">
        <v>104</v>
      </c>
    </row>
    <row r="679" spans="1:12" ht="17.25" thickBot="1">
      <c r="A679" s="3"/>
      <c r="B679" s="4" t="s">
        <v>715</v>
      </c>
      <c r="C679" s="4">
        <v>0</v>
      </c>
      <c r="D679" s="4" t="s">
        <v>104</v>
      </c>
      <c r="I679" s="3"/>
      <c r="J679" s="4" t="s">
        <v>715</v>
      </c>
      <c r="K679" s="4">
        <v>0</v>
      </c>
      <c r="L679" s="4" t="s">
        <v>104</v>
      </c>
    </row>
    <row r="680" spans="1:12" ht="17.25" thickBot="1">
      <c r="A680" s="3"/>
      <c r="B680" s="4" t="s">
        <v>716</v>
      </c>
      <c r="C680" s="4">
        <v>0</v>
      </c>
      <c r="D680" s="4" t="s">
        <v>104</v>
      </c>
      <c r="I680" s="3"/>
      <c r="J680" s="4" t="s">
        <v>716</v>
      </c>
      <c r="K680" s="4">
        <v>0</v>
      </c>
      <c r="L680" s="4" t="s">
        <v>104</v>
      </c>
    </row>
    <row r="681" spans="1:12" ht="17.25" thickBot="1">
      <c r="A681" s="3"/>
      <c r="B681" s="4" t="s">
        <v>717</v>
      </c>
      <c r="C681" s="4">
        <v>0</v>
      </c>
      <c r="D681" s="4" t="s">
        <v>104</v>
      </c>
      <c r="I681" s="3"/>
      <c r="J681" s="4" t="s">
        <v>717</v>
      </c>
      <c r="K681" s="4">
        <v>0</v>
      </c>
      <c r="L681" s="4" t="s">
        <v>104</v>
      </c>
    </row>
    <row r="682" spans="1:12" ht="17.25" thickBot="1">
      <c r="A682" s="3"/>
      <c r="B682" s="4" t="s">
        <v>718</v>
      </c>
      <c r="C682" s="4">
        <v>0</v>
      </c>
      <c r="D682" s="4" t="s">
        <v>104</v>
      </c>
      <c r="I682" s="3"/>
      <c r="J682" s="4" t="s">
        <v>718</v>
      </c>
      <c r="K682" s="4">
        <v>0</v>
      </c>
      <c r="L682" s="4" t="s">
        <v>104</v>
      </c>
    </row>
    <row r="683" spans="1:12" ht="17.25" thickBot="1">
      <c r="A683" s="3"/>
      <c r="B683" s="4" t="s">
        <v>719</v>
      </c>
      <c r="C683" s="4">
        <v>0</v>
      </c>
      <c r="D683" s="4" t="s">
        <v>104</v>
      </c>
      <c r="I683" s="3"/>
      <c r="J683" s="4" t="s">
        <v>719</v>
      </c>
      <c r="K683" s="4">
        <v>0</v>
      </c>
      <c r="L683" s="4" t="s">
        <v>104</v>
      </c>
    </row>
    <row r="684" spans="1:12" ht="17.25" thickBot="1">
      <c r="A684" s="3"/>
      <c r="B684" s="4" t="s">
        <v>720</v>
      </c>
      <c r="C684" s="4">
        <v>0</v>
      </c>
      <c r="D684" s="4" t="s">
        <v>104</v>
      </c>
      <c r="I684" s="3"/>
      <c r="J684" s="4" t="s">
        <v>720</v>
      </c>
      <c r="K684" s="4">
        <v>0</v>
      </c>
      <c r="L684" s="4" t="s">
        <v>104</v>
      </c>
    </row>
    <row r="685" spans="1:12" ht="17.25" thickBot="1">
      <c r="A685" s="3"/>
      <c r="B685" s="4" t="s">
        <v>721</v>
      </c>
      <c r="C685" s="4">
        <v>0</v>
      </c>
      <c r="D685" s="4" t="s">
        <v>104</v>
      </c>
      <c r="I685" s="3"/>
      <c r="J685" s="4" t="s">
        <v>721</v>
      </c>
      <c r="K685" s="4">
        <v>0</v>
      </c>
      <c r="L685" s="4" t="s">
        <v>104</v>
      </c>
    </row>
    <row r="686" spans="1:12" ht="17.25" thickBot="1">
      <c r="A686" s="3"/>
      <c r="B686" s="4" t="s">
        <v>722</v>
      </c>
      <c r="C686" s="4">
        <v>0</v>
      </c>
      <c r="D686" s="4" t="s">
        <v>104</v>
      </c>
      <c r="I686" s="3"/>
      <c r="J686" s="4" t="s">
        <v>722</v>
      </c>
      <c r="K686" s="4">
        <v>0</v>
      </c>
      <c r="L686" s="4" t="s">
        <v>104</v>
      </c>
    </row>
    <row r="687" spans="1:12" ht="17.25" thickBot="1">
      <c r="A687" s="3"/>
      <c r="B687" s="4" t="s">
        <v>723</v>
      </c>
      <c r="C687" s="4">
        <v>0</v>
      </c>
      <c r="D687" s="4" t="s">
        <v>104</v>
      </c>
      <c r="I687" s="3"/>
      <c r="J687" s="4" t="s">
        <v>723</v>
      </c>
      <c r="K687" s="4">
        <v>0</v>
      </c>
      <c r="L687" s="4" t="s">
        <v>104</v>
      </c>
    </row>
    <row r="688" spans="1:12" ht="17.25" thickBot="1">
      <c r="A688" s="3"/>
      <c r="B688" s="4" t="s">
        <v>724</v>
      </c>
      <c r="C688" s="4">
        <v>0</v>
      </c>
      <c r="D688" s="4" t="s">
        <v>104</v>
      </c>
      <c r="I688" s="3"/>
      <c r="J688" s="4" t="s">
        <v>724</v>
      </c>
      <c r="K688" s="4">
        <v>0</v>
      </c>
      <c r="L688" s="4" t="s">
        <v>104</v>
      </c>
    </row>
    <row r="689" spans="1:12" ht="17.25" thickBot="1">
      <c r="A689" s="3"/>
      <c r="B689" s="4" t="s">
        <v>725</v>
      </c>
      <c r="C689" s="4">
        <v>0</v>
      </c>
      <c r="D689" s="4" t="s">
        <v>104</v>
      </c>
      <c r="I689" s="3"/>
      <c r="J689" s="4" t="s">
        <v>725</v>
      </c>
      <c r="K689" s="4">
        <v>0</v>
      </c>
      <c r="L689" s="4" t="s">
        <v>104</v>
      </c>
    </row>
    <row r="690" spans="1:12" ht="17.25" thickBot="1">
      <c r="A690" s="3"/>
      <c r="B690" s="4" t="s">
        <v>726</v>
      </c>
      <c r="C690" s="4">
        <v>0</v>
      </c>
      <c r="D690" s="4" t="s">
        <v>104</v>
      </c>
      <c r="I690" s="3"/>
      <c r="J690" s="4" t="s">
        <v>726</v>
      </c>
      <c r="K690" s="4">
        <v>0</v>
      </c>
      <c r="L690" s="4" t="s">
        <v>104</v>
      </c>
    </row>
    <row r="691" spans="1:12" ht="17.25" thickBot="1">
      <c r="A691" s="3"/>
      <c r="B691" s="4" t="s">
        <v>727</v>
      </c>
      <c r="C691" s="4">
        <v>0</v>
      </c>
      <c r="D691" s="4" t="s">
        <v>104</v>
      </c>
      <c r="I691" s="3"/>
      <c r="J691" s="4" t="s">
        <v>727</v>
      </c>
      <c r="K691" s="4">
        <v>0</v>
      </c>
      <c r="L691" s="4" t="s">
        <v>104</v>
      </c>
    </row>
    <row r="692" spans="1:12" ht="17.25" thickBot="1">
      <c r="A692" s="3"/>
      <c r="B692" s="4" t="s">
        <v>728</v>
      </c>
      <c r="C692" s="4">
        <v>0</v>
      </c>
      <c r="D692" s="4" t="s">
        <v>104</v>
      </c>
      <c r="I692" s="3"/>
      <c r="J692" s="4" t="s">
        <v>728</v>
      </c>
      <c r="K692" s="4">
        <v>0</v>
      </c>
      <c r="L692" s="4" t="s">
        <v>104</v>
      </c>
    </row>
    <row r="693" spans="1:12" ht="17.25" thickBot="1">
      <c r="A693" s="3"/>
      <c r="B693" s="4" t="s">
        <v>729</v>
      </c>
      <c r="C693" s="4">
        <v>0</v>
      </c>
      <c r="D693" s="4" t="s">
        <v>104</v>
      </c>
      <c r="I693" s="3"/>
      <c r="J693" s="4" t="s">
        <v>729</v>
      </c>
      <c r="K693" s="4">
        <v>0</v>
      </c>
      <c r="L693" s="4" t="s">
        <v>104</v>
      </c>
    </row>
    <row r="694" spans="1:12" ht="17.25" thickBot="1">
      <c r="A694" s="3"/>
      <c r="B694" s="4" t="s">
        <v>730</v>
      </c>
      <c r="C694" s="4">
        <v>0</v>
      </c>
      <c r="D694" s="4" t="s">
        <v>104</v>
      </c>
      <c r="I694" s="3"/>
      <c r="J694" s="4" t="s">
        <v>730</v>
      </c>
      <c r="K694" s="4">
        <v>0</v>
      </c>
      <c r="L694" s="4" t="s">
        <v>104</v>
      </c>
    </row>
    <row r="695" spans="1:12" ht="17.25" thickBot="1">
      <c r="A695" s="3"/>
      <c r="B695" s="4" t="s">
        <v>731</v>
      </c>
      <c r="C695" s="4">
        <v>0</v>
      </c>
      <c r="D695" s="4" t="s">
        <v>104</v>
      </c>
      <c r="I695" s="3"/>
      <c r="J695" s="4" t="s">
        <v>731</v>
      </c>
      <c r="K695" s="4">
        <v>0</v>
      </c>
      <c r="L695" s="4" t="s">
        <v>104</v>
      </c>
    </row>
    <row r="696" spans="1:12" ht="17.25" thickBot="1">
      <c r="A696" s="3"/>
      <c r="B696" s="4" t="s">
        <v>732</v>
      </c>
      <c r="C696" s="4">
        <v>0</v>
      </c>
      <c r="D696" s="4" t="s">
        <v>104</v>
      </c>
      <c r="I696" s="3"/>
      <c r="J696" s="4" t="s">
        <v>732</v>
      </c>
      <c r="K696" s="4">
        <v>0</v>
      </c>
      <c r="L696" s="4" t="s">
        <v>104</v>
      </c>
    </row>
    <row r="697" spans="1:12" ht="17.25" thickBot="1">
      <c r="A697" s="3"/>
      <c r="B697" s="4" t="s">
        <v>733</v>
      </c>
      <c r="C697" s="4">
        <v>0</v>
      </c>
      <c r="D697" s="4" t="s">
        <v>104</v>
      </c>
      <c r="I697" s="3"/>
      <c r="J697" s="4" t="s">
        <v>733</v>
      </c>
      <c r="K697" s="4">
        <v>0</v>
      </c>
      <c r="L697" s="4" t="s">
        <v>104</v>
      </c>
    </row>
    <row r="698" spans="1:12" ht="17.25" thickBot="1">
      <c r="A698" s="3"/>
      <c r="B698" s="4" t="s">
        <v>734</v>
      </c>
      <c r="C698" s="4">
        <v>0</v>
      </c>
      <c r="D698" s="4" t="s">
        <v>104</v>
      </c>
      <c r="I698" s="3"/>
      <c r="J698" s="4" t="s">
        <v>734</v>
      </c>
      <c r="K698" s="4">
        <v>0</v>
      </c>
      <c r="L698" s="4" t="s">
        <v>104</v>
      </c>
    </row>
    <row r="699" spans="1:12" ht="17.25" thickBot="1">
      <c r="A699" s="3"/>
      <c r="B699" s="4" t="s">
        <v>735</v>
      </c>
      <c r="C699" s="4">
        <v>0</v>
      </c>
      <c r="D699" s="4" t="s">
        <v>104</v>
      </c>
      <c r="I699" s="3"/>
      <c r="J699" s="4" t="s">
        <v>735</v>
      </c>
      <c r="K699" s="4">
        <v>0</v>
      </c>
      <c r="L699" s="4" t="s">
        <v>104</v>
      </c>
    </row>
    <row r="700" spans="1:12" ht="17.25" thickBot="1">
      <c r="A700" s="3"/>
      <c r="B700" s="4" t="s">
        <v>736</v>
      </c>
      <c r="C700" s="4">
        <v>0</v>
      </c>
      <c r="D700" s="4" t="s">
        <v>104</v>
      </c>
      <c r="I700" s="3"/>
      <c r="J700" s="4" t="s">
        <v>736</v>
      </c>
      <c r="K700" s="4">
        <v>0</v>
      </c>
      <c r="L700" s="4" t="s">
        <v>104</v>
      </c>
    </row>
    <row r="701" spans="1:12" ht="17.25" thickBot="1">
      <c r="A701" s="3"/>
      <c r="B701" s="4" t="s">
        <v>737</v>
      </c>
      <c r="C701" s="4">
        <v>0</v>
      </c>
      <c r="D701" s="4" t="s">
        <v>104</v>
      </c>
      <c r="I701" s="3"/>
      <c r="J701" s="4" t="s">
        <v>737</v>
      </c>
      <c r="K701" s="4">
        <v>0</v>
      </c>
      <c r="L701" s="4" t="s">
        <v>104</v>
      </c>
    </row>
    <row r="702" spans="1:12" ht="17.25" thickBot="1">
      <c r="A702" s="3"/>
      <c r="B702" s="4" t="s">
        <v>738</v>
      </c>
      <c r="C702" s="4">
        <v>0</v>
      </c>
      <c r="D702" s="4" t="s">
        <v>104</v>
      </c>
      <c r="I702" s="3"/>
      <c r="J702" s="4" t="s">
        <v>738</v>
      </c>
      <c r="K702" s="4">
        <v>0</v>
      </c>
      <c r="L702" s="4" t="s">
        <v>104</v>
      </c>
    </row>
    <row r="703" spans="1:12" ht="17.25" thickBot="1">
      <c r="A703" s="3"/>
      <c r="B703" s="4" t="s">
        <v>739</v>
      </c>
      <c r="C703" s="4">
        <v>0</v>
      </c>
      <c r="D703" s="4" t="s">
        <v>104</v>
      </c>
      <c r="I703" s="3"/>
      <c r="J703" s="4" t="s">
        <v>739</v>
      </c>
      <c r="K703" s="4">
        <v>0</v>
      </c>
      <c r="L703" s="4" t="s">
        <v>104</v>
      </c>
    </row>
    <row r="704" spans="1:12" ht="17.25" thickBot="1">
      <c r="A704" s="3"/>
      <c r="B704" s="4" t="s">
        <v>740</v>
      </c>
      <c r="C704" s="4">
        <v>0</v>
      </c>
      <c r="D704" s="4" t="s">
        <v>104</v>
      </c>
      <c r="I704" s="3"/>
      <c r="J704" s="4" t="s">
        <v>740</v>
      </c>
      <c r="K704" s="4">
        <v>0</v>
      </c>
      <c r="L704" s="4" t="s">
        <v>104</v>
      </c>
    </row>
    <row r="705" spans="1:12" ht="17.25" thickBot="1">
      <c r="A705" s="3"/>
      <c r="B705" s="4" t="s">
        <v>741</v>
      </c>
      <c r="C705" s="4">
        <v>0</v>
      </c>
      <c r="D705" s="4" t="s">
        <v>104</v>
      </c>
      <c r="I705" s="3"/>
      <c r="J705" s="4" t="s">
        <v>741</v>
      </c>
      <c r="K705" s="4">
        <v>0</v>
      </c>
      <c r="L705" s="4" t="s">
        <v>104</v>
      </c>
    </row>
    <row r="706" spans="1:12" ht="17.25" thickBot="1">
      <c r="A706" s="3"/>
      <c r="B706" s="4" t="s">
        <v>742</v>
      </c>
      <c r="C706" s="4">
        <v>0</v>
      </c>
      <c r="D706" s="4" t="s">
        <v>104</v>
      </c>
      <c r="I706" s="3"/>
      <c r="J706" s="4" t="s">
        <v>742</v>
      </c>
      <c r="K706" s="4">
        <v>0</v>
      </c>
      <c r="L706" s="4" t="s">
        <v>104</v>
      </c>
    </row>
    <row r="707" spans="1:12" ht="17.25" thickBot="1">
      <c r="A707" s="3"/>
      <c r="B707" s="4" t="s">
        <v>743</v>
      </c>
      <c r="C707" s="4">
        <v>0</v>
      </c>
      <c r="D707" s="4" t="s">
        <v>104</v>
      </c>
      <c r="I707" s="3"/>
      <c r="J707" s="4" t="s">
        <v>743</v>
      </c>
      <c r="K707" s="4">
        <v>0</v>
      </c>
      <c r="L707" s="4" t="s">
        <v>104</v>
      </c>
    </row>
    <row r="708" spans="1:12" ht="17.25" thickBot="1">
      <c r="A708" s="3"/>
      <c r="B708" s="4" t="s">
        <v>744</v>
      </c>
      <c r="C708" s="4">
        <v>0</v>
      </c>
      <c r="D708" s="4" t="s">
        <v>104</v>
      </c>
      <c r="I708" s="3"/>
      <c r="J708" s="4" t="s">
        <v>744</v>
      </c>
      <c r="K708" s="4">
        <v>0</v>
      </c>
      <c r="L708" s="4" t="s">
        <v>104</v>
      </c>
    </row>
    <row r="709" spans="1:12" ht="17.25" thickBot="1">
      <c r="A709" s="3"/>
      <c r="B709" s="4" t="s">
        <v>745</v>
      </c>
      <c r="C709" s="4">
        <v>0</v>
      </c>
      <c r="D709" s="4" t="s">
        <v>104</v>
      </c>
      <c r="I709" s="3"/>
      <c r="J709" s="4" t="s">
        <v>745</v>
      </c>
      <c r="K709" s="4">
        <v>0</v>
      </c>
      <c r="L709" s="4" t="s">
        <v>104</v>
      </c>
    </row>
    <row r="710" spans="1:12" ht="17.25" thickBot="1">
      <c r="A710" s="3"/>
      <c r="B710" s="4" t="s">
        <v>746</v>
      </c>
      <c r="C710" s="4">
        <v>0</v>
      </c>
      <c r="D710" s="4" t="s">
        <v>104</v>
      </c>
      <c r="I710" s="3"/>
      <c r="J710" s="4" t="s">
        <v>746</v>
      </c>
      <c r="K710" s="4">
        <v>0</v>
      </c>
      <c r="L710" s="4" t="s">
        <v>104</v>
      </c>
    </row>
    <row r="711" spans="1:12" ht="17.25" thickBot="1">
      <c r="A711" s="3"/>
      <c r="B711" s="4" t="s">
        <v>747</v>
      </c>
      <c r="C711" s="4">
        <v>0</v>
      </c>
      <c r="D711" s="4" t="s">
        <v>104</v>
      </c>
      <c r="I711" s="3"/>
      <c r="J711" s="4" t="s">
        <v>747</v>
      </c>
      <c r="K711" s="4">
        <v>0</v>
      </c>
      <c r="L711" s="4" t="s">
        <v>104</v>
      </c>
    </row>
    <row r="712" spans="1:12" ht="17.25" thickBot="1">
      <c r="A712" s="3"/>
      <c r="B712" s="4" t="s">
        <v>748</v>
      </c>
      <c r="C712" s="4">
        <v>0</v>
      </c>
      <c r="D712" s="4" t="s">
        <v>104</v>
      </c>
      <c r="I712" s="3"/>
      <c r="J712" s="4" t="s">
        <v>748</v>
      </c>
      <c r="K712" s="4">
        <v>0</v>
      </c>
      <c r="L712" s="4" t="s">
        <v>104</v>
      </c>
    </row>
    <row r="713" spans="1:12" ht="17.25" thickBot="1">
      <c r="A713" s="3"/>
      <c r="B713" s="4" t="s">
        <v>749</v>
      </c>
      <c r="C713" s="4">
        <v>0</v>
      </c>
      <c r="D713" s="4" t="s">
        <v>104</v>
      </c>
      <c r="I713" s="3"/>
      <c r="J713" s="4" t="s">
        <v>749</v>
      </c>
      <c r="K713" s="4">
        <v>0</v>
      </c>
      <c r="L713" s="4" t="s">
        <v>104</v>
      </c>
    </row>
    <row r="714" spans="1:12" ht="17.25" thickBot="1">
      <c r="A714" s="3"/>
      <c r="B714" s="4" t="s">
        <v>750</v>
      </c>
      <c r="C714" s="4">
        <v>0</v>
      </c>
      <c r="D714" s="4" t="s">
        <v>104</v>
      </c>
      <c r="I714" s="3"/>
      <c r="J714" s="4" t="s">
        <v>750</v>
      </c>
      <c r="K714" s="4">
        <v>0</v>
      </c>
      <c r="L714" s="4" t="s">
        <v>104</v>
      </c>
    </row>
    <row r="715" spans="1:12" ht="17.25" thickBot="1">
      <c r="A715" s="3"/>
      <c r="B715" s="4" t="s">
        <v>751</v>
      </c>
      <c r="C715" s="4">
        <v>0</v>
      </c>
      <c r="D715" s="4" t="s">
        <v>104</v>
      </c>
      <c r="I715" s="3"/>
      <c r="J715" s="4" t="s">
        <v>751</v>
      </c>
      <c r="K715" s="4">
        <v>0</v>
      </c>
      <c r="L715" s="4" t="s">
        <v>104</v>
      </c>
    </row>
    <row r="716" spans="1:12" ht="17.25" thickBot="1">
      <c r="A716" s="3"/>
      <c r="B716" s="4" t="s">
        <v>752</v>
      </c>
      <c r="C716" s="4">
        <v>0</v>
      </c>
      <c r="D716" s="4" t="s">
        <v>104</v>
      </c>
      <c r="I716" s="3"/>
      <c r="J716" s="4" t="s">
        <v>752</v>
      </c>
      <c r="K716" s="4">
        <v>0</v>
      </c>
      <c r="L716" s="4" t="s">
        <v>104</v>
      </c>
    </row>
    <row r="717" spans="1:12" ht="17.25" thickBot="1">
      <c r="A717" s="3"/>
      <c r="B717" s="4" t="s">
        <v>753</v>
      </c>
      <c r="C717" s="4">
        <v>0</v>
      </c>
      <c r="D717" s="4" t="s">
        <v>104</v>
      </c>
      <c r="I717" s="3"/>
      <c r="J717" s="4" t="s">
        <v>753</v>
      </c>
      <c r="K717" s="4">
        <v>0</v>
      </c>
      <c r="L717" s="4" t="s">
        <v>104</v>
      </c>
    </row>
    <row r="718" spans="1:12" ht="17.25" thickBot="1">
      <c r="A718" s="3"/>
      <c r="B718" s="4" t="s">
        <v>754</v>
      </c>
      <c r="C718" s="4">
        <v>0</v>
      </c>
      <c r="D718" s="4" t="s">
        <v>104</v>
      </c>
      <c r="I718" s="3"/>
      <c r="J718" s="4" t="s">
        <v>754</v>
      </c>
      <c r="K718" s="4">
        <v>0</v>
      </c>
      <c r="L718" s="4" t="s">
        <v>104</v>
      </c>
    </row>
    <row r="719" spans="1:12" ht="17.25" thickBot="1">
      <c r="A719" s="3"/>
      <c r="B719" s="4" t="s">
        <v>755</v>
      </c>
      <c r="C719" s="4">
        <v>0</v>
      </c>
      <c r="D719" s="4" t="s">
        <v>104</v>
      </c>
      <c r="I719" s="3"/>
      <c r="J719" s="4" t="s">
        <v>755</v>
      </c>
      <c r="K719" s="4">
        <v>0</v>
      </c>
      <c r="L719" s="4" t="s">
        <v>104</v>
      </c>
    </row>
    <row r="720" spans="1:12" ht="17.25" thickBot="1">
      <c r="A720" s="3"/>
      <c r="B720" s="4" t="s">
        <v>756</v>
      </c>
      <c r="C720" s="4">
        <v>0</v>
      </c>
      <c r="D720" s="4" t="s">
        <v>104</v>
      </c>
      <c r="I720" s="3"/>
      <c r="J720" s="4" t="s">
        <v>756</v>
      </c>
      <c r="K720" s="4">
        <v>0</v>
      </c>
      <c r="L720" s="4" t="s">
        <v>104</v>
      </c>
    </row>
    <row r="721" spans="1:12" ht="17.25" thickBot="1">
      <c r="A721" s="3"/>
      <c r="B721" s="4" t="s">
        <v>757</v>
      </c>
      <c r="C721" s="4">
        <v>0</v>
      </c>
      <c r="D721" s="4" t="s">
        <v>104</v>
      </c>
      <c r="I721" s="3"/>
      <c r="J721" s="4" t="s">
        <v>757</v>
      </c>
      <c r="K721" s="4">
        <v>0</v>
      </c>
      <c r="L721" s="4" t="s">
        <v>104</v>
      </c>
    </row>
    <row r="722" spans="1:12" ht="17.25" thickBot="1">
      <c r="A722" s="3"/>
      <c r="B722" s="4" t="s">
        <v>758</v>
      </c>
      <c r="C722" s="4">
        <v>0</v>
      </c>
      <c r="D722" s="4" t="s">
        <v>104</v>
      </c>
      <c r="I722" s="3"/>
      <c r="J722" s="4" t="s">
        <v>758</v>
      </c>
      <c r="K722" s="4">
        <v>0</v>
      </c>
      <c r="L722" s="4" t="s">
        <v>104</v>
      </c>
    </row>
    <row r="723" spans="1:12" ht="17.25" thickBot="1">
      <c r="A723" s="3"/>
      <c r="B723" s="4" t="s">
        <v>759</v>
      </c>
      <c r="C723" s="4">
        <v>0</v>
      </c>
      <c r="D723" s="4" t="s">
        <v>104</v>
      </c>
      <c r="I723" s="3"/>
      <c r="J723" s="4" t="s">
        <v>759</v>
      </c>
      <c r="K723" s="4">
        <v>0</v>
      </c>
      <c r="L723" s="4" t="s">
        <v>104</v>
      </c>
    </row>
    <row r="724" spans="1:12" ht="17.25" thickBot="1">
      <c r="A724" s="3"/>
      <c r="B724" s="4" t="s">
        <v>760</v>
      </c>
      <c r="C724" s="4">
        <v>0</v>
      </c>
      <c r="D724" s="4" t="s">
        <v>104</v>
      </c>
      <c r="I724" s="3"/>
      <c r="J724" s="4" t="s">
        <v>760</v>
      </c>
      <c r="K724" s="4">
        <v>0</v>
      </c>
      <c r="L724" s="4" t="s">
        <v>104</v>
      </c>
    </row>
    <row r="725" spans="1:12" ht="17.25" thickBot="1">
      <c r="A725" s="3"/>
      <c r="B725" s="4" t="s">
        <v>761</v>
      </c>
      <c r="C725" s="4">
        <v>0</v>
      </c>
      <c r="D725" s="4" t="s">
        <v>104</v>
      </c>
      <c r="I725" s="3"/>
      <c r="J725" s="4" t="s">
        <v>761</v>
      </c>
      <c r="K725" s="4">
        <v>0</v>
      </c>
      <c r="L725" s="4" t="s">
        <v>104</v>
      </c>
    </row>
    <row r="726" spans="1:12" ht="17.25" thickBot="1">
      <c r="A726" s="3"/>
      <c r="B726" s="4" t="s">
        <v>762</v>
      </c>
      <c r="C726" s="4">
        <v>0</v>
      </c>
      <c r="D726" s="4" t="s">
        <v>104</v>
      </c>
      <c r="I726" s="3"/>
      <c r="J726" s="4" t="s">
        <v>762</v>
      </c>
      <c r="K726" s="4">
        <v>29126</v>
      </c>
      <c r="L726" s="4" t="s">
        <v>104</v>
      </c>
    </row>
    <row r="727" spans="1:12" ht="17.25" thickBot="1">
      <c r="A727" s="3"/>
      <c r="B727" s="4" t="s">
        <v>763</v>
      </c>
      <c r="C727" s="4">
        <v>0</v>
      </c>
      <c r="D727" s="4" t="s">
        <v>104</v>
      </c>
      <c r="I727" s="3"/>
      <c r="J727" s="4" t="s">
        <v>763</v>
      </c>
      <c r="K727" s="4">
        <v>35368</v>
      </c>
      <c r="L727" s="4" t="s">
        <v>104</v>
      </c>
    </row>
    <row r="728" spans="1:12" ht="17.25" thickBot="1">
      <c r="A728" s="3"/>
      <c r="B728" s="4" t="s">
        <v>764</v>
      </c>
      <c r="C728" s="4">
        <v>0</v>
      </c>
      <c r="D728" s="4" t="s">
        <v>104</v>
      </c>
      <c r="I728" s="3"/>
      <c r="J728" s="4" t="s">
        <v>764</v>
      </c>
      <c r="K728" s="4">
        <v>42962</v>
      </c>
      <c r="L728" s="4" t="s">
        <v>104</v>
      </c>
    </row>
    <row r="729" spans="1:12" ht="17.25" thickBot="1">
      <c r="A729" s="3"/>
      <c r="B729" s="4" t="s">
        <v>765</v>
      </c>
      <c r="C729" s="4">
        <v>0</v>
      </c>
      <c r="D729" s="4" t="s">
        <v>104</v>
      </c>
      <c r="I729" s="3"/>
      <c r="J729" s="4" t="s">
        <v>765</v>
      </c>
      <c r="K729" s="4">
        <v>43144</v>
      </c>
      <c r="L729" s="4" t="s">
        <v>104</v>
      </c>
    </row>
    <row r="730" spans="1:12" ht="17.25" thickBot="1">
      <c r="A730" s="3"/>
      <c r="B730" s="4" t="s">
        <v>766</v>
      </c>
      <c r="C730" s="4">
        <v>0</v>
      </c>
      <c r="D730" s="4" t="s">
        <v>104</v>
      </c>
      <c r="I730" s="3"/>
      <c r="J730" s="4" t="s">
        <v>766</v>
      </c>
      <c r="K730" s="4">
        <v>29126</v>
      </c>
      <c r="L730" s="4" t="s">
        <v>104</v>
      </c>
    </row>
    <row r="731" spans="1:12" ht="17.25" thickBot="1">
      <c r="A731" s="3"/>
      <c r="B731" s="4" t="s">
        <v>767</v>
      </c>
      <c r="C731" s="4">
        <v>0</v>
      </c>
      <c r="D731" s="4" t="s">
        <v>104</v>
      </c>
      <c r="I731" s="3"/>
      <c r="J731" s="4" t="s">
        <v>767</v>
      </c>
      <c r="K731" s="4">
        <v>29126</v>
      </c>
      <c r="L731" s="4" t="s">
        <v>104</v>
      </c>
    </row>
    <row r="732" spans="1:12" ht="17.25" thickBot="1">
      <c r="A732" s="3"/>
      <c r="B732" s="4" t="s">
        <v>768</v>
      </c>
      <c r="C732" s="4">
        <v>0</v>
      </c>
      <c r="D732" s="4" t="s">
        <v>104</v>
      </c>
      <c r="I732" s="3"/>
      <c r="J732" s="4" t="s">
        <v>768</v>
      </c>
      <c r="K732" s="4">
        <v>29126</v>
      </c>
      <c r="L732" s="4" t="s">
        <v>104</v>
      </c>
    </row>
    <row r="733" spans="1:12" ht="17.25" thickBot="1">
      <c r="A733" s="3"/>
      <c r="B733" s="4" t="s">
        <v>769</v>
      </c>
      <c r="C733" s="4">
        <v>0</v>
      </c>
      <c r="D733" s="4" t="s">
        <v>104</v>
      </c>
      <c r="I733" s="3"/>
      <c r="J733" s="4" t="s">
        <v>769</v>
      </c>
      <c r="K733" s="4">
        <v>29126</v>
      </c>
      <c r="L733" s="4" t="s">
        <v>104</v>
      </c>
    </row>
    <row r="734" spans="1:12" ht="17.25" thickBot="1">
      <c r="A734" s="3"/>
      <c r="B734" s="4" t="s">
        <v>770</v>
      </c>
      <c r="C734" s="4">
        <v>0</v>
      </c>
      <c r="D734" s="4" t="s">
        <v>104</v>
      </c>
      <c r="I734" s="3"/>
      <c r="J734" s="4" t="s">
        <v>770</v>
      </c>
      <c r="K734" s="4">
        <v>29126</v>
      </c>
      <c r="L734" s="4" t="s">
        <v>104</v>
      </c>
    </row>
    <row r="735" spans="1:12" ht="17.25" thickBot="1">
      <c r="A735" s="3"/>
      <c r="B735" s="4" t="s">
        <v>771</v>
      </c>
      <c r="C735" s="4">
        <v>0</v>
      </c>
      <c r="D735" s="4" t="s">
        <v>104</v>
      </c>
      <c r="I735" s="3"/>
      <c r="J735" s="4" t="s">
        <v>771</v>
      </c>
      <c r="K735" s="4">
        <v>0</v>
      </c>
      <c r="L735" s="4" t="s">
        <v>104</v>
      </c>
    </row>
    <row r="736" spans="1:12" ht="17.25" thickBot="1">
      <c r="A736" s="3"/>
      <c r="B736" s="4" t="s">
        <v>772</v>
      </c>
      <c r="C736" s="4">
        <v>0</v>
      </c>
      <c r="D736" s="4" t="s">
        <v>104</v>
      </c>
      <c r="I736" s="3"/>
      <c r="J736" s="4" t="s">
        <v>772</v>
      </c>
      <c r="K736" s="4">
        <v>0</v>
      </c>
      <c r="L736" s="4" t="s">
        <v>104</v>
      </c>
    </row>
    <row r="737" spans="1:12" ht="17.25" thickBot="1">
      <c r="A737" s="3"/>
      <c r="B737" s="4" t="s">
        <v>773</v>
      </c>
      <c r="C737" s="4">
        <v>0</v>
      </c>
      <c r="D737" s="4" t="s">
        <v>104</v>
      </c>
      <c r="I737" s="3"/>
      <c r="J737" s="4" t="s">
        <v>773</v>
      </c>
      <c r="K737" s="4">
        <v>0</v>
      </c>
      <c r="L737" s="4" t="s">
        <v>104</v>
      </c>
    </row>
    <row r="738" spans="1:12" ht="17.25" thickBot="1">
      <c r="A738" s="3"/>
      <c r="B738" s="4" t="s">
        <v>774</v>
      </c>
      <c r="C738" s="4">
        <v>0</v>
      </c>
      <c r="D738" s="4" t="s">
        <v>104</v>
      </c>
      <c r="I738" s="3"/>
      <c r="J738" s="4" t="s">
        <v>774</v>
      </c>
      <c r="K738" s="4">
        <v>0</v>
      </c>
      <c r="L738" s="4" t="s">
        <v>104</v>
      </c>
    </row>
    <row r="739" spans="1:12" ht="17.25" thickBot="1">
      <c r="A739" s="3"/>
      <c r="B739" s="4" t="s">
        <v>775</v>
      </c>
      <c r="C739" s="4">
        <v>0</v>
      </c>
      <c r="D739" s="4" t="s">
        <v>104</v>
      </c>
      <c r="I739" s="3"/>
      <c r="J739" s="4" t="s">
        <v>775</v>
      </c>
      <c r="K739" s="4">
        <v>0</v>
      </c>
      <c r="L739" s="4" t="s">
        <v>104</v>
      </c>
    </row>
    <row r="740" spans="1:12" ht="17.25" thickBot="1">
      <c r="A740" s="3"/>
      <c r="B740" s="4" t="s">
        <v>776</v>
      </c>
      <c r="C740" s="4">
        <v>0</v>
      </c>
      <c r="D740" s="4" t="s">
        <v>104</v>
      </c>
      <c r="I740" s="3"/>
      <c r="J740" s="4" t="s">
        <v>776</v>
      </c>
      <c r="K740" s="4">
        <v>0</v>
      </c>
      <c r="L740" s="4" t="s">
        <v>104</v>
      </c>
    </row>
    <row r="741" spans="1:12" ht="17.25" thickBot="1">
      <c r="A741" s="3"/>
      <c r="B741" s="4" t="s">
        <v>777</v>
      </c>
      <c r="C741" s="4">
        <v>0</v>
      </c>
      <c r="D741" s="4" t="s">
        <v>104</v>
      </c>
      <c r="I741" s="3"/>
      <c r="J741" s="4" t="s">
        <v>777</v>
      </c>
      <c r="K741" s="4">
        <v>0</v>
      </c>
      <c r="L741" s="4" t="s">
        <v>104</v>
      </c>
    </row>
    <row r="742" spans="1:12" ht="17.25" thickBot="1">
      <c r="A742" s="3"/>
      <c r="B742" s="4" t="s">
        <v>778</v>
      </c>
      <c r="C742" s="4">
        <v>0</v>
      </c>
      <c r="D742" s="4" t="s">
        <v>104</v>
      </c>
      <c r="I742" s="3"/>
      <c r="J742" s="4" t="s">
        <v>778</v>
      </c>
      <c r="K742" s="4">
        <v>0</v>
      </c>
      <c r="L742" s="4" t="s">
        <v>104</v>
      </c>
    </row>
    <row r="743" spans="1:12" ht="17.25" thickBot="1">
      <c r="A743" s="3"/>
      <c r="B743" s="4" t="s">
        <v>779</v>
      </c>
      <c r="C743" s="4">
        <v>0</v>
      </c>
      <c r="D743" s="4" t="s">
        <v>104</v>
      </c>
      <c r="I743" s="3"/>
      <c r="J743" s="4" t="s">
        <v>779</v>
      </c>
      <c r="K743" s="4">
        <v>0</v>
      </c>
      <c r="L743" s="4" t="s">
        <v>104</v>
      </c>
    </row>
    <row r="744" spans="1:12" ht="17.25" thickBot="1">
      <c r="A744" s="3"/>
      <c r="B744" s="4" t="s">
        <v>780</v>
      </c>
      <c r="C744" s="4">
        <v>0</v>
      </c>
      <c r="D744" s="4" t="s">
        <v>104</v>
      </c>
      <c r="I744" s="3"/>
      <c r="J744" s="4" t="s">
        <v>780</v>
      </c>
      <c r="K744" s="4">
        <v>0</v>
      </c>
      <c r="L744" s="4" t="s">
        <v>104</v>
      </c>
    </row>
    <row r="745" spans="1:12" ht="17.25" thickBot="1">
      <c r="A745" s="3"/>
      <c r="B745" s="4" t="s">
        <v>781</v>
      </c>
      <c r="C745" s="4">
        <v>0</v>
      </c>
      <c r="D745" s="4" t="s">
        <v>104</v>
      </c>
      <c r="I745" s="3"/>
      <c r="J745" s="4" t="s">
        <v>781</v>
      </c>
      <c r="K745" s="4">
        <v>0</v>
      </c>
      <c r="L745" s="4" t="s">
        <v>104</v>
      </c>
    </row>
    <row r="746" spans="1:12" ht="17.25" thickBot="1">
      <c r="A746" s="3"/>
      <c r="B746" s="4" t="s">
        <v>782</v>
      </c>
      <c r="C746" s="4">
        <v>0</v>
      </c>
      <c r="D746" s="4" t="s">
        <v>104</v>
      </c>
      <c r="I746" s="3"/>
      <c r="J746" s="4" t="s">
        <v>782</v>
      </c>
      <c r="K746" s="4">
        <v>0</v>
      </c>
      <c r="L746" s="4" t="s">
        <v>104</v>
      </c>
    </row>
    <row r="747" spans="1:12" ht="17.25" thickBot="1">
      <c r="A747" s="3"/>
      <c r="B747" s="4" t="s">
        <v>783</v>
      </c>
      <c r="C747" s="4">
        <v>0</v>
      </c>
      <c r="D747" s="4" t="s">
        <v>104</v>
      </c>
      <c r="I747" s="3"/>
      <c r="J747" s="4" t="s">
        <v>783</v>
      </c>
      <c r="K747" s="4">
        <v>0</v>
      </c>
      <c r="L747" s="4" t="s">
        <v>104</v>
      </c>
    </row>
    <row r="748" spans="1:12" ht="17.25" thickBot="1">
      <c r="A748" s="3"/>
      <c r="B748" s="4" t="s">
        <v>784</v>
      </c>
      <c r="C748" s="4">
        <v>0</v>
      </c>
      <c r="D748" s="4" t="s">
        <v>104</v>
      </c>
      <c r="I748" s="3"/>
      <c r="J748" s="4" t="s">
        <v>784</v>
      </c>
      <c r="K748" s="4">
        <v>0</v>
      </c>
      <c r="L748" s="4" t="s">
        <v>104</v>
      </c>
    </row>
    <row r="749" spans="1:12" ht="17.25" thickBot="1">
      <c r="A749" s="3"/>
      <c r="B749" s="4" t="s">
        <v>785</v>
      </c>
      <c r="C749" s="4">
        <v>0</v>
      </c>
      <c r="D749" s="4" t="s">
        <v>104</v>
      </c>
      <c r="I749" s="3"/>
      <c r="J749" s="4" t="s">
        <v>785</v>
      </c>
      <c r="K749" s="4">
        <v>0</v>
      </c>
      <c r="L749" s="4" t="s">
        <v>104</v>
      </c>
    </row>
    <row r="750" spans="1:12" ht="17.25" thickBot="1">
      <c r="A750" s="3"/>
      <c r="B750" s="4" t="s">
        <v>786</v>
      </c>
      <c r="C750" s="4">
        <v>0</v>
      </c>
      <c r="D750" s="4" t="s">
        <v>104</v>
      </c>
      <c r="I750" s="3"/>
      <c r="J750" s="4" t="s">
        <v>786</v>
      </c>
      <c r="K750" s="4">
        <v>0</v>
      </c>
      <c r="L750" s="4" t="s">
        <v>104</v>
      </c>
    </row>
    <row r="751" spans="1:12" ht="17.25" thickBot="1">
      <c r="A751" s="3"/>
      <c r="B751" s="4" t="s">
        <v>787</v>
      </c>
      <c r="C751" s="4">
        <v>0</v>
      </c>
      <c r="D751" s="4" t="s">
        <v>104</v>
      </c>
      <c r="I751" s="3"/>
      <c r="J751" s="4" t="s">
        <v>787</v>
      </c>
      <c r="K751" s="4">
        <v>0</v>
      </c>
      <c r="L751" s="4" t="s">
        <v>104</v>
      </c>
    </row>
    <row r="752" spans="1:12" ht="17.25" thickBot="1">
      <c r="A752" s="3"/>
      <c r="B752" s="4" t="s">
        <v>788</v>
      </c>
      <c r="C752" s="4">
        <v>0</v>
      </c>
      <c r="D752" s="4" t="s">
        <v>104</v>
      </c>
      <c r="I752" s="3"/>
      <c r="J752" s="4" t="s">
        <v>788</v>
      </c>
      <c r="K752" s="4">
        <v>0</v>
      </c>
      <c r="L752" s="4" t="s">
        <v>104</v>
      </c>
    </row>
    <row r="753" spans="1:12" ht="17.25" thickBot="1">
      <c r="A753" s="3"/>
      <c r="B753" s="4" t="s">
        <v>789</v>
      </c>
      <c r="C753" s="4">
        <v>0</v>
      </c>
      <c r="D753" s="4" t="s">
        <v>104</v>
      </c>
      <c r="I753" s="3"/>
      <c r="J753" s="4" t="s">
        <v>789</v>
      </c>
      <c r="K753" s="4">
        <v>0</v>
      </c>
      <c r="L753" s="4" t="s">
        <v>104</v>
      </c>
    </row>
    <row r="754" spans="1:12" ht="17.25" thickBot="1">
      <c r="A754" s="3"/>
      <c r="B754" s="4" t="s">
        <v>790</v>
      </c>
      <c r="C754" s="4">
        <v>0</v>
      </c>
      <c r="D754" s="4" t="s">
        <v>104</v>
      </c>
      <c r="I754" s="3"/>
      <c r="J754" s="4" t="s">
        <v>790</v>
      </c>
      <c r="K754" s="4">
        <v>0</v>
      </c>
      <c r="L754" s="4" t="s">
        <v>104</v>
      </c>
    </row>
    <row r="755" spans="1:12" ht="17.25" thickBot="1">
      <c r="A755" s="3"/>
      <c r="B755" s="4" t="s">
        <v>791</v>
      </c>
      <c r="C755" s="4">
        <v>0</v>
      </c>
      <c r="D755" s="4" t="s">
        <v>104</v>
      </c>
      <c r="I755" s="3"/>
      <c r="J755" s="4" t="s">
        <v>791</v>
      </c>
      <c r="K755" s="4">
        <v>0</v>
      </c>
      <c r="L755" s="4" t="s">
        <v>104</v>
      </c>
    </row>
    <row r="756" spans="1:12" ht="17.25" thickBot="1">
      <c r="A756" s="3"/>
      <c r="B756" s="4" t="s">
        <v>792</v>
      </c>
      <c r="C756" s="4">
        <v>0</v>
      </c>
      <c r="D756" s="4" t="s">
        <v>104</v>
      </c>
      <c r="I756" s="3"/>
      <c r="J756" s="4" t="s">
        <v>792</v>
      </c>
      <c r="K756" s="4">
        <v>0</v>
      </c>
      <c r="L756" s="4" t="s">
        <v>104</v>
      </c>
    </row>
    <row r="757" spans="1:12" ht="17.25" thickBot="1">
      <c r="A757" s="3"/>
      <c r="B757" s="4" t="s">
        <v>793</v>
      </c>
      <c r="C757" s="4">
        <v>0</v>
      </c>
      <c r="D757" s="4" t="s">
        <v>104</v>
      </c>
      <c r="I757" s="3"/>
      <c r="J757" s="4" t="s">
        <v>793</v>
      </c>
      <c r="K757" s="4">
        <v>0</v>
      </c>
      <c r="L757" s="4" t="s">
        <v>104</v>
      </c>
    </row>
    <row r="758" spans="1:12" ht="17.25" thickBot="1">
      <c r="A758" s="3"/>
      <c r="B758" s="4" t="s">
        <v>794</v>
      </c>
      <c r="C758" s="4">
        <v>0</v>
      </c>
      <c r="D758" s="4" t="s">
        <v>104</v>
      </c>
      <c r="I758" s="3"/>
      <c r="J758" s="4" t="s">
        <v>794</v>
      </c>
      <c r="K758" s="4">
        <v>0</v>
      </c>
      <c r="L758" s="4" t="s">
        <v>104</v>
      </c>
    </row>
    <row r="759" spans="1:12" ht="17.25" thickBot="1">
      <c r="A759" s="3"/>
      <c r="B759" s="4" t="s">
        <v>795</v>
      </c>
      <c r="C759" s="4">
        <v>0</v>
      </c>
      <c r="D759" s="4" t="s">
        <v>104</v>
      </c>
      <c r="I759" s="3"/>
      <c r="J759" s="4" t="s">
        <v>795</v>
      </c>
      <c r="K759" s="4">
        <v>0</v>
      </c>
      <c r="L759" s="4" t="s">
        <v>104</v>
      </c>
    </row>
    <row r="760" spans="1:12" ht="17.25" thickBot="1">
      <c r="A760" s="3"/>
      <c r="B760" s="4" t="s">
        <v>796</v>
      </c>
      <c r="C760" s="4">
        <v>0</v>
      </c>
      <c r="D760" s="4" t="s">
        <v>104</v>
      </c>
      <c r="I760" s="3"/>
      <c r="J760" s="4" t="s">
        <v>796</v>
      </c>
      <c r="K760" s="4">
        <v>0</v>
      </c>
      <c r="L760" s="4" t="s">
        <v>104</v>
      </c>
    </row>
    <row r="761" spans="1:12" ht="17.25" thickBot="1">
      <c r="A761" s="3"/>
      <c r="B761" s="4" t="s">
        <v>797</v>
      </c>
      <c r="C761" s="4">
        <v>0</v>
      </c>
      <c r="D761" s="4" t="s">
        <v>104</v>
      </c>
      <c r="I761" s="3"/>
      <c r="J761" s="4" t="s">
        <v>797</v>
      </c>
      <c r="K761" s="4">
        <v>0</v>
      </c>
      <c r="L761" s="4" t="s">
        <v>104</v>
      </c>
    </row>
    <row r="762" spans="1:12" ht="17.25" thickBot="1">
      <c r="A762" s="3"/>
      <c r="B762" s="4" t="s">
        <v>798</v>
      </c>
      <c r="C762" s="4">
        <v>0</v>
      </c>
      <c r="D762" s="4" t="s">
        <v>104</v>
      </c>
      <c r="I762" s="3"/>
      <c r="J762" s="4" t="s">
        <v>798</v>
      </c>
      <c r="K762" s="4">
        <v>0</v>
      </c>
      <c r="L762" s="4" t="s">
        <v>104</v>
      </c>
    </row>
    <row r="763" spans="1:12" ht="17.25" thickBot="1">
      <c r="A763" s="3"/>
      <c r="B763" s="4" t="s">
        <v>799</v>
      </c>
      <c r="C763" s="4">
        <v>0</v>
      </c>
      <c r="D763" s="4" t="s">
        <v>104</v>
      </c>
      <c r="I763" s="3"/>
      <c r="J763" s="4" t="s">
        <v>799</v>
      </c>
      <c r="K763" s="4">
        <v>0</v>
      </c>
      <c r="L763" s="4" t="s">
        <v>104</v>
      </c>
    </row>
    <row r="764" spans="1:12" ht="17.25" thickBot="1">
      <c r="A764" s="3"/>
      <c r="B764" s="4" t="s">
        <v>800</v>
      </c>
      <c r="C764" s="4">
        <v>0</v>
      </c>
      <c r="D764" s="4" t="s">
        <v>104</v>
      </c>
      <c r="I764" s="3"/>
      <c r="J764" s="4" t="s">
        <v>800</v>
      </c>
      <c r="K764" s="4">
        <v>0</v>
      </c>
      <c r="L764" s="4" t="s">
        <v>104</v>
      </c>
    </row>
    <row r="765" spans="1:12" ht="17.25" thickBot="1">
      <c r="A765" s="3"/>
      <c r="B765" s="4" t="s">
        <v>801</v>
      </c>
      <c r="C765" s="4">
        <v>0</v>
      </c>
      <c r="D765" s="4" t="s">
        <v>104</v>
      </c>
      <c r="I765" s="3"/>
      <c r="J765" s="4" t="s">
        <v>801</v>
      </c>
      <c r="K765" s="4">
        <v>0</v>
      </c>
      <c r="L765" s="4" t="s">
        <v>104</v>
      </c>
    </row>
    <row r="766" spans="1:12" ht="17.25" thickBot="1">
      <c r="A766" s="3"/>
      <c r="B766" s="4" t="s">
        <v>802</v>
      </c>
      <c r="C766" s="4">
        <v>0</v>
      </c>
      <c r="D766" s="4" t="s">
        <v>104</v>
      </c>
      <c r="I766" s="3"/>
      <c r="J766" s="4" t="s">
        <v>802</v>
      </c>
      <c r="K766" s="4">
        <v>0</v>
      </c>
      <c r="L766" s="4" t="s">
        <v>104</v>
      </c>
    </row>
    <row r="767" spans="1:12" ht="17.25" thickBot="1">
      <c r="A767" s="3"/>
      <c r="B767" s="4" t="s">
        <v>803</v>
      </c>
      <c r="C767" s="4">
        <v>0</v>
      </c>
      <c r="D767" s="4" t="s">
        <v>104</v>
      </c>
      <c r="I767" s="3"/>
      <c r="J767" s="4" t="s">
        <v>803</v>
      </c>
      <c r="K767" s="4">
        <v>0</v>
      </c>
      <c r="L767" s="4" t="s">
        <v>104</v>
      </c>
    </row>
    <row r="768" spans="1:12" ht="17.25" thickBot="1">
      <c r="A768" s="3"/>
      <c r="B768" s="4" t="s">
        <v>804</v>
      </c>
      <c r="C768" s="4">
        <v>0</v>
      </c>
      <c r="D768" s="4" t="s">
        <v>104</v>
      </c>
      <c r="I768" s="3"/>
      <c r="J768" s="4" t="s">
        <v>804</v>
      </c>
      <c r="K768" s="4">
        <v>0</v>
      </c>
      <c r="L768" s="4" t="s">
        <v>104</v>
      </c>
    </row>
    <row r="769" spans="1:12" ht="17.25" thickBot="1">
      <c r="A769" s="3"/>
      <c r="B769" s="4" t="s">
        <v>805</v>
      </c>
      <c r="C769" s="4">
        <v>0</v>
      </c>
      <c r="D769" s="4" t="s">
        <v>104</v>
      </c>
      <c r="I769" s="3"/>
      <c r="J769" s="4" t="s">
        <v>805</v>
      </c>
      <c r="K769" s="4">
        <v>0</v>
      </c>
      <c r="L769" s="4" t="s">
        <v>104</v>
      </c>
    </row>
    <row r="770" spans="1:12" ht="17.25" thickBot="1">
      <c r="A770" s="3"/>
      <c r="B770" s="4" t="s">
        <v>806</v>
      </c>
      <c r="C770" s="4">
        <v>0</v>
      </c>
      <c r="D770" s="4" t="s">
        <v>104</v>
      </c>
      <c r="I770" s="3"/>
      <c r="J770" s="4" t="s">
        <v>806</v>
      </c>
      <c r="K770" s="4">
        <v>0</v>
      </c>
      <c r="L770" s="4" t="s">
        <v>104</v>
      </c>
    </row>
    <row r="771" spans="1:12" ht="17.25" thickBot="1">
      <c r="A771" s="3"/>
      <c r="B771" s="4" t="s">
        <v>807</v>
      </c>
      <c r="C771" s="4">
        <v>0</v>
      </c>
      <c r="D771" s="4" t="s">
        <v>104</v>
      </c>
      <c r="I771" s="3"/>
      <c r="J771" s="4" t="s">
        <v>807</v>
      </c>
      <c r="K771" s="4">
        <v>0</v>
      </c>
      <c r="L771" s="4" t="s">
        <v>104</v>
      </c>
    </row>
    <row r="772" spans="1:12" ht="17.25" thickBot="1">
      <c r="A772" s="3"/>
      <c r="B772" s="4" t="s">
        <v>808</v>
      </c>
      <c r="C772" s="4">
        <v>0</v>
      </c>
      <c r="D772" s="4" t="s">
        <v>104</v>
      </c>
      <c r="I772" s="3"/>
      <c r="J772" s="4" t="s">
        <v>808</v>
      </c>
      <c r="K772" s="4">
        <v>0</v>
      </c>
      <c r="L772" s="4" t="s">
        <v>104</v>
      </c>
    </row>
    <row r="773" spans="1:12" ht="17.25" thickBot="1">
      <c r="A773" s="3"/>
      <c r="B773" s="4" t="s">
        <v>809</v>
      </c>
      <c r="C773" s="4">
        <v>0</v>
      </c>
      <c r="D773" s="4" t="s">
        <v>104</v>
      </c>
      <c r="I773" s="3"/>
      <c r="J773" s="4" t="s">
        <v>809</v>
      </c>
      <c r="K773" s="4">
        <v>0</v>
      </c>
      <c r="L773" s="4" t="s">
        <v>104</v>
      </c>
    </row>
    <row r="774" spans="1:12" ht="17.25" thickBot="1">
      <c r="A774" s="3"/>
      <c r="B774" s="4" t="s">
        <v>810</v>
      </c>
      <c r="C774" s="4">
        <v>0</v>
      </c>
      <c r="D774" s="4" t="s">
        <v>104</v>
      </c>
      <c r="I774" s="3"/>
      <c r="J774" s="4" t="s">
        <v>810</v>
      </c>
      <c r="K774" s="4">
        <v>0</v>
      </c>
      <c r="L774" s="4" t="s">
        <v>104</v>
      </c>
    </row>
    <row r="775" spans="1:12" ht="17.25" thickBot="1">
      <c r="A775" s="3"/>
      <c r="B775" s="4" t="s">
        <v>811</v>
      </c>
      <c r="C775" s="4">
        <v>0</v>
      </c>
      <c r="D775" s="4" t="s">
        <v>104</v>
      </c>
      <c r="I775" s="3"/>
      <c r="J775" s="4" t="s">
        <v>811</v>
      </c>
      <c r="K775" s="4">
        <v>0</v>
      </c>
      <c r="L775" s="4" t="s">
        <v>104</v>
      </c>
    </row>
    <row r="776" spans="1:12" ht="17.25" thickBot="1">
      <c r="A776" s="3"/>
      <c r="B776" s="4" t="s">
        <v>812</v>
      </c>
      <c r="C776" s="4">
        <v>0</v>
      </c>
      <c r="D776" s="4" t="s">
        <v>104</v>
      </c>
      <c r="I776" s="3"/>
      <c r="J776" s="4" t="s">
        <v>812</v>
      </c>
      <c r="K776" s="4">
        <v>0</v>
      </c>
      <c r="L776" s="4" t="s">
        <v>104</v>
      </c>
    </row>
    <row r="777" spans="1:12" ht="17.25" thickBot="1">
      <c r="A777" s="3"/>
      <c r="B777" s="4" t="s">
        <v>813</v>
      </c>
      <c r="C777" s="4">
        <v>0</v>
      </c>
      <c r="D777" s="4" t="s">
        <v>104</v>
      </c>
      <c r="I777" s="3"/>
      <c r="J777" s="4" t="s">
        <v>813</v>
      </c>
      <c r="K777" s="4">
        <v>0</v>
      </c>
      <c r="L777" s="4" t="s">
        <v>104</v>
      </c>
    </row>
    <row r="778" spans="1:12" ht="17.25" thickBot="1">
      <c r="A778" s="3"/>
      <c r="B778" s="4" t="s">
        <v>814</v>
      </c>
      <c r="C778" s="4">
        <v>0</v>
      </c>
      <c r="D778" s="4" t="s">
        <v>104</v>
      </c>
      <c r="I778" s="3"/>
      <c r="J778" s="4" t="s">
        <v>814</v>
      </c>
      <c r="K778" s="4">
        <v>0</v>
      </c>
      <c r="L778" s="4" t="s">
        <v>104</v>
      </c>
    </row>
    <row r="779" spans="1:12" ht="17.25" thickBot="1">
      <c r="A779" s="3"/>
      <c r="B779" s="4" t="s">
        <v>815</v>
      </c>
      <c r="C779" s="4">
        <v>0</v>
      </c>
      <c r="D779" s="4" t="s">
        <v>104</v>
      </c>
      <c r="I779" s="3"/>
      <c r="J779" s="4" t="s">
        <v>815</v>
      </c>
      <c r="K779" s="4">
        <v>0</v>
      </c>
      <c r="L779" s="4" t="s">
        <v>104</v>
      </c>
    </row>
    <row r="780" spans="1:12" ht="17.25" thickBot="1">
      <c r="A780" s="3"/>
      <c r="B780" s="4" t="s">
        <v>816</v>
      </c>
      <c r="C780" s="4">
        <v>0</v>
      </c>
      <c r="D780" s="4" t="s">
        <v>104</v>
      </c>
      <c r="I780" s="3"/>
      <c r="J780" s="4" t="s">
        <v>816</v>
      </c>
      <c r="K780" s="4">
        <v>0</v>
      </c>
      <c r="L780" s="4" t="s">
        <v>104</v>
      </c>
    </row>
    <row r="781" spans="1:12" ht="17.25" thickBot="1">
      <c r="A781" s="3"/>
      <c r="B781" s="4" t="s">
        <v>817</v>
      </c>
      <c r="C781" s="4">
        <v>0</v>
      </c>
      <c r="D781" s="4" t="s">
        <v>104</v>
      </c>
      <c r="I781" s="3"/>
      <c r="J781" s="4" t="s">
        <v>817</v>
      </c>
      <c r="K781" s="4">
        <v>0</v>
      </c>
      <c r="L781" s="4" t="s">
        <v>104</v>
      </c>
    </row>
    <row r="782" spans="1:12" ht="17.25" thickBot="1">
      <c r="A782" s="3"/>
      <c r="B782" s="4" t="s">
        <v>818</v>
      </c>
      <c r="C782" s="4">
        <v>0</v>
      </c>
      <c r="D782" s="4" t="s">
        <v>104</v>
      </c>
      <c r="I782" s="3"/>
      <c r="J782" s="4" t="s">
        <v>818</v>
      </c>
      <c r="K782" s="4">
        <v>0</v>
      </c>
      <c r="L782" s="4" t="s">
        <v>104</v>
      </c>
    </row>
    <row r="783" spans="1:12" ht="17.25" thickBot="1">
      <c r="A783" s="3"/>
      <c r="B783" s="4" t="s">
        <v>819</v>
      </c>
      <c r="C783" s="4">
        <v>0</v>
      </c>
      <c r="D783" s="4" t="s">
        <v>104</v>
      </c>
      <c r="I783" s="3"/>
      <c r="J783" s="4" t="s">
        <v>819</v>
      </c>
      <c r="K783" s="4">
        <v>0</v>
      </c>
      <c r="L783" s="4" t="s">
        <v>104</v>
      </c>
    </row>
    <row r="784" spans="1:12" ht="17.25" thickBot="1">
      <c r="A784" s="3"/>
      <c r="B784" s="4" t="s">
        <v>820</v>
      </c>
      <c r="C784" s="4">
        <v>0</v>
      </c>
      <c r="D784" s="4" t="s">
        <v>104</v>
      </c>
      <c r="I784" s="3"/>
      <c r="J784" s="4" t="s">
        <v>820</v>
      </c>
      <c r="K784" s="4">
        <v>0</v>
      </c>
      <c r="L784" s="4" t="s">
        <v>104</v>
      </c>
    </row>
    <row r="785" spans="1:12" ht="17.25" thickBot="1">
      <c r="A785" s="3"/>
      <c r="B785" s="4" t="s">
        <v>821</v>
      </c>
      <c r="C785" s="4">
        <v>0</v>
      </c>
      <c r="D785" s="4" t="s">
        <v>104</v>
      </c>
      <c r="I785" s="3"/>
      <c r="J785" s="4" t="s">
        <v>821</v>
      </c>
      <c r="K785" s="4">
        <v>0</v>
      </c>
      <c r="L785" s="4" t="s">
        <v>104</v>
      </c>
    </row>
    <row r="786" spans="1:12" ht="17.25" thickBot="1">
      <c r="A786" s="3"/>
      <c r="B786" s="4" t="s">
        <v>822</v>
      </c>
      <c r="C786" s="4">
        <v>0</v>
      </c>
      <c r="D786" s="4" t="s">
        <v>104</v>
      </c>
      <c r="I786" s="3"/>
      <c r="J786" s="4" t="s">
        <v>822</v>
      </c>
      <c r="K786" s="4">
        <v>0</v>
      </c>
      <c r="L786" s="4" t="s">
        <v>104</v>
      </c>
    </row>
    <row r="787" spans="1:12" ht="17.25" thickBot="1">
      <c r="A787" s="3"/>
      <c r="B787" s="4" t="s">
        <v>823</v>
      </c>
      <c r="C787" s="4">
        <v>0</v>
      </c>
      <c r="D787" s="4" t="s">
        <v>104</v>
      </c>
      <c r="I787" s="3"/>
      <c r="J787" s="4" t="s">
        <v>823</v>
      </c>
      <c r="K787" s="4">
        <v>0</v>
      </c>
      <c r="L787" s="4" t="s">
        <v>104</v>
      </c>
    </row>
    <row r="788" spans="1:12" ht="17.25" thickBot="1">
      <c r="A788" s="3"/>
      <c r="B788" s="4" t="s">
        <v>824</v>
      </c>
      <c r="C788" s="4">
        <v>0</v>
      </c>
      <c r="D788" s="4" t="s">
        <v>104</v>
      </c>
      <c r="I788" s="3"/>
      <c r="J788" s="4" t="s">
        <v>824</v>
      </c>
      <c r="K788" s="4">
        <v>0</v>
      </c>
      <c r="L788" s="4" t="s">
        <v>104</v>
      </c>
    </row>
    <row r="789" spans="1:12" ht="17.25" thickBot="1">
      <c r="A789" s="3"/>
      <c r="B789" s="4" t="s">
        <v>825</v>
      </c>
      <c r="C789" s="4">
        <v>0</v>
      </c>
      <c r="D789" s="4" t="s">
        <v>104</v>
      </c>
      <c r="I789" s="3"/>
      <c r="J789" s="4" t="s">
        <v>825</v>
      </c>
      <c r="K789" s="4">
        <v>0</v>
      </c>
      <c r="L789" s="4" t="s">
        <v>104</v>
      </c>
    </row>
    <row r="790" spans="1:12" ht="17.25" thickBot="1">
      <c r="A790" s="3"/>
      <c r="B790" s="4" t="s">
        <v>826</v>
      </c>
      <c r="C790" s="4">
        <v>0</v>
      </c>
      <c r="D790" s="4" t="s">
        <v>104</v>
      </c>
      <c r="I790" s="3"/>
      <c r="J790" s="4" t="s">
        <v>826</v>
      </c>
      <c r="K790" s="4">
        <v>0</v>
      </c>
      <c r="L790" s="4" t="s">
        <v>104</v>
      </c>
    </row>
    <row r="791" spans="1:12" ht="17.25" thickBot="1">
      <c r="A791" s="3"/>
      <c r="B791" s="4" t="s">
        <v>827</v>
      </c>
      <c r="C791" s="4">
        <v>0</v>
      </c>
      <c r="D791" s="4" t="s">
        <v>104</v>
      </c>
      <c r="I791" s="3"/>
      <c r="J791" s="4" t="s">
        <v>827</v>
      </c>
      <c r="K791" s="4">
        <v>0</v>
      </c>
      <c r="L791" s="4" t="s">
        <v>104</v>
      </c>
    </row>
    <row r="792" spans="1:12" ht="17.25" thickBot="1">
      <c r="A792" s="3"/>
      <c r="B792" s="4" t="s">
        <v>828</v>
      </c>
      <c r="C792" s="4">
        <v>0</v>
      </c>
      <c r="D792" s="4" t="s">
        <v>104</v>
      </c>
      <c r="I792" s="3"/>
      <c r="J792" s="4" t="s">
        <v>828</v>
      </c>
      <c r="K792" s="4">
        <v>0</v>
      </c>
      <c r="L792" s="4" t="s">
        <v>104</v>
      </c>
    </row>
    <row r="793" spans="1:12" ht="17.25" thickBot="1">
      <c r="A793" s="3"/>
      <c r="B793" s="4" t="s">
        <v>829</v>
      </c>
      <c r="C793" s="4">
        <v>0</v>
      </c>
      <c r="D793" s="4" t="s">
        <v>104</v>
      </c>
      <c r="I793" s="3"/>
      <c r="J793" s="4" t="s">
        <v>829</v>
      </c>
      <c r="K793" s="4">
        <v>0</v>
      </c>
      <c r="L793" s="4" t="s">
        <v>104</v>
      </c>
    </row>
    <row r="794" spans="1:12" ht="17.25" thickBot="1">
      <c r="A794" s="3"/>
      <c r="B794" s="4" t="s">
        <v>830</v>
      </c>
      <c r="C794" s="4">
        <v>0</v>
      </c>
      <c r="D794" s="4" t="s">
        <v>104</v>
      </c>
      <c r="I794" s="3"/>
      <c r="J794" s="4" t="s">
        <v>830</v>
      </c>
      <c r="K794" s="4">
        <v>0</v>
      </c>
      <c r="L794" s="4" t="s">
        <v>104</v>
      </c>
    </row>
    <row r="795" spans="1:12" ht="17.25" thickBot="1">
      <c r="A795" s="3"/>
      <c r="B795" s="4" t="s">
        <v>831</v>
      </c>
      <c r="C795" s="4">
        <v>0</v>
      </c>
      <c r="D795" s="4" t="s">
        <v>104</v>
      </c>
      <c r="I795" s="3"/>
      <c r="J795" s="4" t="s">
        <v>831</v>
      </c>
      <c r="K795" s="4">
        <v>0</v>
      </c>
      <c r="L795" s="4" t="s">
        <v>104</v>
      </c>
    </row>
    <row r="796" spans="1:12" ht="17.25" thickBot="1">
      <c r="A796" s="3"/>
      <c r="B796" s="4" t="s">
        <v>832</v>
      </c>
      <c r="C796" s="4">
        <v>0</v>
      </c>
      <c r="D796" s="4" t="s">
        <v>104</v>
      </c>
      <c r="I796" s="3"/>
      <c r="J796" s="4" t="s">
        <v>832</v>
      </c>
      <c r="K796" s="4">
        <v>0</v>
      </c>
      <c r="L796" s="4" t="s">
        <v>104</v>
      </c>
    </row>
    <row r="797" spans="1:12" ht="17.25" thickBot="1">
      <c r="A797" s="3"/>
      <c r="B797" s="4" t="s">
        <v>833</v>
      </c>
      <c r="C797" s="4">
        <v>0</v>
      </c>
      <c r="D797" s="4" t="s">
        <v>104</v>
      </c>
      <c r="I797" s="3"/>
      <c r="J797" s="4" t="s">
        <v>833</v>
      </c>
      <c r="K797" s="4">
        <v>0</v>
      </c>
      <c r="L797" s="4" t="s">
        <v>104</v>
      </c>
    </row>
    <row r="798" spans="1:12" ht="17.25" thickBot="1">
      <c r="A798" s="3"/>
      <c r="B798" s="4" t="s">
        <v>834</v>
      </c>
      <c r="C798" s="4">
        <v>0</v>
      </c>
      <c r="D798" s="4" t="s">
        <v>104</v>
      </c>
      <c r="I798" s="3"/>
      <c r="J798" s="4" t="s">
        <v>834</v>
      </c>
      <c r="K798" s="4">
        <v>0</v>
      </c>
      <c r="L798" s="4" t="s">
        <v>104</v>
      </c>
    </row>
    <row r="799" spans="1:12" ht="17.25" thickBot="1">
      <c r="A799" s="3"/>
      <c r="B799" s="4" t="s">
        <v>835</v>
      </c>
      <c r="C799" s="4">
        <v>0</v>
      </c>
      <c r="D799" s="4" t="s">
        <v>104</v>
      </c>
      <c r="I799" s="3"/>
      <c r="J799" s="4" t="s">
        <v>835</v>
      </c>
      <c r="K799" s="4">
        <v>0</v>
      </c>
      <c r="L799" s="4" t="s">
        <v>104</v>
      </c>
    </row>
    <row r="800" spans="1:12" ht="17.25" thickBot="1">
      <c r="A800" s="3"/>
      <c r="B800" s="4" t="s">
        <v>836</v>
      </c>
      <c r="C800" s="4">
        <v>0</v>
      </c>
      <c r="D800" s="4" t="s">
        <v>104</v>
      </c>
      <c r="I800" s="3"/>
      <c r="J800" s="4" t="s">
        <v>836</v>
      </c>
      <c r="K800" s="4">
        <v>0</v>
      </c>
      <c r="L800" s="4" t="s">
        <v>104</v>
      </c>
    </row>
    <row r="801" spans="1:12" ht="17.25" thickBot="1">
      <c r="A801" s="3"/>
      <c r="B801" s="4" t="s">
        <v>837</v>
      </c>
      <c r="C801" s="4">
        <v>0</v>
      </c>
      <c r="D801" s="4" t="s">
        <v>104</v>
      </c>
      <c r="I801" s="3"/>
      <c r="J801" s="4" t="s">
        <v>837</v>
      </c>
      <c r="K801" s="4">
        <v>0</v>
      </c>
      <c r="L801" s="4" t="s">
        <v>104</v>
      </c>
    </row>
    <row r="802" spans="1:12" ht="17.25" thickBot="1">
      <c r="A802" s="3"/>
      <c r="B802" s="4" t="s">
        <v>838</v>
      </c>
      <c r="C802" s="4">
        <v>0</v>
      </c>
      <c r="D802" s="4" t="s">
        <v>104</v>
      </c>
      <c r="I802" s="3"/>
      <c r="J802" s="4" t="s">
        <v>838</v>
      </c>
      <c r="K802" s="4">
        <v>0</v>
      </c>
      <c r="L802" s="4" t="s">
        <v>104</v>
      </c>
    </row>
    <row r="803" spans="1:12" ht="17.25" thickBot="1">
      <c r="A803" s="3"/>
      <c r="B803" s="4" t="s">
        <v>839</v>
      </c>
      <c r="C803" s="4">
        <v>0</v>
      </c>
      <c r="D803" s="4" t="s">
        <v>104</v>
      </c>
      <c r="I803" s="3"/>
      <c r="J803" s="4" t="s">
        <v>839</v>
      </c>
      <c r="K803" s="4">
        <v>0</v>
      </c>
      <c r="L803" s="4" t="s">
        <v>104</v>
      </c>
    </row>
    <row r="804" spans="1:12" ht="17.25" thickBot="1">
      <c r="A804" s="3"/>
      <c r="B804" s="4" t="s">
        <v>840</v>
      </c>
      <c r="C804" s="4">
        <v>0</v>
      </c>
      <c r="D804" s="4" t="s">
        <v>104</v>
      </c>
      <c r="I804" s="3"/>
      <c r="J804" s="4" t="s">
        <v>840</v>
      </c>
      <c r="K804" s="4">
        <v>0</v>
      </c>
      <c r="L804" s="4" t="s">
        <v>104</v>
      </c>
    </row>
    <row r="805" spans="1:12" ht="17.25" thickBot="1">
      <c r="A805" s="3"/>
      <c r="B805" s="4" t="s">
        <v>841</v>
      </c>
      <c r="C805" s="4">
        <v>0</v>
      </c>
      <c r="D805" s="4" t="s">
        <v>104</v>
      </c>
      <c r="I805" s="3"/>
      <c r="J805" s="4" t="s">
        <v>841</v>
      </c>
      <c r="K805" s="4">
        <v>0</v>
      </c>
      <c r="L805" s="4" t="s">
        <v>104</v>
      </c>
    </row>
    <row r="806" spans="1:12" ht="17.25" thickBot="1">
      <c r="A806" s="3"/>
      <c r="B806" s="4" t="s">
        <v>842</v>
      </c>
      <c r="C806" s="4">
        <v>0</v>
      </c>
      <c r="D806" s="4" t="s">
        <v>104</v>
      </c>
      <c r="I806" s="3"/>
      <c r="J806" s="4" t="s">
        <v>842</v>
      </c>
      <c r="K806" s="4">
        <v>0</v>
      </c>
      <c r="L806" s="4" t="s">
        <v>104</v>
      </c>
    </row>
    <row r="807" spans="1:12" ht="17.25" thickBot="1">
      <c r="A807" s="3"/>
      <c r="B807" s="4" t="s">
        <v>843</v>
      </c>
      <c r="C807" s="4">
        <v>0</v>
      </c>
      <c r="D807" s="4" t="s">
        <v>104</v>
      </c>
      <c r="I807" s="3"/>
      <c r="J807" s="4" t="s">
        <v>843</v>
      </c>
      <c r="K807" s="4">
        <v>0</v>
      </c>
      <c r="L807" s="4" t="s">
        <v>104</v>
      </c>
    </row>
    <row r="808" spans="1:12" ht="17.25" thickBot="1">
      <c r="A808" s="3"/>
      <c r="B808" s="4" t="s">
        <v>844</v>
      </c>
      <c r="C808" s="4">
        <v>0</v>
      </c>
      <c r="D808" s="4" t="s">
        <v>104</v>
      </c>
      <c r="I808" s="3"/>
      <c r="J808" s="4" t="s">
        <v>844</v>
      </c>
      <c r="K808" s="4">
        <v>0</v>
      </c>
      <c r="L808" s="4" t="s">
        <v>104</v>
      </c>
    </row>
    <row r="809" spans="1:12" ht="17.25" thickBot="1">
      <c r="A809" s="3"/>
      <c r="B809" s="4" t="s">
        <v>845</v>
      </c>
      <c r="C809" s="4">
        <v>0</v>
      </c>
      <c r="D809" s="4" t="s">
        <v>104</v>
      </c>
      <c r="I809" s="3"/>
      <c r="J809" s="4" t="s">
        <v>845</v>
      </c>
      <c r="K809" s="4">
        <v>0</v>
      </c>
      <c r="L809" s="4" t="s">
        <v>104</v>
      </c>
    </row>
    <row r="810" spans="1:12" ht="17.25" thickBot="1">
      <c r="A810" s="3"/>
      <c r="B810" s="4" t="s">
        <v>846</v>
      </c>
      <c r="C810" s="4">
        <v>0</v>
      </c>
      <c r="D810" s="4" t="s">
        <v>104</v>
      </c>
      <c r="I810" s="3"/>
      <c r="J810" s="4" t="s">
        <v>846</v>
      </c>
      <c r="K810" s="4">
        <v>0</v>
      </c>
      <c r="L810" s="4" t="s">
        <v>104</v>
      </c>
    </row>
    <row r="811" spans="1:12" ht="17.25" thickBot="1">
      <c r="A811" s="3"/>
      <c r="B811" s="4" t="s">
        <v>847</v>
      </c>
      <c r="C811" s="4">
        <v>0</v>
      </c>
      <c r="D811" s="4" t="s">
        <v>104</v>
      </c>
      <c r="I811" s="3"/>
      <c r="J811" s="4" t="s">
        <v>847</v>
      </c>
      <c r="K811" s="4">
        <v>0</v>
      </c>
      <c r="L811" s="4" t="s">
        <v>104</v>
      </c>
    </row>
    <row r="812" spans="1:12" ht="17.25" thickBot="1">
      <c r="A812" s="3"/>
      <c r="B812" s="4" t="s">
        <v>848</v>
      </c>
      <c r="C812" s="4">
        <v>0</v>
      </c>
      <c r="D812" s="4" t="s">
        <v>104</v>
      </c>
      <c r="I812" s="3"/>
      <c r="J812" s="4" t="s">
        <v>848</v>
      </c>
      <c r="K812" s="4">
        <v>0</v>
      </c>
      <c r="L812" s="4" t="s">
        <v>104</v>
      </c>
    </row>
    <row r="813" spans="1:12" ht="17.25" thickBot="1">
      <c r="A813" s="3"/>
      <c r="B813" s="4" t="s">
        <v>849</v>
      </c>
      <c r="C813" s="4">
        <v>0</v>
      </c>
      <c r="D813" s="4" t="s">
        <v>104</v>
      </c>
      <c r="I813" s="3"/>
      <c r="J813" s="4" t="s">
        <v>849</v>
      </c>
      <c r="K813" s="4">
        <v>0</v>
      </c>
      <c r="L813" s="4" t="s">
        <v>104</v>
      </c>
    </row>
    <row r="814" spans="1:12" ht="17.25" thickBot="1">
      <c r="A814" s="3"/>
      <c r="B814" s="4" t="s">
        <v>850</v>
      </c>
      <c r="C814" s="4">
        <v>0</v>
      </c>
      <c r="D814" s="4" t="s">
        <v>104</v>
      </c>
      <c r="I814" s="3"/>
      <c r="J814" s="4" t="s">
        <v>850</v>
      </c>
      <c r="K814" s="4">
        <v>0</v>
      </c>
      <c r="L814" s="4" t="s">
        <v>104</v>
      </c>
    </row>
    <row r="815" spans="1:12" ht="17.25" thickBot="1">
      <c r="A815" s="3"/>
      <c r="B815" s="4" t="s">
        <v>851</v>
      </c>
      <c r="C815" s="4">
        <v>0</v>
      </c>
      <c r="D815" s="4" t="s">
        <v>104</v>
      </c>
      <c r="I815" s="3"/>
      <c r="J815" s="4" t="s">
        <v>851</v>
      </c>
      <c r="K815" s="4">
        <v>0</v>
      </c>
      <c r="L815" s="4" t="s">
        <v>104</v>
      </c>
    </row>
    <row r="816" spans="1:12" ht="17.25" thickBot="1">
      <c r="A816" s="3"/>
      <c r="B816" s="4" t="s">
        <v>852</v>
      </c>
      <c r="C816" s="4">
        <v>0</v>
      </c>
      <c r="D816" s="4" t="s">
        <v>104</v>
      </c>
      <c r="I816" s="3"/>
      <c r="J816" s="4" t="s">
        <v>852</v>
      </c>
      <c r="K816" s="4">
        <v>0</v>
      </c>
      <c r="L816" s="4" t="s">
        <v>104</v>
      </c>
    </row>
    <row r="817" spans="1:12" ht="17.25" thickBot="1">
      <c r="A817" s="3"/>
      <c r="B817" s="4" t="s">
        <v>853</v>
      </c>
      <c r="C817" s="4">
        <v>0</v>
      </c>
      <c r="D817" s="4" t="s">
        <v>104</v>
      </c>
      <c r="I817" s="3"/>
      <c r="J817" s="4" t="s">
        <v>853</v>
      </c>
      <c r="K817" s="4">
        <v>0</v>
      </c>
      <c r="L817" s="4" t="s">
        <v>104</v>
      </c>
    </row>
    <row r="818" spans="1:12" ht="17.25" thickBot="1">
      <c r="A818" s="3"/>
      <c r="B818" s="4" t="s">
        <v>854</v>
      </c>
      <c r="C818" s="4">
        <v>0</v>
      </c>
      <c r="D818" s="4" t="s">
        <v>104</v>
      </c>
      <c r="I818" s="3"/>
      <c r="J818" s="4" t="s">
        <v>854</v>
      </c>
      <c r="K818" s="4">
        <v>0</v>
      </c>
      <c r="L818" s="4" t="s">
        <v>104</v>
      </c>
    </row>
    <row r="819" spans="1:12" ht="17.25" thickBot="1">
      <c r="A819" s="3"/>
      <c r="B819" s="4" t="s">
        <v>855</v>
      </c>
      <c r="C819" s="4">
        <v>0</v>
      </c>
      <c r="D819" s="4" t="s">
        <v>104</v>
      </c>
      <c r="I819" s="3"/>
      <c r="J819" s="4" t="s">
        <v>855</v>
      </c>
      <c r="K819" s="4">
        <v>0</v>
      </c>
      <c r="L819" s="4" t="s">
        <v>104</v>
      </c>
    </row>
    <row r="820" spans="1:12" ht="17.25" thickBot="1">
      <c r="A820" s="3"/>
      <c r="B820" s="4" t="s">
        <v>856</v>
      </c>
      <c r="C820" s="4">
        <v>0</v>
      </c>
      <c r="D820" s="4" t="s">
        <v>104</v>
      </c>
      <c r="I820" s="3"/>
      <c r="J820" s="4" t="s">
        <v>856</v>
      </c>
      <c r="K820" s="4">
        <v>0</v>
      </c>
      <c r="L820" s="4" t="s">
        <v>104</v>
      </c>
    </row>
    <row r="821" spans="1:12" ht="17.25" thickBot="1">
      <c r="A821" s="3"/>
      <c r="B821" s="4" t="s">
        <v>857</v>
      </c>
      <c r="C821" s="4">
        <v>0</v>
      </c>
      <c r="D821" s="4" t="s">
        <v>104</v>
      </c>
      <c r="I821" s="3"/>
      <c r="J821" s="4" t="s">
        <v>857</v>
      </c>
      <c r="K821" s="4">
        <v>0</v>
      </c>
      <c r="L821" s="4" t="s">
        <v>104</v>
      </c>
    </row>
    <row r="822" spans="1:12" ht="17.25" thickBot="1">
      <c r="A822" s="3"/>
      <c r="B822" s="4" t="s">
        <v>858</v>
      </c>
      <c r="C822" s="4">
        <v>0</v>
      </c>
      <c r="D822" s="4" t="s">
        <v>104</v>
      </c>
      <c r="I822" s="3"/>
      <c r="J822" s="4" t="s">
        <v>858</v>
      </c>
      <c r="K822" s="4">
        <v>0</v>
      </c>
      <c r="L822" s="4" t="s">
        <v>104</v>
      </c>
    </row>
    <row r="823" spans="1:12" ht="17.25" thickBot="1">
      <c r="A823" s="3"/>
      <c r="B823" s="4" t="s">
        <v>859</v>
      </c>
      <c r="C823" s="4">
        <v>0</v>
      </c>
      <c r="D823" s="4" t="s">
        <v>104</v>
      </c>
      <c r="I823" s="3"/>
      <c r="J823" s="4" t="s">
        <v>859</v>
      </c>
      <c r="K823" s="4">
        <v>0</v>
      </c>
      <c r="L823" s="4" t="s">
        <v>104</v>
      </c>
    </row>
    <row r="824" spans="1:12" ht="17.25" thickBot="1">
      <c r="A824" s="3"/>
      <c r="B824" s="4" t="s">
        <v>860</v>
      </c>
      <c r="C824" s="4">
        <v>0</v>
      </c>
      <c r="D824" s="4" t="s">
        <v>104</v>
      </c>
      <c r="I824" s="3"/>
      <c r="J824" s="4" t="s">
        <v>860</v>
      </c>
      <c r="K824" s="4">
        <v>0</v>
      </c>
      <c r="L824" s="4" t="s">
        <v>104</v>
      </c>
    </row>
    <row r="825" spans="1:12" ht="17.25" thickBot="1">
      <c r="A825" s="3"/>
      <c r="B825" s="4" t="s">
        <v>861</v>
      </c>
      <c r="C825" s="4">
        <v>0</v>
      </c>
      <c r="D825" s="4" t="s">
        <v>104</v>
      </c>
      <c r="I825" s="3"/>
      <c r="J825" s="4" t="s">
        <v>861</v>
      </c>
      <c r="K825" s="4">
        <v>0</v>
      </c>
      <c r="L825" s="4" t="s">
        <v>104</v>
      </c>
    </row>
    <row r="826" spans="1:12" ht="17.25" thickBot="1">
      <c r="A826" s="3"/>
      <c r="B826" s="4" t="s">
        <v>862</v>
      </c>
      <c r="C826" s="4">
        <v>0</v>
      </c>
      <c r="D826" s="4" t="s">
        <v>104</v>
      </c>
      <c r="I826" s="3"/>
      <c r="J826" s="4" t="s">
        <v>862</v>
      </c>
      <c r="K826" s="4">
        <v>0</v>
      </c>
      <c r="L826" s="4" t="s">
        <v>104</v>
      </c>
    </row>
    <row r="827" spans="1:12" ht="17.25" thickBot="1">
      <c r="A827" s="3"/>
      <c r="B827" s="4" t="s">
        <v>863</v>
      </c>
      <c r="C827" s="4">
        <v>0</v>
      </c>
      <c r="D827" s="4" t="s">
        <v>104</v>
      </c>
      <c r="I827" s="3"/>
      <c r="J827" s="4" t="s">
        <v>863</v>
      </c>
      <c r="K827" s="4">
        <v>0</v>
      </c>
      <c r="L827" s="4" t="s">
        <v>104</v>
      </c>
    </row>
    <row r="828" spans="1:12" ht="17.25" thickBot="1">
      <c r="A828" s="3"/>
      <c r="B828" s="4" t="s">
        <v>864</v>
      </c>
      <c r="C828" s="4">
        <v>0</v>
      </c>
      <c r="D828" s="4" t="s">
        <v>104</v>
      </c>
      <c r="I828" s="3"/>
      <c r="J828" s="4" t="s">
        <v>864</v>
      </c>
      <c r="K828" s="4">
        <v>0</v>
      </c>
      <c r="L828" s="4" t="s">
        <v>104</v>
      </c>
    </row>
    <row r="829" spans="1:12" ht="17.25" thickBot="1">
      <c r="A829" s="3"/>
      <c r="B829" s="4" t="s">
        <v>865</v>
      </c>
      <c r="C829" s="4">
        <v>0</v>
      </c>
      <c r="D829" s="4" t="s">
        <v>104</v>
      </c>
      <c r="I829" s="3"/>
      <c r="J829" s="4" t="s">
        <v>865</v>
      </c>
      <c r="K829" s="4">
        <v>0</v>
      </c>
      <c r="L829" s="4" t="s">
        <v>104</v>
      </c>
    </row>
    <row r="830" spans="1:12" ht="17.25" thickBot="1">
      <c r="A830" s="3"/>
      <c r="B830" s="4" t="s">
        <v>866</v>
      </c>
      <c r="C830" s="4">
        <v>0</v>
      </c>
      <c r="D830" s="4" t="s">
        <v>104</v>
      </c>
      <c r="I830" s="3"/>
      <c r="J830" s="4" t="s">
        <v>866</v>
      </c>
      <c r="K830" s="4">
        <v>0</v>
      </c>
      <c r="L830" s="4" t="s">
        <v>104</v>
      </c>
    </row>
    <row r="831" spans="1:12" ht="17.25" thickBot="1">
      <c r="A831" s="3"/>
      <c r="B831" s="4" t="s">
        <v>867</v>
      </c>
      <c r="C831" s="4">
        <v>0</v>
      </c>
      <c r="D831" s="4" t="s">
        <v>104</v>
      </c>
      <c r="I831" s="3"/>
      <c r="J831" s="4" t="s">
        <v>867</v>
      </c>
      <c r="K831" s="4">
        <v>0</v>
      </c>
      <c r="L831" s="4" t="s">
        <v>104</v>
      </c>
    </row>
    <row r="832" spans="1:12" ht="17.25" thickBot="1">
      <c r="A832" s="3"/>
      <c r="B832" s="4" t="s">
        <v>868</v>
      </c>
      <c r="C832" s="4">
        <v>0</v>
      </c>
      <c r="D832" s="4" t="s">
        <v>104</v>
      </c>
      <c r="I832" s="3"/>
      <c r="J832" s="4" t="s">
        <v>868</v>
      </c>
      <c r="K832" s="4">
        <v>0</v>
      </c>
      <c r="L832" s="4" t="s">
        <v>104</v>
      </c>
    </row>
    <row r="833" spans="1:12" ht="17.25" thickBot="1">
      <c r="A833" s="3"/>
      <c r="B833" s="4" t="s">
        <v>869</v>
      </c>
      <c r="C833" s="4">
        <v>0</v>
      </c>
      <c r="D833" s="4" t="s">
        <v>104</v>
      </c>
      <c r="I833" s="3"/>
      <c r="J833" s="4" t="s">
        <v>869</v>
      </c>
      <c r="K833" s="4">
        <v>0</v>
      </c>
      <c r="L833" s="4" t="s">
        <v>104</v>
      </c>
    </row>
    <row r="834" spans="1:12" ht="17.25" thickBot="1">
      <c r="A834" s="3"/>
      <c r="B834" s="4" t="s">
        <v>870</v>
      </c>
      <c r="C834" s="4">
        <v>0</v>
      </c>
      <c r="D834" s="4" t="s">
        <v>104</v>
      </c>
      <c r="I834" s="3"/>
      <c r="J834" s="4" t="s">
        <v>870</v>
      </c>
      <c r="K834" s="4">
        <v>0</v>
      </c>
      <c r="L834" s="4" t="s">
        <v>104</v>
      </c>
    </row>
    <row r="835" spans="1:12" ht="17.25" thickBot="1">
      <c r="A835" s="3"/>
      <c r="B835" s="4" t="s">
        <v>871</v>
      </c>
      <c r="C835" s="4">
        <v>0</v>
      </c>
      <c r="D835" s="4" t="s">
        <v>104</v>
      </c>
      <c r="I835" s="3"/>
      <c r="J835" s="4" t="s">
        <v>871</v>
      </c>
      <c r="K835" s="4">
        <v>0</v>
      </c>
      <c r="L835" s="4" t="s">
        <v>104</v>
      </c>
    </row>
    <row r="836" spans="1:12" ht="17.25" thickBot="1">
      <c r="A836" s="3"/>
      <c r="B836" s="4" t="s">
        <v>872</v>
      </c>
      <c r="C836" s="4">
        <v>0</v>
      </c>
      <c r="D836" s="4" t="s">
        <v>104</v>
      </c>
      <c r="I836" s="3"/>
      <c r="J836" s="4" t="s">
        <v>872</v>
      </c>
      <c r="K836" s="4">
        <v>0</v>
      </c>
      <c r="L836" s="4" t="s">
        <v>104</v>
      </c>
    </row>
    <row r="837" spans="1:12" ht="17.25" thickBot="1">
      <c r="A837" s="3"/>
      <c r="B837" s="4" t="s">
        <v>873</v>
      </c>
      <c r="C837" s="4">
        <v>0</v>
      </c>
      <c r="D837" s="4" t="s">
        <v>104</v>
      </c>
      <c r="I837" s="3"/>
      <c r="J837" s="4" t="s">
        <v>873</v>
      </c>
      <c r="K837" s="4">
        <v>0</v>
      </c>
      <c r="L837" s="4" t="s">
        <v>104</v>
      </c>
    </row>
    <row r="838" spans="1:12" ht="17.25" thickBot="1">
      <c r="A838" s="3"/>
      <c r="B838" s="4" t="s">
        <v>874</v>
      </c>
      <c r="C838" s="4">
        <v>0</v>
      </c>
      <c r="D838" s="4" t="s">
        <v>104</v>
      </c>
      <c r="I838" s="3"/>
      <c r="J838" s="4" t="s">
        <v>874</v>
      </c>
      <c r="K838" s="4">
        <v>0</v>
      </c>
      <c r="L838" s="4" t="s">
        <v>104</v>
      </c>
    </row>
    <row r="839" spans="1:12" ht="17.25" thickBot="1">
      <c r="A839" s="3"/>
      <c r="B839" s="4" t="s">
        <v>875</v>
      </c>
      <c r="C839" s="4">
        <v>0</v>
      </c>
      <c r="D839" s="4" t="s">
        <v>104</v>
      </c>
      <c r="I839" s="3"/>
      <c r="J839" s="4" t="s">
        <v>875</v>
      </c>
      <c r="K839" s="4">
        <v>0</v>
      </c>
      <c r="L839" s="4" t="s">
        <v>104</v>
      </c>
    </row>
    <row r="840" spans="1:12" ht="17.25" thickBot="1">
      <c r="A840" s="3"/>
      <c r="B840" s="4" t="s">
        <v>876</v>
      </c>
      <c r="C840" s="4">
        <v>0</v>
      </c>
      <c r="D840" s="4" t="s">
        <v>104</v>
      </c>
      <c r="I840" s="3"/>
      <c r="J840" s="4" t="s">
        <v>876</v>
      </c>
      <c r="K840" s="4">
        <v>0</v>
      </c>
      <c r="L840" s="4" t="s">
        <v>104</v>
      </c>
    </row>
    <row r="841" spans="1:12" ht="17.25" thickBot="1">
      <c r="A841" s="3"/>
      <c r="B841" s="4" t="s">
        <v>877</v>
      </c>
      <c r="C841" s="4">
        <v>0</v>
      </c>
      <c r="D841" s="4" t="s">
        <v>104</v>
      </c>
      <c r="I841" s="3"/>
      <c r="J841" s="4" t="s">
        <v>877</v>
      </c>
      <c r="K841" s="4">
        <v>0</v>
      </c>
      <c r="L841" s="4" t="s">
        <v>104</v>
      </c>
    </row>
    <row r="842" spans="1:12" ht="17.25" thickBot="1">
      <c r="A842" s="3"/>
      <c r="B842" s="4" t="s">
        <v>878</v>
      </c>
      <c r="C842" s="4">
        <v>0</v>
      </c>
      <c r="D842" s="4" t="s">
        <v>104</v>
      </c>
      <c r="I842" s="3"/>
      <c r="J842" s="4" t="s">
        <v>878</v>
      </c>
      <c r="K842" s="4">
        <v>0</v>
      </c>
      <c r="L842" s="4" t="s">
        <v>104</v>
      </c>
    </row>
    <row r="843" spans="1:12" ht="17.25" thickBot="1">
      <c r="A843" s="3"/>
      <c r="B843" s="4" t="s">
        <v>879</v>
      </c>
      <c r="C843" s="4">
        <v>0</v>
      </c>
      <c r="D843" s="4" t="s">
        <v>104</v>
      </c>
      <c r="I843" s="3"/>
      <c r="J843" s="4" t="s">
        <v>879</v>
      </c>
      <c r="K843" s="4">
        <v>0</v>
      </c>
      <c r="L843" s="4" t="s">
        <v>104</v>
      </c>
    </row>
    <row r="844" spans="1:12" ht="17.25" thickBot="1">
      <c r="A844" s="3"/>
      <c r="B844" s="4" t="s">
        <v>880</v>
      </c>
      <c r="C844" s="4">
        <v>0</v>
      </c>
      <c r="D844" s="4" t="s">
        <v>104</v>
      </c>
      <c r="I844" s="3"/>
      <c r="J844" s="4" t="s">
        <v>880</v>
      </c>
      <c r="K844" s="4">
        <v>0</v>
      </c>
      <c r="L844" s="4" t="s">
        <v>104</v>
      </c>
    </row>
    <row r="845" spans="1:12" ht="17.25" thickBot="1">
      <c r="A845" s="3"/>
      <c r="B845" s="4" t="s">
        <v>881</v>
      </c>
      <c r="C845" s="4">
        <v>0</v>
      </c>
      <c r="D845" s="4" t="s">
        <v>104</v>
      </c>
      <c r="I845" s="3"/>
      <c r="J845" s="4" t="s">
        <v>881</v>
      </c>
      <c r="K845" s="4">
        <v>0</v>
      </c>
      <c r="L845" s="4" t="s">
        <v>104</v>
      </c>
    </row>
    <row r="846" spans="1:12" ht="17.25" thickBot="1">
      <c r="A846" s="3"/>
      <c r="B846" s="4" t="s">
        <v>882</v>
      </c>
      <c r="C846" s="4">
        <v>0</v>
      </c>
      <c r="D846" s="4" t="s">
        <v>104</v>
      </c>
      <c r="I846" s="3"/>
      <c r="J846" s="4" t="s">
        <v>882</v>
      </c>
      <c r="K846" s="4">
        <v>0</v>
      </c>
      <c r="L846" s="4" t="s">
        <v>104</v>
      </c>
    </row>
    <row r="847" spans="1:12" ht="17.25" thickBot="1">
      <c r="A847" s="3"/>
      <c r="B847" s="4" t="s">
        <v>883</v>
      </c>
      <c r="C847" s="4">
        <v>0</v>
      </c>
      <c r="D847" s="4" t="s">
        <v>104</v>
      </c>
      <c r="I847" s="3"/>
      <c r="J847" s="4" t="s">
        <v>883</v>
      </c>
      <c r="K847" s="4">
        <v>0</v>
      </c>
      <c r="L847" s="4" t="s">
        <v>104</v>
      </c>
    </row>
    <row r="848" spans="1:12" ht="17.25" thickBot="1">
      <c r="A848" s="3"/>
      <c r="B848" s="4" t="s">
        <v>884</v>
      </c>
      <c r="C848" s="4">
        <v>0</v>
      </c>
      <c r="D848" s="4" t="s">
        <v>104</v>
      </c>
      <c r="I848" s="3"/>
      <c r="J848" s="4" t="s">
        <v>884</v>
      </c>
      <c r="K848" s="4">
        <v>0</v>
      </c>
      <c r="L848" s="4" t="s">
        <v>104</v>
      </c>
    </row>
    <row r="849" spans="1:12" ht="17.25" thickBot="1">
      <c r="A849" s="3"/>
      <c r="B849" s="4" t="s">
        <v>885</v>
      </c>
      <c r="C849" s="4">
        <v>0</v>
      </c>
      <c r="D849" s="4" t="s">
        <v>104</v>
      </c>
      <c r="I849" s="3"/>
      <c r="J849" s="4" t="s">
        <v>885</v>
      </c>
      <c r="K849" s="4">
        <v>0</v>
      </c>
      <c r="L849" s="4" t="s">
        <v>104</v>
      </c>
    </row>
    <row r="850" spans="1:12" ht="17.25" thickBot="1">
      <c r="A850" s="3"/>
      <c r="B850" s="4" t="s">
        <v>886</v>
      </c>
      <c r="C850" s="4">
        <v>0</v>
      </c>
      <c r="D850" s="4" t="s">
        <v>104</v>
      </c>
      <c r="I850" s="3"/>
      <c r="J850" s="4" t="s">
        <v>886</v>
      </c>
      <c r="K850" s="4">
        <v>0</v>
      </c>
      <c r="L850" s="4" t="s">
        <v>104</v>
      </c>
    </row>
    <row r="851" spans="1:12" ht="17.25" thickBot="1">
      <c r="A851" s="3"/>
      <c r="B851" s="4" t="s">
        <v>887</v>
      </c>
      <c r="C851" s="4">
        <v>0</v>
      </c>
      <c r="D851" s="4" t="s">
        <v>104</v>
      </c>
      <c r="I851" s="3"/>
      <c r="J851" s="4" t="s">
        <v>887</v>
      </c>
      <c r="K851" s="4">
        <v>0</v>
      </c>
      <c r="L851" s="4" t="s">
        <v>104</v>
      </c>
    </row>
    <row r="852" spans="1:12" ht="17.25" thickBot="1">
      <c r="A852" s="3"/>
      <c r="B852" s="4" t="s">
        <v>888</v>
      </c>
      <c r="C852" s="4">
        <v>0</v>
      </c>
      <c r="D852" s="4" t="s">
        <v>104</v>
      </c>
      <c r="I852" s="3"/>
      <c r="J852" s="4" t="s">
        <v>888</v>
      </c>
      <c r="K852" s="4">
        <v>0</v>
      </c>
      <c r="L852" s="4" t="s">
        <v>104</v>
      </c>
    </row>
    <row r="853" spans="1:12" ht="17.25" thickBot="1">
      <c r="A853" s="3"/>
      <c r="B853" s="4" t="s">
        <v>889</v>
      </c>
      <c r="C853" s="4">
        <v>0</v>
      </c>
      <c r="D853" s="4" t="s">
        <v>104</v>
      </c>
      <c r="I853" s="3"/>
      <c r="J853" s="4" t="s">
        <v>889</v>
      </c>
      <c r="K853" s="4">
        <v>0</v>
      </c>
      <c r="L853" s="4" t="s">
        <v>104</v>
      </c>
    </row>
    <row r="854" spans="1:12" ht="17.25" thickBot="1">
      <c r="A854" s="3"/>
      <c r="B854" s="4" t="s">
        <v>890</v>
      </c>
      <c r="C854" s="4">
        <v>0</v>
      </c>
      <c r="D854" s="4" t="s">
        <v>104</v>
      </c>
      <c r="I854" s="3"/>
      <c r="J854" s="4" t="s">
        <v>890</v>
      </c>
      <c r="K854" s="4">
        <v>0</v>
      </c>
      <c r="L854" s="4" t="s">
        <v>104</v>
      </c>
    </row>
    <row r="855" spans="1:12" ht="17.25" thickBot="1">
      <c r="A855" s="3"/>
      <c r="B855" s="4" t="s">
        <v>891</v>
      </c>
      <c r="C855" s="4">
        <v>0</v>
      </c>
      <c r="D855" s="4" t="s">
        <v>104</v>
      </c>
      <c r="I855" s="3"/>
      <c r="J855" s="4" t="s">
        <v>891</v>
      </c>
      <c r="K855" s="4">
        <v>0</v>
      </c>
      <c r="L855" s="4" t="s">
        <v>104</v>
      </c>
    </row>
    <row r="856" spans="1:12" ht="17.25" thickBot="1">
      <c r="A856" s="3"/>
      <c r="B856" s="4" t="s">
        <v>892</v>
      </c>
      <c r="C856" s="4">
        <v>0</v>
      </c>
      <c r="D856" s="4" t="s">
        <v>104</v>
      </c>
      <c r="I856" s="3"/>
      <c r="J856" s="4" t="s">
        <v>892</v>
      </c>
      <c r="K856" s="4">
        <v>0</v>
      </c>
      <c r="L856" s="4" t="s">
        <v>104</v>
      </c>
    </row>
    <row r="857" spans="1:12" ht="17.25" thickBot="1">
      <c r="A857" s="3"/>
      <c r="B857" s="4" t="s">
        <v>893</v>
      </c>
      <c r="C857" s="4">
        <v>0</v>
      </c>
      <c r="D857" s="4" t="s">
        <v>104</v>
      </c>
      <c r="I857" s="3"/>
      <c r="J857" s="4" t="s">
        <v>893</v>
      </c>
      <c r="K857" s="4">
        <v>0</v>
      </c>
      <c r="L857" s="4" t="s">
        <v>104</v>
      </c>
    </row>
    <row r="858" spans="1:12" ht="17.25" thickBot="1">
      <c r="A858" s="3"/>
      <c r="B858" s="4" t="s">
        <v>894</v>
      </c>
      <c r="C858" s="4">
        <v>0</v>
      </c>
      <c r="D858" s="4" t="s">
        <v>104</v>
      </c>
      <c r="I858" s="3"/>
      <c r="J858" s="4" t="s">
        <v>894</v>
      </c>
      <c r="K858" s="4">
        <v>0</v>
      </c>
      <c r="L858" s="4" t="s">
        <v>104</v>
      </c>
    </row>
    <row r="859" spans="1:12" ht="17.25" thickBot="1">
      <c r="A859" s="3"/>
      <c r="B859" s="4" t="s">
        <v>895</v>
      </c>
      <c r="C859" s="4">
        <v>0</v>
      </c>
      <c r="D859" s="4" t="s">
        <v>104</v>
      </c>
      <c r="I859" s="3"/>
      <c r="J859" s="4" t="s">
        <v>895</v>
      </c>
      <c r="K859" s="4">
        <v>0</v>
      </c>
      <c r="L859" s="4" t="s">
        <v>104</v>
      </c>
    </row>
    <row r="860" spans="1:12" ht="17.25" thickBot="1">
      <c r="A860" s="3"/>
      <c r="B860" s="4" t="s">
        <v>896</v>
      </c>
      <c r="C860" s="4">
        <v>0</v>
      </c>
      <c r="D860" s="4" t="s">
        <v>104</v>
      </c>
      <c r="I860" s="3"/>
      <c r="J860" s="4" t="s">
        <v>896</v>
      </c>
      <c r="K860" s="4">
        <v>0</v>
      </c>
      <c r="L860" s="4" t="s">
        <v>104</v>
      </c>
    </row>
    <row r="861" spans="1:12" ht="17.25" thickBot="1">
      <c r="A861" s="3"/>
      <c r="B861" s="4" t="s">
        <v>897</v>
      </c>
      <c r="C861" s="4">
        <v>0</v>
      </c>
      <c r="D861" s="4" t="s">
        <v>104</v>
      </c>
      <c r="I861" s="3"/>
      <c r="J861" s="4" t="s">
        <v>897</v>
      </c>
      <c r="K861" s="4">
        <v>0</v>
      </c>
      <c r="L861" s="4" t="s">
        <v>104</v>
      </c>
    </row>
    <row r="862" spans="1:12" ht="17.25" thickBot="1">
      <c r="A862" s="3"/>
      <c r="B862" s="4" t="s">
        <v>898</v>
      </c>
      <c r="C862" s="4">
        <v>0</v>
      </c>
      <c r="D862" s="4" t="s">
        <v>104</v>
      </c>
      <c r="I862" s="3"/>
      <c r="J862" s="4" t="s">
        <v>898</v>
      </c>
      <c r="K862" s="4">
        <v>0</v>
      </c>
      <c r="L862" s="4" t="s">
        <v>104</v>
      </c>
    </row>
    <row r="863" spans="1:12" ht="17.25" thickBot="1">
      <c r="A863" s="3"/>
      <c r="B863" s="4" t="s">
        <v>899</v>
      </c>
      <c r="C863" s="4">
        <v>0</v>
      </c>
      <c r="D863" s="4" t="s">
        <v>104</v>
      </c>
      <c r="I863" s="3"/>
      <c r="J863" s="4" t="s">
        <v>899</v>
      </c>
      <c r="K863" s="4">
        <v>0</v>
      </c>
      <c r="L863" s="4" t="s">
        <v>104</v>
      </c>
    </row>
    <row r="864" spans="1:12" ht="17.25" thickBot="1">
      <c r="A864" s="3"/>
      <c r="B864" s="4" t="s">
        <v>900</v>
      </c>
      <c r="C864" s="4">
        <v>0</v>
      </c>
      <c r="D864" s="4" t="s">
        <v>104</v>
      </c>
      <c r="I864" s="3"/>
      <c r="J864" s="4" t="s">
        <v>900</v>
      </c>
      <c r="K864" s="4">
        <v>0</v>
      </c>
      <c r="L864" s="4" t="s">
        <v>104</v>
      </c>
    </row>
    <row r="865" spans="1:12" ht="17.25" thickBot="1">
      <c r="A865" s="3"/>
      <c r="B865" s="4" t="s">
        <v>901</v>
      </c>
      <c r="C865" s="4">
        <v>0</v>
      </c>
      <c r="D865" s="4" t="s">
        <v>104</v>
      </c>
      <c r="I865" s="3"/>
      <c r="J865" s="4" t="s">
        <v>901</v>
      </c>
      <c r="K865" s="4">
        <v>0</v>
      </c>
      <c r="L865" s="4" t="s">
        <v>104</v>
      </c>
    </row>
    <row r="866" spans="1:12" ht="17.25" thickBot="1">
      <c r="A866" s="3"/>
      <c r="B866" s="4" t="s">
        <v>902</v>
      </c>
      <c r="C866" s="4">
        <v>0</v>
      </c>
      <c r="D866" s="4" t="s">
        <v>104</v>
      </c>
      <c r="I866" s="3"/>
      <c r="J866" s="4" t="s">
        <v>902</v>
      </c>
      <c r="K866" s="4">
        <v>0</v>
      </c>
      <c r="L866" s="4" t="s">
        <v>104</v>
      </c>
    </row>
    <row r="867" spans="1:12" ht="17.25" thickBot="1">
      <c r="A867" s="3"/>
      <c r="B867" s="4" t="s">
        <v>903</v>
      </c>
      <c r="C867" s="4">
        <v>0</v>
      </c>
      <c r="D867" s="4" t="s">
        <v>104</v>
      </c>
      <c r="I867" s="3"/>
      <c r="J867" s="4" t="s">
        <v>903</v>
      </c>
      <c r="K867" s="4">
        <v>0</v>
      </c>
      <c r="L867" s="4" t="s">
        <v>104</v>
      </c>
    </row>
    <row r="868" spans="1:12" ht="17.25" thickBot="1">
      <c r="A868" s="3"/>
      <c r="B868" s="4" t="s">
        <v>904</v>
      </c>
      <c r="C868" s="4">
        <v>0</v>
      </c>
      <c r="D868" s="4" t="s">
        <v>104</v>
      </c>
      <c r="I868" s="3"/>
      <c r="J868" s="4" t="s">
        <v>904</v>
      </c>
      <c r="K868" s="4">
        <v>0</v>
      </c>
      <c r="L868" s="4" t="s">
        <v>104</v>
      </c>
    </row>
    <row r="869" spans="1:12" ht="17.25" thickBot="1">
      <c r="A869" s="3"/>
      <c r="B869" s="4" t="s">
        <v>905</v>
      </c>
      <c r="C869" s="4">
        <v>0</v>
      </c>
      <c r="D869" s="4" t="s">
        <v>104</v>
      </c>
      <c r="I869" s="3"/>
      <c r="J869" s="4" t="s">
        <v>905</v>
      </c>
      <c r="K869" s="4">
        <v>0</v>
      </c>
      <c r="L869" s="4" t="s">
        <v>104</v>
      </c>
    </row>
    <row r="870" spans="1:12" ht="17.25" thickBot="1">
      <c r="A870" s="3"/>
      <c r="B870" s="4" t="s">
        <v>906</v>
      </c>
      <c r="C870" s="4">
        <v>0</v>
      </c>
      <c r="D870" s="4" t="s">
        <v>104</v>
      </c>
      <c r="I870" s="3"/>
      <c r="J870" s="4" t="s">
        <v>906</v>
      </c>
      <c r="K870" s="4">
        <v>0</v>
      </c>
      <c r="L870" s="4" t="s">
        <v>104</v>
      </c>
    </row>
    <row r="871" spans="1:12" ht="17.25" thickBot="1">
      <c r="A871" s="3"/>
      <c r="B871" s="4" t="s">
        <v>907</v>
      </c>
      <c r="C871" s="4">
        <v>0</v>
      </c>
      <c r="D871" s="4" t="s">
        <v>104</v>
      </c>
      <c r="I871" s="3"/>
      <c r="J871" s="4" t="s">
        <v>907</v>
      </c>
      <c r="K871" s="4">
        <v>0</v>
      </c>
      <c r="L871" s="4" t="s">
        <v>104</v>
      </c>
    </row>
    <row r="872" spans="1:12" ht="17.25" thickBot="1">
      <c r="A872" s="3"/>
      <c r="B872" s="4" t="s">
        <v>908</v>
      </c>
      <c r="C872" s="4">
        <v>0</v>
      </c>
      <c r="D872" s="4" t="s">
        <v>104</v>
      </c>
      <c r="I872" s="3"/>
      <c r="J872" s="4" t="s">
        <v>908</v>
      </c>
      <c r="K872" s="4">
        <v>0</v>
      </c>
      <c r="L872" s="4" t="s">
        <v>104</v>
      </c>
    </row>
    <row r="873" spans="1:12" ht="17.25" thickBot="1">
      <c r="A873" s="3"/>
      <c r="B873" s="4" t="s">
        <v>909</v>
      </c>
      <c r="C873" s="4">
        <v>0</v>
      </c>
      <c r="D873" s="4" t="s">
        <v>104</v>
      </c>
      <c r="I873" s="3"/>
      <c r="J873" s="4" t="s">
        <v>909</v>
      </c>
      <c r="K873" s="4">
        <v>0</v>
      </c>
      <c r="L873" s="4" t="s">
        <v>104</v>
      </c>
    </row>
    <row r="874" spans="1:12" ht="17.25" thickBot="1">
      <c r="A874" s="3"/>
      <c r="B874" s="4" t="s">
        <v>910</v>
      </c>
      <c r="C874" s="4">
        <v>0</v>
      </c>
      <c r="D874" s="4" t="s">
        <v>104</v>
      </c>
      <c r="I874" s="3"/>
      <c r="J874" s="4" t="s">
        <v>910</v>
      </c>
      <c r="K874" s="4">
        <v>0</v>
      </c>
      <c r="L874" s="4" t="s">
        <v>104</v>
      </c>
    </row>
    <row r="875" spans="1:12" ht="17.25" thickBot="1">
      <c r="A875" s="3"/>
      <c r="B875" s="4" t="s">
        <v>911</v>
      </c>
      <c r="C875" s="4">
        <v>0</v>
      </c>
      <c r="D875" s="4" t="s">
        <v>104</v>
      </c>
      <c r="I875" s="3"/>
      <c r="J875" s="4" t="s">
        <v>911</v>
      </c>
      <c r="K875" s="4">
        <v>0</v>
      </c>
      <c r="L875" s="4" t="s">
        <v>104</v>
      </c>
    </row>
    <row r="876" spans="1:12" ht="17.25" thickBot="1">
      <c r="A876" s="3"/>
      <c r="B876" s="4" t="s">
        <v>912</v>
      </c>
      <c r="C876" s="4">
        <v>0</v>
      </c>
      <c r="D876" s="4" t="s">
        <v>104</v>
      </c>
      <c r="I876" s="3"/>
      <c r="J876" s="4" t="s">
        <v>912</v>
      </c>
      <c r="K876" s="4">
        <v>0</v>
      </c>
      <c r="L876" s="4" t="s">
        <v>104</v>
      </c>
    </row>
    <row r="877" spans="1:12" ht="17.25" thickBot="1">
      <c r="A877" s="3"/>
      <c r="B877" s="4" t="s">
        <v>913</v>
      </c>
      <c r="C877" s="4">
        <v>0</v>
      </c>
      <c r="D877" s="4" t="s">
        <v>104</v>
      </c>
      <c r="I877" s="3"/>
      <c r="J877" s="4" t="s">
        <v>913</v>
      </c>
      <c r="K877" s="4">
        <v>0</v>
      </c>
      <c r="L877" s="4" t="s">
        <v>104</v>
      </c>
    </row>
    <row r="878" spans="1:12" ht="17.25" thickBot="1">
      <c r="A878" s="3"/>
      <c r="B878" s="4" t="s">
        <v>914</v>
      </c>
      <c r="C878" s="4">
        <v>0</v>
      </c>
      <c r="D878" s="4" t="s">
        <v>104</v>
      </c>
      <c r="I878" s="3"/>
      <c r="J878" s="4" t="s">
        <v>914</v>
      </c>
      <c r="K878" s="4">
        <v>0</v>
      </c>
      <c r="L878" s="4" t="s">
        <v>104</v>
      </c>
    </row>
    <row r="879" spans="1:12" ht="17.25" thickBot="1">
      <c r="A879" s="3"/>
      <c r="B879" s="4" t="s">
        <v>915</v>
      </c>
      <c r="C879" s="4">
        <v>0</v>
      </c>
      <c r="D879" s="4" t="s">
        <v>104</v>
      </c>
      <c r="I879" s="3"/>
      <c r="J879" s="4" t="s">
        <v>915</v>
      </c>
      <c r="K879" s="4">
        <v>0</v>
      </c>
      <c r="L879" s="4" t="s">
        <v>104</v>
      </c>
    </row>
    <row r="880" spans="1:12" ht="17.25" thickBot="1">
      <c r="A880" s="3"/>
      <c r="B880" s="4" t="s">
        <v>916</v>
      </c>
      <c r="C880" s="4">
        <v>0</v>
      </c>
      <c r="D880" s="4" t="s">
        <v>104</v>
      </c>
      <c r="I880" s="3"/>
      <c r="J880" s="4" t="s">
        <v>916</v>
      </c>
      <c r="K880" s="4">
        <v>0</v>
      </c>
      <c r="L880" s="4" t="s">
        <v>104</v>
      </c>
    </row>
    <row r="881" spans="1:12" ht="17.25" thickBot="1">
      <c r="A881" s="3"/>
      <c r="B881" s="4" t="s">
        <v>917</v>
      </c>
      <c r="C881" s="4">
        <v>0</v>
      </c>
      <c r="D881" s="4" t="s">
        <v>104</v>
      </c>
      <c r="I881" s="3"/>
      <c r="J881" s="4" t="s">
        <v>917</v>
      </c>
      <c r="K881" s="4">
        <v>0</v>
      </c>
      <c r="L881" s="4" t="s">
        <v>104</v>
      </c>
    </row>
    <row r="882" spans="1:12" ht="17.25" thickBot="1">
      <c r="A882" s="3"/>
      <c r="B882" s="4" t="s">
        <v>918</v>
      </c>
      <c r="C882" s="4">
        <v>0</v>
      </c>
      <c r="D882" s="4" t="s">
        <v>104</v>
      </c>
      <c r="I882" s="3"/>
      <c r="J882" s="4" t="s">
        <v>918</v>
      </c>
      <c r="K882" s="4">
        <v>0</v>
      </c>
      <c r="L882" s="4" t="s">
        <v>104</v>
      </c>
    </row>
    <row r="883" spans="1:12" ht="17.25" thickBot="1">
      <c r="A883" s="3"/>
      <c r="B883" s="4" t="s">
        <v>919</v>
      </c>
      <c r="C883" s="4">
        <v>0</v>
      </c>
      <c r="D883" s="4" t="s">
        <v>104</v>
      </c>
      <c r="I883" s="3"/>
      <c r="J883" s="4" t="s">
        <v>919</v>
      </c>
      <c r="K883" s="4">
        <v>0</v>
      </c>
      <c r="L883" s="4" t="s">
        <v>104</v>
      </c>
    </row>
    <row r="884" spans="1:12" ht="17.25" thickBot="1">
      <c r="A884" s="3"/>
      <c r="B884" s="4" t="s">
        <v>920</v>
      </c>
      <c r="C884" s="4">
        <v>0</v>
      </c>
      <c r="D884" s="4" t="s">
        <v>104</v>
      </c>
      <c r="I884" s="3"/>
      <c r="J884" s="4" t="s">
        <v>920</v>
      </c>
      <c r="K884" s="4">
        <v>0</v>
      </c>
      <c r="L884" s="4" t="s">
        <v>104</v>
      </c>
    </row>
    <row r="885" spans="1:12" ht="17.25" thickBot="1">
      <c r="A885" s="3"/>
      <c r="B885" s="4" t="s">
        <v>921</v>
      </c>
      <c r="C885" s="4">
        <v>0</v>
      </c>
      <c r="D885" s="4" t="s">
        <v>104</v>
      </c>
      <c r="I885" s="3"/>
      <c r="J885" s="4" t="s">
        <v>921</v>
      </c>
      <c r="K885" s="4">
        <v>0</v>
      </c>
      <c r="L885" s="4" t="s">
        <v>104</v>
      </c>
    </row>
    <row r="886" spans="1:12" ht="17.25" thickBot="1">
      <c r="A886" s="3"/>
      <c r="B886" s="4" t="s">
        <v>922</v>
      </c>
      <c r="C886" s="4">
        <v>0</v>
      </c>
      <c r="D886" s="4" t="s">
        <v>104</v>
      </c>
      <c r="I886" s="3"/>
      <c r="J886" s="4" t="s">
        <v>922</v>
      </c>
      <c r="K886" s="4">
        <v>0</v>
      </c>
      <c r="L886" s="4" t="s">
        <v>104</v>
      </c>
    </row>
    <row r="887" spans="1:12" ht="17.25" thickBot="1">
      <c r="A887" s="3"/>
      <c r="B887" s="4" t="s">
        <v>923</v>
      </c>
      <c r="C887" s="4">
        <v>0</v>
      </c>
      <c r="D887" s="4" t="s">
        <v>104</v>
      </c>
      <c r="I887" s="3"/>
      <c r="J887" s="4" t="s">
        <v>923</v>
      </c>
      <c r="K887" s="4">
        <v>0</v>
      </c>
      <c r="L887" s="4" t="s">
        <v>104</v>
      </c>
    </row>
    <row r="888" spans="1:12" ht="17.25" thickBot="1">
      <c r="A888" s="3"/>
      <c r="B888" s="4" t="s">
        <v>924</v>
      </c>
      <c r="C888" s="4">
        <v>0</v>
      </c>
      <c r="D888" s="4" t="s">
        <v>104</v>
      </c>
      <c r="I888" s="3"/>
      <c r="J888" s="4" t="s">
        <v>924</v>
      </c>
      <c r="K888" s="4">
        <v>0</v>
      </c>
      <c r="L888" s="4" t="s">
        <v>104</v>
      </c>
    </row>
    <row r="889" spans="1:12" ht="17.25" thickBot="1">
      <c r="A889" s="3"/>
      <c r="B889" s="4" t="s">
        <v>925</v>
      </c>
      <c r="C889" s="4">
        <v>0</v>
      </c>
      <c r="D889" s="4" t="s">
        <v>104</v>
      </c>
      <c r="I889" s="3"/>
      <c r="J889" s="4" t="s">
        <v>925</v>
      </c>
      <c r="K889" s="4">
        <v>0</v>
      </c>
      <c r="L889" s="4" t="s">
        <v>104</v>
      </c>
    </row>
    <row r="890" spans="1:12" ht="17.25" thickBot="1">
      <c r="A890" s="3"/>
      <c r="B890" s="4" t="s">
        <v>926</v>
      </c>
      <c r="C890" s="4">
        <v>0</v>
      </c>
      <c r="D890" s="4" t="s">
        <v>104</v>
      </c>
      <c r="I890" s="3"/>
      <c r="J890" s="4" t="s">
        <v>926</v>
      </c>
      <c r="K890" s="4">
        <v>0</v>
      </c>
      <c r="L890" s="4" t="s">
        <v>104</v>
      </c>
    </row>
    <row r="891" spans="1:12" ht="17.25" thickBot="1">
      <c r="A891" s="3"/>
      <c r="B891" s="4" t="s">
        <v>927</v>
      </c>
      <c r="C891" s="4">
        <v>0</v>
      </c>
      <c r="D891" s="4" t="s">
        <v>104</v>
      </c>
      <c r="I891" s="3"/>
      <c r="J891" s="4" t="s">
        <v>927</v>
      </c>
      <c r="K891" s="4">
        <v>33495</v>
      </c>
      <c r="L891" s="4" t="s">
        <v>104</v>
      </c>
    </row>
    <row r="892" spans="1:12" ht="17.25" thickBot="1">
      <c r="A892" s="3"/>
      <c r="B892" s="4" t="s">
        <v>928</v>
      </c>
      <c r="C892" s="4">
        <v>0</v>
      </c>
      <c r="D892" s="4" t="s">
        <v>104</v>
      </c>
      <c r="I892" s="3"/>
      <c r="J892" s="4" t="s">
        <v>928</v>
      </c>
      <c r="K892" s="4">
        <v>41687</v>
      </c>
      <c r="L892" s="4" t="s">
        <v>104</v>
      </c>
    </row>
    <row r="893" spans="1:12" ht="17.25" thickBot="1">
      <c r="A893" s="3"/>
      <c r="B893" s="4" t="s">
        <v>929</v>
      </c>
      <c r="C893" s="4">
        <v>0</v>
      </c>
      <c r="D893" s="4" t="s">
        <v>104</v>
      </c>
      <c r="I893" s="3"/>
      <c r="J893" s="4" t="s">
        <v>929</v>
      </c>
      <c r="K893" s="4">
        <v>43326</v>
      </c>
      <c r="L893" s="4" t="s">
        <v>104</v>
      </c>
    </row>
    <row r="894" spans="1:12" ht="17.25" thickBot="1">
      <c r="A894" s="3"/>
      <c r="B894" s="4" t="s">
        <v>930</v>
      </c>
      <c r="C894" s="4">
        <v>0</v>
      </c>
      <c r="D894" s="4" t="s">
        <v>104</v>
      </c>
      <c r="I894" s="3"/>
      <c r="J894" s="4" t="s">
        <v>930</v>
      </c>
      <c r="K894" s="4">
        <v>29126</v>
      </c>
      <c r="L894" s="4" t="s">
        <v>104</v>
      </c>
    </row>
    <row r="895" spans="1:12" ht="17.25" thickBot="1">
      <c r="A895" s="3"/>
      <c r="B895" s="4" t="s">
        <v>931</v>
      </c>
      <c r="C895" s="4">
        <v>0</v>
      </c>
      <c r="D895" s="4" t="s">
        <v>104</v>
      </c>
      <c r="I895" s="3"/>
      <c r="J895" s="4" t="s">
        <v>931</v>
      </c>
      <c r="K895" s="4">
        <v>29126</v>
      </c>
      <c r="L895" s="4" t="s">
        <v>104</v>
      </c>
    </row>
    <row r="896" spans="1:12" ht="17.25" thickBot="1">
      <c r="A896" s="3"/>
      <c r="B896" s="4" t="s">
        <v>932</v>
      </c>
      <c r="C896" s="4">
        <v>0</v>
      </c>
      <c r="D896" s="4" t="s">
        <v>104</v>
      </c>
      <c r="I896" s="3"/>
      <c r="J896" s="4" t="s">
        <v>932</v>
      </c>
      <c r="K896" s="4">
        <v>29126</v>
      </c>
      <c r="L896" s="4" t="s">
        <v>104</v>
      </c>
    </row>
    <row r="897" spans="1:12" ht="17.25" thickBot="1">
      <c r="A897" s="3"/>
      <c r="B897" s="4" t="s">
        <v>933</v>
      </c>
      <c r="C897" s="4">
        <v>0</v>
      </c>
      <c r="D897" s="4" t="s">
        <v>104</v>
      </c>
      <c r="I897" s="3"/>
      <c r="J897" s="4" t="s">
        <v>933</v>
      </c>
      <c r="K897" s="4">
        <v>29126</v>
      </c>
      <c r="L897" s="4" t="s">
        <v>104</v>
      </c>
    </row>
    <row r="898" spans="1:12" ht="17.25" thickBot="1">
      <c r="A898" s="3"/>
      <c r="B898" s="4" t="s">
        <v>934</v>
      </c>
      <c r="C898" s="4">
        <v>0</v>
      </c>
      <c r="D898" s="4" t="s">
        <v>104</v>
      </c>
      <c r="I898" s="3"/>
      <c r="J898" s="4" t="s">
        <v>934</v>
      </c>
      <c r="K898" s="4">
        <v>29126</v>
      </c>
      <c r="L898" s="4" t="s">
        <v>104</v>
      </c>
    </row>
    <row r="899" spans="1:12" ht="17.25" thickBot="1">
      <c r="A899" s="3"/>
      <c r="B899" s="4" t="s">
        <v>935</v>
      </c>
      <c r="C899" s="4">
        <v>0</v>
      </c>
      <c r="D899" s="4" t="s">
        <v>104</v>
      </c>
      <c r="I899" s="3"/>
      <c r="J899" s="4" t="s">
        <v>935</v>
      </c>
      <c r="K899" s="4">
        <v>0</v>
      </c>
      <c r="L899" s="4" t="s">
        <v>104</v>
      </c>
    </row>
    <row r="900" spans="1:12" ht="17.25" thickBot="1">
      <c r="A900" s="3"/>
      <c r="B900" s="4" t="s">
        <v>936</v>
      </c>
      <c r="C900" s="4">
        <v>0</v>
      </c>
      <c r="D900" s="4" t="s">
        <v>104</v>
      </c>
      <c r="I900" s="3"/>
      <c r="J900" s="4" t="s">
        <v>936</v>
      </c>
      <c r="K900" s="4">
        <v>0</v>
      </c>
      <c r="L900" s="4" t="s">
        <v>104</v>
      </c>
    </row>
    <row r="901" spans="1:12" ht="17.25" thickBot="1">
      <c r="A901" s="3"/>
      <c r="B901" s="4" t="s">
        <v>937</v>
      </c>
      <c r="C901" s="4">
        <v>0</v>
      </c>
      <c r="D901" s="4" t="s">
        <v>104</v>
      </c>
      <c r="I901" s="3"/>
      <c r="J901" s="4" t="s">
        <v>937</v>
      </c>
      <c r="K901" s="4">
        <v>0</v>
      </c>
      <c r="L901" s="4" t="s">
        <v>104</v>
      </c>
    </row>
    <row r="902" spans="1:12" ht="17.25" thickBot="1">
      <c r="A902" s="3"/>
      <c r="B902" s="4" t="s">
        <v>938</v>
      </c>
      <c r="C902" s="4">
        <v>0</v>
      </c>
      <c r="D902" s="4" t="s">
        <v>104</v>
      </c>
      <c r="I902" s="3"/>
      <c r="J902" s="4" t="s">
        <v>938</v>
      </c>
      <c r="K902" s="4">
        <v>0</v>
      </c>
      <c r="L902" s="4" t="s">
        <v>104</v>
      </c>
    </row>
    <row r="903" spans="1:12" ht="17.25" thickBot="1">
      <c r="A903" s="3"/>
      <c r="B903" s="4" t="s">
        <v>939</v>
      </c>
      <c r="C903" s="4">
        <v>0</v>
      </c>
      <c r="D903" s="4" t="s">
        <v>104</v>
      </c>
      <c r="I903" s="3"/>
      <c r="J903" s="4" t="s">
        <v>939</v>
      </c>
      <c r="K903" s="4">
        <v>0</v>
      </c>
      <c r="L903" s="4" t="s">
        <v>104</v>
      </c>
    </row>
    <row r="904" spans="1:12" ht="17.25" thickBot="1">
      <c r="A904" s="3"/>
      <c r="B904" s="4" t="s">
        <v>940</v>
      </c>
      <c r="C904" s="4">
        <v>0</v>
      </c>
      <c r="D904" s="4" t="s">
        <v>104</v>
      </c>
      <c r="I904" s="3"/>
      <c r="J904" s="4" t="s">
        <v>940</v>
      </c>
      <c r="K904" s="4">
        <v>0</v>
      </c>
      <c r="L904" s="4" t="s">
        <v>104</v>
      </c>
    </row>
    <row r="905" spans="1:12" ht="17.25" thickBot="1">
      <c r="A905" s="3"/>
      <c r="B905" s="4" t="s">
        <v>941</v>
      </c>
      <c r="C905" s="4">
        <v>0</v>
      </c>
      <c r="D905" s="4" t="s">
        <v>104</v>
      </c>
      <c r="I905" s="3"/>
      <c r="J905" s="4" t="s">
        <v>941</v>
      </c>
      <c r="K905" s="4">
        <v>0</v>
      </c>
      <c r="L905" s="4" t="s">
        <v>104</v>
      </c>
    </row>
    <row r="906" spans="1:12" ht="17.25" thickBot="1">
      <c r="A906" s="3"/>
      <c r="B906" s="4" t="s">
        <v>942</v>
      </c>
      <c r="C906" s="4">
        <v>0</v>
      </c>
      <c r="D906" s="4" t="s">
        <v>104</v>
      </c>
      <c r="I906" s="3"/>
      <c r="J906" s="4" t="s">
        <v>942</v>
      </c>
      <c r="K906" s="4">
        <v>0</v>
      </c>
      <c r="L906" s="4" t="s">
        <v>104</v>
      </c>
    </row>
    <row r="907" spans="1:12" ht="17.25" thickBot="1">
      <c r="A907" s="3"/>
      <c r="B907" s="4" t="s">
        <v>943</v>
      </c>
      <c r="C907" s="4">
        <v>0</v>
      </c>
      <c r="D907" s="4" t="s">
        <v>104</v>
      </c>
      <c r="I907" s="3"/>
      <c r="J907" s="4" t="s">
        <v>943</v>
      </c>
      <c r="K907" s="4">
        <v>0</v>
      </c>
      <c r="L907" s="4" t="s">
        <v>104</v>
      </c>
    </row>
    <row r="908" spans="1:12" ht="17.25" thickBot="1">
      <c r="A908" s="3"/>
      <c r="B908" s="4" t="s">
        <v>944</v>
      </c>
      <c r="C908" s="4">
        <v>0</v>
      </c>
      <c r="D908" s="4" t="s">
        <v>104</v>
      </c>
      <c r="I908" s="3"/>
      <c r="J908" s="4" t="s">
        <v>944</v>
      </c>
      <c r="K908" s="4">
        <v>0</v>
      </c>
      <c r="L908" s="4" t="s">
        <v>104</v>
      </c>
    </row>
    <row r="909" spans="1:12" ht="17.25" thickBot="1">
      <c r="A909" s="3"/>
      <c r="B909" s="4" t="s">
        <v>945</v>
      </c>
      <c r="C909" s="4">
        <v>0</v>
      </c>
      <c r="D909" s="4" t="s">
        <v>104</v>
      </c>
      <c r="I909" s="3"/>
      <c r="J909" s="4" t="s">
        <v>945</v>
      </c>
      <c r="K909" s="4">
        <v>0</v>
      </c>
      <c r="L909" s="4" t="s">
        <v>104</v>
      </c>
    </row>
    <row r="910" spans="1:12" ht="17.25" thickBot="1">
      <c r="A910" s="3"/>
      <c r="B910" s="4" t="s">
        <v>946</v>
      </c>
      <c r="C910" s="4">
        <v>0</v>
      </c>
      <c r="D910" s="4" t="s">
        <v>104</v>
      </c>
      <c r="I910" s="3"/>
      <c r="J910" s="4" t="s">
        <v>946</v>
      </c>
      <c r="K910" s="4">
        <v>0</v>
      </c>
      <c r="L910" s="4" t="s">
        <v>104</v>
      </c>
    </row>
    <row r="911" spans="1:12" ht="17.25" thickBot="1">
      <c r="A911" s="3"/>
      <c r="B911" s="4" t="s">
        <v>947</v>
      </c>
      <c r="C911" s="4">
        <v>0</v>
      </c>
      <c r="D911" s="4" t="s">
        <v>104</v>
      </c>
      <c r="I911" s="3"/>
      <c r="J911" s="4" t="s">
        <v>947</v>
      </c>
      <c r="K911" s="4">
        <v>0</v>
      </c>
      <c r="L911" s="4" t="s">
        <v>104</v>
      </c>
    </row>
    <row r="912" spans="1:12" ht="17.25" thickBot="1">
      <c r="A912" s="3"/>
      <c r="B912" s="4" t="s">
        <v>948</v>
      </c>
      <c r="C912" s="4">
        <v>0</v>
      </c>
      <c r="D912" s="4" t="s">
        <v>104</v>
      </c>
      <c r="I912" s="3"/>
      <c r="J912" s="4" t="s">
        <v>948</v>
      </c>
      <c r="K912" s="4">
        <v>0</v>
      </c>
      <c r="L912" s="4" t="s">
        <v>104</v>
      </c>
    </row>
    <row r="913" spans="1:12" ht="17.25" thickBot="1">
      <c r="A913" s="3"/>
      <c r="B913" s="4" t="s">
        <v>949</v>
      </c>
      <c r="C913" s="4">
        <v>0</v>
      </c>
      <c r="D913" s="4" t="s">
        <v>104</v>
      </c>
      <c r="I913" s="3"/>
      <c r="J913" s="4" t="s">
        <v>949</v>
      </c>
      <c r="K913" s="4">
        <v>0</v>
      </c>
      <c r="L913" s="4" t="s">
        <v>104</v>
      </c>
    </row>
    <row r="914" spans="1:12" ht="17.25" thickBot="1">
      <c r="A914" s="3"/>
      <c r="B914" s="4" t="s">
        <v>950</v>
      </c>
      <c r="C914" s="4">
        <v>0</v>
      </c>
      <c r="D914" s="4" t="s">
        <v>104</v>
      </c>
      <c r="I914" s="3"/>
      <c r="J914" s="4" t="s">
        <v>950</v>
      </c>
      <c r="K914" s="4">
        <v>0</v>
      </c>
      <c r="L914" s="4" t="s">
        <v>104</v>
      </c>
    </row>
    <row r="915" spans="1:12" ht="17.25" thickBot="1">
      <c r="A915" s="3"/>
      <c r="B915" s="4" t="s">
        <v>951</v>
      </c>
      <c r="C915" s="4">
        <v>0</v>
      </c>
      <c r="D915" s="4" t="s">
        <v>104</v>
      </c>
      <c r="I915" s="3"/>
      <c r="J915" s="4" t="s">
        <v>951</v>
      </c>
      <c r="K915" s="4">
        <v>0</v>
      </c>
      <c r="L915" s="4" t="s">
        <v>104</v>
      </c>
    </row>
    <row r="916" spans="1:12" ht="17.25" thickBot="1">
      <c r="A916" s="3"/>
      <c r="B916" s="4" t="s">
        <v>952</v>
      </c>
      <c r="C916" s="4">
        <v>0</v>
      </c>
      <c r="D916" s="4" t="s">
        <v>104</v>
      </c>
      <c r="I916" s="3"/>
      <c r="J916" s="4" t="s">
        <v>952</v>
      </c>
      <c r="K916" s="4">
        <v>0</v>
      </c>
      <c r="L916" s="4" t="s">
        <v>104</v>
      </c>
    </row>
    <row r="917" spans="1:12" ht="17.25" thickBot="1">
      <c r="A917" s="3"/>
      <c r="B917" s="4" t="s">
        <v>953</v>
      </c>
      <c r="C917" s="4">
        <v>0</v>
      </c>
      <c r="D917" s="4" t="s">
        <v>104</v>
      </c>
      <c r="I917" s="3"/>
      <c r="J917" s="4" t="s">
        <v>953</v>
      </c>
      <c r="K917" s="4">
        <v>0</v>
      </c>
      <c r="L917" s="4" t="s">
        <v>104</v>
      </c>
    </row>
    <row r="918" spans="1:12" ht="17.25" thickBot="1">
      <c r="A918" s="3"/>
      <c r="B918" s="4" t="s">
        <v>954</v>
      </c>
      <c r="C918" s="4">
        <v>0</v>
      </c>
      <c r="D918" s="4" t="s">
        <v>104</v>
      </c>
      <c r="I918" s="3"/>
      <c r="J918" s="4" t="s">
        <v>954</v>
      </c>
      <c r="K918" s="4">
        <v>0</v>
      </c>
      <c r="L918" s="4" t="s">
        <v>104</v>
      </c>
    </row>
    <row r="919" spans="1:12" ht="17.25" thickBot="1">
      <c r="A919" s="3"/>
      <c r="B919" s="4" t="s">
        <v>955</v>
      </c>
      <c r="C919" s="4">
        <v>0</v>
      </c>
      <c r="D919" s="4" t="s">
        <v>104</v>
      </c>
      <c r="I919" s="3"/>
      <c r="J919" s="4" t="s">
        <v>955</v>
      </c>
      <c r="K919" s="4">
        <v>0</v>
      </c>
      <c r="L919" s="4" t="s">
        <v>104</v>
      </c>
    </row>
    <row r="920" spans="1:12" ht="17.25" thickBot="1">
      <c r="A920" s="3"/>
      <c r="B920" s="4" t="s">
        <v>956</v>
      </c>
      <c r="C920" s="4">
        <v>0</v>
      </c>
      <c r="D920" s="4" t="s">
        <v>104</v>
      </c>
      <c r="I920" s="3"/>
      <c r="J920" s="4" t="s">
        <v>956</v>
      </c>
      <c r="K920" s="4">
        <v>0</v>
      </c>
      <c r="L920" s="4" t="s">
        <v>104</v>
      </c>
    </row>
    <row r="921" spans="1:12" ht="17.25" thickBot="1">
      <c r="A921" s="3"/>
      <c r="B921" s="4" t="s">
        <v>957</v>
      </c>
      <c r="C921" s="4">
        <v>0</v>
      </c>
      <c r="D921" s="4" t="s">
        <v>104</v>
      </c>
      <c r="I921" s="3"/>
      <c r="J921" s="4" t="s">
        <v>957</v>
      </c>
      <c r="K921" s="4">
        <v>0</v>
      </c>
      <c r="L921" s="4" t="s">
        <v>104</v>
      </c>
    </row>
    <row r="922" spans="1:12" ht="17.25" thickBot="1">
      <c r="A922" s="3"/>
      <c r="B922" s="4" t="s">
        <v>958</v>
      </c>
      <c r="C922" s="4">
        <v>0</v>
      </c>
      <c r="D922" s="4" t="s">
        <v>104</v>
      </c>
      <c r="I922" s="3"/>
      <c r="J922" s="4" t="s">
        <v>958</v>
      </c>
      <c r="K922" s="4">
        <v>0</v>
      </c>
      <c r="L922" s="4" t="s">
        <v>104</v>
      </c>
    </row>
    <row r="923" spans="1:12" ht="17.25" thickBot="1">
      <c r="A923" s="3"/>
      <c r="B923" s="4" t="s">
        <v>959</v>
      </c>
      <c r="C923" s="4">
        <v>0</v>
      </c>
      <c r="D923" s="4" t="s">
        <v>104</v>
      </c>
      <c r="I923" s="3"/>
      <c r="J923" s="4" t="s">
        <v>959</v>
      </c>
      <c r="K923" s="4">
        <v>0</v>
      </c>
      <c r="L923" s="4" t="s">
        <v>104</v>
      </c>
    </row>
    <row r="924" spans="1:12" ht="17.25" thickBot="1">
      <c r="A924" s="3"/>
      <c r="B924" s="4" t="s">
        <v>960</v>
      </c>
      <c r="C924" s="4">
        <v>0</v>
      </c>
      <c r="D924" s="4" t="s">
        <v>104</v>
      </c>
      <c r="I924" s="3"/>
      <c r="J924" s="4" t="s">
        <v>960</v>
      </c>
      <c r="K924" s="4">
        <v>0</v>
      </c>
      <c r="L924" s="4" t="s">
        <v>104</v>
      </c>
    </row>
    <row r="925" spans="1:12" ht="17.25" thickBot="1">
      <c r="A925" s="3"/>
      <c r="B925" s="4" t="s">
        <v>961</v>
      </c>
      <c r="C925" s="4">
        <v>0</v>
      </c>
      <c r="D925" s="4" t="s">
        <v>104</v>
      </c>
      <c r="I925" s="3"/>
      <c r="J925" s="4" t="s">
        <v>961</v>
      </c>
      <c r="K925" s="4">
        <v>0</v>
      </c>
      <c r="L925" s="4" t="s">
        <v>104</v>
      </c>
    </row>
    <row r="926" spans="1:12" ht="17.25" thickBot="1">
      <c r="A926" s="3"/>
      <c r="B926" s="4" t="s">
        <v>962</v>
      </c>
      <c r="C926" s="4">
        <v>0</v>
      </c>
      <c r="D926" s="4" t="s">
        <v>104</v>
      </c>
      <c r="I926" s="3"/>
      <c r="J926" s="4" t="s">
        <v>962</v>
      </c>
      <c r="K926" s="4">
        <v>0</v>
      </c>
      <c r="L926" s="4" t="s">
        <v>104</v>
      </c>
    </row>
    <row r="927" spans="1:12" ht="17.25" thickBot="1">
      <c r="A927" s="3"/>
      <c r="B927" s="4" t="s">
        <v>963</v>
      </c>
      <c r="C927" s="4">
        <v>0</v>
      </c>
      <c r="D927" s="4" t="s">
        <v>104</v>
      </c>
      <c r="I927" s="3"/>
      <c r="J927" s="4" t="s">
        <v>963</v>
      </c>
      <c r="K927" s="4">
        <v>0</v>
      </c>
      <c r="L927" s="4" t="s">
        <v>104</v>
      </c>
    </row>
    <row r="928" spans="1:12" ht="17.25" thickBot="1">
      <c r="A928" s="3"/>
      <c r="B928" s="4" t="s">
        <v>964</v>
      </c>
      <c r="C928" s="4">
        <v>0</v>
      </c>
      <c r="D928" s="4" t="s">
        <v>104</v>
      </c>
      <c r="I928" s="3"/>
      <c r="J928" s="4" t="s">
        <v>964</v>
      </c>
      <c r="K928" s="4">
        <v>0</v>
      </c>
      <c r="L928" s="4" t="s">
        <v>104</v>
      </c>
    </row>
    <row r="929" spans="1:12" ht="17.25" thickBot="1">
      <c r="A929" s="3"/>
      <c r="B929" s="4" t="s">
        <v>965</v>
      </c>
      <c r="C929" s="4">
        <v>0</v>
      </c>
      <c r="D929" s="4" t="s">
        <v>104</v>
      </c>
      <c r="I929" s="3"/>
      <c r="J929" s="4" t="s">
        <v>965</v>
      </c>
      <c r="K929" s="4">
        <v>0</v>
      </c>
      <c r="L929" s="4" t="s">
        <v>104</v>
      </c>
    </row>
    <row r="930" spans="1:12" ht="17.25" thickBot="1">
      <c r="A930" s="3"/>
      <c r="B930" s="4" t="s">
        <v>966</v>
      </c>
      <c r="C930" s="4">
        <v>0</v>
      </c>
      <c r="D930" s="4" t="s">
        <v>104</v>
      </c>
      <c r="I930" s="3"/>
      <c r="J930" s="4" t="s">
        <v>966</v>
      </c>
      <c r="K930" s="4">
        <v>0</v>
      </c>
      <c r="L930" s="4" t="s">
        <v>104</v>
      </c>
    </row>
    <row r="931" spans="1:12" ht="17.25" thickBot="1">
      <c r="A931" s="3"/>
      <c r="B931" s="4" t="s">
        <v>967</v>
      </c>
      <c r="C931" s="4">
        <v>0</v>
      </c>
      <c r="D931" s="4" t="s">
        <v>104</v>
      </c>
      <c r="I931" s="3"/>
      <c r="J931" s="4" t="s">
        <v>967</v>
      </c>
      <c r="K931" s="4">
        <v>0</v>
      </c>
      <c r="L931" s="4" t="s">
        <v>104</v>
      </c>
    </row>
    <row r="932" spans="1:12" ht="17.25" thickBot="1">
      <c r="A932" s="3"/>
      <c r="B932" s="4" t="s">
        <v>968</v>
      </c>
      <c r="C932" s="4">
        <v>0</v>
      </c>
      <c r="D932" s="4" t="s">
        <v>104</v>
      </c>
      <c r="I932" s="3"/>
      <c r="J932" s="4" t="s">
        <v>968</v>
      </c>
      <c r="K932" s="4">
        <v>0</v>
      </c>
      <c r="L932" s="4" t="s">
        <v>104</v>
      </c>
    </row>
    <row r="933" spans="1:12" ht="17.25" thickBot="1">
      <c r="A933" s="3"/>
      <c r="B933" s="4" t="s">
        <v>969</v>
      </c>
      <c r="C933" s="4">
        <v>0</v>
      </c>
      <c r="D933" s="4" t="s">
        <v>104</v>
      </c>
      <c r="I933" s="3"/>
      <c r="J933" s="4" t="s">
        <v>969</v>
      </c>
      <c r="K933" s="4">
        <v>0</v>
      </c>
      <c r="L933" s="4" t="s">
        <v>104</v>
      </c>
    </row>
    <row r="934" spans="1:12" ht="17.25" thickBot="1">
      <c r="A934" s="3"/>
      <c r="B934" s="4" t="s">
        <v>970</v>
      </c>
      <c r="C934" s="4">
        <v>0</v>
      </c>
      <c r="D934" s="4" t="s">
        <v>104</v>
      </c>
      <c r="I934" s="3"/>
      <c r="J934" s="4" t="s">
        <v>970</v>
      </c>
      <c r="K934" s="4">
        <v>0</v>
      </c>
      <c r="L934" s="4" t="s">
        <v>104</v>
      </c>
    </row>
    <row r="935" spans="1:12" ht="17.25" thickBot="1">
      <c r="A935" s="3"/>
      <c r="B935" s="4" t="s">
        <v>971</v>
      </c>
      <c r="C935" s="4">
        <v>0</v>
      </c>
      <c r="D935" s="4" t="s">
        <v>104</v>
      </c>
      <c r="I935" s="3"/>
      <c r="J935" s="4" t="s">
        <v>971</v>
      </c>
      <c r="K935" s="4">
        <v>0</v>
      </c>
      <c r="L935" s="4" t="s">
        <v>104</v>
      </c>
    </row>
    <row r="936" spans="1:12" ht="17.25" thickBot="1">
      <c r="A936" s="3"/>
      <c r="B936" s="4" t="s">
        <v>972</v>
      </c>
      <c r="C936" s="4">
        <v>0</v>
      </c>
      <c r="D936" s="4" t="s">
        <v>104</v>
      </c>
      <c r="I936" s="3"/>
      <c r="J936" s="4" t="s">
        <v>972</v>
      </c>
      <c r="K936" s="4">
        <v>0</v>
      </c>
      <c r="L936" s="4" t="s">
        <v>104</v>
      </c>
    </row>
    <row r="937" spans="1:12" ht="17.25" thickBot="1">
      <c r="A937" s="3"/>
      <c r="B937" s="4" t="s">
        <v>973</v>
      </c>
      <c r="C937" s="4">
        <v>0</v>
      </c>
      <c r="D937" s="4" t="s">
        <v>104</v>
      </c>
      <c r="I937" s="3"/>
      <c r="J937" s="4" t="s">
        <v>973</v>
      </c>
      <c r="K937" s="4">
        <v>0</v>
      </c>
      <c r="L937" s="4" t="s">
        <v>104</v>
      </c>
    </row>
    <row r="938" spans="1:12" ht="17.25" thickBot="1">
      <c r="A938" s="3"/>
      <c r="B938" s="4" t="s">
        <v>974</v>
      </c>
      <c r="C938" s="4">
        <v>0</v>
      </c>
      <c r="D938" s="4" t="s">
        <v>104</v>
      </c>
      <c r="I938" s="3"/>
      <c r="J938" s="4" t="s">
        <v>974</v>
      </c>
      <c r="K938" s="4">
        <v>0</v>
      </c>
      <c r="L938" s="4" t="s">
        <v>104</v>
      </c>
    </row>
    <row r="939" spans="1:12" ht="17.25" thickBot="1">
      <c r="A939" s="3"/>
      <c r="B939" s="4" t="s">
        <v>975</v>
      </c>
      <c r="C939" s="4">
        <v>0</v>
      </c>
      <c r="D939" s="4" t="s">
        <v>104</v>
      </c>
      <c r="I939" s="3"/>
      <c r="J939" s="4" t="s">
        <v>975</v>
      </c>
      <c r="K939" s="4">
        <v>0</v>
      </c>
      <c r="L939" s="4" t="s">
        <v>104</v>
      </c>
    </row>
    <row r="940" spans="1:12" ht="17.25" thickBot="1">
      <c r="A940" s="3"/>
      <c r="B940" s="4" t="s">
        <v>976</v>
      </c>
      <c r="C940" s="4">
        <v>0</v>
      </c>
      <c r="D940" s="4" t="s">
        <v>104</v>
      </c>
      <c r="I940" s="3"/>
      <c r="J940" s="4" t="s">
        <v>976</v>
      </c>
      <c r="K940" s="4">
        <v>0</v>
      </c>
      <c r="L940" s="4" t="s">
        <v>104</v>
      </c>
    </row>
    <row r="941" spans="1:12" ht="17.25" thickBot="1">
      <c r="A941" s="3"/>
      <c r="B941" s="4" t="s">
        <v>977</v>
      </c>
      <c r="C941" s="4">
        <v>0</v>
      </c>
      <c r="D941" s="4" t="s">
        <v>104</v>
      </c>
      <c r="I941" s="3"/>
      <c r="J941" s="4" t="s">
        <v>977</v>
      </c>
      <c r="K941" s="4">
        <v>0</v>
      </c>
      <c r="L941" s="4" t="s">
        <v>104</v>
      </c>
    </row>
    <row r="942" spans="1:12" ht="17.25" thickBot="1">
      <c r="A942" s="3"/>
      <c r="B942" s="4" t="s">
        <v>978</v>
      </c>
      <c r="C942" s="4">
        <v>0</v>
      </c>
      <c r="D942" s="4" t="s">
        <v>104</v>
      </c>
      <c r="I942" s="3"/>
      <c r="J942" s="4" t="s">
        <v>978</v>
      </c>
      <c r="K942" s="4">
        <v>0</v>
      </c>
      <c r="L942" s="4" t="s">
        <v>104</v>
      </c>
    </row>
    <row r="943" spans="1:12" ht="17.25" thickBot="1">
      <c r="A943" s="3"/>
      <c r="B943" s="4" t="s">
        <v>979</v>
      </c>
      <c r="C943" s="4">
        <v>0</v>
      </c>
      <c r="D943" s="4" t="s">
        <v>104</v>
      </c>
      <c r="I943" s="3"/>
      <c r="J943" s="4" t="s">
        <v>979</v>
      </c>
      <c r="K943" s="4">
        <v>0</v>
      </c>
      <c r="L943" s="4" t="s">
        <v>104</v>
      </c>
    </row>
    <row r="944" spans="1:12" ht="17.25" thickBot="1">
      <c r="A944" s="3"/>
      <c r="B944" s="4" t="s">
        <v>980</v>
      </c>
      <c r="C944" s="4">
        <v>0</v>
      </c>
      <c r="D944" s="4" t="s">
        <v>104</v>
      </c>
      <c r="I944" s="3"/>
      <c r="J944" s="4" t="s">
        <v>980</v>
      </c>
      <c r="K944" s="4">
        <v>0</v>
      </c>
      <c r="L944" s="4" t="s">
        <v>104</v>
      </c>
    </row>
    <row r="945" spans="1:12" ht="17.25" thickBot="1">
      <c r="A945" s="3"/>
      <c r="B945" s="4" t="s">
        <v>981</v>
      </c>
      <c r="C945" s="4">
        <v>0</v>
      </c>
      <c r="D945" s="4" t="s">
        <v>104</v>
      </c>
      <c r="I945" s="3"/>
      <c r="J945" s="4" t="s">
        <v>981</v>
      </c>
      <c r="K945" s="4">
        <v>0</v>
      </c>
      <c r="L945" s="4" t="s">
        <v>104</v>
      </c>
    </row>
    <row r="946" spans="1:12" ht="17.25" thickBot="1">
      <c r="A946" s="3"/>
      <c r="B946" s="4" t="s">
        <v>982</v>
      </c>
      <c r="C946" s="4">
        <v>0</v>
      </c>
      <c r="D946" s="4" t="s">
        <v>104</v>
      </c>
      <c r="I946" s="3"/>
      <c r="J946" s="4" t="s">
        <v>982</v>
      </c>
      <c r="K946" s="4">
        <v>0</v>
      </c>
      <c r="L946" s="4" t="s">
        <v>104</v>
      </c>
    </row>
    <row r="947" spans="1:12" ht="17.25" thickBot="1">
      <c r="A947" s="3"/>
      <c r="B947" s="4" t="s">
        <v>983</v>
      </c>
      <c r="C947" s="4">
        <v>0</v>
      </c>
      <c r="D947" s="4" t="s">
        <v>104</v>
      </c>
      <c r="I947" s="3"/>
      <c r="J947" s="4" t="s">
        <v>983</v>
      </c>
      <c r="K947" s="4">
        <v>0</v>
      </c>
      <c r="L947" s="4" t="s">
        <v>104</v>
      </c>
    </row>
    <row r="948" spans="1:12" ht="17.25" thickBot="1">
      <c r="A948" s="3"/>
      <c r="B948" s="4" t="s">
        <v>984</v>
      </c>
      <c r="C948" s="4">
        <v>0</v>
      </c>
      <c r="D948" s="4" t="s">
        <v>104</v>
      </c>
      <c r="I948" s="3"/>
      <c r="J948" s="4" t="s">
        <v>984</v>
      </c>
      <c r="K948" s="4">
        <v>0</v>
      </c>
      <c r="L948" s="4" t="s">
        <v>104</v>
      </c>
    </row>
    <row r="949" spans="1:12" ht="17.25" thickBot="1">
      <c r="A949" s="3"/>
      <c r="B949" s="4" t="s">
        <v>985</v>
      </c>
      <c r="C949" s="4">
        <v>0</v>
      </c>
      <c r="D949" s="4" t="s">
        <v>104</v>
      </c>
      <c r="I949" s="3"/>
      <c r="J949" s="4" t="s">
        <v>985</v>
      </c>
      <c r="K949" s="4">
        <v>0</v>
      </c>
      <c r="L949" s="4" t="s">
        <v>104</v>
      </c>
    </row>
    <row r="950" spans="1:12" ht="17.25" thickBot="1">
      <c r="A950" s="3"/>
      <c r="B950" s="4" t="s">
        <v>986</v>
      </c>
      <c r="C950" s="4">
        <v>0</v>
      </c>
      <c r="D950" s="4" t="s">
        <v>104</v>
      </c>
      <c r="I950" s="3"/>
      <c r="J950" s="4" t="s">
        <v>986</v>
      </c>
      <c r="K950" s="4">
        <v>0</v>
      </c>
      <c r="L950" s="4" t="s">
        <v>104</v>
      </c>
    </row>
    <row r="951" spans="1:12" ht="17.25" thickBot="1">
      <c r="A951" s="3"/>
      <c r="B951" s="4" t="s">
        <v>987</v>
      </c>
      <c r="C951" s="4">
        <v>0</v>
      </c>
      <c r="D951" s="4" t="s">
        <v>104</v>
      </c>
      <c r="I951" s="3"/>
      <c r="J951" s="4" t="s">
        <v>987</v>
      </c>
      <c r="K951" s="4">
        <v>0</v>
      </c>
      <c r="L951" s="4" t="s">
        <v>104</v>
      </c>
    </row>
    <row r="952" spans="1:12" ht="17.25" thickBot="1">
      <c r="A952" s="3"/>
      <c r="B952" s="4" t="s">
        <v>988</v>
      </c>
      <c r="C952" s="4">
        <v>0</v>
      </c>
      <c r="D952" s="4" t="s">
        <v>104</v>
      </c>
      <c r="I952" s="3"/>
      <c r="J952" s="4" t="s">
        <v>988</v>
      </c>
      <c r="K952" s="4">
        <v>0</v>
      </c>
      <c r="L952" s="4" t="s">
        <v>104</v>
      </c>
    </row>
    <row r="953" spans="1:12" ht="17.25" thickBot="1">
      <c r="A953" s="3"/>
      <c r="B953" s="4" t="s">
        <v>989</v>
      </c>
      <c r="C953" s="4">
        <v>0</v>
      </c>
      <c r="D953" s="4" t="s">
        <v>104</v>
      </c>
      <c r="I953" s="3"/>
      <c r="J953" s="4" t="s">
        <v>989</v>
      </c>
      <c r="K953" s="4">
        <v>0</v>
      </c>
      <c r="L953" s="4" t="s">
        <v>104</v>
      </c>
    </row>
    <row r="954" spans="1:12" ht="17.25" thickBot="1">
      <c r="A954" s="3"/>
      <c r="B954" s="4" t="s">
        <v>990</v>
      </c>
      <c r="C954" s="4">
        <v>0</v>
      </c>
      <c r="D954" s="4" t="s">
        <v>104</v>
      </c>
      <c r="I954" s="3"/>
      <c r="J954" s="4" t="s">
        <v>990</v>
      </c>
      <c r="K954" s="4">
        <v>0</v>
      </c>
      <c r="L954" s="4" t="s">
        <v>104</v>
      </c>
    </row>
    <row r="955" spans="1:12" ht="17.25" thickBot="1">
      <c r="A955" s="3"/>
      <c r="B955" s="4" t="s">
        <v>991</v>
      </c>
      <c r="C955" s="4">
        <v>0</v>
      </c>
      <c r="D955" s="4" t="s">
        <v>104</v>
      </c>
      <c r="I955" s="3"/>
      <c r="J955" s="4" t="s">
        <v>991</v>
      </c>
      <c r="K955" s="4">
        <v>0</v>
      </c>
      <c r="L955" s="4" t="s">
        <v>104</v>
      </c>
    </row>
    <row r="956" spans="1:12" ht="17.25" thickBot="1">
      <c r="A956" s="3"/>
      <c r="B956" s="4" t="s">
        <v>992</v>
      </c>
      <c r="C956" s="4">
        <v>0</v>
      </c>
      <c r="D956" s="4" t="s">
        <v>104</v>
      </c>
      <c r="I956" s="3"/>
      <c r="J956" s="4" t="s">
        <v>992</v>
      </c>
      <c r="K956" s="4">
        <v>0</v>
      </c>
      <c r="L956" s="4" t="s">
        <v>104</v>
      </c>
    </row>
    <row r="957" spans="1:12" ht="17.25" thickBot="1">
      <c r="A957" s="3"/>
      <c r="B957" s="4" t="s">
        <v>993</v>
      </c>
      <c r="C957" s="4">
        <v>0</v>
      </c>
      <c r="D957" s="4" t="s">
        <v>104</v>
      </c>
      <c r="I957" s="3"/>
      <c r="J957" s="4" t="s">
        <v>993</v>
      </c>
      <c r="K957" s="4">
        <v>0</v>
      </c>
      <c r="L957" s="4" t="s">
        <v>104</v>
      </c>
    </row>
    <row r="958" spans="1:12" ht="17.25" thickBot="1">
      <c r="A958" s="3"/>
      <c r="B958" s="4" t="s">
        <v>994</v>
      </c>
      <c r="C958" s="4">
        <v>0</v>
      </c>
      <c r="D958" s="4" t="s">
        <v>104</v>
      </c>
      <c r="I958" s="3"/>
      <c r="J958" s="4" t="s">
        <v>994</v>
      </c>
      <c r="K958" s="4">
        <v>0</v>
      </c>
      <c r="L958" s="4" t="s">
        <v>104</v>
      </c>
    </row>
    <row r="959" spans="1:12" ht="17.25" thickBot="1">
      <c r="A959" s="3"/>
      <c r="B959" s="4" t="s">
        <v>995</v>
      </c>
      <c r="C959" s="4">
        <v>0</v>
      </c>
      <c r="D959" s="4" t="s">
        <v>104</v>
      </c>
      <c r="I959" s="3"/>
      <c r="J959" s="4" t="s">
        <v>995</v>
      </c>
      <c r="K959" s="4">
        <v>0</v>
      </c>
      <c r="L959" s="4" t="s">
        <v>104</v>
      </c>
    </row>
    <row r="960" spans="1:12" ht="17.25" thickBot="1">
      <c r="A960" s="3"/>
      <c r="B960" s="4" t="s">
        <v>996</v>
      </c>
      <c r="C960" s="4">
        <v>0</v>
      </c>
      <c r="D960" s="4" t="s">
        <v>104</v>
      </c>
      <c r="I960" s="3"/>
      <c r="J960" s="4" t="s">
        <v>996</v>
      </c>
      <c r="K960" s="4">
        <v>0</v>
      </c>
      <c r="L960" s="4" t="s">
        <v>104</v>
      </c>
    </row>
    <row r="961" spans="1:12" ht="17.25" thickBot="1">
      <c r="A961" s="3"/>
      <c r="B961" s="4" t="s">
        <v>997</v>
      </c>
      <c r="C961" s="4">
        <v>0</v>
      </c>
      <c r="D961" s="4" t="s">
        <v>104</v>
      </c>
      <c r="I961" s="3"/>
      <c r="J961" s="4" t="s">
        <v>997</v>
      </c>
      <c r="K961" s="4">
        <v>0</v>
      </c>
      <c r="L961" s="4" t="s">
        <v>104</v>
      </c>
    </row>
    <row r="962" spans="1:12" ht="17.25" thickBot="1">
      <c r="A962" s="3"/>
      <c r="B962" s="4" t="s">
        <v>998</v>
      </c>
      <c r="C962" s="4">
        <v>0</v>
      </c>
      <c r="D962" s="4" t="s">
        <v>104</v>
      </c>
      <c r="I962" s="3"/>
      <c r="J962" s="4" t="s">
        <v>998</v>
      </c>
      <c r="K962" s="4">
        <v>0</v>
      </c>
      <c r="L962" s="4" t="s">
        <v>104</v>
      </c>
    </row>
    <row r="963" spans="1:12" ht="17.25" thickBot="1">
      <c r="A963" s="3"/>
      <c r="B963" s="4" t="s">
        <v>999</v>
      </c>
      <c r="C963" s="4">
        <v>0</v>
      </c>
      <c r="D963" s="4" t="s">
        <v>104</v>
      </c>
      <c r="I963" s="3"/>
      <c r="J963" s="4" t="s">
        <v>999</v>
      </c>
      <c r="K963" s="4">
        <v>0</v>
      </c>
      <c r="L963" s="4" t="s">
        <v>104</v>
      </c>
    </row>
    <row r="964" spans="1:12" ht="17.25" thickBot="1">
      <c r="A964" s="3"/>
      <c r="B964" s="4" t="s">
        <v>1000</v>
      </c>
      <c r="C964" s="4">
        <v>0</v>
      </c>
      <c r="D964" s="4" t="s">
        <v>104</v>
      </c>
      <c r="I964" s="3"/>
      <c r="J964" s="4" t="s">
        <v>1000</v>
      </c>
      <c r="K964" s="4">
        <v>0</v>
      </c>
      <c r="L964" s="4" t="s">
        <v>104</v>
      </c>
    </row>
    <row r="965" spans="1:12" ht="17.25" thickBot="1">
      <c r="A965" s="3"/>
      <c r="B965" s="4" t="s">
        <v>1001</v>
      </c>
      <c r="C965" s="4">
        <v>0</v>
      </c>
      <c r="D965" s="4" t="s">
        <v>104</v>
      </c>
      <c r="I965" s="3"/>
      <c r="J965" s="4" t="s">
        <v>1001</v>
      </c>
      <c r="K965" s="4">
        <v>0</v>
      </c>
      <c r="L965" s="4" t="s">
        <v>104</v>
      </c>
    </row>
    <row r="966" spans="1:12" ht="17.25" thickBot="1">
      <c r="A966" s="3"/>
      <c r="B966" s="4" t="s">
        <v>1002</v>
      </c>
      <c r="C966" s="4">
        <v>0</v>
      </c>
      <c r="D966" s="4" t="s">
        <v>104</v>
      </c>
      <c r="I966" s="3"/>
      <c r="J966" s="4" t="s">
        <v>1002</v>
      </c>
      <c r="K966" s="4">
        <v>0</v>
      </c>
      <c r="L966" s="4" t="s">
        <v>104</v>
      </c>
    </row>
    <row r="967" spans="1:12" ht="17.25" thickBot="1">
      <c r="A967" s="3"/>
      <c r="B967" s="4" t="s">
        <v>1003</v>
      </c>
      <c r="C967" s="4">
        <v>0</v>
      </c>
      <c r="D967" s="4" t="s">
        <v>104</v>
      </c>
      <c r="I967" s="3"/>
      <c r="J967" s="4" t="s">
        <v>1003</v>
      </c>
      <c r="K967" s="4">
        <v>0</v>
      </c>
      <c r="L967" s="4" t="s">
        <v>104</v>
      </c>
    </row>
    <row r="968" spans="1:12" ht="17.25" thickBot="1">
      <c r="A968" s="3"/>
      <c r="B968" s="4" t="s">
        <v>1004</v>
      </c>
      <c r="C968" s="4">
        <v>0</v>
      </c>
      <c r="D968" s="4" t="s">
        <v>104</v>
      </c>
      <c r="I968" s="3"/>
      <c r="J968" s="4" t="s">
        <v>1004</v>
      </c>
      <c r="K968" s="4">
        <v>0</v>
      </c>
      <c r="L968" s="4" t="s">
        <v>104</v>
      </c>
    </row>
    <row r="969" spans="1:12" ht="17.25" thickBot="1">
      <c r="A969" s="3"/>
      <c r="B969" s="4" t="s">
        <v>1005</v>
      </c>
      <c r="C969" s="4">
        <v>0</v>
      </c>
      <c r="D969" s="4" t="s">
        <v>104</v>
      </c>
      <c r="I969" s="3"/>
      <c r="J969" s="4" t="s">
        <v>1005</v>
      </c>
      <c r="K969" s="4">
        <v>0</v>
      </c>
      <c r="L969" s="4" t="s">
        <v>104</v>
      </c>
    </row>
    <row r="970" spans="1:12" ht="17.25" thickBot="1">
      <c r="A970" s="3"/>
      <c r="B970" s="4" t="s">
        <v>1006</v>
      </c>
      <c r="C970" s="4">
        <v>0</v>
      </c>
      <c r="D970" s="4" t="s">
        <v>104</v>
      </c>
      <c r="I970" s="3"/>
      <c r="J970" s="4" t="s">
        <v>1006</v>
      </c>
      <c r="K970" s="4">
        <v>0</v>
      </c>
      <c r="L970" s="4" t="s">
        <v>104</v>
      </c>
    </row>
    <row r="971" spans="1:12" ht="17.25" thickBot="1">
      <c r="A971" s="3"/>
      <c r="B971" s="4" t="s">
        <v>1007</v>
      </c>
      <c r="C971" s="4">
        <v>0</v>
      </c>
      <c r="D971" s="4" t="s">
        <v>104</v>
      </c>
      <c r="I971" s="3"/>
      <c r="J971" s="4" t="s">
        <v>1007</v>
      </c>
      <c r="K971" s="4">
        <v>0</v>
      </c>
      <c r="L971" s="4" t="s">
        <v>104</v>
      </c>
    </row>
    <row r="972" spans="1:12" ht="17.25" thickBot="1">
      <c r="A972" s="3"/>
      <c r="B972" s="4" t="s">
        <v>1008</v>
      </c>
      <c r="C972" s="4">
        <v>0</v>
      </c>
      <c r="D972" s="4" t="s">
        <v>104</v>
      </c>
      <c r="I972" s="3"/>
      <c r="J972" s="4" t="s">
        <v>1008</v>
      </c>
      <c r="K972" s="4">
        <v>0</v>
      </c>
      <c r="L972" s="4" t="s">
        <v>104</v>
      </c>
    </row>
    <row r="973" spans="1:12" ht="17.25" thickBot="1">
      <c r="A973" s="3"/>
      <c r="B973" s="4" t="s">
        <v>1009</v>
      </c>
      <c r="C973" s="4">
        <v>0</v>
      </c>
      <c r="D973" s="4" t="s">
        <v>104</v>
      </c>
      <c r="I973" s="3"/>
      <c r="J973" s="4" t="s">
        <v>1009</v>
      </c>
      <c r="K973" s="4">
        <v>0</v>
      </c>
      <c r="L973" s="4" t="s">
        <v>104</v>
      </c>
    </row>
    <row r="974" spans="1:12" ht="17.25" thickBot="1">
      <c r="A974" s="3"/>
      <c r="B974" s="4" t="s">
        <v>1010</v>
      </c>
      <c r="C974" s="4">
        <v>0</v>
      </c>
      <c r="D974" s="4" t="s">
        <v>104</v>
      </c>
      <c r="I974" s="3"/>
      <c r="J974" s="4" t="s">
        <v>1010</v>
      </c>
      <c r="K974" s="4">
        <v>0</v>
      </c>
      <c r="L974" s="4" t="s">
        <v>104</v>
      </c>
    </row>
    <row r="975" spans="1:12" ht="17.25" thickBot="1">
      <c r="A975" s="3"/>
      <c r="B975" s="4" t="s">
        <v>1011</v>
      </c>
      <c r="C975" s="4">
        <v>0</v>
      </c>
      <c r="D975" s="4" t="s">
        <v>104</v>
      </c>
      <c r="I975" s="3"/>
      <c r="J975" s="4" t="s">
        <v>1011</v>
      </c>
      <c r="K975" s="4">
        <v>0</v>
      </c>
      <c r="L975" s="4" t="s">
        <v>104</v>
      </c>
    </row>
    <row r="976" spans="1:12" ht="17.25" thickBot="1">
      <c r="A976" s="3"/>
      <c r="B976" s="4" t="s">
        <v>1012</v>
      </c>
      <c r="C976" s="4">
        <v>0</v>
      </c>
      <c r="D976" s="4" t="s">
        <v>104</v>
      </c>
      <c r="I976" s="3"/>
      <c r="J976" s="4" t="s">
        <v>1012</v>
      </c>
      <c r="K976" s="4">
        <v>0</v>
      </c>
      <c r="L976" s="4" t="s">
        <v>104</v>
      </c>
    </row>
    <row r="977" spans="1:12" ht="17.25" thickBot="1">
      <c r="A977" s="3"/>
      <c r="B977" s="4" t="s">
        <v>1013</v>
      </c>
      <c r="C977" s="4">
        <v>0</v>
      </c>
      <c r="D977" s="4" t="s">
        <v>104</v>
      </c>
      <c r="I977" s="3"/>
      <c r="J977" s="4" t="s">
        <v>1013</v>
      </c>
      <c r="K977" s="4">
        <v>0</v>
      </c>
      <c r="L977" s="4" t="s">
        <v>104</v>
      </c>
    </row>
    <row r="978" spans="1:12" ht="17.25" thickBot="1">
      <c r="A978" s="3"/>
      <c r="B978" s="4" t="s">
        <v>1014</v>
      </c>
      <c r="C978" s="4">
        <v>0</v>
      </c>
      <c r="D978" s="4" t="s">
        <v>104</v>
      </c>
      <c r="I978" s="3"/>
      <c r="J978" s="4" t="s">
        <v>1014</v>
      </c>
      <c r="K978" s="4">
        <v>0</v>
      </c>
      <c r="L978" s="4" t="s">
        <v>104</v>
      </c>
    </row>
    <row r="979" spans="1:12" ht="17.25" thickBot="1">
      <c r="A979" s="3"/>
      <c r="B979" s="4" t="s">
        <v>1015</v>
      </c>
      <c r="C979" s="4">
        <v>0</v>
      </c>
      <c r="D979" s="4" t="s">
        <v>104</v>
      </c>
      <c r="I979" s="3"/>
      <c r="J979" s="4" t="s">
        <v>1015</v>
      </c>
      <c r="K979" s="4">
        <v>0</v>
      </c>
      <c r="L979" s="4" t="s">
        <v>104</v>
      </c>
    </row>
    <row r="980" spans="1:12" ht="17.25" thickBot="1">
      <c r="A980" s="3"/>
      <c r="B980" s="4" t="s">
        <v>1016</v>
      </c>
      <c r="C980" s="4">
        <v>0</v>
      </c>
      <c r="D980" s="4" t="s">
        <v>104</v>
      </c>
      <c r="I980" s="3"/>
      <c r="J980" s="4" t="s">
        <v>1016</v>
      </c>
      <c r="K980" s="4">
        <v>0</v>
      </c>
      <c r="L980" s="4" t="s">
        <v>104</v>
      </c>
    </row>
    <row r="981" spans="1:12" ht="17.25" thickBot="1">
      <c r="A981" s="3"/>
      <c r="B981" s="4" t="s">
        <v>1017</v>
      </c>
      <c r="C981" s="4">
        <v>0</v>
      </c>
      <c r="D981" s="4" t="s">
        <v>104</v>
      </c>
      <c r="I981" s="3"/>
      <c r="J981" s="4" t="s">
        <v>1017</v>
      </c>
      <c r="K981" s="4">
        <v>0</v>
      </c>
      <c r="L981" s="4" t="s">
        <v>104</v>
      </c>
    </row>
    <row r="982" spans="1:12" ht="17.25" thickBot="1">
      <c r="A982" s="3"/>
      <c r="B982" s="4" t="s">
        <v>1018</v>
      </c>
      <c r="C982" s="4">
        <v>0</v>
      </c>
      <c r="D982" s="4" t="s">
        <v>104</v>
      </c>
      <c r="I982" s="3"/>
      <c r="J982" s="4" t="s">
        <v>1018</v>
      </c>
      <c r="K982" s="4">
        <v>0</v>
      </c>
      <c r="L982" s="4" t="s">
        <v>104</v>
      </c>
    </row>
    <row r="983" spans="1:12" ht="17.25" thickBot="1">
      <c r="A983" s="3"/>
      <c r="B983" s="4" t="s">
        <v>1019</v>
      </c>
      <c r="C983" s="4">
        <v>0</v>
      </c>
      <c r="D983" s="4" t="s">
        <v>104</v>
      </c>
      <c r="I983" s="3"/>
      <c r="J983" s="4" t="s">
        <v>1019</v>
      </c>
      <c r="K983" s="4">
        <v>0</v>
      </c>
      <c r="L983" s="4" t="s">
        <v>104</v>
      </c>
    </row>
    <row r="984" spans="1:12" ht="17.25" thickBot="1">
      <c r="A984" s="3"/>
      <c r="B984" s="4" t="s">
        <v>1020</v>
      </c>
      <c r="C984" s="4">
        <v>0</v>
      </c>
      <c r="D984" s="4" t="s">
        <v>104</v>
      </c>
      <c r="I984" s="3"/>
      <c r="J984" s="4" t="s">
        <v>1020</v>
      </c>
      <c r="K984" s="4">
        <v>0</v>
      </c>
      <c r="L984" s="4" t="s">
        <v>104</v>
      </c>
    </row>
    <row r="985" spans="1:12" ht="17.25" thickBot="1">
      <c r="A985" s="3"/>
      <c r="B985" s="4" t="s">
        <v>1021</v>
      </c>
      <c r="C985" s="4">
        <v>0</v>
      </c>
      <c r="D985" s="4" t="s">
        <v>104</v>
      </c>
      <c r="I985" s="3"/>
      <c r="J985" s="4" t="s">
        <v>1021</v>
      </c>
      <c r="K985" s="4">
        <v>0</v>
      </c>
      <c r="L985" s="4" t="s">
        <v>104</v>
      </c>
    </row>
    <row r="986" spans="1:12" ht="17.25" thickBot="1">
      <c r="A986" s="3"/>
      <c r="B986" s="4" t="s">
        <v>1022</v>
      </c>
      <c r="C986" s="4">
        <v>0</v>
      </c>
      <c r="D986" s="4" t="s">
        <v>104</v>
      </c>
      <c r="I986" s="3"/>
      <c r="J986" s="4" t="s">
        <v>1022</v>
      </c>
      <c r="K986" s="4">
        <v>0</v>
      </c>
      <c r="L986" s="4" t="s">
        <v>104</v>
      </c>
    </row>
    <row r="987" spans="1:12" ht="17.25" thickBot="1">
      <c r="A987" s="3"/>
      <c r="B987" s="4" t="s">
        <v>1023</v>
      </c>
      <c r="C987" s="4">
        <v>0</v>
      </c>
      <c r="D987" s="4" t="s">
        <v>104</v>
      </c>
      <c r="I987" s="3"/>
      <c r="J987" s="4" t="s">
        <v>1023</v>
      </c>
      <c r="K987" s="4">
        <v>0</v>
      </c>
      <c r="L987" s="4" t="s">
        <v>104</v>
      </c>
    </row>
    <row r="988" spans="1:12" ht="17.25" thickBot="1">
      <c r="A988" s="3"/>
      <c r="B988" s="4" t="s">
        <v>1024</v>
      </c>
      <c r="C988" s="4">
        <v>0</v>
      </c>
      <c r="D988" s="4" t="s">
        <v>104</v>
      </c>
      <c r="I988" s="3"/>
      <c r="J988" s="4" t="s">
        <v>1024</v>
      </c>
      <c r="K988" s="4">
        <v>0</v>
      </c>
      <c r="L988" s="4" t="s">
        <v>104</v>
      </c>
    </row>
    <row r="989" spans="1:12" ht="17.25" thickBot="1">
      <c r="A989" s="3"/>
      <c r="B989" s="4" t="s">
        <v>1025</v>
      </c>
      <c r="C989" s="4">
        <v>0</v>
      </c>
      <c r="D989" s="4" t="s">
        <v>104</v>
      </c>
      <c r="I989" s="3"/>
      <c r="J989" s="4" t="s">
        <v>1025</v>
      </c>
      <c r="K989" s="4">
        <v>0</v>
      </c>
      <c r="L989" s="4" t="s">
        <v>104</v>
      </c>
    </row>
    <row r="990" spans="1:12" ht="17.25" thickBot="1">
      <c r="A990" s="3"/>
      <c r="B990" s="4" t="s">
        <v>1026</v>
      </c>
      <c r="C990" s="4">
        <v>0</v>
      </c>
      <c r="D990" s="4" t="s">
        <v>104</v>
      </c>
      <c r="I990" s="3"/>
      <c r="J990" s="4" t="s">
        <v>1026</v>
      </c>
      <c r="K990" s="4">
        <v>0</v>
      </c>
      <c r="L990" s="4" t="s">
        <v>104</v>
      </c>
    </row>
    <row r="991" spans="1:12" ht="17.25" thickBot="1">
      <c r="A991" s="3"/>
      <c r="B991" s="4" t="s">
        <v>1027</v>
      </c>
      <c r="C991" s="4">
        <v>0</v>
      </c>
      <c r="D991" s="4" t="s">
        <v>104</v>
      </c>
      <c r="I991" s="3"/>
      <c r="J991" s="4" t="s">
        <v>1027</v>
      </c>
      <c r="K991" s="4">
        <v>0</v>
      </c>
      <c r="L991" s="4" t="s">
        <v>104</v>
      </c>
    </row>
    <row r="992" spans="1:12" ht="17.25" thickBot="1">
      <c r="A992" s="3"/>
      <c r="B992" s="4" t="s">
        <v>1028</v>
      </c>
      <c r="C992" s="4">
        <v>0</v>
      </c>
      <c r="D992" s="4" t="s">
        <v>104</v>
      </c>
      <c r="I992" s="3"/>
      <c r="J992" s="4" t="s">
        <v>1028</v>
      </c>
      <c r="K992" s="4">
        <v>0</v>
      </c>
      <c r="L992" s="4" t="s">
        <v>104</v>
      </c>
    </row>
    <row r="993" spans="1:12" ht="17.25" thickBot="1">
      <c r="A993" s="3"/>
      <c r="B993" s="4" t="s">
        <v>1029</v>
      </c>
      <c r="C993" s="4">
        <v>0</v>
      </c>
      <c r="D993" s="4" t="s">
        <v>104</v>
      </c>
      <c r="I993" s="3"/>
      <c r="J993" s="4" t="s">
        <v>1029</v>
      </c>
      <c r="K993" s="4">
        <v>0</v>
      </c>
      <c r="L993" s="4" t="s">
        <v>104</v>
      </c>
    </row>
    <row r="994" spans="1:12" ht="17.25" thickBot="1">
      <c r="A994" s="3"/>
      <c r="B994" s="4" t="s">
        <v>1030</v>
      </c>
      <c r="C994" s="4">
        <v>0</v>
      </c>
      <c r="D994" s="4" t="s">
        <v>104</v>
      </c>
      <c r="I994" s="3"/>
      <c r="J994" s="4" t="s">
        <v>1030</v>
      </c>
      <c r="K994" s="4">
        <v>0</v>
      </c>
      <c r="L994" s="4" t="s">
        <v>104</v>
      </c>
    </row>
    <row r="995" spans="1:12" ht="17.25" thickBot="1">
      <c r="A995" s="3"/>
      <c r="B995" s="4" t="s">
        <v>1031</v>
      </c>
      <c r="C995" s="4">
        <v>0</v>
      </c>
      <c r="D995" s="4" t="s">
        <v>104</v>
      </c>
      <c r="I995" s="3"/>
      <c r="J995" s="4" t="s">
        <v>1031</v>
      </c>
      <c r="K995" s="4">
        <v>0</v>
      </c>
      <c r="L995" s="4" t="s">
        <v>104</v>
      </c>
    </row>
    <row r="996" spans="1:12" ht="17.25" thickBot="1">
      <c r="A996" s="3"/>
      <c r="B996" s="4" t="s">
        <v>1032</v>
      </c>
      <c r="C996" s="4">
        <v>0</v>
      </c>
      <c r="D996" s="4" t="s">
        <v>104</v>
      </c>
      <c r="I996" s="3"/>
      <c r="J996" s="4" t="s">
        <v>1032</v>
      </c>
      <c r="K996" s="4">
        <v>0</v>
      </c>
      <c r="L996" s="4" t="s">
        <v>104</v>
      </c>
    </row>
    <row r="997" spans="1:12" ht="17.25" thickBot="1">
      <c r="A997" s="3"/>
      <c r="B997" s="4" t="s">
        <v>1033</v>
      </c>
      <c r="C997" s="4">
        <v>0</v>
      </c>
      <c r="D997" s="4" t="s">
        <v>104</v>
      </c>
      <c r="I997" s="3"/>
      <c r="J997" s="4" t="s">
        <v>1033</v>
      </c>
      <c r="K997" s="4">
        <v>0</v>
      </c>
      <c r="L997" s="4" t="s">
        <v>104</v>
      </c>
    </row>
    <row r="998" spans="1:12" ht="17.25" thickBot="1">
      <c r="A998" s="3"/>
      <c r="B998" s="4" t="s">
        <v>1034</v>
      </c>
      <c r="C998" s="4">
        <v>0</v>
      </c>
      <c r="D998" s="4" t="s">
        <v>104</v>
      </c>
      <c r="I998" s="3"/>
      <c r="J998" s="4" t="s">
        <v>1034</v>
      </c>
      <c r="K998" s="4">
        <v>0</v>
      </c>
      <c r="L998" s="4" t="s">
        <v>104</v>
      </c>
    </row>
    <row r="999" spans="1:12" ht="17.25" thickBot="1">
      <c r="A999" s="3"/>
      <c r="B999" s="4" t="s">
        <v>1035</v>
      </c>
      <c r="C999" s="4">
        <v>0</v>
      </c>
      <c r="D999" s="4" t="s">
        <v>104</v>
      </c>
      <c r="I999" s="3"/>
      <c r="J999" s="4" t="s">
        <v>1035</v>
      </c>
      <c r="K999" s="4">
        <v>0</v>
      </c>
      <c r="L999" s="4" t="s">
        <v>104</v>
      </c>
    </row>
    <row r="1000" spans="1:12" ht="17.25" thickBot="1">
      <c r="A1000" s="3"/>
      <c r="B1000" s="4" t="s">
        <v>1036</v>
      </c>
      <c r="C1000" s="4">
        <v>0</v>
      </c>
      <c r="D1000" s="4" t="s">
        <v>104</v>
      </c>
      <c r="I1000" s="3"/>
      <c r="J1000" s="4" t="s">
        <v>1036</v>
      </c>
      <c r="K1000" s="4">
        <v>0</v>
      </c>
      <c r="L1000" s="4" t="s">
        <v>104</v>
      </c>
    </row>
    <row r="1001" spans="1:12" ht="17.25" thickBot="1">
      <c r="A1001" s="3"/>
      <c r="B1001" s="4" t="s">
        <v>1037</v>
      </c>
      <c r="C1001" s="4">
        <v>0</v>
      </c>
      <c r="D1001" s="4" t="s">
        <v>104</v>
      </c>
      <c r="I1001" s="3"/>
      <c r="J1001" s="4" t="s">
        <v>1037</v>
      </c>
      <c r="K1001" s="4">
        <v>0</v>
      </c>
      <c r="L1001" s="4" t="s">
        <v>104</v>
      </c>
    </row>
    <row r="1002" spans="1:12" ht="17.25" thickBot="1">
      <c r="A1002" s="3"/>
      <c r="B1002" s="4" t="s">
        <v>1038</v>
      </c>
      <c r="C1002" s="4">
        <v>0</v>
      </c>
      <c r="D1002" s="4" t="s">
        <v>104</v>
      </c>
      <c r="I1002" s="3"/>
      <c r="J1002" s="4" t="s">
        <v>1038</v>
      </c>
      <c r="K1002" s="4">
        <v>0</v>
      </c>
      <c r="L1002" s="4" t="s">
        <v>104</v>
      </c>
    </row>
    <row r="1003" spans="1:12" ht="17.25" thickBot="1">
      <c r="A1003" s="3"/>
      <c r="B1003" s="4" t="s">
        <v>1039</v>
      </c>
      <c r="C1003" s="4">
        <v>0</v>
      </c>
      <c r="D1003" s="4" t="s">
        <v>104</v>
      </c>
      <c r="I1003" s="3"/>
      <c r="J1003" s="4" t="s">
        <v>1039</v>
      </c>
      <c r="K1003" s="4">
        <v>0</v>
      </c>
      <c r="L1003" s="4" t="s">
        <v>104</v>
      </c>
    </row>
    <row r="1004" spans="1:12" ht="17.25" thickBot="1">
      <c r="A1004" s="3"/>
      <c r="B1004" s="4" t="s">
        <v>1040</v>
      </c>
      <c r="C1004" s="4">
        <v>0</v>
      </c>
      <c r="D1004" s="4" t="s">
        <v>104</v>
      </c>
      <c r="I1004" s="3"/>
      <c r="J1004" s="4" t="s">
        <v>1040</v>
      </c>
      <c r="K1004" s="4">
        <v>0</v>
      </c>
      <c r="L1004" s="4" t="s">
        <v>104</v>
      </c>
    </row>
    <row r="1005" spans="1:12" ht="17.25" thickBot="1">
      <c r="A1005" s="3"/>
      <c r="B1005" s="4" t="s">
        <v>1041</v>
      </c>
      <c r="C1005" s="4">
        <v>0</v>
      </c>
      <c r="D1005" s="4" t="s">
        <v>104</v>
      </c>
      <c r="I1005" s="3"/>
      <c r="J1005" s="4" t="s">
        <v>1041</v>
      </c>
      <c r="K1005" s="4">
        <v>0</v>
      </c>
      <c r="L1005" s="4" t="s">
        <v>104</v>
      </c>
    </row>
    <row r="1006" spans="1:12" ht="17.25" thickBot="1">
      <c r="A1006" s="3"/>
      <c r="B1006" s="4" t="s">
        <v>1042</v>
      </c>
      <c r="C1006" s="4">
        <v>0</v>
      </c>
      <c r="D1006" s="4" t="s">
        <v>104</v>
      </c>
      <c r="I1006" s="3"/>
      <c r="J1006" s="4" t="s">
        <v>1042</v>
      </c>
      <c r="K1006" s="4">
        <v>0</v>
      </c>
      <c r="L1006" s="4" t="s">
        <v>104</v>
      </c>
    </row>
    <row r="1007" spans="1:12" ht="17.25" thickBot="1">
      <c r="A1007" s="3"/>
      <c r="B1007" s="4" t="s">
        <v>1043</v>
      </c>
      <c r="C1007" s="4">
        <v>0</v>
      </c>
      <c r="D1007" s="4" t="s">
        <v>104</v>
      </c>
      <c r="I1007" s="3"/>
      <c r="J1007" s="4" t="s">
        <v>1043</v>
      </c>
      <c r="K1007" s="4">
        <v>0</v>
      </c>
      <c r="L1007" s="4" t="s">
        <v>104</v>
      </c>
    </row>
    <row r="1008" spans="1:12" ht="17.25" thickBot="1">
      <c r="A1008" s="3"/>
      <c r="B1008" s="4" t="s">
        <v>1044</v>
      </c>
      <c r="C1008" s="4">
        <v>0</v>
      </c>
      <c r="D1008" s="4" t="s">
        <v>104</v>
      </c>
      <c r="I1008" s="3"/>
      <c r="J1008" s="4" t="s">
        <v>1044</v>
      </c>
      <c r="K1008" s="4">
        <v>0</v>
      </c>
      <c r="L1008" s="4" t="s">
        <v>104</v>
      </c>
    </row>
    <row r="1009" spans="1:12" ht="17.25" thickBot="1">
      <c r="A1009" s="3"/>
      <c r="B1009" s="4" t="s">
        <v>1045</v>
      </c>
      <c r="C1009" s="4">
        <v>0</v>
      </c>
      <c r="D1009" s="4" t="s">
        <v>104</v>
      </c>
      <c r="I1009" s="3"/>
      <c r="J1009" s="4" t="s">
        <v>1045</v>
      </c>
      <c r="K1009" s="4">
        <v>0</v>
      </c>
      <c r="L1009" s="4" t="s">
        <v>104</v>
      </c>
    </row>
    <row r="1010" spans="1:12" ht="17.25" thickBot="1">
      <c r="A1010" s="3"/>
      <c r="B1010" s="4" t="s">
        <v>1046</v>
      </c>
      <c r="C1010" s="4">
        <v>0</v>
      </c>
      <c r="D1010" s="4" t="s">
        <v>104</v>
      </c>
      <c r="I1010" s="3"/>
      <c r="J1010" s="4" t="s">
        <v>1046</v>
      </c>
      <c r="K1010" s="4">
        <v>0</v>
      </c>
      <c r="L1010" s="4" t="s">
        <v>104</v>
      </c>
    </row>
    <row r="1011" spans="1:12" ht="17.25" thickBot="1">
      <c r="A1011" s="3"/>
      <c r="B1011" s="4" t="s">
        <v>1047</v>
      </c>
      <c r="C1011" s="4">
        <v>0</v>
      </c>
      <c r="D1011" s="4" t="s">
        <v>104</v>
      </c>
      <c r="I1011" s="3"/>
      <c r="J1011" s="4" t="s">
        <v>1047</v>
      </c>
      <c r="K1011" s="4">
        <v>0</v>
      </c>
      <c r="L1011" s="4" t="s">
        <v>104</v>
      </c>
    </row>
    <row r="1012" spans="1:12" ht="17.25" thickBot="1">
      <c r="A1012" s="3"/>
      <c r="B1012" s="4" t="s">
        <v>1048</v>
      </c>
      <c r="C1012" s="4">
        <v>0</v>
      </c>
      <c r="D1012" s="4" t="s">
        <v>104</v>
      </c>
      <c r="I1012" s="3"/>
      <c r="J1012" s="4" t="s">
        <v>1048</v>
      </c>
      <c r="K1012" s="4">
        <v>0</v>
      </c>
      <c r="L1012" s="4" t="s">
        <v>104</v>
      </c>
    </row>
    <row r="1013" spans="1:12" ht="17.25" thickBot="1">
      <c r="A1013" s="3"/>
      <c r="B1013" s="4" t="s">
        <v>1049</v>
      </c>
      <c r="C1013" s="4">
        <v>0</v>
      </c>
      <c r="D1013" s="4" t="s">
        <v>104</v>
      </c>
      <c r="I1013" s="3"/>
      <c r="J1013" s="4" t="s">
        <v>1049</v>
      </c>
      <c r="K1013" s="4">
        <v>0</v>
      </c>
      <c r="L1013" s="4" t="s">
        <v>104</v>
      </c>
    </row>
    <row r="1014" spans="1:12" ht="17.25" thickBot="1">
      <c r="A1014" s="3"/>
      <c r="B1014" s="4" t="s">
        <v>1050</v>
      </c>
      <c r="C1014" s="4">
        <v>0</v>
      </c>
      <c r="D1014" s="4" t="s">
        <v>104</v>
      </c>
      <c r="I1014" s="3"/>
      <c r="J1014" s="4" t="s">
        <v>1050</v>
      </c>
      <c r="K1014" s="4">
        <v>0</v>
      </c>
      <c r="L1014" s="4" t="s">
        <v>104</v>
      </c>
    </row>
    <row r="1015" spans="1:12" ht="17.25" thickBot="1">
      <c r="A1015" s="3"/>
      <c r="B1015" s="4" t="s">
        <v>1051</v>
      </c>
      <c r="C1015" s="4">
        <v>0</v>
      </c>
      <c r="D1015" s="4" t="s">
        <v>104</v>
      </c>
      <c r="I1015" s="3"/>
      <c r="J1015" s="4" t="s">
        <v>1051</v>
      </c>
      <c r="K1015" s="4">
        <v>0</v>
      </c>
      <c r="L1015" s="4" t="s">
        <v>104</v>
      </c>
    </row>
    <row r="1016" spans="1:12" ht="17.25" thickBot="1">
      <c r="A1016" s="3"/>
      <c r="B1016" s="4" t="s">
        <v>1052</v>
      </c>
      <c r="C1016" s="4">
        <v>0</v>
      </c>
      <c r="D1016" s="4" t="s">
        <v>104</v>
      </c>
      <c r="I1016" s="3"/>
      <c r="J1016" s="4" t="s">
        <v>1052</v>
      </c>
      <c r="K1016" s="4">
        <v>0</v>
      </c>
      <c r="L1016" s="4" t="s">
        <v>104</v>
      </c>
    </row>
    <row r="1017" spans="1:12" ht="17.25" thickBot="1">
      <c r="A1017" s="3"/>
      <c r="B1017" s="4" t="s">
        <v>1053</v>
      </c>
      <c r="C1017" s="4">
        <v>0</v>
      </c>
      <c r="D1017" s="4" t="s">
        <v>104</v>
      </c>
      <c r="I1017" s="3"/>
      <c r="J1017" s="4" t="s">
        <v>1053</v>
      </c>
      <c r="K1017" s="4">
        <v>0</v>
      </c>
      <c r="L1017" s="4" t="s">
        <v>104</v>
      </c>
    </row>
    <row r="1018" spans="1:12" ht="17.25" thickBot="1">
      <c r="A1018" s="3"/>
      <c r="B1018" s="4" t="s">
        <v>1054</v>
      </c>
      <c r="C1018" s="4">
        <v>0</v>
      </c>
      <c r="D1018" s="4" t="s">
        <v>104</v>
      </c>
      <c r="I1018" s="3"/>
      <c r="J1018" s="4" t="s">
        <v>1054</v>
      </c>
      <c r="K1018" s="4">
        <v>0</v>
      </c>
      <c r="L1018" s="4" t="s">
        <v>104</v>
      </c>
    </row>
    <row r="1019" spans="1:12" ht="17.25" thickBot="1">
      <c r="A1019" s="3"/>
      <c r="B1019" s="4" t="s">
        <v>1055</v>
      </c>
      <c r="C1019" s="4">
        <v>0</v>
      </c>
      <c r="D1019" s="4" t="s">
        <v>104</v>
      </c>
      <c r="I1019" s="3"/>
      <c r="J1019" s="4" t="s">
        <v>1055</v>
      </c>
      <c r="K1019" s="4">
        <v>0</v>
      </c>
      <c r="L1019" s="4" t="s">
        <v>104</v>
      </c>
    </row>
    <row r="1020" spans="1:12" ht="17.25" thickBot="1">
      <c r="A1020" s="3"/>
      <c r="B1020" s="4" t="s">
        <v>1056</v>
      </c>
      <c r="C1020" s="4">
        <v>0</v>
      </c>
      <c r="D1020" s="4" t="s">
        <v>104</v>
      </c>
      <c r="I1020" s="3"/>
      <c r="J1020" s="4" t="s">
        <v>1056</v>
      </c>
      <c r="K1020" s="4">
        <v>0</v>
      </c>
      <c r="L1020" s="4" t="s">
        <v>104</v>
      </c>
    </row>
    <row r="1021" spans="1:12" ht="17.25" thickBot="1">
      <c r="A1021" s="3"/>
      <c r="B1021" s="4" t="s">
        <v>1057</v>
      </c>
      <c r="C1021" s="4">
        <v>0</v>
      </c>
      <c r="D1021" s="4" t="s">
        <v>104</v>
      </c>
      <c r="I1021" s="3"/>
      <c r="J1021" s="4" t="s">
        <v>1057</v>
      </c>
      <c r="K1021" s="4">
        <v>0</v>
      </c>
      <c r="L1021" s="4" t="s">
        <v>104</v>
      </c>
    </row>
    <row r="1022" spans="1:12" ht="17.25" thickBot="1">
      <c r="A1022" s="3"/>
      <c r="B1022" s="4" t="s">
        <v>1058</v>
      </c>
      <c r="C1022" s="4">
        <v>0</v>
      </c>
      <c r="D1022" s="4" t="s">
        <v>104</v>
      </c>
      <c r="I1022" s="3"/>
      <c r="J1022" s="4" t="s">
        <v>1058</v>
      </c>
      <c r="K1022" s="4">
        <v>0</v>
      </c>
      <c r="L1022" s="4" t="s">
        <v>104</v>
      </c>
    </row>
    <row r="1023" spans="1:12" ht="17.25" thickBot="1">
      <c r="A1023" s="3"/>
      <c r="B1023" s="4" t="s">
        <v>1059</v>
      </c>
      <c r="C1023" s="4">
        <v>0</v>
      </c>
      <c r="D1023" s="4" t="s">
        <v>104</v>
      </c>
      <c r="I1023" s="3"/>
      <c r="J1023" s="4" t="s">
        <v>1059</v>
      </c>
      <c r="K1023" s="4">
        <v>0</v>
      </c>
      <c r="L1023" s="4" t="s">
        <v>104</v>
      </c>
    </row>
    <row r="1024" spans="1:12" ht="17.25" thickBot="1">
      <c r="A1024" s="3"/>
      <c r="B1024" s="4" t="s">
        <v>1060</v>
      </c>
      <c r="C1024" s="4">
        <v>0</v>
      </c>
      <c r="D1024" s="4" t="s">
        <v>104</v>
      </c>
      <c r="I1024" s="3"/>
      <c r="J1024" s="4" t="s">
        <v>1060</v>
      </c>
      <c r="K1024" s="4">
        <v>31311</v>
      </c>
      <c r="L1024" s="4" t="s">
        <v>104</v>
      </c>
    </row>
    <row r="1025" spans="1:12" ht="17.25" thickBot="1">
      <c r="A1025" s="3"/>
      <c r="B1025" s="4" t="s">
        <v>1061</v>
      </c>
      <c r="C1025" s="4">
        <v>0</v>
      </c>
      <c r="D1025" s="4" t="s">
        <v>104</v>
      </c>
      <c r="I1025" s="3"/>
      <c r="J1025" s="4" t="s">
        <v>1061</v>
      </c>
      <c r="K1025" s="4">
        <v>38593</v>
      </c>
      <c r="L1025" s="4" t="s">
        <v>104</v>
      </c>
    </row>
    <row r="1026" spans="1:12" ht="17.25" thickBot="1">
      <c r="A1026" s="3"/>
      <c r="B1026" s="4" t="s">
        <v>1062</v>
      </c>
      <c r="C1026" s="4">
        <v>0</v>
      </c>
      <c r="D1026" s="4" t="s">
        <v>104</v>
      </c>
      <c r="I1026" s="3"/>
      <c r="J1026" s="4" t="s">
        <v>1062</v>
      </c>
      <c r="K1026" s="4">
        <v>43326</v>
      </c>
      <c r="L1026" s="4" t="s">
        <v>104</v>
      </c>
    </row>
    <row r="1027" spans="1:12" ht="17.25" thickBot="1">
      <c r="A1027" s="3"/>
      <c r="B1027" s="4" t="s">
        <v>1063</v>
      </c>
      <c r="C1027" s="4">
        <v>0</v>
      </c>
      <c r="D1027" s="4" t="s">
        <v>104</v>
      </c>
    </row>
    <row r="1028" spans="1:12" ht="17.25" thickBot="1">
      <c r="A1028" s="3"/>
      <c r="B1028" s="4" t="s">
        <v>1064</v>
      </c>
      <c r="C1028" s="4">
        <v>0</v>
      </c>
      <c r="D1028" s="4" t="s">
        <v>104</v>
      </c>
    </row>
    <row r="1029" spans="1:12" ht="17.25" thickBot="1">
      <c r="A1029" s="3"/>
      <c r="B1029" s="4" t="s">
        <v>1065</v>
      </c>
      <c r="C1029" s="4">
        <v>0</v>
      </c>
      <c r="D1029" s="4" t="s">
        <v>104</v>
      </c>
    </row>
    <row r="1030" spans="1:12" ht="17.25" thickBot="1">
      <c r="A1030" s="3"/>
      <c r="B1030" s="4" t="s">
        <v>1066</v>
      </c>
      <c r="C1030" s="4">
        <v>0</v>
      </c>
      <c r="D1030" s="4" t="s">
        <v>104</v>
      </c>
    </row>
    <row r="1031" spans="1:12" ht="17.25" thickBot="1">
      <c r="A1031" s="3"/>
      <c r="B1031" s="4" t="s">
        <v>1067</v>
      </c>
      <c r="C1031" s="4">
        <v>0</v>
      </c>
      <c r="D1031" s="4" t="s">
        <v>104</v>
      </c>
    </row>
    <row r="1032" spans="1:12" ht="17.25" thickBot="1">
      <c r="A1032" s="3"/>
      <c r="B1032" s="4" t="s">
        <v>1068</v>
      </c>
      <c r="C1032" s="4">
        <v>0</v>
      </c>
      <c r="D1032" s="4" t="s">
        <v>104</v>
      </c>
    </row>
    <row r="1033" spans="1:12" ht="17.25" thickBot="1">
      <c r="A1033" s="3"/>
      <c r="B1033" s="4" t="s">
        <v>1069</v>
      </c>
      <c r="C1033" s="4">
        <v>0</v>
      </c>
      <c r="D1033" s="4" t="s">
        <v>104</v>
      </c>
    </row>
    <row r="1034" spans="1:12" ht="17.25" thickBot="1">
      <c r="A1034" s="3"/>
      <c r="B1034" s="4" t="s">
        <v>1070</v>
      </c>
      <c r="C1034" s="4">
        <v>0</v>
      </c>
      <c r="D1034" s="4" t="s">
        <v>104</v>
      </c>
    </row>
    <row r="1035" spans="1:12" ht="17.25" thickBot="1">
      <c r="A1035" s="3"/>
      <c r="B1035" s="4" t="s">
        <v>1071</v>
      </c>
      <c r="C1035" s="4">
        <v>0</v>
      </c>
      <c r="D1035" s="4" t="s">
        <v>104</v>
      </c>
    </row>
    <row r="1036" spans="1:12" ht="17.25" thickBot="1">
      <c r="A1036" s="3"/>
      <c r="B1036" s="4" t="s">
        <v>1072</v>
      </c>
      <c r="C1036" s="4">
        <v>0</v>
      </c>
      <c r="D1036" s="4" t="s">
        <v>104</v>
      </c>
    </row>
    <row r="1037" spans="1:12" ht="17.25" thickBot="1">
      <c r="A1037" s="3"/>
      <c r="B1037" s="4" t="s">
        <v>1073</v>
      </c>
      <c r="C1037" s="4">
        <v>0</v>
      </c>
      <c r="D1037" s="4" t="s">
        <v>104</v>
      </c>
    </row>
    <row r="1038" spans="1:12" ht="17.25" thickBot="1">
      <c r="A1038" s="3"/>
      <c r="B1038" s="4" t="s">
        <v>1074</v>
      </c>
      <c r="C1038" s="4">
        <v>0</v>
      </c>
      <c r="D1038" s="4" t="s">
        <v>104</v>
      </c>
    </row>
    <row r="1039" spans="1:12" ht="17.25" thickBot="1">
      <c r="A1039" s="3"/>
      <c r="B1039" s="4" t="s">
        <v>1075</v>
      </c>
      <c r="C1039" s="4">
        <v>0</v>
      </c>
      <c r="D1039" s="4" t="s">
        <v>104</v>
      </c>
    </row>
    <row r="1040" spans="1:12" ht="17.25" thickBot="1">
      <c r="A1040" s="3"/>
      <c r="B1040" s="4" t="s">
        <v>1076</v>
      </c>
      <c r="C1040" s="4">
        <v>0</v>
      </c>
      <c r="D1040" s="4" t="s">
        <v>104</v>
      </c>
    </row>
    <row r="1041" spans="1:4" ht="17.25" thickBot="1">
      <c r="A1041" s="3"/>
      <c r="B1041" s="4" t="s">
        <v>1077</v>
      </c>
      <c r="C1041" s="4">
        <v>0</v>
      </c>
      <c r="D1041" s="4" t="s">
        <v>104</v>
      </c>
    </row>
    <row r="1042" spans="1:4" ht="17.25" thickBot="1">
      <c r="A1042" s="3"/>
      <c r="B1042" s="4" t="s">
        <v>1078</v>
      </c>
      <c r="C1042" s="4">
        <v>0</v>
      </c>
      <c r="D1042" s="4" t="s">
        <v>104</v>
      </c>
    </row>
    <row r="1043" spans="1:4" ht="17.25" thickBot="1">
      <c r="A1043" s="3"/>
      <c r="B1043" s="4" t="s">
        <v>1079</v>
      </c>
      <c r="C1043" s="4">
        <v>0</v>
      </c>
      <c r="D1043" s="4" t="s">
        <v>104</v>
      </c>
    </row>
    <row r="1044" spans="1:4" ht="17.25" thickBot="1">
      <c r="A1044" s="3"/>
      <c r="B1044" s="4" t="s">
        <v>1080</v>
      </c>
      <c r="C1044" s="4">
        <v>0</v>
      </c>
      <c r="D1044" s="4" t="s">
        <v>104</v>
      </c>
    </row>
    <row r="1045" spans="1:4" ht="17.25" thickBot="1">
      <c r="A1045" s="3"/>
      <c r="B1045" s="4" t="s">
        <v>1081</v>
      </c>
      <c r="C1045" s="4">
        <v>0</v>
      </c>
      <c r="D1045" s="4" t="s">
        <v>104</v>
      </c>
    </row>
    <row r="1046" spans="1:4" ht="17.25" thickBot="1">
      <c r="A1046" s="3"/>
      <c r="B1046" s="4" t="s">
        <v>1082</v>
      </c>
      <c r="C1046" s="4">
        <v>0</v>
      </c>
      <c r="D1046" s="4" t="s">
        <v>104</v>
      </c>
    </row>
    <row r="1047" spans="1:4" ht="17.25" thickBot="1">
      <c r="A1047" s="3"/>
      <c r="B1047" s="4" t="s">
        <v>1083</v>
      </c>
      <c r="C1047" s="4">
        <v>0</v>
      </c>
      <c r="D1047" s="4" t="s">
        <v>104</v>
      </c>
    </row>
    <row r="1048" spans="1:4" ht="17.25" thickBot="1">
      <c r="A1048" s="3"/>
      <c r="B1048" s="4" t="s">
        <v>1084</v>
      </c>
      <c r="C1048" s="4">
        <v>0</v>
      </c>
      <c r="D1048" s="4" t="s">
        <v>104</v>
      </c>
    </row>
    <row r="1049" spans="1:4" ht="17.25" thickBot="1">
      <c r="A1049" s="3"/>
      <c r="B1049" s="4" t="s">
        <v>1085</v>
      </c>
      <c r="C1049" s="4">
        <v>0</v>
      </c>
      <c r="D1049" s="4" t="s">
        <v>104</v>
      </c>
    </row>
    <row r="1050" spans="1:4" ht="17.25" thickBot="1">
      <c r="A1050" s="3"/>
      <c r="B1050" s="4" t="s">
        <v>1086</v>
      </c>
      <c r="C1050" s="4">
        <v>0</v>
      </c>
      <c r="D1050" s="4" t="s">
        <v>104</v>
      </c>
    </row>
    <row r="1051" spans="1:4" ht="17.25" thickBot="1">
      <c r="A1051" s="3"/>
      <c r="B1051" s="4" t="s">
        <v>1087</v>
      </c>
      <c r="C1051" s="4">
        <v>0</v>
      </c>
      <c r="D1051" s="4" t="s">
        <v>104</v>
      </c>
    </row>
    <row r="1052" spans="1:4" ht="17.25" thickBot="1">
      <c r="A1052" s="3"/>
      <c r="B1052" s="4" t="s">
        <v>1088</v>
      </c>
      <c r="C1052" s="4">
        <v>0</v>
      </c>
      <c r="D1052" s="4" t="s">
        <v>104</v>
      </c>
    </row>
    <row r="1053" spans="1:4" ht="17.25" thickBot="1">
      <c r="A1053" s="3"/>
      <c r="B1053" s="4" t="s">
        <v>1089</v>
      </c>
      <c r="C1053" s="4">
        <v>0</v>
      </c>
      <c r="D1053" s="4" t="s">
        <v>104</v>
      </c>
    </row>
    <row r="1054" spans="1:4" ht="17.25" thickBot="1">
      <c r="A1054" s="3"/>
      <c r="B1054" s="4" t="s">
        <v>1090</v>
      </c>
      <c r="C1054" s="4">
        <v>0</v>
      </c>
      <c r="D1054" s="4" t="s">
        <v>104</v>
      </c>
    </row>
    <row r="1055" spans="1:4" ht="17.25" thickBot="1">
      <c r="A1055" s="3"/>
      <c r="B1055" s="4" t="s">
        <v>1091</v>
      </c>
      <c r="C1055" s="4">
        <v>0</v>
      </c>
      <c r="D1055" s="4" t="s">
        <v>104</v>
      </c>
    </row>
    <row r="1056" spans="1:4" ht="17.25" thickBot="1">
      <c r="A1056" s="3"/>
      <c r="B1056" s="4" t="s">
        <v>1092</v>
      </c>
      <c r="C1056" s="4">
        <v>0</v>
      </c>
      <c r="D1056" s="4" t="s">
        <v>104</v>
      </c>
    </row>
    <row r="1057" spans="1:4" ht="17.25" thickBot="1">
      <c r="A1057" s="3"/>
      <c r="B1057" s="4" t="s">
        <v>1093</v>
      </c>
      <c r="C1057" s="4">
        <v>0</v>
      </c>
      <c r="D1057" s="4" t="s">
        <v>104</v>
      </c>
    </row>
    <row r="1058" spans="1:4" ht="17.25" thickBot="1">
      <c r="A1058" s="3"/>
      <c r="B1058" s="4" t="s">
        <v>1094</v>
      </c>
      <c r="C1058" s="4">
        <v>0</v>
      </c>
      <c r="D1058" s="4" t="s">
        <v>104</v>
      </c>
    </row>
    <row r="1059" spans="1:4" ht="17.25" thickBot="1">
      <c r="A1059" s="3"/>
      <c r="B1059" s="4" t="s">
        <v>1095</v>
      </c>
      <c r="C1059" s="4">
        <v>0</v>
      </c>
      <c r="D1059" s="4" t="s">
        <v>104</v>
      </c>
    </row>
    <row r="1060" spans="1:4" ht="17.25" thickBot="1">
      <c r="A1060" s="3"/>
      <c r="B1060" s="4" t="s">
        <v>1096</v>
      </c>
      <c r="C1060" s="4">
        <v>0</v>
      </c>
      <c r="D1060" s="4" t="s">
        <v>104</v>
      </c>
    </row>
    <row r="1061" spans="1:4" ht="17.25" thickBot="1">
      <c r="A1061" s="3"/>
      <c r="B1061" s="4" t="s">
        <v>1097</v>
      </c>
      <c r="C1061" s="4">
        <v>0</v>
      </c>
      <c r="D1061" s="4" t="s">
        <v>104</v>
      </c>
    </row>
    <row r="1062" spans="1:4" ht="17.25" thickBot="1">
      <c r="A1062" s="3"/>
      <c r="B1062" s="4" t="s">
        <v>1098</v>
      </c>
      <c r="C1062" s="4">
        <v>0</v>
      </c>
      <c r="D1062" s="4" t="s">
        <v>104</v>
      </c>
    </row>
    <row r="1063" spans="1:4" ht="17.25" thickBot="1">
      <c r="A1063" s="3"/>
      <c r="B1063" s="4" t="s">
        <v>1099</v>
      </c>
      <c r="C1063" s="4">
        <v>0</v>
      </c>
      <c r="D1063" s="4" t="s">
        <v>104</v>
      </c>
    </row>
    <row r="1064" spans="1:4" ht="17.25" thickBot="1">
      <c r="A1064" s="3"/>
      <c r="B1064" s="4" t="s">
        <v>1100</v>
      </c>
      <c r="C1064" s="4">
        <v>0</v>
      </c>
      <c r="D1064" s="4" t="s">
        <v>104</v>
      </c>
    </row>
    <row r="1065" spans="1:4" ht="17.25" thickBot="1">
      <c r="A1065" s="3"/>
      <c r="B1065" s="4" t="s">
        <v>1101</v>
      </c>
      <c r="C1065" s="4">
        <v>0</v>
      </c>
      <c r="D1065" s="4" t="s">
        <v>104</v>
      </c>
    </row>
    <row r="1066" spans="1:4" ht="17.25" thickBot="1">
      <c r="A1066" s="3"/>
      <c r="B1066" s="4" t="s">
        <v>1102</v>
      </c>
      <c r="C1066" s="4">
        <v>0</v>
      </c>
      <c r="D1066" s="4" t="s">
        <v>104</v>
      </c>
    </row>
    <row r="1067" spans="1:4" ht="17.25" thickBot="1">
      <c r="A1067" s="3"/>
      <c r="B1067" s="4" t="s">
        <v>1103</v>
      </c>
      <c r="C1067" s="4">
        <v>0</v>
      </c>
      <c r="D1067" s="4" t="s">
        <v>104</v>
      </c>
    </row>
    <row r="1068" spans="1:4" ht="17.25" thickBot="1">
      <c r="A1068" s="3"/>
      <c r="B1068" s="4" t="s">
        <v>1104</v>
      </c>
      <c r="C1068" s="4">
        <v>0</v>
      </c>
      <c r="D1068" s="4" t="s">
        <v>104</v>
      </c>
    </row>
    <row r="1069" spans="1:4" ht="17.25" thickBot="1">
      <c r="A1069" s="3"/>
      <c r="B1069" s="4" t="s">
        <v>1105</v>
      </c>
      <c r="C1069" s="4">
        <v>0</v>
      </c>
      <c r="D1069" s="4" t="s">
        <v>104</v>
      </c>
    </row>
    <row r="1070" spans="1:4" ht="17.25" thickBot="1">
      <c r="A1070" s="3"/>
      <c r="B1070" s="4" t="s">
        <v>1106</v>
      </c>
      <c r="C1070" s="4">
        <v>0</v>
      </c>
      <c r="D1070" s="4" t="s">
        <v>104</v>
      </c>
    </row>
    <row r="1071" spans="1:4" ht="17.25" thickBot="1">
      <c r="A1071" s="3"/>
      <c r="B1071" s="4" t="s">
        <v>1107</v>
      </c>
      <c r="C1071" s="4">
        <v>0</v>
      </c>
      <c r="D1071" s="4" t="s">
        <v>104</v>
      </c>
    </row>
    <row r="1072" spans="1:4" ht="17.25" thickBot="1">
      <c r="A1072" s="3"/>
      <c r="B1072" s="4" t="s">
        <v>1108</v>
      </c>
      <c r="C1072" s="4">
        <v>0</v>
      </c>
      <c r="D1072" s="4" t="s">
        <v>104</v>
      </c>
    </row>
    <row r="1073" spans="1:4" ht="17.25" thickBot="1">
      <c r="A1073" s="3"/>
      <c r="B1073" s="4" t="s">
        <v>1109</v>
      </c>
      <c r="C1073" s="4">
        <v>0</v>
      </c>
      <c r="D1073" s="4" t="s">
        <v>104</v>
      </c>
    </row>
    <row r="1074" spans="1:4" ht="17.25" thickBot="1">
      <c r="A1074" s="3"/>
      <c r="B1074" s="4" t="s">
        <v>1110</v>
      </c>
      <c r="C1074" s="4">
        <v>0</v>
      </c>
      <c r="D1074" s="4" t="s">
        <v>104</v>
      </c>
    </row>
    <row r="1075" spans="1:4" ht="17.25" thickBot="1">
      <c r="A1075" s="3"/>
      <c r="B1075" s="4" t="s">
        <v>1111</v>
      </c>
      <c r="C1075" s="4">
        <v>0</v>
      </c>
      <c r="D1075" s="4" t="s">
        <v>104</v>
      </c>
    </row>
    <row r="1076" spans="1:4" ht="17.25" thickBot="1">
      <c r="A1076" s="3"/>
      <c r="B1076" s="4" t="s">
        <v>1112</v>
      </c>
      <c r="C1076" s="4">
        <v>0</v>
      </c>
      <c r="D1076" s="4" t="s">
        <v>104</v>
      </c>
    </row>
    <row r="1077" spans="1:4" ht="17.25" thickBot="1">
      <c r="A1077" s="3"/>
      <c r="B1077" s="4" t="s">
        <v>1113</v>
      </c>
      <c r="C1077" s="4">
        <v>0</v>
      </c>
      <c r="D1077" s="4" t="s">
        <v>104</v>
      </c>
    </row>
    <row r="1078" spans="1:4" ht="17.25" thickBot="1">
      <c r="A1078" s="3"/>
      <c r="B1078" s="4" t="s">
        <v>1114</v>
      </c>
      <c r="C1078" s="4">
        <v>0</v>
      </c>
      <c r="D1078" s="4" t="s">
        <v>104</v>
      </c>
    </row>
    <row r="1079" spans="1:4" ht="17.25" thickBot="1">
      <c r="A1079" s="3"/>
      <c r="B1079" s="4" t="s">
        <v>1115</v>
      </c>
      <c r="C1079" s="4">
        <v>0</v>
      </c>
      <c r="D1079" s="4" t="s">
        <v>104</v>
      </c>
    </row>
    <row r="1080" spans="1:4" ht="17.25" thickBot="1">
      <c r="A1080" s="3"/>
      <c r="B1080" s="4" t="s">
        <v>1116</v>
      </c>
      <c r="C1080" s="4">
        <v>0</v>
      </c>
      <c r="D1080" s="4" t="s">
        <v>104</v>
      </c>
    </row>
    <row r="1081" spans="1:4" ht="17.25" thickBot="1">
      <c r="A1081" s="3"/>
      <c r="B1081" s="4" t="s">
        <v>1117</v>
      </c>
      <c r="C1081" s="4">
        <v>0</v>
      </c>
      <c r="D1081" s="4" t="s">
        <v>104</v>
      </c>
    </row>
    <row r="1082" spans="1:4" ht="17.25" thickBot="1">
      <c r="A1082" s="3"/>
      <c r="B1082" s="4" t="s">
        <v>1118</v>
      </c>
      <c r="C1082" s="4">
        <v>0</v>
      </c>
      <c r="D1082" s="4" t="s">
        <v>104</v>
      </c>
    </row>
    <row r="1083" spans="1:4" ht="17.25" thickBot="1">
      <c r="A1083" s="3"/>
      <c r="B1083" s="4" t="s">
        <v>1119</v>
      </c>
      <c r="C1083" s="4">
        <v>0</v>
      </c>
      <c r="D1083" s="4" t="s">
        <v>104</v>
      </c>
    </row>
    <row r="1084" spans="1:4" ht="17.25" thickBot="1">
      <c r="A1084" s="3"/>
      <c r="B1084" s="4" t="s">
        <v>1120</v>
      </c>
      <c r="C1084" s="4">
        <v>0</v>
      </c>
      <c r="D1084" s="4" t="s">
        <v>104</v>
      </c>
    </row>
    <row r="1085" spans="1:4" ht="17.25" thickBot="1">
      <c r="A1085" s="3"/>
      <c r="B1085" s="4" t="s">
        <v>1121</v>
      </c>
      <c r="C1085" s="4">
        <v>0</v>
      </c>
      <c r="D1085" s="4" t="s">
        <v>104</v>
      </c>
    </row>
    <row r="1086" spans="1:4" ht="17.25" thickBot="1">
      <c r="A1086" s="3"/>
      <c r="B1086" s="4" t="s">
        <v>1122</v>
      </c>
      <c r="C1086" s="4">
        <v>0</v>
      </c>
      <c r="D1086" s="4" t="s">
        <v>104</v>
      </c>
    </row>
    <row r="1087" spans="1:4" ht="17.25" thickBot="1">
      <c r="A1087" s="3"/>
      <c r="B1087" s="4" t="s">
        <v>1123</v>
      </c>
      <c r="C1087" s="4">
        <v>0</v>
      </c>
      <c r="D1087" s="4" t="s">
        <v>104</v>
      </c>
    </row>
    <row r="1088" spans="1:4" ht="17.25" thickBot="1">
      <c r="A1088" s="3"/>
      <c r="B1088" s="4" t="s">
        <v>1124</v>
      </c>
      <c r="C1088" s="4">
        <v>0</v>
      </c>
      <c r="D1088" s="4" t="s">
        <v>104</v>
      </c>
    </row>
    <row r="1089" spans="1:4" ht="17.25" thickBot="1">
      <c r="A1089" s="3"/>
      <c r="B1089" s="4" t="s">
        <v>1125</v>
      </c>
      <c r="C1089" s="4">
        <v>0</v>
      </c>
      <c r="D1089" s="4" t="s">
        <v>104</v>
      </c>
    </row>
    <row r="1090" spans="1:4" ht="17.25" thickBot="1">
      <c r="A1090" s="3"/>
      <c r="B1090" s="4" t="s">
        <v>1126</v>
      </c>
      <c r="C1090" s="4">
        <v>0</v>
      </c>
      <c r="D1090" s="4" t="s">
        <v>104</v>
      </c>
    </row>
    <row r="1091" spans="1:4" ht="17.25" thickBot="1">
      <c r="A1091" s="3"/>
      <c r="B1091" s="4" t="s">
        <v>1127</v>
      </c>
      <c r="C1091" s="4">
        <v>0</v>
      </c>
      <c r="D1091" s="4" t="s">
        <v>104</v>
      </c>
    </row>
    <row r="1092" spans="1:4" ht="17.25" thickBot="1">
      <c r="A1092" s="3"/>
      <c r="B1092" s="4" t="s">
        <v>1128</v>
      </c>
      <c r="C1092" s="4">
        <v>0</v>
      </c>
      <c r="D1092" s="4" t="s">
        <v>104</v>
      </c>
    </row>
    <row r="1093" spans="1:4" ht="17.25" thickBot="1">
      <c r="A1093" s="3"/>
      <c r="B1093" s="4" t="s">
        <v>1129</v>
      </c>
      <c r="C1093" s="4">
        <v>0</v>
      </c>
      <c r="D1093" s="4" t="s">
        <v>104</v>
      </c>
    </row>
    <row r="1094" spans="1:4" ht="17.25" thickBot="1">
      <c r="A1094" s="3"/>
      <c r="B1094" s="4" t="s">
        <v>1130</v>
      </c>
      <c r="C1094" s="4">
        <v>0</v>
      </c>
      <c r="D1094" s="4" t="s">
        <v>104</v>
      </c>
    </row>
    <row r="1095" spans="1:4" ht="17.25" thickBot="1">
      <c r="A1095" s="3"/>
      <c r="B1095" s="4" t="s">
        <v>1131</v>
      </c>
      <c r="C1095" s="4">
        <v>0</v>
      </c>
      <c r="D1095" s="4" t="s">
        <v>104</v>
      </c>
    </row>
    <row r="1096" spans="1:4" ht="17.25" thickBot="1">
      <c r="A1096" s="3"/>
      <c r="B1096" s="4" t="s">
        <v>1132</v>
      </c>
      <c r="C1096" s="4">
        <v>0</v>
      </c>
      <c r="D1096" s="4" t="s">
        <v>104</v>
      </c>
    </row>
    <row r="1097" spans="1:4" ht="17.25" thickBot="1">
      <c r="A1097" s="3"/>
      <c r="B1097" s="4" t="s">
        <v>1133</v>
      </c>
      <c r="C1097" s="4">
        <v>0</v>
      </c>
      <c r="D1097" s="4" t="s">
        <v>104</v>
      </c>
    </row>
    <row r="1098" spans="1:4" ht="17.25" thickBot="1">
      <c r="A1098" s="3"/>
      <c r="B1098" s="4" t="s">
        <v>1134</v>
      </c>
      <c r="C1098" s="4">
        <v>0</v>
      </c>
      <c r="D1098" s="4" t="s">
        <v>104</v>
      </c>
    </row>
    <row r="1099" spans="1:4" ht="17.25" thickBot="1">
      <c r="A1099" s="3"/>
      <c r="B1099" s="4" t="s">
        <v>1135</v>
      </c>
      <c r="C1099" s="4">
        <v>0</v>
      </c>
      <c r="D1099" s="4" t="s">
        <v>104</v>
      </c>
    </row>
    <row r="1100" spans="1:4" ht="17.25" thickBot="1">
      <c r="A1100" s="3"/>
      <c r="B1100" s="4" t="s">
        <v>1136</v>
      </c>
      <c r="C1100" s="4">
        <v>0</v>
      </c>
      <c r="D1100" s="4" t="s">
        <v>104</v>
      </c>
    </row>
    <row r="1101" spans="1:4" ht="17.25" thickBot="1">
      <c r="A1101" s="3"/>
      <c r="B1101" s="4" t="s">
        <v>1137</v>
      </c>
      <c r="C1101" s="4">
        <v>0</v>
      </c>
      <c r="D1101" s="4" t="s">
        <v>104</v>
      </c>
    </row>
    <row r="1102" spans="1:4" ht="17.25" thickBot="1">
      <c r="A1102" s="3"/>
      <c r="B1102" s="4" t="s">
        <v>1138</v>
      </c>
      <c r="C1102" s="4">
        <v>0</v>
      </c>
      <c r="D1102" s="4" t="s">
        <v>104</v>
      </c>
    </row>
    <row r="1103" spans="1:4" ht="17.25" thickBot="1">
      <c r="A1103" s="3"/>
      <c r="B1103" s="4" t="s">
        <v>1139</v>
      </c>
      <c r="C1103" s="4">
        <v>0</v>
      </c>
      <c r="D1103" s="4" t="s">
        <v>104</v>
      </c>
    </row>
    <row r="1104" spans="1:4" ht="17.25" thickBot="1">
      <c r="A1104" s="3"/>
      <c r="B1104" s="4" t="s">
        <v>1140</v>
      </c>
      <c r="C1104" s="4">
        <v>0</v>
      </c>
      <c r="D1104" s="4" t="s">
        <v>104</v>
      </c>
    </row>
    <row r="1105" spans="1:4" ht="17.25" thickBot="1">
      <c r="A1105" s="3"/>
      <c r="B1105" s="4" t="s">
        <v>1141</v>
      </c>
      <c r="C1105" s="4">
        <v>0</v>
      </c>
      <c r="D1105" s="4" t="s">
        <v>104</v>
      </c>
    </row>
    <row r="1106" spans="1:4" ht="17.25" thickBot="1">
      <c r="A1106" s="3"/>
      <c r="B1106" s="4" t="s">
        <v>1142</v>
      </c>
      <c r="C1106" s="4">
        <v>0</v>
      </c>
      <c r="D1106" s="4" t="s">
        <v>104</v>
      </c>
    </row>
    <row r="1107" spans="1:4" ht="17.25" thickBot="1">
      <c r="A1107" s="3"/>
      <c r="B1107" s="4" t="s">
        <v>1143</v>
      </c>
      <c r="C1107" s="4">
        <v>0</v>
      </c>
      <c r="D1107" s="4" t="s">
        <v>104</v>
      </c>
    </row>
    <row r="1108" spans="1:4" ht="17.25" thickBot="1">
      <c r="A1108" s="3"/>
      <c r="B1108" s="4" t="s">
        <v>1144</v>
      </c>
      <c r="C1108" s="4">
        <v>0</v>
      </c>
      <c r="D1108" s="4" t="s">
        <v>104</v>
      </c>
    </row>
    <row r="1109" spans="1:4" ht="17.25" thickBot="1">
      <c r="A1109" s="3"/>
      <c r="B1109" s="4" t="s">
        <v>1145</v>
      </c>
      <c r="C1109" s="4">
        <v>0</v>
      </c>
      <c r="D1109" s="4" t="s">
        <v>104</v>
      </c>
    </row>
    <row r="1110" spans="1:4" ht="17.25" thickBot="1">
      <c r="A1110" s="3"/>
      <c r="B1110" s="4" t="s">
        <v>1146</v>
      </c>
      <c r="C1110" s="4">
        <v>0</v>
      </c>
      <c r="D1110" s="4" t="s">
        <v>104</v>
      </c>
    </row>
    <row r="1111" spans="1:4" ht="17.25" thickBot="1">
      <c r="A1111" s="3"/>
      <c r="B1111" s="4" t="s">
        <v>1147</v>
      </c>
      <c r="C1111" s="4">
        <v>0</v>
      </c>
      <c r="D1111" s="4" t="s">
        <v>104</v>
      </c>
    </row>
    <row r="1112" spans="1:4" ht="17.25" thickBot="1">
      <c r="A1112" s="3"/>
      <c r="B1112" s="4" t="s">
        <v>1148</v>
      </c>
      <c r="C1112" s="4">
        <v>0</v>
      </c>
      <c r="D1112" s="4" t="s">
        <v>104</v>
      </c>
    </row>
    <row r="1113" spans="1:4" ht="17.25" thickBot="1">
      <c r="A1113" s="3"/>
      <c r="B1113" s="4" t="s">
        <v>1149</v>
      </c>
      <c r="C1113" s="4">
        <v>0</v>
      </c>
      <c r="D1113" s="4" t="s">
        <v>104</v>
      </c>
    </row>
    <row r="1114" spans="1:4" ht="17.25" thickBot="1">
      <c r="A1114" s="3"/>
      <c r="B1114" s="4" t="s">
        <v>1150</v>
      </c>
      <c r="C1114" s="4">
        <v>0</v>
      </c>
      <c r="D1114" s="4" t="s">
        <v>104</v>
      </c>
    </row>
    <row r="1115" spans="1:4" ht="17.25" thickBot="1">
      <c r="A1115" s="3"/>
      <c r="B1115" s="4" t="s">
        <v>1151</v>
      </c>
      <c r="C1115" s="4">
        <v>0</v>
      </c>
      <c r="D1115" s="4" t="s">
        <v>104</v>
      </c>
    </row>
    <row r="1116" spans="1:4" ht="17.25" thickBot="1">
      <c r="A1116" s="3"/>
      <c r="B1116" s="4" t="s">
        <v>1152</v>
      </c>
      <c r="C1116" s="4">
        <v>0</v>
      </c>
      <c r="D1116" s="4" t="s">
        <v>104</v>
      </c>
    </row>
    <row r="1117" spans="1:4" ht="17.25" thickBot="1">
      <c r="A1117" s="3"/>
      <c r="B1117" s="4" t="s">
        <v>1153</v>
      </c>
      <c r="C1117" s="4">
        <v>0</v>
      </c>
      <c r="D1117" s="4" t="s">
        <v>104</v>
      </c>
    </row>
    <row r="1118" spans="1:4" ht="17.25" thickBot="1">
      <c r="A1118" s="3"/>
      <c r="B1118" s="4" t="s">
        <v>1154</v>
      </c>
      <c r="C1118" s="4">
        <v>0</v>
      </c>
      <c r="D1118" s="4" t="s">
        <v>104</v>
      </c>
    </row>
    <row r="1119" spans="1:4" ht="17.25" thickBot="1">
      <c r="A1119" s="3"/>
      <c r="B1119" s="4" t="s">
        <v>1155</v>
      </c>
      <c r="C1119" s="4">
        <v>0</v>
      </c>
      <c r="D1119" s="4" t="s">
        <v>104</v>
      </c>
    </row>
    <row r="1120" spans="1:4" ht="17.25" thickBot="1">
      <c r="A1120" s="3"/>
      <c r="B1120" s="4" t="s">
        <v>1156</v>
      </c>
      <c r="C1120" s="4">
        <v>0</v>
      </c>
      <c r="D1120" s="4" t="s">
        <v>104</v>
      </c>
    </row>
    <row r="1121" spans="1:4" ht="17.25" thickBot="1">
      <c r="A1121" s="3"/>
      <c r="B1121" s="4" t="s">
        <v>1157</v>
      </c>
      <c r="C1121" s="4">
        <v>0</v>
      </c>
      <c r="D1121" s="4" t="s">
        <v>104</v>
      </c>
    </row>
    <row r="1122" spans="1:4" ht="17.25" thickBot="1">
      <c r="A1122" s="3"/>
      <c r="B1122" s="4" t="s">
        <v>1158</v>
      </c>
      <c r="C1122" s="4">
        <v>0</v>
      </c>
      <c r="D1122" s="4" t="s">
        <v>104</v>
      </c>
    </row>
    <row r="1123" spans="1:4" ht="17.25" thickBot="1">
      <c r="A1123" s="3"/>
      <c r="B1123" s="4" t="s">
        <v>1159</v>
      </c>
      <c r="C1123" s="4">
        <v>0</v>
      </c>
      <c r="D1123" s="4" t="s">
        <v>104</v>
      </c>
    </row>
    <row r="1124" spans="1:4" ht="17.25" thickBot="1">
      <c r="A1124" s="3"/>
      <c r="B1124" s="4" t="s">
        <v>1160</v>
      </c>
      <c r="C1124" s="4">
        <v>0</v>
      </c>
      <c r="D1124" s="4" t="s">
        <v>104</v>
      </c>
    </row>
    <row r="1125" spans="1:4" ht="17.25" thickBot="1">
      <c r="A1125" s="3"/>
      <c r="B1125" s="4" t="s">
        <v>1161</v>
      </c>
      <c r="C1125" s="4">
        <v>0</v>
      </c>
      <c r="D1125" s="4" t="s">
        <v>104</v>
      </c>
    </row>
    <row r="1126" spans="1:4" ht="17.25" thickBot="1">
      <c r="A1126" s="3"/>
      <c r="B1126" s="4" t="s">
        <v>1162</v>
      </c>
      <c r="C1126" s="4">
        <v>0</v>
      </c>
      <c r="D1126" s="4" t="s">
        <v>104</v>
      </c>
    </row>
    <row r="1127" spans="1:4" ht="17.25" thickBot="1">
      <c r="A1127" s="3"/>
      <c r="B1127" s="4" t="s">
        <v>1163</v>
      </c>
      <c r="C1127" s="4">
        <v>0</v>
      </c>
      <c r="D1127" s="4" t="s">
        <v>104</v>
      </c>
    </row>
    <row r="1128" spans="1:4" ht="17.25" thickBot="1">
      <c r="A1128" s="3"/>
      <c r="B1128" s="4" t="s">
        <v>1164</v>
      </c>
      <c r="C1128" s="4">
        <v>0</v>
      </c>
      <c r="D1128" s="4" t="s">
        <v>104</v>
      </c>
    </row>
    <row r="1129" spans="1:4" ht="17.25" thickBot="1">
      <c r="A1129" s="3"/>
      <c r="B1129" s="4" t="s">
        <v>1165</v>
      </c>
      <c r="C1129" s="4">
        <v>0</v>
      </c>
      <c r="D1129" s="4" t="s">
        <v>104</v>
      </c>
    </row>
    <row r="1130" spans="1:4" ht="17.25" thickBot="1">
      <c r="A1130" s="3"/>
      <c r="B1130" s="4" t="s">
        <v>1166</v>
      </c>
      <c r="C1130" s="4">
        <v>0</v>
      </c>
      <c r="D1130" s="4" t="s">
        <v>104</v>
      </c>
    </row>
    <row r="1131" spans="1:4" ht="17.25" thickBot="1">
      <c r="A1131" s="3"/>
      <c r="B1131" s="4" t="s">
        <v>1167</v>
      </c>
      <c r="C1131" s="4">
        <v>0</v>
      </c>
      <c r="D1131" s="4" t="s">
        <v>104</v>
      </c>
    </row>
    <row r="1132" spans="1:4" ht="17.25" thickBot="1">
      <c r="A1132" s="3"/>
      <c r="B1132" s="4" t="s">
        <v>1168</v>
      </c>
      <c r="C1132" s="4">
        <v>0</v>
      </c>
      <c r="D1132" s="4" t="s">
        <v>104</v>
      </c>
    </row>
    <row r="1133" spans="1:4" ht="17.25" thickBot="1">
      <c r="A1133" s="3"/>
      <c r="B1133" s="4" t="s">
        <v>1169</v>
      </c>
      <c r="C1133" s="4">
        <v>0</v>
      </c>
      <c r="D1133" s="4" t="s">
        <v>104</v>
      </c>
    </row>
    <row r="1134" spans="1:4" ht="17.25" thickBot="1">
      <c r="A1134" s="3"/>
      <c r="B1134" s="4" t="s">
        <v>1170</v>
      </c>
      <c r="C1134" s="4">
        <v>0</v>
      </c>
      <c r="D1134" s="4" t="s">
        <v>104</v>
      </c>
    </row>
    <row r="1135" spans="1:4" ht="17.25" thickBot="1">
      <c r="A1135" s="3"/>
      <c r="B1135" s="4" t="s">
        <v>1171</v>
      </c>
      <c r="C1135" s="4">
        <v>0</v>
      </c>
      <c r="D1135" s="4" t="s">
        <v>104</v>
      </c>
    </row>
    <row r="1136" spans="1:4" ht="17.25" thickBot="1">
      <c r="A1136" s="3"/>
      <c r="B1136" s="4" t="s">
        <v>1172</v>
      </c>
      <c r="C1136" s="4">
        <v>0</v>
      </c>
      <c r="D1136" s="4" t="s">
        <v>104</v>
      </c>
    </row>
    <row r="1137" spans="1:4" ht="17.25" thickBot="1">
      <c r="A1137" s="3"/>
      <c r="B1137" s="4" t="s">
        <v>1173</v>
      </c>
      <c r="C1137" s="4">
        <v>0</v>
      </c>
      <c r="D1137" s="4" t="s">
        <v>104</v>
      </c>
    </row>
    <row r="1138" spans="1:4" ht="17.25" thickBot="1">
      <c r="A1138" s="3"/>
      <c r="B1138" s="4" t="s">
        <v>1174</v>
      </c>
      <c r="C1138" s="4">
        <v>0</v>
      </c>
      <c r="D1138" s="4" t="s">
        <v>104</v>
      </c>
    </row>
    <row r="1139" spans="1:4" ht="17.25" thickBot="1">
      <c r="A1139" s="3"/>
      <c r="B1139" s="4" t="s">
        <v>1175</v>
      </c>
      <c r="C1139" s="4">
        <v>0</v>
      </c>
      <c r="D1139" s="4" t="s">
        <v>104</v>
      </c>
    </row>
    <row r="1140" spans="1:4" ht="17.25" thickBot="1">
      <c r="A1140" s="3"/>
      <c r="B1140" s="4" t="s">
        <v>1176</v>
      </c>
      <c r="C1140" s="4">
        <v>0</v>
      </c>
      <c r="D1140" s="4" t="s">
        <v>104</v>
      </c>
    </row>
    <row r="1141" spans="1:4" ht="17.25" thickBot="1">
      <c r="A1141" s="3"/>
      <c r="B1141" s="4" t="s">
        <v>1177</v>
      </c>
      <c r="C1141" s="4">
        <v>0</v>
      </c>
      <c r="D1141" s="4" t="s">
        <v>104</v>
      </c>
    </row>
    <row r="1142" spans="1:4" ht="17.25" thickBot="1">
      <c r="A1142" s="3"/>
      <c r="B1142" s="4" t="s">
        <v>1178</v>
      </c>
      <c r="C1142" s="4">
        <v>0</v>
      </c>
      <c r="D1142" s="4" t="s">
        <v>104</v>
      </c>
    </row>
    <row r="1143" spans="1:4" ht="17.25" thickBot="1">
      <c r="A1143" s="3"/>
      <c r="B1143" s="4" t="s">
        <v>1179</v>
      </c>
      <c r="C1143" s="4">
        <v>0</v>
      </c>
      <c r="D1143" s="4" t="s">
        <v>104</v>
      </c>
    </row>
    <row r="1144" spans="1:4" ht="17.25" thickBot="1">
      <c r="A1144" s="3"/>
      <c r="B1144" s="4" t="s">
        <v>1180</v>
      </c>
      <c r="C1144" s="4">
        <v>0</v>
      </c>
      <c r="D1144" s="4" t="s">
        <v>104</v>
      </c>
    </row>
    <row r="1145" spans="1:4" ht="17.25" thickBot="1">
      <c r="A1145" s="3"/>
      <c r="B1145" s="4" t="s">
        <v>1181</v>
      </c>
      <c r="C1145" s="4">
        <v>0</v>
      </c>
      <c r="D1145" s="4" t="s">
        <v>104</v>
      </c>
    </row>
    <row r="1146" spans="1:4" ht="17.25" thickBot="1">
      <c r="A1146" s="3"/>
      <c r="B1146" s="4" t="s">
        <v>1182</v>
      </c>
      <c r="C1146" s="4">
        <v>0</v>
      </c>
      <c r="D1146" s="4" t="s">
        <v>104</v>
      </c>
    </row>
    <row r="1147" spans="1:4" ht="17.25" thickBot="1">
      <c r="A1147" s="3"/>
      <c r="B1147" s="4" t="s">
        <v>1183</v>
      </c>
      <c r="C1147" s="4">
        <v>0</v>
      </c>
      <c r="D1147" s="4" t="s">
        <v>104</v>
      </c>
    </row>
    <row r="1148" spans="1:4" ht="17.25" thickBot="1">
      <c r="A1148" s="3"/>
      <c r="B1148" s="4" t="s">
        <v>1184</v>
      </c>
      <c r="C1148" s="4">
        <v>0</v>
      </c>
      <c r="D1148" s="4" t="s">
        <v>104</v>
      </c>
    </row>
    <row r="1149" spans="1:4" ht="17.25" thickBot="1">
      <c r="A1149" s="3"/>
      <c r="B1149" s="4" t="s">
        <v>1185</v>
      </c>
      <c r="C1149" s="4">
        <v>0</v>
      </c>
      <c r="D1149" s="4" t="s">
        <v>104</v>
      </c>
    </row>
    <row r="1150" spans="1:4" ht="17.25" thickBot="1">
      <c r="A1150" s="3"/>
      <c r="B1150" s="4" t="s">
        <v>1186</v>
      </c>
      <c r="C1150" s="4">
        <v>0</v>
      </c>
      <c r="D1150" s="4" t="s">
        <v>104</v>
      </c>
    </row>
    <row r="1151" spans="1:4" ht="17.25" thickBot="1">
      <c r="A1151" s="3"/>
      <c r="B1151" s="4" t="s">
        <v>1187</v>
      </c>
      <c r="C1151" s="4">
        <v>0</v>
      </c>
      <c r="D1151" s="4" t="s">
        <v>104</v>
      </c>
    </row>
    <row r="1152" spans="1:4" ht="17.25" thickBot="1">
      <c r="A1152" s="3"/>
      <c r="B1152" s="4" t="s">
        <v>1188</v>
      </c>
      <c r="C1152" s="4">
        <v>0</v>
      </c>
      <c r="D1152" s="4" t="s">
        <v>104</v>
      </c>
    </row>
    <row r="1153" spans="1:4" ht="17.25" thickBot="1">
      <c r="A1153" s="3"/>
      <c r="B1153" s="4" t="s">
        <v>1189</v>
      </c>
      <c r="C1153" s="4">
        <v>0</v>
      </c>
      <c r="D1153" s="4" t="s">
        <v>104</v>
      </c>
    </row>
    <row r="1154" spans="1:4" ht="17.25" thickBot="1">
      <c r="A1154" s="3"/>
      <c r="B1154" s="4" t="s">
        <v>1190</v>
      </c>
      <c r="C1154" s="4">
        <v>0</v>
      </c>
      <c r="D1154" s="4" t="s">
        <v>104</v>
      </c>
    </row>
    <row r="1155" spans="1:4" ht="17.25" thickBot="1">
      <c r="A1155" s="3"/>
      <c r="B1155" s="4" t="s">
        <v>1191</v>
      </c>
      <c r="C1155" s="4">
        <v>0</v>
      </c>
      <c r="D1155" s="4" t="s">
        <v>104</v>
      </c>
    </row>
    <row r="1156" spans="1:4" ht="17.25" thickBot="1">
      <c r="A1156" s="3"/>
      <c r="B1156" s="4" t="s">
        <v>1192</v>
      </c>
      <c r="C1156" s="4">
        <v>0</v>
      </c>
      <c r="D1156" s="4" t="s">
        <v>104</v>
      </c>
    </row>
    <row r="1157" spans="1:4" ht="17.25" thickBot="1">
      <c r="A1157" s="3"/>
      <c r="B1157" s="4" t="s">
        <v>1193</v>
      </c>
      <c r="C1157" s="4">
        <v>0</v>
      </c>
      <c r="D1157" s="4" t="s">
        <v>104</v>
      </c>
    </row>
    <row r="1158" spans="1:4" ht="17.25" thickBot="1">
      <c r="A1158" s="3"/>
      <c r="B1158" s="4" t="s">
        <v>1194</v>
      </c>
      <c r="C1158" s="4">
        <v>0</v>
      </c>
      <c r="D1158" s="4" t="s">
        <v>104</v>
      </c>
    </row>
    <row r="1159" spans="1:4" ht="17.25" thickBot="1">
      <c r="A1159" s="3"/>
      <c r="B1159" s="4" t="s">
        <v>1195</v>
      </c>
      <c r="C1159" s="4">
        <v>0</v>
      </c>
      <c r="D1159" s="4" t="s">
        <v>104</v>
      </c>
    </row>
    <row r="1160" spans="1:4" ht="17.25" thickBot="1">
      <c r="A1160" s="3"/>
      <c r="B1160" s="4" t="s">
        <v>1196</v>
      </c>
      <c r="C1160" s="4">
        <v>0</v>
      </c>
      <c r="D1160" s="4" t="s">
        <v>104</v>
      </c>
    </row>
    <row r="1161" spans="1:4" ht="17.25" thickBot="1">
      <c r="A1161" s="3"/>
      <c r="B1161" s="4" t="s">
        <v>1197</v>
      </c>
      <c r="C1161" s="4">
        <v>0</v>
      </c>
      <c r="D1161" s="4" t="s">
        <v>104</v>
      </c>
    </row>
    <row r="1162" spans="1:4" ht="17.25" thickBot="1">
      <c r="A1162" s="3"/>
      <c r="B1162" s="4" t="s">
        <v>1198</v>
      </c>
      <c r="C1162" s="4">
        <v>0</v>
      </c>
      <c r="D1162" s="4" t="s">
        <v>104</v>
      </c>
    </row>
    <row r="1163" spans="1:4" ht="17.25" thickBot="1">
      <c r="A1163" s="3"/>
      <c r="B1163" s="4" t="s">
        <v>1199</v>
      </c>
      <c r="C1163" s="4">
        <v>0</v>
      </c>
      <c r="D1163" s="4" t="s">
        <v>104</v>
      </c>
    </row>
    <row r="1164" spans="1:4" ht="17.25" thickBot="1">
      <c r="A1164" s="3"/>
      <c r="B1164" s="4" t="s">
        <v>1200</v>
      </c>
      <c r="C1164" s="4">
        <v>0</v>
      </c>
      <c r="D1164" s="4" t="s">
        <v>104</v>
      </c>
    </row>
    <row r="1165" spans="1:4" ht="17.25" thickBot="1">
      <c r="A1165" s="3"/>
      <c r="B1165" s="4" t="s">
        <v>1201</v>
      </c>
      <c r="C1165" s="4">
        <v>0</v>
      </c>
      <c r="D1165" s="4" t="s">
        <v>104</v>
      </c>
    </row>
    <row r="1166" spans="1:4" ht="17.25" thickBot="1">
      <c r="A1166" s="3"/>
      <c r="B1166" s="4" t="s">
        <v>1202</v>
      </c>
      <c r="C1166" s="4">
        <v>0</v>
      </c>
      <c r="D1166" s="4" t="s">
        <v>104</v>
      </c>
    </row>
    <row r="1167" spans="1:4" ht="17.25" thickBot="1">
      <c r="A1167" s="3"/>
      <c r="B1167" s="4" t="s">
        <v>1203</v>
      </c>
      <c r="C1167" s="4">
        <v>0</v>
      </c>
      <c r="D1167" s="4" t="s">
        <v>104</v>
      </c>
    </row>
    <row r="1168" spans="1:4" ht="17.25" thickBot="1">
      <c r="A1168" s="3"/>
      <c r="B1168" s="4" t="s">
        <v>1204</v>
      </c>
      <c r="C1168" s="4">
        <v>0</v>
      </c>
      <c r="D1168" s="4" t="s">
        <v>104</v>
      </c>
    </row>
    <row r="1169" spans="1:4" ht="17.25" thickBot="1">
      <c r="A1169" s="3"/>
      <c r="B1169" s="4" t="s">
        <v>1205</v>
      </c>
      <c r="C1169" s="4">
        <v>0</v>
      </c>
      <c r="D1169" s="4" t="s">
        <v>104</v>
      </c>
    </row>
    <row r="1170" spans="1:4" ht="17.25" thickBot="1">
      <c r="A1170" s="3"/>
      <c r="B1170" s="4" t="s">
        <v>1206</v>
      </c>
      <c r="C1170" s="4">
        <v>0</v>
      </c>
      <c r="D1170" s="4" t="s">
        <v>104</v>
      </c>
    </row>
    <row r="1171" spans="1:4" ht="17.25" thickBot="1">
      <c r="A1171" s="3"/>
      <c r="B1171" s="4" t="s">
        <v>1207</v>
      </c>
      <c r="C1171" s="4">
        <v>0</v>
      </c>
      <c r="D1171" s="4" t="s">
        <v>104</v>
      </c>
    </row>
    <row r="1172" spans="1:4" ht="17.25" thickBot="1">
      <c r="A1172" s="3"/>
      <c r="B1172" s="4" t="s">
        <v>1208</v>
      </c>
      <c r="C1172" s="4">
        <v>0</v>
      </c>
      <c r="D1172" s="4" t="s">
        <v>104</v>
      </c>
    </row>
    <row r="1173" spans="1:4" ht="17.25" thickBot="1">
      <c r="A1173" s="3"/>
      <c r="B1173" s="4" t="s">
        <v>1209</v>
      </c>
      <c r="C1173" s="4">
        <v>0</v>
      </c>
      <c r="D1173" s="4" t="s">
        <v>104</v>
      </c>
    </row>
    <row r="1174" spans="1:4" ht="17.25" thickBot="1">
      <c r="A1174" s="3"/>
      <c r="B1174" s="4" t="s">
        <v>1210</v>
      </c>
      <c r="C1174" s="4">
        <v>0</v>
      </c>
      <c r="D1174" s="4" t="s">
        <v>104</v>
      </c>
    </row>
    <row r="1175" spans="1:4" ht="17.25" thickBot="1">
      <c r="A1175" s="3"/>
      <c r="B1175" s="4" t="s">
        <v>1211</v>
      </c>
      <c r="C1175" s="4">
        <v>0</v>
      </c>
      <c r="D1175" s="4" t="s">
        <v>104</v>
      </c>
    </row>
    <row r="1176" spans="1:4" ht="17.25" thickBot="1">
      <c r="A1176" s="3"/>
      <c r="B1176" s="4" t="s">
        <v>1212</v>
      </c>
      <c r="C1176" s="4">
        <v>0</v>
      </c>
      <c r="D1176" s="4" t="s">
        <v>104</v>
      </c>
    </row>
    <row r="1177" spans="1:4" ht="17.25" thickBot="1">
      <c r="A1177" s="3"/>
      <c r="B1177" s="4" t="s">
        <v>1213</v>
      </c>
      <c r="C1177" s="4">
        <v>0</v>
      </c>
      <c r="D1177" s="4" t="s">
        <v>104</v>
      </c>
    </row>
    <row r="1178" spans="1:4" ht="17.25" thickBot="1">
      <c r="A1178" s="3"/>
      <c r="B1178" s="4" t="s">
        <v>1214</v>
      </c>
      <c r="C1178" s="4">
        <v>0</v>
      </c>
      <c r="D1178" s="4" t="s">
        <v>104</v>
      </c>
    </row>
    <row r="1179" spans="1:4" ht="17.25" thickBot="1">
      <c r="A1179" s="3"/>
      <c r="B1179" s="4" t="s">
        <v>1215</v>
      </c>
      <c r="C1179" s="4">
        <v>0</v>
      </c>
      <c r="D1179" s="4" t="s">
        <v>104</v>
      </c>
    </row>
    <row r="1180" spans="1:4" ht="17.25" thickBot="1">
      <c r="A1180" s="3"/>
      <c r="B1180" s="4" t="s">
        <v>1216</v>
      </c>
      <c r="C1180" s="4">
        <v>0</v>
      </c>
      <c r="D1180" s="4" t="s">
        <v>104</v>
      </c>
    </row>
    <row r="1181" spans="1:4" ht="17.25" thickBot="1">
      <c r="A1181" s="3"/>
      <c r="B1181" s="4" t="s">
        <v>1217</v>
      </c>
      <c r="C1181" s="4">
        <v>0</v>
      </c>
      <c r="D1181" s="4" t="s">
        <v>104</v>
      </c>
    </row>
    <row r="1182" spans="1:4" ht="17.25" thickBot="1">
      <c r="A1182" s="3"/>
      <c r="B1182" s="4" t="s">
        <v>1218</v>
      </c>
      <c r="C1182" s="4">
        <v>0</v>
      </c>
      <c r="D1182" s="4" t="s">
        <v>104</v>
      </c>
    </row>
    <row r="1183" spans="1:4" ht="17.25" thickBot="1">
      <c r="A1183" s="3"/>
      <c r="B1183" s="4" t="s">
        <v>1219</v>
      </c>
      <c r="C1183" s="4">
        <v>0</v>
      </c>
      <c r="D1183" s="4" t="s">
        <v>104</v>
      </c>
    </row>
    <row r="1184" spans="1:4" ht="17.25" thickBot="1">
      <c r="A1184" s="3"/>
      <c r="B1184" s="4" t="s">
        <v>1220</v>
      </c>
      <c r="C1184" s="4">
        <v>0</v>
      </c>
      <c r="D1184" s="4" t="s">
        <v>104</v>
      </c>
    </row>
    <row r="1185" spans="1:4" ht="17.25" thickBot="1">
      <c r="A1185" s="3"/>
      <c r="B1185" s="4" t="s">
        <v>1221</v>
      </c>
      <c r="C1185" s="4">
        <v>0</v>
      </c>
      <c r="D1185" s="4" t="s">
        <v>104</v>
      </c>
    </row>
    <row r="1186" spans="1:4" ht="17.25" thickBot="1">
      <c r="A1186" s="3"/>
      <c r="B1186" s="4" t="s">
        <v>1222</v>
      </c>
      <c r="C1186" s="4">
        <v>0</v>
      </c>
      <c r="D1186" s="4" t="s">
        <v>104</v>
      </c>
    </row>
    <row r="1187" spans="1:4" ht="17.25" thickBot="1">
      <c r="A1187" s="3"/>
      <c r="B1187" s="4" t="s">
        <v>1223</v>
      </c>
      <c r="C1187" s="4">
        <v>0</v>
      </c>
      <c r="D1187" s="4" t="s">
        <v>104</v>
      </c>
    </row>
    <row r="1188" spans="1:4" ht="17.25" thickBot="1">
      <c r="A1188" s="3"/>
      <c r="B1188" s="4" t="s">
        <v>1224</v>
      </c>
      <c r="C1188" s="4">
        <v>0</v>
      </c>
      <c r="D1188" s="4" t="s">
        <v>104</v>
      </c>
    </row>
    <row r="1189" spans="1:4" ht="17.25" thickBot="1">
      <c r="A1189" s="3"/>
      <c r="B1189" s="4" t="s">
        <v>1225</v>
      </c>
      <c r="C1189" s="4">
        <v>0</v>
      </c>
      <c r="D1189" s="4" t="s">
        <v>104</v>
      </c>
    </row>
    <row r="1190" spans="1:4" ht="17.25" thickBot="1">
      <c r="A1190" s="3"/>
      <c r="B1190" s="4" t="s">
        <v>1226</v>
      </c>
      <c r="C1190" s="4">
        <v>0</v>
      </c>
      <c r="D1190" s="4" t="s">
        <v>104</v>
      </c>
    </row>
    <row r="1191" spans="1:4" ht="17.25" thickBot="1">
      <c r="A1191" s="3"/>
      <c r="B1191" s="4" t="s">
        <v>1227</v>
      </c>
      <c r="C1191" s="4">
        <v>0</v>
      </c>
      <c r="D1191" s="4" t="s">
        <v>104</v>
      </c>
    </row>
    <row r="1192" spans="1:4" ht="17.25" thickBot="1">
      <c r="A1192" s="3"/>
      <c r="B1192" s="4" t="s">
        <v>1228</v>
      </c>
      <c r="C1192" s="4">
        <v>0</v>
      </c>
      <c r="D1192" s="4" t="s">
        <v>104</v>
      </c>
    </row>
    <row r="1193" spans="1:4" ht="17.25" thickBot="1">
      <c r="A1193" s="3"/>
      <c r="B1193" s="4" t="s">
        <v>1229</v>
      </c>
      <c r="C1193" s="4">
        <v>0</v>
      </c>
      <c r="D1193" s="4" t="s">
        <v>104</v>
      </c>
    </row>
    <row r="1194" spans="1:4" ht="17.25" thickBot="1">
      <c r="A1194" s="3"/>
      <c r="B1194" s="4" t="s">
        <v>1230</v>
      </c>
      <c r="C1194" s="4">
        <v>0</v>
      </c>
      <c r="D1194" s="4" t="s">
        <v>104</v>
      </c>
    </row>
    <row r="1195" spans="1:4" ht="17.25" thickBot="1">
      <c r="A1195" s="3"/>
      <c r="B1195" s="4" t="s">
        <v>1231</v>
      </c>
      <c r="C1195" s="4">
        <v>0</v>
      </c>
      <c r="D1195" s="4" t="s">
        <v>104</v>
      </c>
    </row>
    <row r="1196" spans="1:4" ht="17.25" thickBot="1">
      <c r="A1196" s="3"/>
      <c r="B1196" s="4" t="s">
        <v>1232</v>
      </c>
      <c r="C1196" s="4">
        <v>0</v>
      </c>
      <c r="D1196" s="4" t="s">
        <v>104</v>
      </c>
    </row>
    <row r="1197" spans="1:4" ht="17.25" thickBot="1">
      <c r="A1197" s="3"/>
      <c r="B1197" s="4" t="s">
        <v>1233</v>
      </c>
      <c r="C1197" s="4">
        <v>0</v>
      </c>
      <c r="D1197" s="4" t="s">
        <v>104</v>
      </c>
    </row>
    <row r="1198" spans="1:4" ht="17.25" thickBot="1">
      <c r="A1198" s="3"/>
      <c r="B1198" s="4" t="s">
        <v>1234</v>
      </c>
      <c r="C1198" s="4">
        <v>0</v>
      </c>
      <c r="D1198" s="4" t="s">
        <v>104</v>
      </c>
    </row>
    <row r="1199" spans="1:4" ht="17.25" thickBot="1">
      <c r="A1199" s="3"/>
      <c r="B1199" s="4" t="s">
        <v>1235</v>
      </c>
      <c r="C1199" s="4">
        <v>0</v>
      </c>
      <c r="D1199" s="4" t="s">
        <v>104</v>
      </c>
    </row>
    <row r="1200" spans="1:4" ht="17.25" thickBot="1">
      <c r="A1200" s="3"/>
      <c r="B1200" s="4" t="s">
        <v>1236</v>
      </c>
      <c r="C1200" s="4">
        <v>0</v>
      </c>
      <c r="D1200" s="4" t="s">
        <v>104</v>
      </c>
    </row>
    <row r="1201" spans="1:4" ht="17.25" thickBot="1">
      <c r="A1201" s="3"/>
      <c r="B1201" s="4" t="s">
        <v>1237</v>
      </c>
      <c r="C1201" s="4">
        <v>0</v>
      </c>
      <c r="D1201" s="4" t="s">
        <v>104</v>
      </c>
    </row>
    <row r="1202" spans="1:4" ht="17.25" thickBot="1">
      <c r="A1202" s="3"/>
      <c r="B1202" s="4" t="s">
        <v>1238</v>
      </c>
      <c r="C1202" s="4">
        <v>39230</v>
      </c>
      <c r="D1202" s="4" t="s">
        <v>104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1"/>
  <sheetViews>
    <sheetView topLeftCell="F1" workbookViewId="0">
      <selection activeCell="G16" sqref="G16"/>
    </sheetView>
  </sheetViews>
  <sheetFormatPr defaultRowHeight="16.5"/>
  <sheetData>
    <row r="1" spans="1:16" ht="17.25" thickBot="1">
      <c r="A1" s="1"/>
      <c r="B1" s="2" t="s">
        <v>0</v>
      </c>
      <c r="C1" s="2" t="s">
        <v>1</v>
      </c>
      <c r="D1" s="2" t="s">
        <v>2</v>
      </c>
      <c r="F1" s="1"/>
      <c r="G1" s="2" t="s">
        <v>0</v>
      </c>
      <c r="H1" s="2" t="s">
        <v>1</v>
      </c>
      <c r="I1" s="2" t="s">
        <v>2</v>
      </c>
      <c r="M1" s="1"/>
      <c r="N1" s="2" t="s">
        <v>0</v>
      </c>
      <c r="O1" s="2" t="s">
        <v>1</v>
      </c>
      <c r="P1" s="2" t="s">
        <v>2</v>
      </c>
    </row>
    <row r="2" spans="1:16" ht="30.75" thickBot="1">
      <c r="A2" s="3"/>
      <c r="B2" s="4" t="s">
        <v>3</v>
      </c>
      <c r="C2" s="4">
        <v>1</v>
      </c>
      <c r="D2" s="4" t="s">
        <v>4</v>
      </c>
      <c r="F2" s="3"/>
      <c r="G2" s="4" t="s">
        <v>3</v>
      </c>
      <c r="H2" s="4">
        <v>134</v>
      </c>
      <c r="I2" s="4" t="s">
        <v>307</v>
      </c>
      <c r="M2" s="3"/>
      <c r="N2" s="4" t="s">
        <v>3</v>
      </c>
      <c r="O2" s="4">
        <v>7119</v>
      </c>
      <c r="P2" s="4" t="s">
        <v>104</v>
      </c>
    </row>
    <row r="3" spans="1:16" ht="30.75" thickBot="1">
      <c r="A3" s="3"/>
      <c r="B3" s="4" t="s">
        <v>5</v>
      </c>
      <c r="C3" s="4">
        <v>0.88160490999999996</v>
      </c>
      <c r="D3" s="4" t="s">
        <v>4</v>
      </c>
      <c r="F3" s="3"/>
      <c r="G3" s="4" t="s">
        <v>5</v>
      </c>
      <c r="H3" s="4">
        <v>162</v>
      </c>
      <c r="I3" s="4" t="s">
        <v>307</v>
      </c>
      <c r="K3">
        <f>H3-H2</f>
        <v>28</v>
      </c>
      <c r="M3" s="3"/>
      <c r="N3" s="4" t="s">
        <v>5</v>
      </c>
      <c r="O3" s="4">
        <v>7023</v>
      </c>
      <c r="P3" s="4" t="s">
        <v>104</v>
      </c>
    </row>
    <row r="4" spans="1:16" ht="30.75" thickBot="1">
      <c r="A4" s="3"/>
      <c r="B4" s="4" t="s">
        <v>6</v>
      </c>
      <c r="C4" s="4">
        <v>0.73699033300000005</v>
      </c>
      <c r="D4" s="4" t="s">
        <v>4</v>
      </c>
      <c r="F4" s="3"/>
      <c r="G4" s="4" t="s">
        <v>6</v>
      </c>
      <c r="H4" s="4">
        <v>296</v>
      </c>
      <c r="I4" s="4" t="s">
        <v>307</v>
      </c>
      <c r="K4">
        <f t="shared" ref="K4:K10" si="0">H4-H3</f>
        <v>134</v>
      </c>
      <c r="M4" s="3"/>
      <c r="N4" s="4" t="s">
        <v>6</v>
      </c>
      <c r="O4" s="4">
        <v>7412</v>
      </c>
      <c r="P4" s="4" t="s">
        <v>104</v>
      </c>
    </row>
    <row r="5" spans="1:16" ht="30.75" thickBot="1">
      <c r="A5" s="3"/>
      <c r="B5" s="4" t="s">
        <v>7</v>
      </c>
      <c r="C5" s="4">
        <v>0.58992731600000003</v>
      </c>
      <c r="D5" s="4" t="s">
        <v>4</v>
      </c>
      <c r="F5" s="3"/>
      <c r="G5" s="4" t="s">
        <v>7</v>
      </c>
      <c r="H5" s="4">
        <v>430</v>
      </c>
      <c r="I5" s="4" t="s">
        <v>307</v>
      </c>
      <c r="K5">
        <f t="shared" si="0"/>
        <v>134</v>
      </c>
      <c r="M5" s="3"/>
      <c r="N5" s="4" t="s">
        <v>7</v>
      </c>
      <c r="O5" s="4">
        <v>6250</v>
      </c>
      <c r="P5" s="4" t="s">
        <v>104</v>
      </c>
    </row>
    <row r="6" spans="1:16" ht="30.75" thickBot="1">
      <c r="A6" s="3"/>
      <c r="B6" s="4" t="s">
        <v>8</v>
      </c>
      <c r="C6" s="4">
        <v>0.47773563899999999</v>
      </c>
      <c r="D6" s="4" t="s">
        <v>4</v>
      </c>
      <c r="F6" s="3"/>
      <c r="G6" s="4" t="s">
        <v>8</v>
      </c>
      <c r="H6" s="4">
        <v>458</v>
      </c>
      <c r="I6" s="4" t="s">
        <v>307</v>
      </c>
      <c r="K6">
        <f t="shared" si="0"/>
        <v>28</v>
      </c>
      <c r="M6" s="3"/>
      <c r="N6" s="4" t="s">
        <v>8</v>
      </c>
      <c r="O6" s="4">
        <v>7579</v>
      </c>
      <c r="P6" s="4" t="s">
        <v>104</v>
      </c>
    </row>
    <row r="7" spans="1:16" ht="30.75" thickBot="1">
      <c r="A7" s="3"/>
      <c r="B7" s="4" t="s">
        <v>9</v>
      </c>
      <c r="C7" s="4">
        <v>0.40132161999999999</v>
      </c>
      <c r="D7" s="4" t="s">
        <v>4</v>
      </c>
      <c r="F7" s="3"/>
      <c r="G7" s="4" t="s">
        <v>9</v>
      </c>
      <c r="H7" s="4">
        <v>592</v>
      </c>
      <c r="I7" s="4" t="s">
        <v>307</v>
      </c>
      <c r="K7">
        <f t="shared" si="0"/>
        <v>134</v>
      </c>
      <c r="M7" s="3"/>
      <c r="N7" s="4" t="s">
        <v>9</v>
      </c>
      <c r="O7" s="4">
        <v>7036</v>
      </c>
      <c r="P7" s="4" t="s">
        <v>104</v>
      </c>
    </row>
    <row r="8" spans="1:16" ht="30.75" thickBot="1">
      <c r="A8" s="3"/>
      <c r="B8" s="4" t="s">
        <v>10</v>
      </c>
      <c r="C8" s="4">
        <v>0.28624132299999999</v>
      </c>
      <c r="D8" s="4" t="s">
        <v>4</v>
      </c>
      <c r="F8" s="3"/>
      <c r="G8" s="4" t="s">
        <v>10</v>
      </c>
      <c r="H8" s="4">
        <v>725</v>
      </c>
      <c r="I8" s="4" t="s">
        <v>307</v>
      </c>
      <c r="K8">
        <f t="shared" si="0"/>
        <v>133</v>
      </c>
      <c r="M8" s="3"/>
      <c r="N8" s="4" t="s">
        <v>10</v>
      </c>
      <c r="O8" s="4">
        <v>6965</v>
      </c>
      <c r="P8" s="4" t="s">
        <v>104</v>
      </c>
    </row>
    <row r="9" spans="1:16" ht="30.75" thickBot="1">
      <c r="A9" s="3"/>
      <c r="B9" s="4" t="s">
        <v>11</v>
      </c>
      <c r="C9" s="4">
        <v>0.171722457</v>
      </c>
      <c r="D9" s="4" t="s">
        <v>4</v>
      </c>
      <c r="F9" s="3"/>
      <c r="G9" s="4" t="s">
        <v>11</v>
      </c>
      <c r="H9" s="4">
        <v>754</v>
      </c>
      <c r="I9" s="4" t="s">
        <v>307</v>
      </c>
      <c r="K9">
        <f t="shared" si="0"/>
        <v>29</v>
      </c>
      <c r="M9" s="3"/>
      <c r="N9" s="4" t="s">
        <v>11</v>
      </c>
      <c r="O9" s="4">
        <v>7684</v>
      </c>
      <c r="P9" s="4" t="s">
        <v>104</v>
      </c>
    </row>
    <row r="10" spans="1:16" ht="30.75" thickBot="1">
      <c r="A10" s="3"/>
      <c r="B10" s="4" t="s">
        <v>12</v>
      </c>
      <c r="C10" s="4">
        <v>7.1322009000000006E-2</v>
      </c>
      <c r="D10" s="4" t="s">
        <v>4</v>
      </c>
      <c r="F10" s="3"/>
      <c r="G10" s="4" t="s">
        <v>12</v>
      </c>
      <c r="H10" s="4">
        <v>887</v>
      </c>
      <c r="I10" s="4" t="s">
        <v>307</v>
      </c>
      <c r="K10">
        <f t="shared" si="0"/>
        <v>133</v>
      </c>
      <c r="M10" s="3"/>
      <c r="N10" s="4" t="s">
        <v>12</v>
      </c>
      <c r="O10" s="4">
        <v>6595</v>
      </c>
      <c r="P10" s="4" t="s">
        <v>104</v>
      </c>
    </row>
    <row r="11" spans="1:16" ht="17.25" thickBot="1">
      <c r="A11" s="3"/>
      <c r="B11" s="4" t="s">
        <v>13</v>
      </c>
      <c r="C11" s="4">
        <v>0</v>
      </c>
      <c r="D11" s="4" t="s">
        <v>4</v>
      </c>
      <c r="M11" s="3"/>
      <c r="N11" s="4" t="s">
        <v>13</v>
      </c>
      <c r="O11" s="4">
        <v>8515</v>
      </c>
      <c r="P11" s="4" t="s">
        <v>104</v>
      </c>
    </row>
    <row r="12" spans="1:16" ht="17.25" thickBot="1">
      <c r="A12" s="3"/>
      <c r="B12" s="4" t="s">
        <v>14</v>
      </c>
      <c r="C12" s="4">
        <v>0</v>
      </c>
      <c r="D12" s="4" t="s">
        <v>4</v>
      </c>
      <c r="M12" s="3"/>
      <c r="N12" s="4" t="s">
        <v>14</v>
      </c>
      <c r="O12" s="4">
        <v>6330</v>
      </c>
      <c r="P12" s="4" t="s">
        <v>104</v>
      </c>
    </row>
    <row r="13" spans="1:16" ht="17.25" thickBot="1">
      <c r="A13" s="3"/>
      <c r="B13" s="4" t="s">
        <v>15</v>
      </c>
      <c r="C13" s="4">
        <v>0</v>
      </c>
      <c r="D13" s="4" t="s">
        <v>4</v>
      </c>
      <c r="M13" s="3"/>
      <c r="N13" s="4" t="s">
        <v>15</v>
      </c>
      <c r="O13" s="4">
        <v>8111</v>
      </c>
      <c r="P13" s="4" t="s">
        <v>104</v>
      </c>
    </row>
    <row r="14" spans="1:16" ht="17.25" thickBot="1">
      <c r="A14" s="3"/>
      <c r="B14" s="4" t="s">
        <v>16</v>
      </c>
      <c r="C14" s="4">
        <v>0</v>
      </c>
      <c r="D14" s="4" t="s">
        <v>4</v>
      </c>
      <c r="M14" s="3"/>
      <c r="N14" s="4" t="s">
        <v>16</v>
      </c>
      <c r="O14" s="4">
        <v>7762</v>
      </c>
      <c r="P14" s="4" t="s">
        <v>104</v>
      </c>
    </row>
    <row r="15" spans="1:16" ht="17.25" thickBot="1">
      <c r="A15" s="3"/>
      <c r="B15" s="4" t="s">
        <v>17</v>
      </c>
      <c r="C15" s="4">
        <v>0</v>
      </c>
      <c r="D15" s="4" t="s">
        <v>4</v>
      </c>
      <c r="G15">
        <v>308250</v>
      </c>
      <c r="M15" s="3"/>
      <c r="N15" s="4" t="s">
        <v>17</v>
      </c>
      <c r="O15" s="4">
        <v>7692</v>
      </c>
      <c r="P15" s="4" t="s">
        <v>104</v>
      </c>
    </row>
    <row r="16" spans="1:16" ht="17.25" thickBot="1">
      <c r="A16" s="3"/>
      <c r="B16" s="4" t="s">
        <v>18</v>
      </c>
      <c r="C16" s="4">
        <v>0</v>
      </c>
      <c r="D16" s="4" t="s">
        <v>4</v>
      </c>
      <c r="M16" s="3"/>
      <c r="N16" s="4" t="s">
        <v>18</v>
      </c>
      <c r="O16" s="4">
        <v>8225</v>
      </c>
      <c r="P16" s="4" t="s">
        <v>104</v>
      </c>
    </row>
    <row r="17" spans="1:16" ht="17.25" thickBot="1">
      <c r="A17" s="3"/>
      <c r="B17" s="4" t="s">
        <v>19</v>
      </c>
      <c r="C17" s="4">
        <v>0</v>
      </c>
      <c r="D17" s="4" t="s">
        <v>4</v>
      </c>
      <c r="M17" s="3"/>
      <c r="N17" s="4" t="s">
        <v>19</v>
      </c>
      <c r="O17" s="4">
        <v>8076</v>
      </c>
      <c r="P17" s="4" t="s">
        <v>104</v>
      </c>
    </row>
    <row r="18" spans="1:16" ht="17.25" thickBot="1">
      <c r="A18" s="3"/>
      <c r="B18" s="4" t="s">
        <v>20</v>
      </c>
      <c r="C18" s="4">
        <v>0</v>
      </c>
      <c r="D18" s="4" t="s">
        <v>4</v>
      </c>
      <c r="M18" s="3"/>
      <c r="N18" s="4" t="s">
        <v>20</v>
      </c>
      <c r="O18" s="4">
        <v>7787</v>
      </c>
      <c r="P18" s="4" t="s">
        <v>104</v>
      </c>
    </row>
    <row r="19" spans="1:16" ht="17.25" thickBot="1">
      <c r="A19" s="3"/>
      <c r="B19" s="4" t="s">
        <v>21</v>
      </c>
      <c r="C19" s="4">
        <v>0</v>
      </c>
      <c r="D19" s="4" t="s">
        <v>4</v>
      </c>
      <c r="M19" s="3"/>
      <c r="N19" s="4" t="s">
        <v>21</v>
      </c>
      <c r="O19" s="4">
        <v>8032</v>
      </c>
      <c r="P19" s="4" t="s">
        <v>104</v>
      </c>
    </row>
    <row r="20" spans="1:16" ht="17.25" thickBot="1">
      <c r="A20" s="3"/>
      <c r="B20" s="4" t="s">
        <v>22</v>
      </c>
      <c r="C20" s="4">
        <v>0</v>
      </c>
      <c r="D20" s="4" t="s">
        <v>4</v>
      </c>
      <c r="M20" s="3"/>
      <c r="N20" s="4" t="s">
        <v>22</v>
      </c>
      <c r="O20" s="4">
        <v>7782</v>
      </c>
      <c r="P20" s="4" t="s">
        <v>104</v>
      </c>
    </row>
    <row r="21" spans="1:16" ht="17.25" thickBot="1">
      <c r="A21" s="3"/>
      <c r="B21" s="4" t="s">
        <v>23</v>
      </c>
      <c r="C21" s="4">
        <v>0</v>
      </c>
      <c r="D21" s="4" t="s">
        <v>4</v>
      </c>
      <c r="M21" s="3"/>
      <c r="N21" s="4" t="s">
        <v>23</v>
      </c>
      <c r="O21" s="4">
        <v>7359</v>
      </c>
      <c r="P21" s="4" t="s">
        <v>104</v>
      </c>
    </row>
    <row r="22" spans="1:16" ht="17.25" thickBot="1">
      <c r="A22" s="3"/>
      <c r="B22" s="4" t="s">
        <v>24</v>
      </c>
      <c r="C22" s="4">
        <v>0</v>
      </c>
      <c r="D22" s="4" t="s">
        <v>4</v>
      </c>
      <c r="M22" s="3"/>
      <c r="N22" s="4" t="s">
        <v>24</v>
      </c>
      <c r="O22" s="4">
        <v>8250</v>
      </c>
      <c r="P22" s="4" t="s">
        <v>104</v>
      </c>
    </row>
    <row r="23" spans="1:16" ht="17.25" thickBot="1">
      <c r="A23" s="3"/>
      <c r="B23" s="4" t="s">
        <v>25</v>
      </c>
      <c r="C23" s="4">
        <v>0</v>
      </c>
      <c r="D23" s="4" t="s">
        <v>4</v>
      </c>
      <c r="M23" s="3"/>
      <c r="N23" s="4" t="s">
        <v>25</v>
      </c>
      <c r="O23" s="4">
        <v>7427</v>
      </c>
      <c r="P23" s="4" t="s">
        <v>104</v>
      </c>
    </row>
    <row r="24" spans="1:16" ht="17.25" thickBot="1">
      <c r="A24" s="3"/>
      <c r="B24" s="4" t="s">
        <v>26</v>
      </c>
      <c r="C24" s="4">
        <v>0</v>
      </c>
      <c r="D24" s="4" t="s">
        <v>4</v>
      </c>
      <c r="M24" s="3"/>
      <c r="N24" s="4" t="s">
        <v>26</v>
      </c>
      <c r="O24" s="4">
        <v>7197</v>
      </c>
      <c r="P24" s="4" t="s">
        <v>104</v>
      </c>
    </row>
    <row r="25" spans="1:16" ht="17.25" thickBot="1">
      <c r="A25" s="3"/>
      <c r="B25" s="4" t="s">
        <v>27</v>
      </c>
      <c r="C25" s="4">
        <v>0</v>
      </c>
      <c r="D25" s="4" t="s">
        <v>4</v>
      </c>
      <c r="M25" s="3"/>
      <c r="N25" s="4" t="s">
        <v>27</v>
      </c>
      <c r="O25" s="4">
        <v>7703</v>
      </c>
      <c r="P25" s="4" t="s">
        <v>104</v>
      </c>
    </row>
    <row r="26" spans="1:16" ht="17.25" thickBot="1">
      <c r="A26" s="3"/>
      <c r="B26" s="4" t="s">
        <v>28</v>
      </c>
      <c r="C26" s="4">
        <v>0</v>
      </c>
      <c r="D26" s="4" t="s">
        <v>4</v>
      </c>
      <c r="M26" s="3"/>
      <c r="N26" s="4" t="s">
        <v>28</v>
      </c>
      <c r="O26" s="4">
        <v>6046</v>
      </c>
      <c r="P26" s="4" t="s">
        <v>104</v>
      </c>
    </row>
    <row r="27" spans="1:16" ht="17.25" thickBot="1">
      <c r="A27" s="3"/>
      <c r="B27" s="4" t="s">
        <v>29</v>
      </c>
      <c r="C27" s="4">
        <v>0</v>
      </c>
      <c r="D27" s="4" t="s">
        <v>4</v>
      </c>
      <c r="M27" s="3"/>
      <c r="N27" s="4" t="s">
        <v>29</v>
      </c>
      <c r="O27" s="4">
        <v>7859</v>
      </c>
      <c r="P27" s="4" t="s">
        <v>104</v>
      </c>
    </row>
    <row r="28" spans="1:16" ht="17.25" thickBot="1">
      <c r="A28" s="3"/>
      <c r="B28" s="4" t="s">
        <v>30</v>
      </c>
      <c r="C28" s="4">
        <v>0</v>
      </c>
      <c r="D28" s="4" t="s">
        <v>4</v>
      </c>
      <c r="M28" s="3"/>
      <c r="N28" s="4" t="s">
        <v>30</v>
      </c>
      <c r="O28" s="4">
        <v>8169</v>
      </c>
      <c r="P28" s="4" t="s">
        <v>104</v>
      </c>
    </row>
    <row r="29" spans="1:16" ht="17.25" thickBot="1">
      <c r="A29" s="3"/>
      <c r="B29" s="4" t="s">
        <v>31</v>
      </c>
      <c r="C29" s="4">
        <v>0</v>
      </c>
      <c r="D29" s="4" t="s">
        <v>4</v>
      </c>
      <c r="M29" s="3"/>
      <c r="N29" s="4" t="s">
        <v>31</v>
      </c>
      <c r="O29" s="4">
        <v>8078</v>
      </c>
      <c r="P29" s="4" t="s">
        <v>104</v>
      </c>
    </row>
    <row r="30" spans="1:16" ht="17.25" thickBot="1">
      <c r="A30" s="3"/>
      <c r="B30" s="4" t="s">
        <v>32</v>
      </c>
      <c r="C30" s="4">
        <v>0</v>
      </c>
      <c r="D30" s="4" t="s">
        <v>4</v>
      </c>
      <c r="M30" s="3"/>
      <c r="N30" s="4" t="s">
        <v>32</v>
      </c>
      <c r="O30" s="4">
        <v>7590</v>
      </c>
      <c r="P30" s="4" t="s">
        <v>104</v>
      </c>
    </row>
    <row r="31" spans="1:16" ht="17.25" thickBot="1">
      <c r="A31" s="3"/>
      <c r="B31" s="4" t="s">
        <v>33</v>
      </c>
      <c r="C31" s="4">
        <v>0</v>
      </c>
      <c r="D31" s="4" t="s">
        <v>4</v>
      </c>
      <c r="M31" s="3"/>
      <c r="N31" s="4" t="s">
        <v>33</v>
      </c>
      <c r="O31" s="4">
        <v>6415</v>
      </c>
      <c r="P31" s="4" t="s">
        <v>104</v>
      </c>
    </row>
    <row r="32" spans="1:16" ht="17.25" thickBot="1">
      <c r="A32" s="3"/>
      <c r="B32" s="4" t="s">
        <v>34</v>
      </c>
      <c r="C32" s="4">
        <v>0</v>
      </c>
      <c r="D32" s="4" t="s">
        <v>4</v>
      </c>
      <c r="M32" s="3"/>
      <c r="N32" s="4" t="s">
        <v>34</v>
      </c>
      <c r="O32" s="4">
        <v>7174</v>
      </c>
      <c r="P32" s="4" t="s">
        <v>104</v>
      </c>
    </row>
    <row r="33" spans="1:16" ht="17.25" thickBot="1">
      <c r="A33" s="3"/>
      <c r="B33" s="4" t="s">
        <v>35</v>
      </c>
      <c r="C33" s="4">
        <v>0</v>
      </c>
      <c r="D33" s="4" t="s">
        <v>4</v>
      </c>
      <c r="M33" s="3"/>
      <c r="N33" s="4" t="s">
        <v>35</v>
      </c>
      <c r="O33" s="4">
        <v>7234</v>
      </c>
      <c r="P33" s="4" t="s">
        <v>104</v>
      </c>
    </row>
    <row r="34" spans="1:16" ht="17.25" thickBot="1">
      <c r="A34" s="3"/>
      <c r="B34" s="4" t="s">
        <v>36</v>
      </c>
      <c r="C34" s="4">
        <v>0</v>
      </c>
      <c r="D34" s="4" t="s">
        <v>4</v>
      </c>
      <c r="M34" s="3"/>
      <c r="N34" s="4" t="s">
        <v>36</v>
      </c>
      <c r="O34" s="4">
        <v>8061</v>
      </c>
      <c r="P34" s="4" t="s">
        <v>104</v>
      </c>
    </row>
    <row r="35" spans="1:16" ht="17.25" thickBot="1">
      <c r="A35" s="3"/>
      <c r="B35" s="4" t="s">
        <v>37</v>
      </c>
      <c r="C35" s="4">
        <v>0</v>
      </c>
      <c r="D35" s="4" t="s">
        <v>4</v>
      </c>
      <c r="M35" s="3"/>
      <c r="N35" s="4" t="s">
        <v>37</v>
      </c>
      <c r="O35" s="4">
        <v>7783</v>
      </c>
      <c r="P35" s="4" t="s">
        <v>104</v>
      </c>
    </row>
    <row r="36" spans="1:16" ht="17.25" thickBot="1">
      <c r="A36" s="3"/>
      <c r="B36" s="4" t="s">
        <v>38</v>
      </c>
      <c r="C36" s="4">
        <v>0</v>
      </c>
      <c r="D36" s="4" t="s">
        <v>4</v>
      </c>
      <c r="M36" s="3"/>
      <c r="N36" s="4" t="s">
        <v>38</v>
      </c>
      <c r="O36" s="4">
        <v>6741</v>
      </c>
      <c r="P36" s="4" t="s">
        <v>104</v>
      </c>
    </row>
    <row r="37" spans="1:16" ht="17.25" thickBot="1">
      <c r="A37" s="3"/>
      <c r="B37" s="4" t="s">
        <v>39</v>
      </c>
      <c r="C37" s="4">
        <v>0</v>
      </c>
      <c r="D37" s="4" t="s">
        <v>4</v>
      </c>
      <c r="M37" s="3"/>
      <c r="N37" s="4" t="s">
        <v>39</v>
      </c>
      <c r="O37" s="4">
        <v>7706</v>
      </c>
      <c r="P37" s="4" t="s">
        <v>104</v>
      </c>
    </row>
    <row r="38" spans="1:16" ht="17.25" thickBot="1">
      <c r="A38" s="3"/>
      <c r="B38" s="4" t="s">
        <v>40</v>
      </c>
      <c r="C38" s="4">
        <v>0</v>
      </c>
      <c r="D38" s="4" t="s">
        <v>4</v>
      </c>
      <c r="M38" s="3"/>
      <c r="N38" s="4" t="s">
        <v>40</v>
      </c>
      <c r="O38" s="4">
        <v>7057</v>
      </c>
      <c r="P38" s="4" t="s">
        <v>104</v>
      </c>
    </row>
    <row r="39" spans="1:16" ht="17.25" thickBot="1">
      <c r="A39" s="3"/>
      <c r="B39" s="4" t="s">
        <v>41</v>
      </c>
      <c r="C39" s="4">
        <v>0</v>
      </c>
      <c r="D39" s="4" t="s">
        <v>4</v>
      </c>
      <c r="M39" s="3"/>
      <c r="N39" s="4" t="s">
        <v>41</v>
      </c>
      <c r="O39" s="4">
        <v>8122</v>
      </c>
      <c r="P39" s="4" t="s">
        <v>104</v>
      </c>
    </row>
    <row r="40" spans="1:16" ht="17.25" thickBot="1">
      <c r="A40" s="3"/>
      <c r="B40" s="4" t="s">
        <v>42</v>
      </c>
      <c r="C40" s="4">
        <v>0</v>
      </c>
      <c r="D40" s="4" t="s">
        <v>4</v>
      </c>
      <c r="M40" s="3"/>
      <c r="N40" s="4" t="s">
        <v>42</v>
      </c>
      <c r="O40" s="4">
        <v>6915</v>
      </c>
      <c r="P40" s="4" t="s">
        <v>104</v>
      </c>
    </row>
    <row r="41" spans="1:16" ht="17.25" thickBot="1">
      <c r="A41" s="3"/>
      <c r="B41" s="4" t="s">
        <v>43</v>
      </c>
      <c r="C41" s="4">
        <v>0</v>
      </c>
      <c r="D41" s="4" t="s">
        <v>4</v>
      </c>
      <c r="M41" s="3"/>
      <c r="N41" s="4" t="s">
        <v>43</v>
      </c>
      <c r="O41" s="4">
        <v>7918</v>
      </c>
      <c r="P41" s="4" t="s">
        <v>104</v>
      </c>
    </row>
    <row r="42" spans="1:16" ht="17.25" thickBot="1">
      <c r="A42" s="3"/>
      <c r="B42" s="4" t="s">
        <v>44</v>
      </c>
      <c r="C42" s="4">
        <v>0</v>
      </c>
      <c r="D42" s="4" t="s">
        <v>4</v>
      </c>
      <c r="M42" s="3"/>
      <c r="N42" s="4" t="s">
        <v>44</v>
      </c>
      <c r="O42" s="4">
        <v>6777</v>
      </c>
      <c r="P42" s="4" t="s">
        <v>104</v>
      </c>
    </row>
    <row r="43" spans="1:16" ht="17.25" thickBot="1">
      <c r="A43" s="3"/>
      <c r="B43" s="4" t="s">
        <v>45</v>
      </c>
      <c r="C43" s="4">
        <v>0</v>
      </c>
      <c r="D43" s="4" t="s">
        <v>4</v>
      </c>
      <c r="M43" s="3"/>
      <c r="N43" s="4" t="s">
        <v>45</v>
      </c>
      <c r="O43" s="4">
        <v>7676</v>
      </c>
      <c r="P43" s="4" t="s">
        <v>104</v>
      </c>
    </row>
    <row r="44" spans="1:16" ht="17.25" thickBot="1">
      <c r="A44" s="3"/>
      <c r="B44" s="4" t="s">
        <v>46</v>
      </c>
      <c r="C44" s="4">
        <v>0</v>
      </c>
      <c r="D44" s="4" t="s">
        <v>4</v>
      </c>
      <c r="M44" s="3"/>
      <c r="N44" s="4" t="s">
        <v>46</v>
      </c>
      <c r="O44" s="4">
        <v>7932</v>
      </c>
      <c r="P44" s="4" t="s">
        <v>104</v>
      </c>
    </row>
    <row r="45" spans="1:16" ht="17.25" thickBot="1">
      <c r="A45" s="3"/>
      <c r="B45" s="4" t="s">
        <v>47</v>
      </c>
      <c r="C45" s="4">
        <v>0</v>
      </c>
      <c r="D45" s="4" t="s">
        <v>4</v>
      </c>
      <c r="M45" s="3"/>
      <c r="N45" s="4" t="s">
        <v>47</v>
      </c>
      <c r="O45" s="4">
        <v>7415</v>
      </c>
      <c r="P45" s="4" t="s">
        <v>104</v>
      </c>
    </row>
    <row r="46" spans="1:16" ht="17.25" thickBot="1">
      <c r="A46" s="3"/>
      <c r="B46" s="4" t="s">
        <v>48</v>
      </c>
      <c r="C46" s="4">
        <v>0</v>
      </c>
      <c r="D46" s="4" t="s">
        <v>4</v>
      </c>
      <c r="M46" s="3"/>
      <c r="N46" s="4" t="s">
        <v>48</v>
      </c>
      <c r="O46" s="4">
        <v>7286</v>
      </c>
      <c r="P46" s="4" t="s">
        <v>104</v>
      </c>
    </row>
    <row r="47" spans="1:16" ht="17.25" thickBot="1">
      <c r="A47" s="3"/>
      <c r="B47" s="4" t="s">
        <v>49</v>
      </c>
      <c r="C47" s="4">
        <v>0</v>
      </c>
      <c r="D47" s="4" t="s">
        <v>4</v>
      </c>
      <c r="M47" s="3"/>
      <c r="N47" s="4" t="s">
        <v>49</v>
      </c>
      <c r="O47" s="4">
        <v>8102</v>
      </c>
      <c r="P47" s="4" t="s">
        <v>104</v>
      </c>
    </row>
    <row r="48" spans="1:16" ht="17.25" thickBot="1">
      <c r="A48" s="3"/>
      <c r="B48" s="4" t="s">
        <v>50</v>
      </c>
      <c r="C48" s="4">
        <v>0</v>
      </c>
      <c r="D48" s="4" t="s">
        <v>4</v>
      </c>
      <c r="M48" s="3"/>
      <c r="N48" s="4" t="s">
        <v>50</v>
      </c>
      <c r="O48" s="4">
        <v>6488</v>
      </c>
      <c r="P48" s="4" t="s">
        <v>104</v>
      </c>
    </row>
    <row r="49" spans="1:16" ht="17.25" thickBot="1">
      <c r="A49" s="3"/>
      <c r="B49" s="4" t="s">
        <v>51</v>
      </c>
      <c r="C49" s="4">
        <v>0</v>
      </c>
      <c r="D49" s="4" t="s">
        <v>4</v>
      </c>
      <c r="M49" s="3"/>
      <c r="N49" s="4" t="s">
        <v>51</v>
      </c>
      <c r="O49" s="4">
        <v>6967</v>
      </c>
      <c r="P49" s="4" t="s">
        <v>104</v>
      </c>
    </row>
    <row r="50" spans="1:16" ht="17.25" thickBot="1">
      <c r="A50" s="3"/>
      <c r="B50" s="4" t="s">
        <v>52</v>
      </c>
      <c r="C50" s="4">
        <v>0</v>
      </c>
      <c r="D50" s="4" t="s">
        <v>4</v>
      </c>
      <c r="M50" s="3"/>
      <c r="N50" s="4" t="s">
        <v>52</v>
      </c>
      <c r="O50" s="4">
        <v>7609</v>
      </c>
      <c r="P50" s="4" t="s">
        <v>104</v>
      </c>
    </row>
    <row r="51" spans="1:16" ht="17.25" thickBot="1">
      <c r="A51" s="3"/>
      <c r="B51" s="4" t="s">
        <v>53</v>
      </c>
      <c r="C51" s="4">
        <v>0</v>
      </c>
      <c r="D51" s="4" t="s">
        <v>4</v>
      </c>
      <c r="M51" s="3"/>
      <c r="N51" s="4" t="s">
        <v>53</v>
      </c>
      <c r="O51" s="4">
        <v>8133</v>
      </c>
      <c r="P51" s="4" t="s">
        <v>104</v>
      </c>
    </row>
    <row r="52" spans="1:16" ht="17.25" thickBot="1">
      <c r="A52" s="3"/>
      <c r="B52" s="4" t="s">
        <v>54</v>
      </c>
      <c r="C52" s="4">
        <v>0</v>
      </c>
      <c r="D52" s="4" t="s">
        <v>4</v>
      </c>
      <c r="M52" s="3"/>
      <c r="N52" s="4" t="s">
        <v>54</v>
      </c>
      <c r="O52" s="4">
        <v>6805</v>
      </c>
      <c r="P52" s="4" t="s">
        <v>104</v>
      </c>
    </row>
    <row r="53" spans="1:16" ht="17.25" thickBot="1">
      <c r="A53" s="3"/>
      <c r="B53" s="4" t="s">
        <v>55</v>
      </c>
      <c r="C53" s="4">
        <v>0</v>
      </c>
      <c r="D53" s="4" t="s">
        <v>4</v>
      </c>
      <c r="M53" s="3"/>
      <c r="N53" s="4" t="s">
        <v>55</v>
      </c>
      <c r="O53" s="4">
        <v>7738</v>
      </c>
      <c r="P53" s="4" t="s">
        <v>104</v>
      </c>
    </row>
    <row r="54" spans="1:16" ht="17.25" thickBot="1">
      <c r="A54" s="3"/>
      <c r="B54" s="4" t="s">
        <v>56</v>
      </c>
      <c r="C54" s="4">
        <v>0</v>
      </c>
      <c r="D54" s="4" t="s">
        <v>4</v>
      </c>
      <c r="M54" s="3"/>
      <c r="N54" s="4" t="s">
        <v>56</v>
      </c>
      <c r="O54" s="4">
        <v>6821</v>
      </c>
      <c r="P54" s="4" t="s">
        <v>104</v>
      </c>
    </row>
    <row r="55" spans="1:16" ht="17.25" thickBot="1">
      <c r="A55" s="3"/>
      <c r="B55" s="4" t="s">
        <v>57</v>
      </c>
      <c r="C55" s="4">
        <v>0</v>
      </c>
      <c r="D55" s="4" t="s">
        <v>4</v>
      </c>
      <c r="M55" s="3"/>
      <c r="N55" s="4" t="s">
        <v>57</v>
      </c>
      <c r="O55" s="4">
        <v>-1</v>
      </c>
      <c r="P55" s="4" t="s">
        <v>104</v>
      </c>
    </row>
    <row r="56" spans="1:16" ht="17.25" thickBot="1">
      <c r="A56" s="3"/>
      <c r="B56" s="4" t="s">
        <v>58</v>
      </c>
      <c r="C56" s="4">
        <v>0</v>
      </c>
      <c r="D56" s="4" t="s">
        <v>4</v>
      </c>
      <c r="M56" s="3"/>
      <c r="N56" s="4" t="s">
        <v>58</v>
      </c>
      <c r="O56" s="4">
        <v>6533</v>
      </c>
      <c r="P56" s="4" t="s">
        <v>104</v>
      </c>
    </row>
    <row r="57" spans="1:16" ht="17.25" thickBot="1">
      <c r="A57" s="3"/>
      <c r="B57" s="4" t="s">
        <v>59</v>
      </c>
      <c r="C57" s="4">
        <v>0</v>
      </c>
      <c r="D57" s="4" t="s">
        <v>4</v>
      </c>
      <c r="M57" s="3"/>
      <c r="N57" s="4" t="s">
        <v>59</v>
      </c>
      <c r="O57" s="4">
        <v>6780</v>
      </c>
      <c r="P57" s="4" t="s">
        <v>104</v>
      </c>
    </row>
    <row r="58" spans="1:16" ht="17.25" thickBot="1">
      <c r="A58" s="3"/>
      <c r="B58" s="4" t="s">
        <v>60</v>
      </c>
      <c r="C58" s="4">
        <v>0</v>
      </c>
      <c r="D58" s="4" t="s">
        <v>4</v>
      </c>
      <c r="M58" s="3"/>
      <c r="N58" s="4" t="s">
        <v>60</v>
      </c>
      <c r="O58" s="4">
        <v>6597</v>
      </c>
      <c r="P58" s="4" t="s">
        <v>104</v>
      </c>
    </row>
    <row r="59" spans="1:16" ht="17.25" thickBot="1">
      <c r="A59" s="3"/>
      <c r="B59" s="4" t="s">
        <v>61</v>
      </c>
      <c r="C59" s="4">
        <v>0</v>
      </c>
      <c r="D59" s="4" t="s">
        <v>4</v>
      </c>
      <c r="M59" s="3"/>
      <c r="N59" s="4" t="s">
        <v>61</v>
      </c>
      <c r="O59" s="4">
        <v>6955</v>
      </c>
      <c r="P59" s="4" t="s">
        <v>104</v>
      </c>
    </row>
    <row r="60" spans="1:16" ht="17.25" thickBot="1">
      <c r="A60" s="3"/>
      <c r="B60" s="4" t="s">
        <v>62</v>
      </c>
      <c r="C60" s="4">
        <v>0</v>
      </c>
      <c r="D60" s="4" t="s">
        <v>4</v>
      </c>
      <c r="M60" s="3"/>
      <c r="N60" s="4" t="s">
        <v>62</v>
      </c>
      <c r="O60" s="4">
        <v>6522</v>
      </c>
      <c r="P60" s="4" t="s">
        <v>104</v>
      </c>
    </row>
    <row r="61" spans="1:16" ht="17.25" thickBot="1">
      <c r="A61" s="3"/>
      <c r="B61" s="4" t="s">
        <v>63</v>
      </c>
      <c r="C61" s="4">
        <v>0</v>
      </c>
      <c r="D61" s="4" t="s">
        <v>4</v>
      </c>
      <c r="M61" s="3"/>
      <c r="N61" s="4" t="s">
        <v>63</v>
      </c>
      <c r="O61" s="4">
        <v>7117</v>
      </c>
      <c r="P61" s="4" t="s">
        <v>104</v>
      </c>
    </row>
    <row r="62" spans="1:16" ht="17.25" thickBot="1">
      <c r="A62" s="3"/>
      <c r="B62" s="4" t="s">
        <v>64</v>
      </c>
      <c r="C62" s="4">
        <v>0</v>
      </c>
      <c r="D62" s="4" t="s">
        <v>4</v>
      </c>
      <c r="M62" s="3"/>
      <c r="N62" s="4" t="s">
        <v>64</v>
      </c>
      <c r="O62" s="4">
        <v>7936</v>
      </c>
      <c r="P62" s="4" t="s">
        <v>104</v>
      </c>
    </row>
    <row r="63" spans="1:16" ht="17.25" thickBot="1">
      <c r="A63" s="3"/>
      <c r="B63" s="4" t="s">
        <v>65</v>
      </c>
      <c r="C63" s="4">
        <v>0</v>
      </c>
      <c r="D63" s="4" t="s">
        <v>4</v>
      </c>
      <c r="M63" s="3"/>
      <c r="N63" s="4" t="s">
        <v>65</v>
      </c>
      <c r="O63" s="4">
        <v>5829</v>
      </c>
      <c r="P63" s="4" t="s">
        <v>104</v>
      </c>
    </row>
    <row r="64" spans="1:16" ht="17.25" thickBot="1">
      <c r="A64" s="3"/>
      <c r="B64" s="4" t="s">
        <v>66</v>
      </c>
      <c r="C64" s="4">
        <v>0</v>
      </c>
      <c r="D64" s="4" t="s">
        <v>4</v>
      </c>
      <c r="M64" s="3"/>
      <c r="N64" s="4" t="s">
        <v>66</v>
      </c>
      <c r="O64" s="4">
        <v>8023</v>
      </c>
      <c r="P64" s="4" t="s">
        <v>104</v>
      </c>
    </row>
    <row r="65" spans="1:16" ht="17.25" thickBot="1">
      <c r="A65" s="3"/>
      <c r="B65" s="4" t="s">
        <v>67</v>
      </c>
      <c r="C65" s="4">
        <v>0</v>
      </c>
      <c r="D65" s="4" t="s">
        <v>4</v>
      </c>
      <c r="M65" s="3"/>
      <c r="N65" s="4" t="s">
        <v>67</v>
      </c>
      <c r="O65" s="4">
        <v>7178</v>
      </c>
      <c r="P65" s="4" t="s">
        <v>104</v>
      </c>
    </row>
    <row r="66" spans="1:16" ht="17.25" thickBot="1">
      <c r="A66" s="3"/>
      <c r="B66" s="4" t="s">
        <v>68</v>
      </c>
      <c r="C66" s="4">
        <v>0</v>
      </c>
      <c r="D66" s="4" t="s">
        <v>4</v>
      </c>
      <c r="M66" s="3"/>
      <c r="N66" s="4" t="s">
        <v>68</v>
      </c>
      <c r="O66" s="4">
        <v>6426</v>
      </c>
      <c r="P66" s="4" t="s">
        <v>104</v>
      </c>
    </row>
    <row r="67" spans="1:16" ht="17.25" thickBot="1">
      <c r="A67" s="3"/>
      <c r="B67" s="4" t="s">
        <v>69</v>
      </c>
      <c r="C67" s="4">
        <v>0</v>
      </c>
      <c r="D67" s="4" t="s">
        <v>4</v>
      </c>
      <c r="M67" s="3"/>
      <c r="N67" s="4" t="s">
        <v>69</v>
      </c>
      <c r="O67" s="4">
        <v>6546</v>
      </c>
      <c r="P67" s="4" t="s">
        <v>104</v>
      </c>
    </row>
    <row r="68" spans="1:16" ht="17.25" thickBot="1">
      <c r="A68" s="3"/>
      <c r="B68" s="4" t="s">
        <v>70</v>
      </c>
      <c r="C68" s="4">
        <v>0</v>
      </c>
      <c r="D68" s="4" t="s">
        <v>4</v>
      </c>
      <c r="M68" s="3"/>
      <c r="N68" s="4" t="s">
        <v>70</v>
      </c>
      <c r="O68" s="4">
        <v>8151</v>
      </c>
      <c r="P68" s="4" t="s">
        <v>104</v>
      </c>
    </row>
    <row r="69" spans="1:16" ht="17.25" thickBot="1">
      <c r="A69" s="3"/>
      <c r="B69" s="4" t="s">
        <v>71</v>
      </c>
      <c r="C69" s="4">
        <v>0</v>
      </c>
      <c r="D69" s="4" t="s">
        <v>4</v>
      </c>
      <c r="M69" s="3"/>
      <c r="N69" s="4" t="s">
        <v>71</v>
      </c>
      <c r="O69" s="4">
        <v>6023</v>
      </c>
      <c r="P69" s="4" t="s">
        <v>104</v>
      </c>
    </row>
    <row r="70" spans="1:16" ht="17.25" thickBot="1">
      <c r="A70" s="3"/>
      <c r="B70" s="4" t="s">
        <v>72</v>
      </c>
      <c r="C70" s="4">
        <v>0</v>
      </c>
      <c r="D70" s="4" t="s">
        <v>4</v>
      </c>
      <c r="M70" s="3"/>
      <c r="N70" s="4" t="s">
        <v>72</v>
      </c>
      <c r="O70" s="4">
        <v>7900</v>
      </c>
      <c r="P70" s="4" t="s">
        <v>104</v>
      </c>
    </row>
    <row r="71" spans="1:16" ht="17.25" thickBot="1">
      <c r="A71" s="3"/>
      <c r="B71" s="4" t="s">
        <v>73</v>
      </c>
      <c r="C71" s="4">
        <v>0</v>
      </c>
      <c r="D71" s="4" t="s">
        <v>4</v>
      </c>
      <c r="M71" s="3"/>
      <c r="N71" s="4" t="s">
        <v>73</v>
      </c>
      <c r="O71" s="4">
        <v>7698</v>
      </c>
      <c r="P71" s="4" t="s">
        <v>104</v>
      </c>
    </row>
    <row r="72" spans="1:16" ht="17.25" thickBot="1">
      <c r="A72" s="3"/>
      <c r="B72" s="4" t="s">
        <v>74</v>
      </c>
      <c r="C72" s="4">
        <v>0</v>
      </c>
      <c r="D72" s="4" t="s">
        <v>4</v>
      </c>
      <c r="M72" s="3"/>
      <c r="N72" s="4" t="s">
        <v>74</v>
      </c>
      <c r="O72" s="4">
        <v>6805</v>
      </c>
      <c r="P72" s="4" t="s">
        <v>104</v>
      </c>
    </row>
    <row r="73" spans="1:16" ht="17.25" thickBot="1">
      <c r="A73" s="3"/>
      <c r="B73" s="4" t="s">
        <v>75</v>
      </c>
      <c r="C73" s="4">
        <v>0</v>
      </c>
      <c r="D73" s="4" t="s">
        <v>4</v>
      </c>
      <c r="M73" s="3"/>
      <c r="N73" s="4" t="s">
        <v>75</v>
      </c>
      <c r="O73" s="4">
        <v>5877</v>
      </c>
      <c r="P73" s="4" t="s">
        <v>104</v>
      </c>
    </row>
    <row r="74" spans="1:16" ht="17.25" thickBot="1">
      <c r="A74" s="3"/>
      <c r="B74" s="4" t="s">
        <v>76</v>
      </c>
      <c r="C74" s="4">
        <v>0</v>
      </c>
      <c r="D74" s="4" t="s">
        <v>4</v>
      </c>
      <c r="M74" s="3"/>
      <c r="N74" s="4" t="s">
        <v>76</v>
      </c>
      <c r="O74" s="4">
        <v>6230</v>
      </c>
      <c r="P74" s="4" t="s">
        <v>104</v>
      </c>
    </row>
    <row r="75" spans="1:16" ht="17.25" thickBot="1">
      <c r="A75" s="3"/>
      <c r="B75" s="4" t="s">
        <v>77</v>
      </c>
      <c r="C75" s="4">
        <v>0</v>
      </c>
      <c r="D75" s="4" t="s">
        <v>4</v>
      </c>
      <c r="M75" s="3"/>
      <c r="N75" s="4" t="s">
        <v>77</v>
      </c>
      <c r="O75" s="4">
        <v>7119</v>
      </c>
      <c r="P75" s="4" t="s">
        <v>104</v>
      </c>
    </row>
    <row r="76" spans="1:16" ht="17.25" thickBot="1">
      <c r="A76" s="3"/>
      <c r="B76" s="4" t="s">
        <v>78</v>
      </c>
      <c r="C76" s="4">
        <v>0</v>
      </c>
      <c r="D76" s="4" t="s">
        <v>4</v>
      </c>
      <c r="M76" s="3"/>
      <c r="N76" s="4" t="s">
        <v>78</v>
      </c>
      <c r="O76" s="4">
        <v>7756</v>
      </c>
      <c r="P76" s="4" t="s">
        <v>104</v>
      </c>
    </row>
    <row r="77" spans="1:16" ht="17.25" thickBot="1">
      <c r="A77" s="3"/>
      <c r="B77" s="4" t="s">
        <v>79</v>
      </c>
      <c r="C77" s="4">
        <v>0</v>
      </c>
      <c r="D77" s="4" t="s">
        <v>4</v>
      </c>
      <c r="M77" s="3"/>
      <c r="N77" s="4" t="s">
        <v>79</v>
      </c>
      <c r="O77" s="4">
        <v>6724</v>
      </c>
      <c r="P77" s="4" t="s">
        <v>104</v>
      </c>
    </row>
    <row r="78" spans="1:16" ht="17.25" thickBot="1">
      <c r="A78" s="3"/>
      <c r="B78" s="4" t="s">
        <v>80</v>
      </c>
      <c r="C78" s="4">
        <v>0</v>
      </c>
      <c r="D78" s="4" t="s">
        <v>4</v>
      </c>
      <c r="M78" s="3"/>
      <c r="N78" s="4" t="s">
        <v>80</v>
      </c>
      <c r="O78" s="4">
        <v>8315</v>
      </c>
      <c r="P78" s="4" t="s">
        <v>104</v>
      </c>
    </row>
    <row r="79" spans="1:16" ht="17.25" thickBot="1">
      <c r="A79" s="3"/>
      <c r="B79" s="4" t="s">
        <v>81</v>
      </c>
      <c r="C79" s="4">
        <v>0</v>
      </c>
      <c r="D79" s="4" t="s">
        <v>4</v>
      </c>
      <c r="M79" s="3"/>
      <c r="N79" s="4" t="s">
        <v>81</v>
      </c>
      <c r="O79" s="4">
        <v>8438</v>
      </c>
      <c r="P79" s="4" t="s">
        <v>104</v>
      </c>
    </row>
    <row r="80" spans="1:16" ht="17.25" thickBot="1">
      <c r="A80" s="3"/>
      <c r="B80" s="4" t="s">
        <v>82</v>
      </c>
      <c r="C80" s="4">
        <v>0</v>
      </c>
      <c r="D80" s="4" t="s">
        <v>4</v>
      </c>
      <c r="M80" s="3"/>
      <c r="N80" s="4" t="s">
        <v>82</v>
      </c>
      <c r="O80" s="4">
        <v>6634</v>
      </c>
      <c r="P80" s="4" t="s">
        <v>104</v>
      </c>
    </row>
    <row r="81" spans="1:16" ht="17.25" thickBot="1">
      <c r="A81" s="3"/>
      <c r="B81" s="4" t="s">
        <v>83</v>
      </c>
      <c r="C81" s="4">
        <v>0</v>
      </c>
      <c r="D81" s="4" t="s">
        <v>4</v>
      </c>
      <c r="M81" s="3"/>
      <c r="N81" s="4" t="s">
        <v>83</v>
      </c>
      <c r="O81" s="4">
        <v>7772</v>
      </c>
      <c r="P81" s="4" t="s">
        <v>104</v>
      </c>
    </row>
    <row r="82" spans="1:16" ht="17.25" thickBot="1">
      <c r="A82" s="3"/>
      <c r="B82" s="4" t="s">
        <v>84</v>
      </c>
      <c r="C82" s="4">
        <v>0</v>
      </c>
      <c r="D82" s="4" t="s">
        <v>4</v>
      </c>
      <c r="M82" s="3"/>
      <c r="N82" s="4" t="s">
        <v>84</v>
      </c>
      <c r="O82" s="4">
        <v>7419</v>
      </c>
      <c r="P82" s="4" t="s">
        <v>104</v>
      </c>
    </row>
    <row r="83" spans="1:16" ht="17.25" thickBot="1">
      <c r="A83" s="3"/>
      <c r="B83" s="4" t="s">
        <v>85</v>
      </c>
      <c r="C83" s="4">
        <v>0</v>
      </c>
      <c r="D83" s="4" t="s">
        <v>4</v>
      </c>
      <c r="M83" s="3"/>
      <c r="N83" s="4" t="s">
        <v>85</v>
      </c>
      <c r="O83" s="4">
        <v>7183</v>
      </c>
      <c r="P83" s="4" t="s">
        <v>104</v>
      </c>
    </row>
    <row r="84" spans="1:16" ht="17.25" thickBot="1">
      <c r="A84" s="3"/>
      <c r="B84" s="4" t="s">
        <v>86</v>
      </c>
      <c r="C84" s="4">
        <v>0</v>
      </c>
      <c r="D84" s="4" t="s">
        <v>4</v>
      </c>
      <c r="M84" s="3"/>
      <c r="N84" s="4" t="s">
        <v>86</v>
      </c>
      <c r="O84" s="4">
        <v>6587</v>
      </c>
      <c r="P84" s="4" t="s">
        <v>104</v>
      </c>
    </row>
    <row r="85" spans="1:16" ht="17.25" thickBot="1">
      <c r="A85" s="3"/>
      <c r="B85" s="4" t="s">
        <v>87</v>
      </c>
      <c r="C85" s="4">
        <v>0</v>
      </c>
      <c r="D85" s="4" t="s">
        <v>4</v>
      </c>
      <c r="M85" s="3"/>
      <c r="N85" s="4" t="s">
        <v>87</v>
      </c>
      <c r="O85" s="4">
        <v>6473</v>
      </c>
      <c r="P85" s="4" t="s">
        <v>104</v>
      </c>
    </row>
    <row r="86" spans="1:16" ht="17.25" thickBot="1">
      <c r="A86" s="3"/>
      <c r="B86" s="4" t="s">
        <v>88</v>
      </c>
      <c r="C86" s="4">
        <v>0</v>
      </c>
      <c r="D86" s="4" t="s">
        <v>4</v>
      </c>
      <c r="M86" s="3"/>
      <c r="N86" s="4" t="s">
        <v>88</v>
      </c>
      <c r="O86" s="4">
        <v>7741</v>
      </c>
      <c r="P86" s="4" t="s">
        <v>104</v>
      </c>
    </row>
    <row r="87" spans="1:16" ht="17.25" thickBot="1">
      <c r="A87" s="3"/>
      <c r="B87" s="4" t="s">
        <v>89</v>
      </c>
      <c r="C87" s="4">
        <v>0</v>
      </c>
      <c r="D87" s="4" t="s">
        <v>4</v>
      </c>
      <c r="M87" s="3"/>
      <c r="N87" s="4" t="s">
        <v>89</v>
      </c>
      <c r="O87" s="4">
        <v>8043</v>
      </c>
      <c r="P87" s="4" t="s">
        <v>104</v>
      </c>
    </row>
    <row r="88" spans="1:16" ht="17.25" thickBot="1">
      <c r="A88" s="3"/>
      <c r="B88" s="4" t="s">
        <v>90</v>
      </c>
      <c r="C88" s="4">
        <v>0</v>
      </c>
      <c r="D88" s="4" t="s">
        <v>4</v>
      </c>
      <c r="M88" s="3"/>
      <c r="N88" s="4" t="s">
        <v>90</v>
      </c>
      <c r="O88" s="4">
        <v>7715</v>
      </c>
      <c r="P88" s="4" t="s">
        <v>104</v>
      </c>
    </row>
    <row r="89" spans="1:16" ht="17.25" thickBot="1">
      <c r="A89" s="3"/>
      <c r="B89" s="4" t="s">
        <v>91</v>
      </c>
      <c r="C89" s="4">
        <v>0</v>
      </c>
      <c r="D89" s="4" t="s">
        <v>4</v>
      </c>
      <c r="M89" s="3"/>
      <c r="N89" s="4" t="s">
        <v>91</v>
      </c>
      <c r="O89" s="4">
        <v>6849</v>
      </c>
      <c r="P89" s="4" t="s">
        <v>104</v>
      </c>
    </row>
    <row r="90" spans="1:16" ht="17.25" thickBot="1">
      <c r="A90" s="3"/>
      <c r="B90" s="4" t="s">
        <v>92</v>
      </c>
      <c r="C90" s="4">
        <v>0</v>
      </c>
      <c r="D90" s="4" t="s">
        <v>4</v>
      </c>
      <c r="M90" s="3"/>
      <c r="N90" s="4" t="s">
        <v>92</v>
      </c>
      <c r="O90" s="4">
        <v>7853</v>
      </c>
      <c r="P90" s="4" t="s">
        <v>104</v>
      </c>
    </row>
    <row r="91" spans="1:16" ht="17.25" thickBot="1">
      <c r="A91" s="3"/>
      <c r="B91" s="4" t="s">
        <v>93</v>
      </c>
      <c r="C91" s="4">
        <v>0</v>
      </c>
      <c r="D91" s="4" t="s">
        <v>4</v>
      </c>
      <c r="M91" s="3"/>
      <c r="N91" s="4" t="s">
        <v>93</v>
      </c>
      <c r="O91" s="4">
        <v>7524</v>
      </c>
      <c r="P91" s="4" t="s">
        <v>104</v>
      </c>
    </row>
    <row r="92" spans="1:16" ht="17.25" thickBot="1">
      <c r="A92" s="3"/>
      <c r="B92" s="4" t="s">
        <v>94</v>
      </c>
      <c r="C92" s="4">
        <v>0</v>
      </c>
      <c r="D92" s="4" t="s">
        <v>4</v>
      </c>
      <c r="M92" s="3"/>
      <c r="N92" s="4" t="s">
        <v>94</v>
      </c>
      <c r="O92" s="4">
        <v>6714</v>
      </c>
      <c r="P92" s="4" t="s">
        <v>104</v>
      </c>
    </row>
    <row r="93" spans="1:16" ht="17.25" thickBot="1">
      <c r="A93" s="3"/>
      <c r="B93" s="4" t="s">
        <v>95</v>
      </c>
      <c r="C93" s="4">
        <v>0</v>
      </c>
      <c r="D93" s="4" t="s">
        <v>4</v>
      </c>
      <c r="M93" s="3"/>
      <c r="N93" s="4" t="s">
        <v>95</v>
      </c>
      <c r="O93" s="4">
        <v>6901</v>
      </c>
      <c r="P93" s="4" t="s">
        <v>104</v>
      </c>
    </row>
    <row r="94" spans="1:16" ht="17.25" thickBot="1">
      <c r="A94" s="3"/>
      <c r="B94" s="4" t="s">
        <v>96</v>
      </c>
      <c r="C94" s="4">
        <v>0</v>
      </c>
      <c r="D94" s="4" t="s">
        <v>4</v>
      </c>
      <c r="M94" s="3"/>
      <c r="N94" s="4" t="s">
        <v>96</v>
      </c>
      <c r="O94" s="4">
        <v>7707</v>
      </c>
      <c r="P94" s="4" t="s">
        <v>104</v>
      </c>
    </row>
    <row r="95" spans="1:16" ht="17.25" thickBot="1">
      <c r="A95" s="3"/>
      <c r="B95" s="4" t="s">
        <v>97</v>
      </c>
      <c r="C95" s="4">
        <v>0</v>
      </c>
      <c r="D95" s="4" t="s">
        <v>4</v>
      </c>
      <c r="M95" s="3"/>
      <c r="N95" s="4" t="s">
        <v>97</v>
      </c>
      <c r="O95" s="4">
        <v>7777</v>
      </c>
      <c r="P95" s="4" t="s">
        <v>104</v>
      </c>
    </row>
    <row r="96" spans="1:16" ht="17.25" thickBot="1">
      <c r="A96" s="3"/>
      <c r="B96" s="4" t="s">
        <v>98</v>
      </c>
      <c r="C96" s="4">
        <v>0</v>
      </c>
      <c r="D96" s="4" t="s">
        <v>4</v>
      </c>
      <c r="M96" s="3"/>
      <c r="N96" s="4" t="s">
        <v>98</v>
      </c>
      <c r="O96" s="4">
        <v>8157</v>
      </c>
      <c r="P96" s="4" t="s">
        <v>104</v>
      </c>
    </row>
    <row r="97" spans="1:16" ht="17.25" thickBot="1">
      <c r="A97" s="3"/>
      <c r="B97" s="4" t="s">
        <v>99</v>
      </c>
      <c r="C97" s="4">
        <v>0</v>
      </c>
      <c r="D97" s="4" t="s">
        <v>4</v>
      </c>
      <c r="M97" s="3"/>
      <c r="N97" s="4" t="s">
        <v>99</v>
      </c>
      <c r="O97" s="4">
        <v>7192</v>
      </c>
      <c r="P97" s="4" t="s">
        <v>104</v>
      </c>
    </row>
    <row r="98" spans="1:16" ht="17.25" thickBot="1">
      <c r="A98" s="3"/>
      <c r="B98" s="4" t="s">
        <v>100</v>
      </c>
      <c r="C98" s="4">
        <v>0</v>
      </c>
      <c r="D98" s="4" t="s">
        <v>4</v>
      </c>
      <c r="M98" s="3"/>
      <c r="N98" s="4" t="s">
        <v>100</v>
      </c>
      <c r="O98" s="4">
        <v>6565</v>
      </c>
      <c r="P98" s="4" t="s">
        <v>104</v>
      </c>
    </row>
    <row r="99" spans="1:16" ht="17.25" thickBot="1">
      <c r="A99" s="3"/>
      <c r="B99" s="4" t="s">
        <v>101</v>
      </c>
      <c r="C99" s="4">
        <v>0</v>
      </c>
      <c r="D99" s="4" t="s">
        <v>4</v>
      </c>
      <c r="M99" s="3"/>
      <c r="N99" s="4" t="s">
        <v>101</v>
      </c>
      <c r="O99" s="4">
        <v>6831</v>
      </c>
      <c r="P99" s="4" t="s">
        <v>104</v>
      </c>
    </row>
    <row r="100" spans="1:16" ht="17.25" thickBot="1">
      <c r="A100" s="3"/>
      <c r="B100" s="4" t="s">
        <v>102</v>
      </c>
      <c r="C100" s="4">
        <v>0</v>
      </c>
      <c r="D100" s="4" t="s">
        <v>4</v>
      </c>
      <c r="M100" s="3"/>
      <c r="N100" s="4" t="s">
        <v>102</v>
      </c>
      <c r="O100" s="4">
        <v>6657</v>
      </c>
      <c r="P100" s="4" t="s">
        <v>104</v>
      </c>
    </row>
    <row r="101" spans="1:16" ht="17.25" thickBot="1">
      <c r="A101" s="3"/>
      <c r="B101" s="4" t="s">
        <v>103</v>
      </c>
      <c r="C101" s="4">
        <v>0</v>
      </c>
      <c r="D101" s="4" t="s">
        <v>4</v>
      </c>
      <c r="M101" s="3"/>
      <c r="N101" s="4" t="s">
        <v>103</v>
      </c>
      <c r="O101" s="4">
        <v>7168</v>
      </c>
      <c r="P101" s="4" t="s">
        <v>104</v>
      </c>
    </row>
    <row r="102" spans="1:16" ht="17.25" thickBot="1">
      <c r="A102" s="3"/>
      <c r="B102" s="4" t="s">
        <v>105</v>
      </c>
      <c r="C102" s="4">
        <v>0</v>
      </c>
      <c r="D102" s="4" t="s">
        <v>4</v>
      </c>
      <c r="M102" s="3"/>
      <c r="N102" s="4" t="s">
        <v>105</v>
      </c>
      <c r="O102" s="4">
        <v>6701</v>
      </c>
      <c r="P102" s="4" t="s">
        <v>104</v>
      </c>
    </row>
    <row r="103" spans="1:16" ht="17.25" thickBot="1">
      <c r="A103" s="3"/>
      <c r="B103" s="4" t="s">
        <v>106</v>
      </c>
      <c r="C103" s="4">
        <v>0</v>
      </c>
      <c r="D103" s="4" t="s">
        <v>4</v>
      </c>
      <c r="M103" s="3"/>
      <c r="N103" s="4" t="s">
        <v>106</v>
      </c>
      <c r="O103" s="4">
        <v>6879</v>
      </c>
      <c r="P103" s="4" t="s">
        <v>104</v>
      </c>
    </row>
    <row r="104" spans="1:16" ht="17.25" thickBot="1">
      <c r="A104" s="3"/>
      <c r="B104" s="4" t="s">
        <v>107</v>
      </c>
      <c r="C104" s="4">
        <v>0</v>
      </c>
      <c r="D104" s="4" t="s">
        <v>4</v>
      </c>
      <c r="M104" s="3"/>
      <c r="N104" s="4" t="s">
        <v>107</v>
      </c>
      <c r="O104" s="4">
        <v>6890</v>
      </c>
      <c r="P104" s="4" t="s">
        <v>104</v>
      </c>
    </row>
    <row r="105" spans="1:16" ht="17.25" thickBot="1">
      <c r="A105" s="3"/>
      <c r="B105" s="4" t="s">
        <v>108</v>
      </c>
      <c r="C105" s="4">
        <v>0</v>
      </c>
      <c r="D105" s="4" t="s">
        <v>4</v>
      </c>
      <c r="M105" s="3"/>
      <c r="N105" s="4" t="s">
        <v>108</v>
      </c>
      <c r="O105" s="4">
        <v>6649</v>
      </c>
      <c r="P105" s="4" t="s">
        <v>104</v>
      </c>
    </row>
    <row r="106" spans="1:16" ht="17.25" thickBot="1">
      <c r="A106" s="3"/>
      <c r="B106" s="4" t="s">
        <v>109</v>
      </c>
      <c r="C106" s="4">
        <v>0</v>
      </c>
      <c r="D106" s="4" t="s">
        <v>4</v>
      </c>
      <c r="M106" s="3"/>
      <c r="N106" s="4" t="s">
        <v>109</v>
      </c>
      <c r="O106" s="4">
        <v>7821</v>
      </c>
      <c r="P106" s="4" t="s">
        <v>104</v>
      </c>
    </row>
    <row r="107" spans="1:16" ht="17.25" thickBot="1">
      <c r="A107" s="3"/>
      <c r="B107" s="4" t="s">
        <v>110</v>
      </c>
      <c r="C107" s="4">
        <v>0</v>
      </c>
      <c r="D107" s="4" t="s">
        <v>4</v>
      </c>
      <c r="M107" s="3"/>
      <c r="N107" s="4" t="s">
        <v>110</v>
      </c>
      <c r="O107" s="4">
        <v>6071</v>
      </c>
      <c r="P107" s="4" t="s">
        <v>104</v>
      </c>
    </row>
    <row r="108" spans="1:16" ht="17.25" thickBot="1">
      <c r="A108" s="3"/>
      <c r="B108" s="4" t="s">
        <v>111</v>
      </c>
      <c r="C108" s="4">
        <v>0</v>
      </c>
      <c r="D108" s="4" t="s">
        <v>4</v>
      </c>
      <c r="M108" s="3"/>
      <c r="N108" s="4" t="s">
        <v>111</v>
      </c>
      <c r="O108" s="4">
        <v>7213</v>
      </c>
      <c r="P108" s="4" t="s">
        <v>104</v>
      </c>
    </row>
    <row r="109" spans="1:16" ht="17.25" thickBot="1">
      <c r="A109" s="3"/>
      <c r="B109" s="4" t="s">
        <v>112</v>
      </c>
      <c r="C109" s="4">
        <v>0</v>
      </c>
      <c r="D109" s="4" t="s">
        <v>4</v>
      </c>
      <c r="M109" s="3"/>
      <c r="N109" s="4" t="s">
        <v>112</v>
      </c>
      <c r="O109" s="4">
        <v>8180</v>
      </c>
      <c r="P109" s="4" t="s">
        <v>104</v>
      </c>
    </row>
    <row r="110" spans="1:16" ht="17.25" thickBot="1">
      <c r="A110" s="3"/>
      <c r="B110" s="4" t="s">
        <v>113</v>
      </c>
      <c r="C110" s="4">
        <v>0</v>
      </c>
      <c r="D110" s="4" t="s">
        <v>4</v>
      </c>
      <c r="M110" s="3"/>
      <c r="N110" s="4" t="s">
        <v>113</v>
      </c>
      <c r="O110" s="4">
        <v>7544</v>
      </c>
      <c r="P110" s="4" t="s">
        <v>104</v>
      </c>
    </row>
    <row r="111" spans="1:16" ht="17.25" thickBot="1">
      <c r="A111" s="3"/>
      <c r="B111" s="4" t="s">
        <v>114</v>
      </c>
      <c r="C111" s="4">
        <v>0</v>
      </c>
      <c r="D111" s="4" t="s">
        <v>4</v>
      </c>
      <c r="M111" s="3"/>
      <c r="N111" s="4" t="s">
        <v>114</v>
      </c>
      <c r="O111" s="4">
        <v>6660</v>
      </c>
      <c r="P111" s="4" t="s">
        <v>104</v>
      </c>
    </row>
    <row r="112" spans="1:16" ht="17.25" thickBot="1">
      <c r="A112" s="3"/>
      <c r="B112" s="4" t="s">
        <v>115</v>
      </c>
      <c r="C112" s="4">
        <v>0</v>
      </c>
      <c r="D112" s="4" t="s">
        <v>4</v>
      </c>
      <c r="M112" s="3"/>
      <c r="N112" s="4" t="s">
        <v>115</v>
      </c>
      <c r="O112" s="4">
        <v>6576</v>
      </c>
      <c r="P112" s="4" t="s">
        <v>104</v>
      </c>
    </row>
    <row r="113" spans="1:16" ht="17.25" thickBot="1">
      <c r="A113" s="3"/>
      <c r="B113" s="4" t="s">
        <v>116</v>
      </c>
      <c r="C113" s="4">
        <v>0</v>
      </c>
      <c r="D113" s="4" t="s">
        <v>4</v>
      </c>
      <c r="M113" s="3"/>
      <c r="N113" s="4" t="s">
        <v>116</v>
      </c>
      <c r="O113" s="4">
        <v>6801</v>
      </c>
      <c r="P113" s="4" t="s">
        <v>104</v>
      </c>
    </row>
    <row r="114" spans="1:16" ht="17.25" thickBot="1">
      <c r="A114" s="3"/>
      <c r="B114" s="4" t="s">
        <v>117</v>
      </c>
      <c r="C114" s="4">
        <v>0</v>
      </c>
      <c r="D114" s="4" t="s">
        <v>4</v>
      </c>
      <c r="M114" s="3"/>
      <c r="N114" s="4" t="s">
        <v>117</v>
      </c>
      <c r="O114" s="4">
        <v>7171</v>
      </c>
      <c r="P114" s="4" t="s">
        <v>104</v>
      </c>
    </row>
    <row r="115" spans="1:16" ht="17.25" thickBot="1">
      <c r="A115" s="3"/>
      <c r="B115" s="4" t="s">
        <v>118</v>
      </c>
      <c r="C115" s="4">
        <v>0</v>
      </c>
      <c r="D115" s="4" t="s">
        <v>4</v>
      </c>
      <c r="M115" s="3"/>
      <c r="N115" s="4" t="s">
        <v>118</v>
      </c>
      <c r="O115" s="4">
        <v>7029</v>
      </c>
      <c r="P115" s="4" t="s">
        <v>104</v>
      </c>
    </row>
    <row r="116" spans="1:16" ht="17.25" thickBot="1">
      <c r="A116" s="3"/>
      <c r="B116" s="4" t="s">
        <v>119</v>
      </c>
      <c r="C116" s="4">
        <v>0</v>
      </c>
      <c r="D116" s="4" t="s">
        <v>4</v>
      </c>
      <c r="M116" s="3"/>
      <c r="N116" s="4" t="s">
        <v>119</v>
      </c>
      <c r="O116" s="4">
        <v>7082</v>
      </c>
      <c r="P116" s="4" t="s">
        <v>104</v>
      </c>
    </row>
    <row r="117" spans="1:16" ht="17.25" thickBot="1">
      <c r="A117" s="3"/>
      <c r="B117" s="4" t="s">
        <v>120</v>
      </c>
      <c r="C117" s="4">
        <v>0</v>
      </c>
      <c r="D117" s="4" t="s">
        <v>4</v>
      </c>
      <c r="M117" s="3"/>
      <c r="N117" s="4" t="s">
        <v>120</v>
      </c>
      <c r="O117" s="4">
        <v>8618</v>
      </c>
      <c r="P117" s="4" t="s">
        <v>104</v>
      </c>
    </row>
    <row r="118" spans="1:16" ht="17.25" thickBot="1">
      <c r="A118" s="3"/>
      <c r="B118" s="4" t="s">
        <v>121</v>
      </c>
      <c r="C118" s="4">
        <v>0</v>
      </c>
      <c r="D118" s="4" t="s">
        <v>4</v>
      </c>
      <c r="M118" s="3"/>
      <c r="N118" s="4" t="s">
        <v>121</v>
      </c>
      <c r="O118" s="4">
        <v>6595</v>
      </c>
      <c r="P118" s="4" t="s">
        <v>104</v>
      </c>
    </row>
    <row r="119" spans="1:16" ht="17.25" thickBot="1">
      <c r="A119" s="3"/>
      <c r="B119" s="4" t="s">
        <v>122</v>
      </c>
      <c r="C119" s="4">
        <v>0</v>
      </c>
      <c r="D119" s="4" t="s">
        <v>4</v>
      </c>
      <c r="M119" s="3"/>
      <c r="N119" s="4" t="s">
        <v>122</v>
      </c>
      <c r="O119" s="4">
        <v>5992</v>
      </c>
      <c r="P119" s="4" t="s">
        <v>104</v>
      </c>
    </row>
    <row r="120" spans="1:16" ht="17.25" thickBot="1">
      <c r="A120" s="3"/>
      <c r="B120" s="4" t="s">
        <v>123</v>
      </c>
      <c r="C120" s="4">
        <v>0</v>
      </c>
      <c r="D120" s="4" t="s">
        <v>4</v>
      </c>
      <c r="M120" s="3"/>
      <c r="N120" s="4" t="s">
        <v>123</v>
      </c>
      <c r="O120" s="4">
        <v>7784</v>
      </c>
      <c r="P120" s="4" t="s">
        <v>104</v>
      </c>
    </row>
    <row r="121" spans="1:16" ht="17.25" thickBot="1">
      <c r="A121" s="3"/>
      <c r="B121" s="4" t="s">
        <v>124</v>
      </c>
      <c r="C121" s="4">
        <v>0</v>
      </c>
      <c r="D121" s="4" t="s">
        <v>4</v>
      </c>
      <c r="M121" s="3"/>
      <c r="N121" s="4" t="s">
        <v>124</v>
      </c>
      <c r="O121" s="4">
        <v>7135</v>
      </c>
      <c r="P121" s="4" t="s">
        <v>104</v>
      </c>
    </row>
    <row r="122" spans="1:16" ht="17.25" thickBot="1">
      <c r="A122" s="3"/>
      <c r="B122" s="4" t="s">
        <v>125</v>
      </c>
      <c r="C122" s="4">
        <v>0</v>
      </c>
      <c r="D122" s="4" t="s">
        <v>4</v>
      </c>
      <c r="M122" s="3"/>
      <c r="N122" s="4" t="s">
        <v>125</v>
      </c>
      <c r="O122" s="4">
        <v>6856</v>
      </c>
      <c r="P122" s="4" t="s">
        <v>104</v>
      </c>
    </row>
    <row r="123" spans="1:16" ht="17.25" thickBot="1">
      <c r="A123" s="3"/>
      <c r="B123" s="4" t="s">
        <v>126</v>
      </c>
      <c r="C123" s="4">
        <v>0</v>
      </c>
      <c r="D123" s="4" t="s">
        <v>4</v>
      </c>
      <c r="M123" s="3"/>
      <c r="N123" s="4" t="s">
        <v>126</v>
      </c>
      <c r="O123" s="4">
        <v>7942</v>
      </c>
      <c r="P123" s="4" t="s">
        <v>104</v>
      </c>
    </row>
    <row r="124" spans="1:16" ht="17.25" thickBot="1">
      <c r="A124" s="3"/>
      <c r="B124" s="4" t="s">
        <v>127</v>
      </c>
      <c r="C124" s="4">
        <v>0</v>
      </c>
      <c r="D124" s="4" t="s">
        <v>4</v>
      </c>
      <c r="M124" s="3"/>
      <c r="N124" s="4" t="s">
        <v>127</v>
      </c>
      <c r="O124" s="4">
        <v>7346</v>
      </c>
      <c r="P124" s="4" t="s">
        <v>104</v>
      </c>
    </row>
    <row r="125" spans="1:16" ht="17.25" thickBot="1">
      <c r="A125" s="3"/>
      <c r="B125" s="4" t="s">
        <v>128</v>
      </c>
      <c r="C125" s="4">
        <v>0</v>
      </c>
      <c r="D125" s="4" t="s">
        <v>4</v>
      </c>
      <c r="M125" s="3"/>
      <c r="N125" s="4" t="s">
        <v>128</v>
      </c>
      <c r="O125" s="4">
        <v>7650</v>
      </c>
      <c r="P125" s="4" t="s">
        <v>104</v>
      </c>
    </row>
    <row r="126" spans="1:16" ht="17.25" thickBot="1">
      <c r="A126" s="3"/>
      <c r="B126" s="4" t="s">
        <v>129</v>
      </c>
      <c r="C126" s="4">
        <v>0</v>
      </c>
      <c r="D126" s="4" t="s">
        <v>4</v>
      </c>
      <c r="M126" s="3"/>
      <c r="N126" s="4" t="s">
        <v>129</v>
      </c>
      <c r="O126" s="4">
        <v>6857</v>
      </c>
      <c r="P126" s="4" t="s">
        <v>104</v>
      </c>
    </row>
    <row r="127" spans="1:16" ht="17.25" thickBot="1">
      <c r="A127" s="3"/>
      <c r="B127" s="4" t="s">
        <v>130</v>
      </c>
      <c r="C127" s="4">
        <v>0</v>
      </c>
      <c r="D127" s="4" t="s">
        <v>4</v>
      </c>
      <c r="M127" s="3"/>
      <c r="N127" s="4" t="s">
        <v>130</v>
      </c>
      <c r="O127" s="4">
        <v>6577</v>
      </c>
      <c r="P127" s="4" t="s">
        <v>104</v>
      </c>
    </row>
    <row r="128" spans="1:16" ht="17.25" thickBot="1">
      <c r="A128" s="3"/>
      <c r="B128" s="4" t="s">
        <v>131</v>
      </c>
      <c r="C128" s="4">
        <v>0</v>
      </c>
      <c r="D128" s="4" t="s">
        <v>4</v>
      </c>
      <c r="M128" s="3"/>
      <c r="N128" s="4" t="s">
        <v>131</v>
      </c>
      <c r="O128" s="4">
        <v>5970</v>
      </c>
      <c r="P128" s="4" t="s">
        <v>104</v>
      </c>
    </row>
    <row r="129" spans="1:16" ht="17.25" thickBot="1">
      <c r="A129" s="3"/>
      <c r="B129" s="4" t="s">
        <v>132</v>
      </c>
      <c r="C129" s="4">
        <v>0</v>
      </c>
      <c r="D129" s="4" t="s">
        <v>4</v>
      </c>
      <c r="M129" s="3"/>
      <c r="N129" s="4" t="s">
        <v>132</v>
      </c>
      <c r="O129" s="4">
        <v>6501</v>
      </c>
      <c r="P129" s="4" t="s">
        <v>104</v>
      </c>
    </row>
    <row r="130" spans="1:16" ht="17.25" thickBot="1">
      <c r="A130" s="3"/>
      <c r="B130" s="4" t="s">
        <v>133</v>
      </c>
      <c r="C130" s="4">
        <v>0</v>
      </c>
      <c r="D130" s="4" t="s">
        <v>4</v>
      </c>
      <c r="M130" s="3"/>
      <c r="N130" s="4" t="s">
        <v>133</v>
      </c>
      <c r="O130" s="4">
        <v>7375</v>
      </c>
      <c r="P130" s="4" t="s">
        <v>104</v>
      </c>
    </row>
    <row r="131" spans="1:16" ht="17.25" thickBot="1">
      <c r="A131" s="3"/>
      <c r="B131" s="4" t="s">
        <v>134</v>
      </c>
      <c r="C131" s="4">
        <v>0</v>
      </c>
      <c r="D131" s="4" t="s">
        <v>4</v>
      </c>
      <c r="M131" s="3"/>
      <c r="N131" s="4" t="s">
        <v>134</v>
      </c>
      <c r="O131" s="4">
        <v>7865</v>
      </c>
      <c r="P131" s="4" t="s">
        <v>104</v>
      </c>
    </row>
    <row r="132" spans="1:16" ht="17.25" thickBot="1">
      <c r="A132" s="3"/>
      <c r="B132" s="4" t="s">
        <v>135</v>
      </c>
      <c r="C132" s="4">
        <v>0</v>
      </c>
      <c r="D132" s="4" t="s">
        <v>4</v>
      </c>
      <c r="M132" s="3"/>
      <c r="N132" s="4" t="s">
        <v>135</v>
      </c>
      <c r="O132" s="4">
        <v>8038</v>
      </c>
      <c r="P132" s="4" t="s">
        <v>104</v>
      </c>
    </row>
    <row r="133" spans="1:16" ht="17.25" thickBot="1">
      <c r="A133" s="3"/>
      <c r="B133" s="4" t="s">
        <v>136</v>
      </c>
      <c r="C133" s="4">
        <v>0</v>
      </c>
      <c r="D133" s="4" t="s">
        <v>4</v>
      </c>
      <c r="M133" s="3"/>
      <c r="N133" s="4" t="s">
        <v>136</v>
      </c>
      <c r="O133" s="4">
        <v>6721</v>
      </c>
      <c r="P133" s="4" t="s">
        <v>104</v>
      </c>
    </row>
    <row r="134" spans="1:16" ht="17.25" thickBot="1">
      <c r="A134" s="3"/>
      <c r="B134" s="4" t="s">
        <v>137</v>
      </c>
      <c r="C134" s="4">
        <v>0</v>
      </c>
      <c r="D134" s="4" t="s">
        <v>4</v>
      </c>
      <c r="M134" s="3"/>
      <c r="N134" s="4" t="s">
        <v>137</v>
      </c>
      <c r="O134" s="4">
        <v>7782</v>
      </c>
      <c r="P134" s="4" t="s">
        <v>104</v>
      </c>
    </row>
    <row r="135" spans="1:16" ht="17.25" thickBot="1">
      <c r="A135" s="3"/>
      <c r="B135" s="4" t="s">
        <v>138</v>
      </c>
      <c r="C135" s="4">
        <v>0</v>
      </c>
      <c r="D135" s="4" t="s">
        <v>4</v>
      </c>
      <c r="M135" s="3"/>
      <c r="N135" s="4" t="s">
        <v>138</v>
      </c>
      <c r="O135" s="4">
        <v>7804</v>
      </c>
      <c r="P135" s="4" t="s">
        <v>104</v>
      </c>
    </row>
    <row r="136" spans="1:16" ht="17.25" thickBot="1">
      <c r="A136" s="3"/>
      <c r="B136" s="4" t="s">
        <v>139</v>
      </c>
      <c r="C136" s="4">
        <v>0</v>
      </c>
      <c r="D136" s="4" t="s">
        <v>4</v>
      </c>
      <c r="M136" s="3"/>
      <c r="N136" s="4" t="s">
        <v>139</v>
      </c>
      <c r="O136" s="4">
        <v>8024</v>
      </c>
      <c r="P136" s="4" t="s">
        <v>104</v>
      </c>
    </row>
    <row r="137" spans="1:16" ht="17.25" thickBot="1">
      <c r="A137" s="3"/>
      <c r="B137" s="4" t="s">
        <v>140</v>
      </c>
      <c r="C137" s="4">
        <v>0</v>
      </c>
      <c r="D137" s="4" t="s">
        <v>4</v>
      </c>
      <c r="M137" s="3"/>
      <c r="N137" s="4" t="s">
        <v>140</v>
      </c>
      <c r="O137" s="4">
        <v>7481</v>
      </c>
      <c r="P137" s="4" t="s">
        <v>104</v>
      </c>
    </row>
    <row r="138" spans="1:16" ht="17.25" thickBot="1">
      <c r="A138" s="3"/>
      <c r="B138" s="4" t="s">
        <v>141</v>
      </c>
      <c r="C138" s="4">
        <v>0</v>
      </c>
      <c r="D138" s="4" t="s">
        <v>4</v>
      </c>
      <c r="M138" s="3"/>
      <c r="N138" s="4" t="s">
        <v>141</v>
      </c>
      <c r="O138" s="4">
        <v>7136</v>
      </c>
      <c r="P138" s="4" t="s">
        <v>104</v>
      </c>
    </row>
    <row r="139" spans="1:16" ht="17.25" thickBot="1">
      <c r="A139" s="3"/>
      <c r="B139" s="4" t="s">
        <v>142</v>
      </c>
      <c r="C139" s="4">
        <v>0</v>
      </c>
      <c r="D139" s="4" t="s">
        <v>4</v>
      </c>
      <c r="M139" s="3"/>
      <c r="N139" s="4" t="s">
        <v>142</v>
      </c>
      <c r="O139" s="4">
        <v>8127</v>
      </c>
      <c r="P139" s="4" t="s">
        <v>104</v>
      </c>
    </row>
    <row r="140" spans="1:16" ht="17.25" thickBot="1">
      <c r="A140" s="3"/>
      <c r="B140" s="4" t="s">
        <v>143</v>
      </c>
      <c r="C140" s="4">
        <v>0</v>
      </c>
      <c r="D140" s="4" t="s">
        <v>4</v>
      </c>
      <c r="M140" s="3"/>
      <c r="N140" s="4" t="s">
        <v>143</v>
      </c>
      <c r="O140" s="4">
        <v>7712</v>
      </c>
      <c r="P140" s="4" t="s">
        <v>104</v>
      </c>
    </row>
    <row r="141" spans="1:16" ht="17.25" thickBot="1">
      <c r="A141" s="3"/>
      <c r="B141" s="4" t="s">
        <v>144</v>
      </c>
      <c r="C141" s="4">
        <v>0</v>
      </c>
      <c r="D141" s="4" t="s">
        <v>4</v>
      </c>
      <c r="M141" s="3"/>
      <c r="N141" s="4" t="s">
        <v>144</v>
      </c>
      <c r="O141" s="4">
        <v>6638</v>
      </c>
      <c r="P141" s="4" t="s">
        <v>104</v>
      </c>
    </row>
    <row r="142" spans="1:16" ht="17.25" thickBot="1">
      <c r="A142" s="3"/>
      <c r="B142" s="4" t="s">
        <v>145</v>
      </c>
      <c r="C142" s="4">
        <v>0</v>
      </c>
      <c r="D142" s="4" t="s">
        <v>4</v>
      </c>
      <c r="M142" s="3"/>
      <c r="N142" s="4" t="s">
        <v>145</v>
      </c>
      <c r="O142" s="4">
        <v>6731</v>
      </c>
      <c r="P142" s="4" t="s">
        <v>104</v>
      </c>
    </row>
    <row r="143" spans="1:16" ht="17.25" thickBot="1">
      <c r="A143" s="3"/>
      <c r="B143" s="4" t="s">
        <v>146</v>
      </c>
      <c r="C143" s="4">
        <v>0</v>
      </c>
      <c r="D143" s="4" t="s">
        <v>4</v>
      </c>
      <c r="M143" s="3"/>
      <c r="N143" s="4" t="s">
        <v>146</v>
      </c>
      <c r="O143" s="4">
        <v>6624</v>
      </c>
      <c r="P143" s="4" t="s">
        <v>104</v>
      </c>
    </row>
    <row r="144" spans="1:16" ht="17.25" thickBot="1">
      <c r="A144" s="3"/>
      <c r="B144" s="4" t="s">
        <v>147</v>
      </c>
      <c r="C144" s="4">
        <v>0</v>
      </c>
      <c r="D144" s="4" t="s">
        <v>4</v>
      </c>
      <c r="M144" s="3"/>
      <c r="N144" s="4" t="s">
        <v>147</v>
      </c>
      <c r="O144" s="4">
        <v>6464</v>
      </c>
      <c r="P144" s="4" t="s">
        <v>104</v>
      </c>
    </row>
    <row r="145" spans="1:16" ht="17.25" thickBot="1">
      <c r="A145" s="3"/>
      <c r="B145" s="4" t="s">
        <v>148</v>
      </c>
      <c r="C145" s="4">
        <v>0</v>
      </c>
      <c r="D145" s="4" t="s">
        <v>4</v>
      </c>
      <c r="M145" s="3"/>
      <c r="N145" s="4" t="s">
        <v>148</v>
      </c>
      <c r="O145" s="4">
        <v>7652</v>
      </c>
      <c r="P145" s="4" t="s">
        <v>104</v>
      </c>
    </row>
    <row r="146" spans="1:16" ht="17.25" thickBot="1">
      <c r="A146" s="3"/>
      <c r="B146" s="4" t="s">
        <v>149</v>
      </c>
      <c r="C146" s="4">
        <v>0</v>
      </c>
      <c r="D146" s="4" t="s">
        <v>4</v>
      </c>
      <c r="M146" s="3"/>
      <c r="N146" s="4" t="s">
        <v>149</v>
      </c>
      <c r="O146" s="4">
        <v>7300</v>
      </c>
      <c r="P146" s="4" t="s">
        <v>104</v>
      </c>
    </row>
    <row r="147" spans="1:16" ht="17.25" thickBot="1">
      <c r="A147" s="3"/>
      <c r="B147" s="4" t="s">
        <v>150</v>
      </c>
      <c r="C147" s="4">
        <v>0</v>
      </c>
      <c r="D147" s="4" t="s">
        <v>4</v>
      </c>
      <c r="M147" s="3"/>
      <c r="N147" s="4" t="s">
        <v>150</v>
      </c>
      <c r="O147" s="4">
        <v>7966</v>
      </c>
      <c r="P147" s="4" t="s">
        <v>104</v>
      </c>
    </row>
    <row r="148" spans="1:16" ht="17.25" thickBot="1">
      <c r="A148" s="3"/>
      <c r="B148" s="4" t="s">
        <v>151</v>
      </c>
      <c r="C148" s="4">
        <v>0</v>
      </c>
      <c r="D148" s="4" t="s">
        <v>4</v>
      </c>
      <c r="M148" s="3"/>
      <c r="N148" s="4" t="s">
        <v>151</v>
      </c>
      <c r="O148" s="4">
        <v>8245</v>
      </c>
      <c r="P148" s="4" t="s">
        <v>104</v>
      </c>
    </row>
    <row r="149" spans="1:16" ht="17.25" thickBot="1">
      <c r="A149" s="3"/>
      <c r="B149" s="4" t="s">
        <v>152</v>
      </c>
      <c r="C149" s="4">
        <v>0</v>
      </c>
      <c r="D149" s="4" t="s">
        <v>4</v>
      </c>
      <c r="M149" s="3"/>
      <c r="N149" s="4" t="s">
        <v>152</v>
      </c>
      <c r="O149" s="4">
        <v>7571</v>
      </c>
      <c r="P149" s="4" t="s">
        <v>104</v>
      </c>
    </row>
    <row r="150" spans="1:16" ht="17.25" thickBot="1">
      <c r="A150" s="3"/>
      <c r="B150" s="4" t="s">
        <v>153</v>
      </c>
      <c r="C150" s="4">
        <v>1.12077827E-2</v>
      </c>
      <c r="D150" s="4" t="s">
        <v>4</v>
      </c>
      <c r="M150" s="3"/>
      <c r="N150" s="4" t="s">
        <v>153</v>
      </c>
      <c r="O150" s="4">
        <v>6251</v>
      </c>
      <c r="P150" s="4" t="s">
        <v>104</v>
      </c>
    </row>
    <row r="151" spans="1:16" ht="17.25" thickBot="1">
      <c r="A151" s="3"/>
      <c r="B151" s="4" t="s">
        <v>154</v>
      </c>
      <c r="C151" s="4">
        <v>6.1486918500000001E-2</v>
      </c>
      <c r="D151" s="4" t="s">
        <v>4</v>
      </c>
      <c r="M151" s="3"/>
      <c r="N151" s="4" t="s">
        <v>154</v>
      </c>
      <c r="O151" s="4">
        <v>7314</v>
      </c>
      <c r="P151" s="4" t="s">
        <v>104</v>
      </c>
    </row>
    <row r="152" spans="1:16" ht="17.25" thickBot="1">
      <c r="A152" s="3"/>
      <c r="B152" s="4" t="s">
        <v>155</v>
      </c>
      <c r="C152" s="4">
        <v>0.12263128199999999</v>
      </c>
      <c r="D152" s="4" t="s">
        <v>4</v>
      </c>
      <c r="M152" s="3"/>
      <c r="N152" s="4" t="s">
        <v>155</v>
      </c>
      <c r="O152" s="4">
        <v>6695</v>
      </c>
      <c r="P152" s="4" t="s">
        <v>104</v>
      </c>
    </row>
    <row r="153" spans="1:16" ht="17.25" thickBot="1">
      <c r="A153" s="3"/>
      <c r="B153" s="4" t="s">
        <v>156</v>
      </c>
      <c r="C153" s="4">
        <v>0.189008117</v>
      </c>
      <c r="D153" s="4" t="s">
        <v>4</v>
      </c>
      <c r="M153" s="3"/>
      <c r="N153" s="4" t="s">
        <v>156</v>
      </c>
      <c r="O153" s="4">
        <v>6864</v>
      </c>
      <c r="P153" s="4" t="s">
        <v>104</v>
      </c>
    </row>
    <row r="154" spans="1:16" ht="17.25" thickBot="1">
      <c r="A154" s="3"/>
      <c r="B154" s="4" t="s">
        <v>157</v>
      </c>
      <c r="C154" s="4">
        <v>0.23252984900000001</v>
      </c>
      <c r="D154" s="4" t="s">
        <v>4</v>
      </c>
      <c r="M154" s="3"/>
      <c r="N154" s="4" t="s">
        <v>157</v>
      </c>
      <c r="O154" s="4">
        <v>7928</v>
      </c>
      <c r="P154" s="4" t="s">
        <v>104</v>
      </c>
    </row>
    <row r="155" spans="1:16" ht="17.25" thickBot="1">
      <c r="A155" s="3"/>
      <c r="B155" s="4" t="s">
        <v>158</v>
      </c>
      <c r="C155" s="4">
        <v>0.27065953599999998</v>
      </c>
      <c r="D155" s="4" t="s">
        <v>4</v>
      </c>
      <c r="M155" s="3"/>
      <c r="N155" s="4" t="s">
        <v>158</v>
      </c>
      <c r="O155" s="4">
        <v>7437</v>
      </c>
      <c r="P155" s="4" t="s">
        <v>104</v>
      </c>
    </row>
    <row r="156" spans="1:16" ht="17.25" thickBot="1">
      <c r="A156" s="3"/>
      <c r="B156" s="4" t="s">
        <v>159</v>
      </c>
      <c r="C156" s="4">
        <v>0.32942566299999998</v>
      </c>
      <c r="D156" s="4" t="s">
        <v>4</v>
      </c>
      <c r="M156" s="3"/>
      <c r="N156" s="4" t="s">
        <v>159</v>
      </c>
      <c r="O156" s="4">
        <v>6355</v>
      </c>
      <c r="P156" s="4" t="s">
        <v>104</v>
      </c>
    </row>
    <row r="157" spans="1:16" ht="17.25" thickBot="1">
      <c r="A157" s="3"/>
      <c r="B157" s="4" t="s">
        <v>160</v>
      </c>
      <c r="C157" s="4">
        <v>0.391588241</v>
      </c>
      <c r="D157" s="4" t="s">
        <v>4</v>
      </c>
      <c r="M157" s="3"/>
      <c r="N157" s="4" t="s">
        <v>160</v>
      </c>
      <c r="O157" s="4">
        <v>6140</v>
      </c>
      <c r="P157" s="4" t="s">
        <v>104</v>
      </c>
    </row>
    <row r="158" spans="1:16" ht="17.25" thickBot="1">
      <c r="A158" s="3"/>
      <c r="B158" s="4" t="s">
        <v>161</v>
      </c>
      <c r="C158" s="4">
        <v>0.44545295800000001</v>
      </c>
      <c r="D158" s="4" t="s">
        <v>4</v>
      </c>
      <c r="M158" s="3"/>
      <c r="N158" s="4" t="s">
        <v>161</v>
      </c>
      <c r="O158" s="4">
        <v>8253</v>
      </c>
      <c r="P158" s="4" t="s">
        <v>104</v>
      </c>
    </row>
    <row r="159" spans="1:16" ht="17.25" thickBot="1">
      <c r="A159" s="3"/>
      <c r="B159" s="4" t="s">
        <v>162</v>
      </c>
      <c r="C159" s="4">
        <v>0.441462517</v>
      </c>
      <c r="D159" s="4" t="s">
        <v>4</v>
      </c>
      <c r="M159" s="3"/>
      <c r="N159" s="4" t="s">
        <v>162</v>
      </c>
      <c r="O159" s="4">
        <v>6697</v>
      </c>
      <c r="P159" s="4" t="s">
        <v>104</v>
      </c>
    </row>
    <row r="160" spans="1:16" ht="17.25" thickBot="1">
      <c r="A160" s="3"/>
      <c r="B160" s="4" t="s">
        <v>163</v>
      </c>
      <c r="C160" s="4">
        <v>0.37337422399999998</v>
      </c>
      <c r="D160" s="4" t="s">
        <v>4</v>
      </c>
      <c r="M160" s="3"/>
      <c r="N160" s="4" t="s">
        <v>163</v>
      </c>
      <c r="O160" s="4">
        <v>7556</v>
      </c>
      <c r="P160" s="4" t="s">
        <v>104</v>
      </c>
    </row>
    <row r="161" spans="1:16" ht="17.25" thickBot="1">
      <c r="A161" s="3"/>
      <c r="B161" s="4" t="s">
        <v>164</v>
      </c>
      <c r="C161" s="4">
        <v>0.296381742</v>
      </c>
      <c r="D161" s="4" t="s">
        <v>4</v>
      </c>
      <c r="M161" s="3"/>
      <c r="N161" s="4" t="s">
        <v>164</v>
      </c>
      <c r="O161" s="4">
        <v>7244</v>
      </c>
      <c r="P161" s="4" t="s">
        <v>104</v>
      </c>
    </row>
    <row r="162" spans="1:16" ht="17.25" thickBot="1">
      <c r="A162" s="3"/>
      <c r="B162" s="4" t="s">
        <v>165</v>
      </c>
      <c r="C162" s="4">
        <v>0.22475928100000001</v>
      </c>
      <c r="D162" s="4" t="s">
        <v>4</v>
      </c>
      <c r="M162" s="3"/>
      <c r="N162" s="4" t="s">
        <v>165</v>
      </c>
      <c r="O162" s="4">
        <v>7039</v>
      </c>
      <c r="P162" s="4" t="s">
        <v>104</v>
      </c>
    </row>
    <row r="163" spans="1:16" ht="17.25" thickBot="1">
      <c r="A163" s="3"/>
      <c r="B163" s="4" t="s">
        <v>166</v>
      </c>
      <c r="C163" s="4">
        <v>0.18648985000000001</v>
      </c>
      <c r="D163" s="4" t="s">
        <v>4</v>
      </c>
      <c r="M163" s="3"/>
      <c r="N163" s="4" t="s">
        <v>166</v>
      </c>
      <c r="O163" s="4">
        <v>7417</v>
      </c>
      <c r="P163" s="4" t="s">
        <v>104</v>
      </c>
    </row>
    <row r="164" spans="1:16" ht="17.25" thickBot="1">
      <c r="A164" s="3"/>
      <c r="B164" s="4" t="s">
        <v>167</v>
      </c>
      <c r="C164" s="4">
        <v>0.1485001</v>
      </c>
      <c r="D164" s="4" t="s">
        <v>4</v>
      </c>
      <c r="M164" s="3"/>
      <c r="N164" s="4" t="s">
        <v>167</v>
      </c>
      <c r="O164" s="4">
        <v>7879</v>
      </c>
      <c r="P164" s="4" t="s">
        <v>104</v>
      </c>
    </row>
    <row r="165" spans="1:16" ht="17.25" thickBot="1">
      <c r="A165" s="3"/>
      <c r="B165" s="4" t="s">
        <v>168</v>
      </c>
      <c r="C165" s="4">
        <v>9.8581910100000003E-2</v>
      </c>
      <c r="D165" s="4" t="s">
        <v>4</v>
      </c>
      <c r="M165" s="3"/>
      <c r="N165" s="4" t="s">
        <v>168</v>
      </c>
      <c r="O165" s="4">
        <v>7066</v>
      </c>
      <c r="P165" s="4" t="s">
        <v>104</v>
      </c>
    </row>
    <row r="166" spans="1:16" ht="17.25" thickBot="1">
      <c r="A166" s="3"/>
      <c r="B166" s="4" t="s">
        <v>169</v>
      </c>
      <c r="C166" s="4">
        <v>5.0944495899999998E-2</v>
      </c>
      <c r="D166" s="4" t="s">
        <v>4</v>
      </c>
      <c r="M166" s="3"/>
      <c r="N166" s="4" t="s">
        <v>169</v>
      </c>
      <c r="O166" s="4">
        <v>8186</v>
      </c>
      <c r="P166" s="4" t="s">
        <v>104</v>
      </c>
    </row>
    <row r="167" spans="1:16" ht="17.25" thickBot="1">
      <c r="A167" s="3"/>
      <c r="B167" s="4" t="s">
        <v>170</v>
      </c>
      <c r="C167" s="4">
        <v>1.14988768E-2</v>
      </c>
      <c r="D167" s="4" t="s">
        <v>4</v>
      </c>
      <c r="M167" s="3"/>
      <c r="N167" s="4" t="s">
        <v>170</v>
      </c>
      <c r="O167" s="4">
        <v>6787</v>
      </c>
      <c r="P167" s="4" t="s">
        <v>104</v>
      </c>
    </row>
    <row r="168" spans="1:16" ht="17.25" thickBot="1">
      <c r="A168" s="3"/>
      <c r="B168" s="4" t="s">
        <v>171</v>
      </c>
      <c r="C168" s="4">
        <v>0</v>
      </c>
      <c r="D168" s="4" t="s">
        <v>4</v>
      </c>
      <c r="M168" s="3"/>
      <c r="N168" s="4" t="s">
        <v>171</v>
      </c>
      <c r="O168" s="4">
        <v>6297</v>
      </c>
      <c r="P168" s="4" t="s">
        <v>104</v>
      </c>
    </row>
    <row r="169" spans="1:16" ht="17.25" thickBot="1">
      <c r="A169" s="3"/>
      <c r="B169" s="4" t="s">
        <v>172</v>
      </c>
      <c r="C169" s="4">
        <v>0</v>
      </c>
      <c r="D169" s="4" t="s">
        <v>4</v>
      </c>
      <c r="M169" s="3"/>
      <c r="N169" s="4" t="s">
        <v>172</v>
      </c>
      <c r="O169" s="4">
        <v>7370</v>
      </c>
      <c r="P169" s="4" t="s">
        <v>104</v>
      </c>
    </row>
    <row r="170" spans="1:16" ht="17.25" thickBot="1">
      <c r="A170" s="3"/>
      <c r="B170" s="4" t="s">
        <v>173</v>
      </c>
      <c r="C170" s="4">
        <v>0</v>
      </c>
      <c r="D170" s="4" t="s">
        <v>4</v>
      </c>
      <c r="M170" s="3"/>
      <c r="N170" s="4" t="s">
        <v>173</v>
      </c>
      <c r="O170" s="4">
        <v>7042</v>
      </c>
      <c r="P170" s="4" t="s">
        <v>104</v>
      </c>
    </row>
    <row r="171" spans="1:16" ht="17.25" thickBot="1">
      <c r="A171" s="3"/>
      <c r="B171" s="4" t="s">
        <v>174</v>
      </c>
      <c r="C171" s="4">
        <v>0</v>
      </c>
      <c r="D171" s="4" t="s">
        <v>4</v>
      </c>
      <c r="M171" s="3"/>
      <c r="N171" s="4" t="s">
        <v>174</v>
      </c>
      <c r="O171" s="4">
        <v>7697</v>
      </c>
      <c r="P171" s="4" t="s">
        <v>104</v>
      </c>
    </row>
    <row r="172" spans="1:16" ht="17.25" thickBot="1">
      <c r="A172" s="3"/>
      <c r="B172" s="4" t="s">
        <v>175</v>
      </c>
      <c r="C172" s="4">
        <v>0</v>
      </c>
      <c r="D172" s="4" t="s">
        <v>4</v>
      </c>
      <c r="M172" s="3"/>
      <c r="N172" s="4" t="s">
        <v>175</v>
      </c>
      <c r="O172" s="4">
        <v>6297</v>
      </c>
      <c r="P172" s="4" t="s">
        <v>104</v>
      </c>
    </row>
    <row r="173" spans="1:16" ht="17.25" thickBot="1">
      <c r="A173" s="3"/>
      <c r="B173" s="4" t="s">
        <v>176</v>
      </c>
      <c r="C173" s="4">
        <v>0</v>
      </c>
      <c r="D173" s="4" t="s">
        <v>4</v>
      </c>
      <c r="M173" s="3"/>
      <c r="N173" s="4" t="s">
        <v>176</v>
      </c>
      <c r="O173" s="4">
        <v>7151</v>
      </c>
      <c r="P173" s="4" t="s">
        <v>104</v>
      </c>
    </row>
    <row r="174" spans="1:16" ht="17.25" thickBot="1">
      <c r="A174" s="3"/>
      <c r="B174" s="4" t="s">
        <v>177</v>
      </c>
      <c r="C174" s="4">
        <v>0</v>
      </c>
      <c r="D174" s="4" t="s">
        <v>4</v>
      </c>
      <c r="M174" s="3"/>
      <c r="N174" s="4" t="s">
        <v>177</v>
      </c>
      <c r="O174" s="4">
        <v>6685</v>
      </c>
      <c r="P174" s="4" t="s">
        <v>104</v>
      </c>
    </row>
    <row r="175" spans="1:16" ht="17.25" thickBot="1">
      <c r="A175" s="3"/>
      <c r="B175" s="4" t="s">
        <v>178</v>
      </c>
      <c r="C175" s="4">
        <v>0</v>
      </c>
      <c r="D175" s="4" t="s">
        <v>4</v>
      </c>
      <c r="M175" s="3"/>
      <c r="N175" s="4" t="s">
        <v>178</v>
      </c>
      <c r="O175" s="4">
        <v>7504</v>
      </c>
      <c r="P175" s="4" t="s">
        <v>104</v>
      </c>
    </row>
    <row r="176" spans="1:16" ht="17.25" thickBot="1">
      <c r="A176" s="3"/>
      <c r="B176" s="4" t="s">
        <v>179</v>
      </c>
      <c r="C176" s="4">
        <v>0</v>
      </c>
      <c r="D176" s="4" t="s">
        <v>4</v>
      </c>
      <c r="M176" s="3"/>
      <c r="N176" s="4" t="s">
        <v>179</v>
      </c>
      <c r="O176" s="4">
        <v>8114</v>
      </c>
      <c r="P176" s="4" t="s">
        <v>104</v>
      </c>
    </row>
    <row r="177" spans="1:16" ht="17.25" thickBot="1">
      <c r="A177" s="3"/>
      <c r="B177" s="4" t="s">
        <v>180</v>
      </c>
      <c r="C177" s="4">
        <v>0</v>
      </c>
      <c r="D177" s="4" t="s">
        <v>4</v>
      </c>
      <c r="M177" s="3"/>
      <c r="N177" s="4" t="s">
        <v>180</v>
      </c>
      <c r="O177" s="4">
        <v>6637</v>
      </c>
      <c r="P177" s="4" t="s">
        <v>104</v>
      </c>
    </row>
    <row r="178" spans="1:16" ht="17.25" thickBot="1">
      <c r="A178" s="3"/>
      <c r="B178" s="4" t="s">
        <v>181</v>
      </c>
      <c r="C178" s="4">
        <v>0</v>
      </c>
      <c r="D178" s="4" t="s">
        <v>4</v>
      </c>
      <c r="M178" s="3"/>
      <c r="N178" s="4" t="s">
        <v>181</v>
      </c>
      <c r="O178" s="4">
        <v>6201</v>
      </c>
      <c r="P178" s="4" t="s">
        <v>104</v>
      </c>
    </row>
    <row r="179" spans="1:16" ht="17.25" thickBot="1">
      <c r="A179" s="3"/>
      <c r="B179" s="4" t="s">
        <v>182</v>
      </c>
      <c r="C179" s="4">
        <v>0</v>
      </c>
      <c r="D179" s="4" t="s">
        <v>4</v>
      </c>
      <c r="M179" s="3"/>
      <c r="N179" s="4" t="s">
        <v>182</v>
      </c>
      <c r="O179" s="4">
        <v>7985</v>
      </c>
      <c r="P179" s="4" t="s">
        <v>104</v>
      </c>
    </row>
    <row r="180" spans="1:16" ht="17.25" thickBot="1">
      <c r="A180" s="3"/>
      <c r="B180" s="4" t="s">
        <v>183</v>
      </c>
      <c r="C180" s="4">
        <v>0</v>
      </c>
      <c r="D180" s="4" t="s">
        <v>4</v>
      </c>
      <c r="M180" s="3"/>
      <c r="N180" s="4" t="s">
        <v>183</v>
      </c>
      <c r="O180" s="4">
        <v>7117</v>
      </c>
      <c r="P180" s="4" t="s">
        <v>104</v>
      </c>
    </row>
    <row r="181" spans="1:16" ht="17.25" thickBot="1">
      <c r="A181" s="3"/>
      <c r="B181" s="4" t="s">
        <v>184</v>
      </c>
      <c r="C181" s="4">
        <v>0</v>
      </c>
      <c r="D181" s="4" t="s">
        <v>4</v>
      </c>
      <c r="M181" s="3"/>
      <c r="N181" s="4" t="s">
        <v>184</v>
      </c>
      <c r="O181" s="4">
        <v>7007</v>
      </c>
      <c r="P181" s="4" t="s">
        <v>104</v>
      </c>
    </row>
    <row r="182" spans="1:16" ht="17.25" thickBot="1">
      <c r="A182" s="3"/>
      <c r="B182" s="4" t="s">
        <v>185</v>
      </c>
      <c r="C182" s="4">
        <v>1.14988768E-2</v>
      </c>
      <c r="D182" s="4" t="s">
        <v>4</v>
      </c>
      <c r="M182" s="3"/>
      <c r="N182" s="4" t="s">
        <v>185</v>
      </c>
      <c r="O182" s="4">
        <v>6662</v>
      </c>
      <c r="P182" s="4" t="s">
        <v>104</v>
      </c>
    </row>
    <row r="183" spans="1:16" ht="17.25" thickBot="1">
      <c r="A183" s="3"/>
      <c r="B183" s="4" t="s">
        <v>186</v>
      </c>
      <c r="C183" s="4">
        <v>2.56179944E-2</v>
      </c>
      <c r="D183" s="4" t="s">
        <v>4</v>
      </c>
      <c r="M183" s="3"/>
      <c r="N183" s="4" t="s">
        <v>186</v>
      </c>
      <c r="O183" s="4">
        <v>6674</v>
      </c>
      <c r="P183" s="4" t="s">
        <v>104</v>
      </c>
    </row>
    <row r="184" spans="1:16" ht="17.25" thickBot="1">
      <c r="A184" s="3"/>
      <c r="B184" s="4" t="s">
        <v>187</v>
      </c>
      <c r="C184" s="4">
        <v>5.4671529699999999E-2</v>
      </c>
      <c r="D184" s="4" t="s">
        <v>4</v>
      </c>
      <c r="M184" s="3"/>
      <c r="N184" s="4" t="s">
        <v>187</v>
      </c>
      <c r="O184" s="4">
        <v>7315</v>
      </c>
      <c r="P184" s="4" t="s">
        <v>104</v>
      </c>
    </row>
    <row r="185" spans="1:16" ht="17.25" thickBot="1">
      <c r="A185" s="3"/>
      <c r="B185" s="4" t="s">
        <v>188</v>
      </c>
      <c r="C185" s="4">
        <v>8.6791939999999998E-2</v>
      </c>
      <c r="D185" s="4" t="s">
        <v>4</v>
      </c>
      <c r="M185" s="3"/>
      <c r="N185" s="4" t="s">
        <v>188</v>
      </c>
      <c r="O185" s="4">
        <v>6719</v>
      </c>
      <c r="P185" s="4" t="s">
        <v>104</v>
      </c>
    </row>
    <row r="186" spans="1:16" ht="17.25" thickBot="1">
      <c r="A186" s="3"/>
      <c r="B186" s="4" t="s">
        <v>189</v>
      </c>
      <c r="C186" s="4">
        <v>0.114399612</v>
      </c>
      <c r="D186" s="4" t="s">
        <v>4</v>
      </c>
      <c r="M186" s="3"/>
      <c r="N186" s="4" t="s">
        <v>189</v>
      </c>
      <c r="O186" s="4">
        <v>8113</v>
      </c>
      <c r="P186" s="4" t="s">
        <v>104</v>
      </c>
    </row>
    <row r="187" spans="1:16" ht="17.25" thickBot="1">
      <c r="A187" s="3"/>
      <c r="B187" s="4" t="s">
        <v>190</v>
      </c>
      <c r="C187" s="4">
        <v>0.15958604200000001</v>
      </c>
      <c r="D187" s="4" t="s">
        <v>4</v>
      </c>
      <c r="M187" s="3"/>
      <c r="N187" s="4" t="s">
        <v>190</v>
      </c>
      <c r="O187" s="4">
        <v>6691</v>
      </c>
      <c r="P187" s="4" t="s">
        <v>104</v>
      </c>
    </row>
    <row r="188" spans="1:16" ht="17.25" thickBot="1">
      <c r="A188" s="3"/>
      <c r="B188" s="4" t="s">
        <v>191</v>
      </c>
      <c r="C188" s="4">
        <v>0.20325771000000001</v>
      </c>
      <c r="D188" s="4" t="s">
        <v>4</v>
      </c>
      <c r="M188" s="3"/>
      <c r="N188" s="4" t="s">
        <v>191</v>
      </c>
      <c r="O188" s="4">
        <v>6222</v>
      </c>
      <c r="P188" s="4" t="s">
        <v>104</v>
      </c>
    </row>
    <row r="189" spans="1:16" ht="17.25" thickBot="1">
      <c r="A189" s="3"/>
      <c r="B189" s="4" t="s">
        <v>192</v>
      </c>
      <c r="C189" s="4">
        <v>0.25350141500000001</v>
      </c>
      <c r="D189" s="4" t="s">
        <v>4</v>
      </c>
      <c r="M189" s="3"/>
      <c r="N189" s="4" t="s">
        <v>192</v>
      </c>
      <c r="O189" s="4">
        <v>6297</v>
      </c>
      <c r="P189" s="4" t="s">
        <v>104</v>
      </c>
    </row>
    <row r="190" spans="1:16" ht="17.25" thickBot="1">
      <c r="A190" s="3"/>
      <c r="B190" s="4" t="s">
        <v>193</v>
      </c>
      <c r="C190" s="4">
        <v>0.30172058899999998</v>
      </c>
      <c r="D190" s="4" t="s">
        <v>4</v>
      </c>
      <c r="M190" s="3"/>
      <c r="N190" s="4" t="s">
        <v>193</v>
      </c>
      <c r="O190" s="4">
        <v>7482</v>
      </c>
      <c r="P190" s="4" t="s">
        <v>104</v>
      </c>
    </row>
    <row r="191" spans="1:16" ht="17.25" thickBot="1">
      <c r="A191" s="3"/>
      <c r="B191" s="4" t="s">
        <v>194</v>
      </c>
      <c r="C191" s="4">
        <v>0.31545257599999998</v>
      </c>
      <c r="D191" s="4" t="s">
        <v>4</v>
      </c>
      <c r="M191" s="3"/>
      <c r="N191" s="4" t="s">
        <v>194</v>
      </c>
      <c r="O191" s="4">
        <v>7311</v>
      </c>
      <c r="P191" s="4" t="s">
        <v>104</v>
      </c>
    </row>
    <row r="192" spans="1:16" ht="17.25" thickBot="1">
      <c r="A192" s="3"/>
      <c r="B192" s="4" t="s">
        <v>195</v>
      </c>
      <c r="C192" s="4">
        <v>0.32815375899999999</v>
      </c>
      <c r="D192" s="4" t="s">
        <v>4</v>
      </c>
      <c r="M192" s="3"/>
      <c r="N192" s="4" t="s">
        <v>195</v>
      </c>
      <c r="O192" s="4">
        <v>6730</v>
      </c>
      <c r="P192" s="4" t="s">
        <v>104</v>
      </c>
    </row>
    <row r="193" spans="1:16" ht="17.25" thickBot="1">
      <c r="A193" s="3"/>
      <c r="B193" s="4" t="s">
        <v>196</v>
      </c>
      <c r="C193" s="4">
        <v>0.31387901299999998</v>
      </c>
      <c r="D193" s="4" t="s">
        <v>4</v>
      </c>
      <c r="M193" s="3"/>
      <c r="N193" s="4" t="s">
        <v>196</v>
      </c>
      <c r="O193" s="4">
        <v>8648</v>
      </c>
      <c r="P193" s="4" t="s">
        <v>104</v>
      </c>
    </row>
    <row r="194" spans="1:16" ht="17.25" thickBot="1">
      <c r="A194" s="3"/>
      <c r="B194" s="4" t="s">
        <v>197</v>
      </c>
      <c r="C194" s="4">
        <v>0.29700273300000002</v>
      </c>
      <c r="D194" s="4" t="s">
        <v>4</v>
      </c>
      <c r="M194" s="3"/>
      <c r="N194" s="4" t="s">
        <v>197</v>
      </c>
      <c r="O194" s="4">
        <v>6365</v>
      </c>
      <c r="P194" s="4" t="s">
        <v>104</v>
      </c>
    </row>
    <row r="195" spans="1:16" ht="17.25" thickBot="1">
      <c r="A195" s="3"/>
      <c r="B195" s="4" t="s">
        <v>198</v>
      </c>
      <c r="C195" s="4">
        <v>0.28236272899999998</v>
      </c>
      <c r="D195" s="4" t="s">
        <v>4</v>
      </c>
      <c r="M195" s="3"/>
      <c r="N195" s="4" t="s">
        <v>198</v>
      </c>
      <c r="O195" s="4">
        <v>7628</v>
      </c>
      <c r="P195" s="4" t="s">
        <v>104</v>
      </c>
    </row>
    <row r="196" spans="1:16" ht="17.25" thickBot="1">
      <c r="A196" s="3"/>
      <c r="B196" s="4" t="s">
        <v>199</v>
      </c>
      <c r="C196" s="4">
        <v>0.23552210600000001</v>
      </c>
      <c r="D196" s="4" t="s">
        <v>4</v>
      </c>
      <c r="M196" s="3"/>
      <c r="N196" s="4" t="s">
        <v>199</v>
      </c>
      <c r="O196" s="4">
        <v>7059</v>
      </c>
      <c r="P196" s="4" t="s">
        <v>104</v>
      </c>
    </row>
    <row r="197" spans="1:16" ht="17.25" thickBot="1">
      <c r="A197" s="3"/>
      <c r="B197" s="4" t="s">
        <v>200</v>
      </c>
      <c r="C197" s="4">
        <v>0.190747008</v>
      </c>
      <c r="D197" s="4" t="s">
        <v>4</v>
      </c>
      <c r="M197" s="3"/>
      <c r="N197" s="4" t="s">
        <v>200</v>
      </c>
      <c r="O197" s="4">
        <v>5972</v>
      </c>
      <c r="P197" s="4" t="s">
        <v>104</v>
      </c>
    </row>
    <row r="198" spans="1:16" ht="17.25" thickBot="1">
      <c r="A198" s="3"/>
      <c r="B198" s="4" t="s">
        <v>201</v>
      </c>
      <c r="C198" s="4">
        <v>0.14173542</v>
      </c>
      <c r="D198" s="4" t="s">
        <v>4</v>
      </c>
      <c r="M198" s="3"/>
      <c r="N198" s="4" t="s">
        <v>201</v>
      </c>
      <c r="O198" s="4">
        <v>6410</v>
      </c>
      <c r="P198" s="4" t="s">
        <v>104</v>
      </c>
    </row>
    <row r="199" spans="1:16" ht="17.25" thickBot="1">
      <c r="A199" s="3"/>
      <c r="B199" s="4" t="s">
        <v>202</v>
      </c>
      <c r="C199" s="4">
        <v>9.6990100999999995E-2</v>
      </c>
      <c r="D199" s="4" t="s">
        <v>4</v>
      </c>
      <c r="M199" s="3"/>
      <c r="N199" s="4" t="s">
        <v>202</v>
      </c>
      <c r="O199" s="4">
        <v>7424</v>
      </c>
      <c r="P199" s="4" t="s">
        <v>104</v>
      </c>
    </row>
    <row r="200" spans="1:16" ht="17.25" thickBot="1">
      <c r="A200" s="3"/>
      <c r="B200" s="4" t="s">
        <v>203</v>
      </c>
      <c r="C200" s="4">
        <v>7.2051852900000005E-2</v>
      </c>
      <c r="D200" s="4" t="s">
        <v>4</v>
      </c>
      <c r="M200" s="3"/>
      <c r="N200" s="4" t="s">
        <v>203</v>
      </c>
      <c r="O200" s="4">
        <v>7432</v>
      </c>
      <c r="P200" s="4" t="s">
        <v>104</v>
      </c>
    </row>
    <row r="201" spans="1:16" ht="17.25" thickBot="1">
      <c r="A201" s="3"/>
      <c r="B201" s="4" t="s">
        <v>204</v>
      </c>
      <c r="C201" s="4">
        <v>4.4395808100000003E-2</v>
      </c>
      <c r="D201" s="4" t="s">
        <v>4</v>
      </c>
      <c r="M201" s="3"/>
      <c r="N201" s="4" t="s">
        <v>204</v>
      </c>
      <c r="O201" s="4">
        <v>6998</v>
      </c>
      <c r="P201" s="4" t="s">
        <v>104</v>
      </c>
    </row>
    <row r="202" spans="1:16" ht="17.25" thickBot="1">
      <c r="A202" s="3"/>
      <c r="B202" s="4" t="s">
        <v>205</v>
      </c>
      <c r="C202" s="4">
        <v>2.7704430700000001E-2</v>
      </c>
      <c r="D202" s="4" t="s">
        <v>4</v>
      </c>
      <c r="M202" s="3"/>
      <c r="N202" s="4" t="s">
        <v>205</v>
      </c>
      <c r="O202" s="4">
        <v>7494</v>
      </c>
      <c r="P202" s="4" t="s">
        <v>104</v>
      </c>
    </row>
    <row r="203" spans="1:16" ht="17.25" thickBot="1">
      <c r="A203" s="3"/>
      <c r="B203" s="4" t="s">
        <v>206</v>
      </c>
      <c r="C203" s="4">
        <v>1.23721575E-2</v>
      </c>
      <c r="D203" s="4" t="s">
        <v>4</v>
      </c>
      <c r="M203" s="3"/>
      <c r="N203" s="4" t="s">
        <v>206</v>
      </c>
      <c r="O203" s="4">
        <v>6806</v>
      </c>
      <c r="P203" s="4" t="s">
        <v>104</v>
      </c>
    </row>
    <row r="204" spans="1:16" ht="17.25" thickBot="1">
      <c r="A204" s="3"/>
      <c r="B204" s="4" t="s">
        <v>207</v>
      </c>
      <c r="C204" s="4">
        <v>0</v>
      </c>
      <c r="D204" s="4" t="s">
        <v>4</v>
      </c>
      <c r="M204" s="3"/>
      <c r="N204" s="4" t="s">
        <v>207</v>
      </c>
      <c r="O204" s="4">
        <v>7290</v>
      </c>
      <c r="P204" s="4" t="s">
        <v>104</v>
      </c>
    </row>
    <row r="205" spans="1:16" ht="17.25" thickBot="1">
      <c r="A205" s="3"/>
      <c r="B205" s="4" t="s">
        <v>208</v>
      </c>
      <c r="C205" s="4">
        <v>0</v>
      </c>
      <c r="D205" s="4" t="s">
        <v>4</v>
      </c>
      <c r="M205" s="3"/>
      <c r="N205" s="4" t="s">
        <v>208</v>
      </c>
      <c r="O205" s="4">
        <v>7951</v>
      </c>
      <c r="P205" s="4" t="s">
        <v>104</v>
      </c>
    </row>
    <row r="206" spans="1:16" ht="17.25" thickBot="1">
      <c r="A206" s="3"/>
      <c r="B206" s="4" t="s">
        <v>209</v>
      </c>
      <c r="C206" s="4">
        <v>0</v>
      </c>
      <c r="D206" s="4" t="s">
        <v>4</v>
      </c>
      <c r="M206" s="3"/>
      <c r="N206" s="4" t="s">
        <v>209</v>
      </c>
      <c r="O206" s="4">
        <v>7361</v>
      </c>
      <c r="P206" s="4" t="s">
        <v>104</v>
      </c>
    </row>
    <row r="207" spans="1:16" ht="17.25" thickBot="1">
      <c r="A207" s="3"/>
      <c r="B207" s="4" t="s">
        <v>210</v>
      </c>
      <c r="C207" s="4">
        <v>0</v>
      </c>
      <c r="D207" s="4" t="s">
        <v>4</v>
      </c>
      <c r="M207" s="3"/>
      <c r="N207" s="4" t="s">
        <v>210</v>
      </c>
      <c r="O207" s="4">
        <v>7295</v>
      </c>
      <c r="P207" s="4" t="s">
        <v>104</v>
      </c>
    </row>
    <row r="208" spans="1:16" ht="17.25" thickBot="1">
      <c r="A208" s="3"/>
      <c r="B208" s="4" t="s">
        <v>211</v>
      </c>
      <c r="C208" s="4">
        <v>0</v>
      </c>
      <c r="D208" s="4" t="s">
        <v>4</v>
      </c>
      <c r="M208" s="3"/>
      <c r="N208" s="4" t="s">
        <v>211</v>
      </c>
      <c r="O208" s="4">
        <v>7349</v>
      </c>
      <c r="P208" s="4" t="s">
        <v>104</v>
      </c>
    </row>
    <row r="209" spans="1:16" ht="17.25" thickBot="1">
      <c r="A209" s="3"/>
      <c r="B209" s="4" t="s">
        <v>212</v>
      </c>
      <c r="C209" s="4">
        <v>0</v>
      </c>
      <c r="D209" s="4" t="s">
        <v>4</v>
      </c>
      <c r="M209" s="3"/>
      <c r="N209" s="4" t="s">
        <v>212</v>
      </c>
      <c r="O209" s="4">
        <v>7353</v>
      </c>
      <c r="P209" s="4" t="s">
        <v>104</v>
      </c>
    </row>
    <row r="210" spans="1:16" ht="17.25" thickBot="1">
      <c r="A210" s="3"/>
      <c r="B210" s="4" t="s">
        <v>213</v>
      </c>
      <c r="C210" s="4">
        <v>0</v>
      </c>
      <c r="D210" s="4" t="s">
        <v>4</v>
      </c>
      <c r="M210" s="3"/>
      <c r="N210" s="4" t="s">
        <v>213</v>
      </c>
      <c r="O210" s="4">
        <v>7837</v>
      </c>
      <c r="P210" s="4" t="s">
        <v>104</v>
      </c>
    </row>
    <row r="211" spans="1:16" ht="17.25" thickBot="1">
      <c r="A211" s="3"/>
      <c r="B211" s="4" t="s">
        <v>214</v>
      </c>
      <c r="C211" s="4">
        <v>0</v>
      </c>
      <c r="D211" s="4" t="s">
        <v>4</v>
      </c>
      <c r="M211" s="3"/>
      <c r="N211" s="4" t="s">
        <v>214</v>
      </c>
      <c r="O211" s="4">
        <v>7101</v>
      </c>
      <c r="P211" s="4" t="s">
        <v>104</v>
      </c>
    </row>
    <row r="212" spans="1:16" ht="17.25" thickBot="1">
      <c r="A212" s="3"/>
      <c r="B212" s="4" t="s">
        <v>215</v>
      </c>
      <c r="C212" s="4">
        <v>0</v>
      </c>
      <c r="D212" s="4" t="s">
        <v>4</v>
      </c>
      <c r="M212" s="3"/>
      <c r="N212" s="4" t="s">
        <v>215</v>
      </c>
      <c r="O212" s="4">
        <v>6567</v>
      </c>
      <c r="P212" s="4" t="s">
        <v>104</v>
      </c>
    </row>
    <row r="213" spans="1:16" ht="17.25" thickBot="1">
      <c r="A213" s="3"/>
      <c r="B213" s="4" t="s">
        <v>216</v>
      </c>
      <c r="C213" s="4">
        <v>0</v>
      </c>
      <c r="D213" s="4" t="s">
        <v>4</v>
      </c>
      <c r="M213" s="3"/>
      <c r="N213" s="4" t="s">
        <v>216</v>
      </c>
      <c r="O213" s="4">
        <v>7375</v>
      </c>
      <c r="P213" s="4" t="s">
        <v>104</v>
      </c>
    </row>
    <row r="214" spans="1:16" ht="17.25" thickBot="1">
      <c r="A214" s="3"/>
      <c r="B214" s="4" t="s">
        <v>217</v>
      </c>
      <c r="C214" s="4">
        <v>0</v>
      </c>
      <c r="D214" s="4" t="s">
        <v>4</v>
      </c>
      <c r="M214" s="3"/>
      <c r="N214" s="4" t="s">
        <v>217</v>
      </c>
      <c r="O214" s="4">
        <v>6328</v>
      </c>
      <c r="P214" s="4" t="s">
        <v>104</v>
      </c>
    </row>
    <row r="215" spans="1:16" ht="17.25" thickBot="1">
      <c r="A215" s="3"/>
      <c r="B215" s="4" t="s">
        <v>218</v>
      </c>
      <c r="C215" s="4">
        <v>0</v>
      </c>
      <c r="D215" s="4" t="s">
        <v>4</v>
      </c>
      <c r="M215" s="3"/>
      <c r="N215" s="4" t="s">
        <v>218</v>
      </c>
      <c r="O215" s="4">
        <v>8222</v>
      </c>
      <c r="P215" s="4" t="s">
        <v>104</v>
      </c>
    </row>
    <row r="216" spans="1:16" ht="17.25" thickBot="1">
      <c r="A216" s="3"/>
      <c r="B216" s="4" t="s">
        <v>219</v>
      </c>
      <c r="C216" s="4">
        <v>0</v>
      </c>
      <c r="D216" s="4" t="s">
        <v>4</v>
      </c>
      <c r="M216" s="3"/>
      <c r="N216" s="4" t="s">
        <v>219</v>
      </c>
      <c r="O216" s="4">
        <v>6685</v>
      </c>
      <c r="P216" s="4" t="s">
        <v>104</v>
      </c>
    </row>
    <row r="217" spans="1:16" ht="17.25" thickBot="1">
      <c r="A217" s="3"/>
      <c r="B217" s="4" t="s">
        <v>220</v>
      </c>
      <c r="C217" s="4">
        <v>0</v>
      </c>
      <c r="D217" s="4" t="s">
        <v>4</v>
      </c>
      <c r="M217" s="3"/>
      <c r="N217" s="4" t="s">
        <v>220</v>
      </c>
      <c r="O217" s="4">
        <v>5926</v>
      </c>
      <c r="P217" s="4" t="s">
        <v>104</v>
      </c>
    </row>
    <row r="218" spans="1:16" ht="17.25" thickBot="1">
      <c r="A218" s="3"/>
      <c r="B218" s="4" t="s">
        <v>221</v>
      </c>
      <c r="C218" s="4">
        <v>0</v>
      </c>
      <c r="D218" s="4" t="s">
        <v>4</v>
      </c>
      <c r="M218" s="3"/>
      <c r="N218" s="4" t="s">
        <v>221</v>
      </c>
      <c r="O218" s="4">
        <v>7363</v>
      </c>
      <c r="P218" s="4" t="s">
        <v>104</v>
      </c>
    </row>
    <row r="219" spans="1:16" ht="17.25" thickBot="1">
      <c r="A219" s="3"/>
      <c r="B219" s="4" t="s">
        <v>222</v>
      </c>
      <c r="C219" s="4">
        <v>0</v>
      </c>
      <c r="D219" s="4" t="s">
        <v>4</v>
      </c>
      <c r="M219" s="3"/>
      <c r="N219" s="4" t="s">
        <v>222</v>
      </c>
      <c r="O219" s="4">
        <v>6387</v>
      </c>
      <c r="P219" s="4" t="s">
        <v>104</v>
      </c>
    </row>
    <row r="220" spans="1:16" ht="17.25" thickBot="1">
      <c r="A220" s="3"/>
      <c r="B220" s="4" t="s">
        <v>223</v>
      </c>
      <c r="C220" s="4">
        <v>0</v>
      </c>
      <c r="D220" s="4" t="s">
        <v>4</v>
      </c>
      <c r="M220" s="3"/>
      <c r="N220" s="4" t="s">
        <v>223</v>
      </c>
      <c r="O220" s="4">
        <v>6036</v>
      </c>
      <c r="P220" s="4" t="s">
        <v>104</v>
      </c>
    </row>
    <row r="221" spans="1:16" ht="17.25" thickBot="1">
      <c r="A221" s="3"/>
      <c r="B221" s="4" t="s">
        <v>224</v>
      </c>
      <c r="C221" s="4">
        <v>0</v>
      </c>
      <c r="D221" s="4" t="s">
        <v>4</v>
      </c>
      <c r="M221" s="3"/>
      <c r="N221" s="4" t="s">
        <v>224</v>
      </c>
      <c r="O221" s="4">
        <v>6907</v>
      </c>
      <c r="P221" s="4" t="s">
        <v>104</v>
      </c>
    </row>
    <row r="222" spans="1:16" ht="17.25" thickBot="1">
      <c r="A222" s="3"/>
      <c r="B222" s="4" t="s">
        <v>225</v>
      </c>
      <c r="C222" s="4">
        <v>0</v>
      </c>
      <c r="D222" s="4" t="s">
        <v>4</v>
      </c>
      <c r="M222" s="3"/>
      <c r="N222" s="4" t="s">
        <v>225</v>
      </c>
      <c r="O222" s="4">
        <v>7409</v>
      </c>
      <c r="P222" s="4" t="s">
        <v>104</v>
      </c>
    </row>
    <row r="223" spans="1:16" ht="17.25" thickBot="1">
      <c r="A223" s="3"/>
      <c r="B223" s="4" t="s">
        <v>226</v>
      </c>
      <c r="C223" s="4">
        <v>0</v>
      </c>
      <c r="D223" s="4" t="s">
        <v>4</v>
      </c>
      <c r="M223" s="3"/>
      <c r="N223" s="4" t="s">
        <v>226</v>
      </c>
      <c r="O223" s="4">
        <v>7179</v>
      </c>
      <c r="P223" s="4" t="s">
        <v>104</v>
      </c>
    </row>
    <row r="224" spans="1:16" ht="17.25" thickBot="1">
      <c r="A224" s="3"/>
      <c r="B224" s="4" t="s">
        <v>227</v>
      </c>
      <c r="C224" s="4">
        <v>0</v>
      </c>
      <c r="D224" s="4" t="s">
        <v>4</v>
      </c>
      <c r="M224" s="3"/>
      <c r="N224" s="4" t="s">
        <v>227</v>
      </c>
      <c r="O224" s="4">
        <v>7920</v>
      </c>
      <c r="P224" s="4" t="s">
        <v>104</v>
      </c>
    </row>
    <row r="225" spans="1:16" ht="17.25" thickBot="1">
      <c r="A225" s="3"/>
      <c r="B225" s="4" t="s">
        <v>228</v>
      </c>
      <c r="C225" s="4">
        <v>0</v>
      </c>
      <c r="D225" s="4" t="s">
        <v>4</v>
      </c>
      <c r="M225" s="3"/>
      <c r="N225" s="4" t="s">
        <v>228</v>
      </c>
      <c r="O225" s="4">
        <v>7026</v>
      </c>
      <c r="P225" s="4" t="s">
        <v>104</v>
      </c>
    </row>
    <row r="226" spans="1:16" ht="17.25" thickBot="1">
      <c r="A226" s="3"/>
      <c r="B226" s="4" t="s">
        <v>229</v>
      </c>
      <c r="C226" s="4">
        <v>0</v>
      </c>
      <c r="D226" s="4" t="s">
        <v>4</v>
      </c>
      <c r="M226" s="3"/>
      <c r="N226" s="4" t="s">
        <v>229</v>
      </c>
      <c r="O226" s="4">
        <v>7014</v>
      </c>
      <c r="P226" s="4" t="s">
        <v>104</v>
      </c>
    </row>
    <row r="227" spans="1:16" ht="17.25" thickBot="1">
      <c r="A227" s="3"/>
      <c r="B227" s="4" t="s">
        <v>230</v>
      </c>
      <c r="C227" s="4">
        <v>0</v>
      </c>
      <c r="D227" s="4" t="s">
        <v>4</v>
      </c>
      <c r="M227" s="3"/>
      <c r="N227" s="4" t="s">
        <v>230</v>
      </c>
      <c r="O227" s="4">
        <v>6267</v>
      </c>
      <c r="P227" s="4" t="s">
        <v>104</v>
      </c>
    </row>
    <row r="228" spans="1:16" ht="17.25" thickBot="1">
      <c r="A228" s="3"/>
      <c r="B228" s="4" t="s">
        <v>231</v>
      </c>
      <c r="C228" s="4">
        <v>0</v>
      </c>
      <c r="D228" s="4" t="s">
        <v>4</v>
      </c>
      <c r="M228" s="3"/>
      <c r="N228" s="4" t="s">
        <v>231</v>
      </c>
      <c r="O228" s="4">
        <v>7131</v>
      </c>
      <c r="P228" s="4" t="s">
        <v>104</v>
      </c>
    </row>
    <row r="229" spans="1:16" ht="17.25" thickBot="1">
      <c r="A229" s="3"/>
      <c r="B229" s="4" t="s">
        <v>232</v>
      </c>
      <c r="C229" s="4">
        <v>0</v>
      </c>
      <c r="D229" s="4" t="s">
        <v>4</v>
      </c>
      <c r="M229" s="3"/>
      <c r="N229" s="4" t="s">
        <v>232</v>
      </c>
      <c r="O229" s="4">
        <v>7035</v>
      </c>
      <c r="P229" s="4" t="s">
        <v>104</v>
      </c>
    </row>
    <row r="230" spans="1:16" ht="17.25" thickBot="1">
      <c r="A230" s="3"/>
      <c r="B230" s="4" t="s">
        <v>233</v>
      </c>
      <c r="C230" s="4">
        <v>0</v>
      </c>
      <c r="D230" s="4" t="s">
        <v>4</v>
      </c>
      <c r="M230" s="3"/>
      <c r="N230" s="4" t="s">
        <v>233</v>
      </c>
      <c r="O230" s="4">
        <v>6778</v>
      </c>
      <c r="P230" s="4" t="s">
        <v>104</v>
      </c>
    </row>
    <row r="231" spans="1:16" ht="17.25" thickBot="1">
      <c r="A231" s="3"/>
      <c r="B231" s="4" t="s">
        <v>234</v>
      </c>
      <c r="C231" s="4">
        <v>0</v>
      </c>
      <c r="D231" s="4" t="s">
        <v>4</v>
      </c>
      <c r="M231" s="3"/>
      <c r="N231" s="4" t="s">
        <v>234</v>
      </c>
      <c r="O231" s="4">
        <v>7484</v>
      </c>
      <c r="P231" s="4" t="s">
        <v>104</v>
      </c>
    </row>
    <row r="232" spans="1:16" ht="17.25" thickBot="1">
      <c r="A232" s="3"/>
      <c r="B232" s="4" t="s">
        <v>235</v>
      </c>
      <c r="C232" s="4">
        <v>0</v>
      </c>
      <c r="D232" s="4" t="s">
        <v>4</v>
      </c>
      <c r="M232" s="3"/>
      <c r="N232" s="4" t="s">
        <v>235</v>
      </c>
      <c r="O232" s="4">
        <v>7071</v>
      </c>
      <c r="P232" s="4" t="s">
        <v>104</v>
      </c>
    </row>
    <row r="233" spans="1:16" ht="17.25" thickBot="1">
      <c r="A233" s="3"/>
      <c r="B233" s="4" t="s">
        <v>236</v>
      </c>
      <c r="C233" s="4">
        <v>0</v>
      </c>
      <c r="D233" s="4" t="s">
        <v>4</v>
      </c>
      <c r="M233" s="3"/>
      <c r="N233" s="4" t="s">
        <v>236</v>
      </c>
      <c r="O233" s="4">
        <v>7048</v>
      </c>
      <c r="P233" s="4" t="s">
        <v>104</v>
      </c>
    </row>
    <row r="234" spans="1:16" ht="17.25" thickBot="1">
      <c r="A234" s="3"/>
      <c r="B234" s="4" t="s">
        <v>237</v>
      </c>
      <c r="C234" s="4">
        <v>0</v>
      </c>
      <c r="D234" s="4" t="s">
        <v>4</v>
      </c>
      <c r="M234" s="3"/>
      <c r="N234" s="4" t="s">
        <v>237</v>
      </c>
      <c r="O234" s="4">
        <v>6989</v>
      </c>
      <c r="P234" s="4" t="s">
        <v>104</v>
      </c>
    </row>
    <row r="235" spans="1:16" ht="17.25" thickBot="1">
      <c r="A235" s="3"/>
      <c r="B235" s="4" t="s">
        <v>238</v>
      </c>
      <c r="C235" s="4">
        <v>0</v>
      </c>
      <c r="D235" s="4" t="s">
        <v>4</v>
      </c>
      <c r="M235" s="3"/>
      <c r="N235" s="4" t="s">
        <v>238</v>
      </c>
      <c r="O235" s="4">
        <v>7706</v>
      </c>
      <c r="P235" s="4" t="s">
        <v>104</v>
      </c>
    </row>
    <row r="236" spans="1:16" ht="17.25" thickBot="1">
      <c r="A236" s="3"/>
      <c r="B236" s="4" t="s">
        <v>239</v>
      </c>
      <c r="C236" s="4">
        <v>0</v>
      </c>
      <c r="D236" s="4" t="s">
        <v>4</v>
      </c>
      <c r="M236" s="3"/>
      <c r="N236" s="4" t="s">
        <v>239</v>
      </c>
      <c r="O236" s="4">
        <v>7223</v>
      </c>
      <c r="P236" s="4" t="s">
        <v>104</v>
      </c>
    </row>
    <row r="237" spans="1:16" ht="17.25" thickBot="1">
      <c r="A237" s="3"/>
      <c r="B237" s="4" t="s">
        <v>240</v>
      </c>
      <c r="C237" s="4">
        <v>0</v>
      </c>
      <c r="D237" s="4" t="s">
        <v>4</v>
      </c>
      <c r="M237" s="3"/>
      <c r="N237" s="4" t="s">
        <v>240</v>
      </c>
      <c r="O237" s="4">
        <v>8332</v>
      </c>
      <c r="P237" s="4" t="s">
        <v>104</v>
      </c>
    </row>
    <row r="238" spans="1:16" ht="17.25" thickBot="1">
      <c r="A238" s="3"/>
      <c r="B238" s="4" t="s">
        <v>241</v>
      </c>
      <c r="C238" s="4">
        <v>0</v>
      </c>
      <c r="D238" s="4" t="s">
        <v>4</v>
      </c>
      <c r="M238" s="3"/>
      <c r="N238" s="4" t="s">
        <v>241</v>
      </c>
      <c r="O238" s="4">
        <v>6065</v>
      </c>
      <c r="P238" s="4" t="s">
        <v>104</v>
      </c>
    </row>
    <row r="239" spans="1:16" ht="17.25" thickBot="1">
      <c r="A239" s="3"/>
      <c r="B239" s="4" t="s">
        <v>242</v>
      </c>
      <c r="C239" s="4">
        <v>0</v>
      </c>
      <c r="D239" s="4" t="s">
        <v>4</v>
      </c>
      <c r="M239" s="3"/>
      <c r="N239" s="4" t="s">
        <v>242</v>
      </c>
      <c r="O239" s="4">
        <v>8137</v>
      </c>
      <c r="P239" s="4" t="s">
        <v>104</v>
      </c>
    </row>
    <row r="240" spans="1:16" ht="17.25" thickBot="1">
      <c r="A240" s="3"/>
      <c r="B240" s="4" t="s">
        <v>243</v>
      </c>
      <c r="C240" s="4">
        <v>0</v>
      </c>
      <c r="D240" s="4" t="s">
        <v>4</v>
      </c>
      <c r="M240" s="3"/>
      <c r="N240" s="4" t="s">
        <v>243</v>
      </c>
      <c r="O240" s="4">
        <v>6799</v>
      </c>
      <c r="P240" s="4" t="s">
        <v>104</v>
      </c>
    </row>
    <row r="241" spans="1:16" ht="17.25" thickBot="1">
      <c r="A241" s="3"/>
      <c r="B241" s="4" t="s">
        <v>244</v>
      </c>
      <c r="C241" s="4">
        <v>0</v>
      </c>
      <c r="D241" s="4" t="s">
        <v>4</v>
      </c>
      <c r="M241" s="3"/>
      <c r="N241" s="4" t="s">
        <v>244</v>
      </c>
      <c r="O241" s="4">
        <v>6113</v>
      </c>
      <c r="P241" s="4" t="s">
        <v>104</v>
      </c>
    </row>
    <row r="242" spans="1:16" ht="17.25" thickBot="1">
      <c r="A242" s="3"/>
      <c r="B242" s="4" t="s">
        <v>245</v>
      </c>
      <c r="C242" s="4">
        <v>0</v>
      </c>
      <c r="D242" s="4" t="s">
        <v>4</v>
      </c>
      <c r="M242" s="3"/>
      <c r="N242" s="4" t="s">
        <v>245</v>
      </c>
      <c r="O242" s="4">
        <v>7607</v>
      </c>
      <c r="P242" s="4" t="s">
        <v>104</v>
      </c>
    </row>
    <row r="243" spans="1:16" ht="17.25" thickBot="1">
      <c r="A243" s="3"/>
      <c r="B243" s="4" t="s">
        <v>246</v>
      </c>
      <c r="C243" s="4">
        <v>0</v>
      </c>
      <c r="D243" s="4" t="s">
        <v>4</v>
      </c>
      <c r="M243" s="3"/>
      <c r="N243" s="4" t="s">
        <v>246</v>
      </c>
      <c r="O243" s="4">
        <v>6183</v>
      </c>
      <c r="P243" s="4" t="s">
        <v>104</v>
      </c>
    </row>
    <row r="244" spans="1:16" ht="17.25" thickBot="1">
      <c r="A244" s="3"/>
      <c r="B244" s="4" t="s">
        <v>247</v>
      </c>
      <c r="C244" s="4">
        <v>0</v>
      </c>
      <c r="D244" s="4" t="s">
        <v>4</v>
      </c>
      <c r="M244" s="3"/>
      <c r="N244" s="4" t="s">
        <v>247</v>
      </c>
      <c r="O244" s="4">
        <v>6548</v>
      </c>
      <c r="P244" s="4" t="s">
        <v>104</v>
      </c>
    </row>
    <row r="245" spans="1:16" ht="17.25" thickBot="1">
      <c r="A245" s="3"/>
      <c r="B245" s="4" t="s">
        <v>248</v>
      </c>
      <c r="C245" s="4">
        <v>0</v>
      </c>
      <c r="D245" s="4" t="s">
        <v>4</v>
      </c>
      <c r="M245" s="3"/>
      <c r="N245" s="4" t="s">
        <v>248</v>
      </c>
      <c r="O245" s="4">
        <v>6366</v>
      </c>
      <c r="P245" s="4" t="s">
        <v>104</v>
      </c>
    </row>
    <row r="246" spans="1:16" ht="17.25" thickBot="1">
      <c r="A246" s="3"/>
      <c r="B246" s="4" t="s">
        <v>249</v>
      </c>
      <c r="C246" s="4">
        <v>0</v>
      </c>
      <c r="D246" s="4" t="s">
        <v>4</v>
      </c>
      <c r="M246" s="3"/>
      <c r="N246" s="4" t="s">
        <v>249</v>
      </c>
      <c r="O246" s="4">
        <v>17901</v>
      </c>
      <c r="P246" s="4" t="s">
        <v>104</v>
      </c>
    </row>
    <row r="247" spans="1:16" ht="17.25" thickBot="1">
      <c r="A247" s="3"/>
      <c r="B247" s="4" t="s">
        <v>250</v>
      </c>
      <c r="C247" s="4">
        <v>0</v>
      </c>
      <c r="D247" s="4" t="s">
        <v>4</v>
      </c>
      <c r="M247" s="3"/>
      <c r="N247" s="4" t="s">
        <v>250</v>
      </c>
      <c r="O247" s="4">
        <v>30583</v>
      </c>
      <c r="P247" s="4" t="s">
        <v>104</v>
      </c>
    </row>
    <row r="248" spans="1:16" ht="17.25" thickBot="1">
      <c r="A248" s="3"/>
      <c r="B248" s="4" t="s">
        <v>251</v>
      </c>
      <c r="C248" s="4">
        <v>0</v>
      </c>
      <c r="D248" s="4" t="s">
        <v>4</v>
      </c>
      <c r="M248" s="3"/>
      <c r="N248" s="4" t="s">
        <v>251</v>
      </c>
      <c r="O248" s="4">
        <v>34224</v>
      </c>
      <c r="P248" s="4" t="s">
        <v>104</v>
      </c>
    </row>
    <row r="249" spans="1:16" ht="17.25" thickBot="1">
      <c r="A249" s="3"/>
      <c r="B249" s="4" t="s">
        <v>252</v>
      </c>
      <c r="C249" s="4">
        <v>0</v>
      </c>
      <c r="D249" s="4" t="s">
        <v>4</v>
      </c>
      <c r="M249" s="3"/>
      <c r="N249" s="4" t="s">
        <v>252</v>
      </c>
      <c r="O249" s="4">
        <v>37136</v>
      </c>
      <c r="P249" s="4" t="s">
        <v>104</v>
      </c>
    </row>
    <row r="250" spans="1:16" ht="17.25" thickBot="1">
      <c r="A250" s="3"/>
      <c r="B250" s="4" t="s">
        <v>253</v>
      </c>
      <c r="C250" s="4">
        <v>0</v>
      </c>
      <c r="D250" s="4" t="s">
        <v>4</v>
      </c>
      <c r="M250" s="3"/>
      <c r="N250" s="4" t="s">
        <v>253</v>
      </c>
      <c r="O250" s="4">
        <v>39321</v>
      </c>
      <c r="P250" s="4" t="s">
        <v>104</v>
      </c>
    </row>
    <row r="251" spans="1:16" ht="17.25" thickBot="1">
      <c r="A251" s="3"/>
      <c r="B251" s="4" t="s">
        <v>254</v>
      </c>
      <c r="C251" s="4">
        <v>0</v>
      </c>
      <c r="D251" s="4" t="s">
        <v>4</v>
      </c>
      <c r="M251" s="3"/>
      <c r="N251" s="4" t="s">
        <v>254</v>
      </c>
      <c r="O251" s="4">
        <v>41141</v>
      </c>
      <c r="P251" s="4" t="s">
        <v>104</v>
      </c>
    </row>
    <row r="252" spans="1:16" ht="17.25" thickBot="1">
      <c r="A252" s="3"/>
      <c r="B252" s="4" t="s">
        <v>255</v>
      </c>
      <c r="C252" s="4">
        <v>0</v>
      </c>
      <c r="D252" s="4" t="s">
        <v>4</v>
      </c>
      <c r="M252" s="3"/>
      <c r="N252" s="4" t="s">
        <v>255</v>
      </c>
      <c r="O252" s="4">
        <v>42597</v>
      </c>
      <c r="P252" s="4" t="s">
        <v>104</v>
      </c>
    </row>
    <row r="253" spans="1:16" ht="17.25" thickBot="1">
      <c r="A253" s="3"/>
      <c r="B253" s="4" t="s">
        <v>256</v>
      </c>
      <c r="C253" s="4">
        <v>0</v>
      </c>
      <c r="D253" s="4" t="s">
        <v>4</v>
      </c>
      <c r="M253" s="3"/>
      <c r="N253" s="4" t="s">
        <v>256</v>
      </c>
      <c r="O253" s="4">
        <v>43690</v>
      </c>
      <c r="P253" s="4" t="s">
        <v>104</v>
      </c>
    </row>
    <row r="254" spans="1:16" ht="17.25" thickBot="1">
      <c r="A254" s="3"/>
      <c r="B254" s="4" t="s">
        <v>257</v>
      </c>
      <c r="C254" s="4">
        <v>0</v>
      </c>
      <c r="D254" s="4" t="s">
        <v>4</v>
      </c>
      <c r="M254" s="3"/>
      <c r="N254" s="4" t="s">
        <v>257</v>
      </c>
      <c r="O254" s="4">
        <v>43690</v>
      </c>
      <c r="P254" s="4" t="s">
        <v>104</v>
      </c>
    </row>
    <row r="255" spans="1:16" ht="17.25" thickBot="1">
      <c r="A255" s="3"/>
      <c r="B255" s="4" t="s">
        <v>258</v>
      </c>
      <c r="C255" s="4">
        <v>0</v>
      </c>
      <c r="D255" s="4" t="s">
        <v>4</v>
      </c>
      <c r="M255" s="3"/>
      <c r="N255" s="4" t="s">
        <v>258</v>
      </c>
      <c r="O255" s="4">
        <v>43326</v>
      </c>
      <c r="P255" s="4" t="s">
        <v>104</v>
      </c>
    </row>
    <row r="256" spans="1:16" ht="17.25" thickBot="1">
      <c r="A256" s="3"/>
      <c r="B256" s="4" t="s">
        <v>259</v>
      </c>
      <c r="C256" s="4">
        <v>0</v>
      </c>
      <c r="D256" s="4" t="s">
        <v>4</v>
      </c>
      <c r="M256" s="3"/>
      <c r="N256" s="4" t="s">
        <v>259</v>
      </c>
      <c r="O256" s="4">
        <v>24427</v>
      </c>
      <c r="P256" s="4" t="s">
        <v>104</v>
      </c>
    </row>
    <row r="257" spans="1:16" ht="17.25" thickBot="1">
      <c r="A257" s="3"/>
      <c r="B257" s="4" t="s">
        <v>260</v>
      </c>
      <c r="C257" s="4">
        <v>0</v>
      </c>
      <c r="D257" s="4" t="s">
        <v>4</v>
      </c>
      <c r="M257" s="3"/>
      <c r="N257" s="4" t="s">
        <v>260</v>
      </c>
      <c r="O257" s="4">
        <v>6566</v>
      </c>
      <c r="P257" s="4" t="s">
        <v>104</v>
      </c>
    </row>
    <row r="258" spans="1:16" ht="17.25" thickBot="1">
      <c r="A258" s="3"/>
      <c r="B258" s="4" t="s">
        <v>263</v>
      </c>
      <c r="C258" s="4">
        <v>0</v>
      </c>
      <c r="D258" s="4" t="s">
        <v>4</v>
      </c>
      <c r="M258" s="3"/>
      <c r="N258" s="4" t="s">
        <v>263</v>
      </c>
      <c r="O258" s="4">
        <v>6112</v>
      </c>
      <c r="P258" s="4" t="s">
        <v>104</v>
      </c>
    </row>
    <row r="259" spans="1:16" ht="17.25" thickBot="1">
      <c r="A259" s="3"/>
      <c r="B259" s="4" t="s">
        <v>264</v>
      </c>
      <c r="C259" s="4">
        <v>0</v>
      </c>
      <c r="D259" s="4" t="s">
        <v>4</v>
      </c>
      <c r="M259" s="3"/>
      <c r="N259" s="4" t="s">
        <v>264</v>
      </c>
      <c r="O259" s="4">
        <v>8011</v>
      </c>
      <c r="P259" s="4" t="s">
        <v>104</v>
      </c>
    </row>
    <row r="260" spans="1:16" ht="17.25" thickBot="1">
      <c r="A260" s="3"/>
      <c r="B260" s="4" t="s">
        <v>265</v>
      </c>
      <c r="C260" s="4">
        <v>0</v>
      </c>
      <c r="D260" s="4" t="s">
        <v>4</v>
      </c>
      <c r="M260" s="3"/>
      <c r="N260" s="4" t="s">
        <v>265</v>
      </c>
      <c r="O260" s="4">
        <v>7272</v>
      </c>
      <c r="P260" s="4" t="s">
        <v>104</v>
      </c>
    </row>
    <row r="261" spans="1:16" ht="17.25" thickBot="1">
      <c r="A261" s="3"/>
      <c r="B261" s="4" t="s">
        <v>266</v>
      </c>
      <c r="C261" s="4">
        <v>0</v>
      </c>
      <c r="D261" s="4" t="s">
        <v>4</v>
      </c>
      <c r="M261" s="3"/>
      <c r="N261" s="4" t="s">
        <v>266</v>
      </c>
      <c r="O261" s="4">
        <v>7846</v>
      </c>
      <c r="P261" s="4" t="s">
        <v>104</v>
      </c>
    </row>
    <row r="262" spans="1:16" ht="17.25" thickBot="1">
      <c r="A262" s="3"/>
      <c r="B262" s="4" t="s">
        <v>267</v>
      </c>
      <c r="C262" s="4">
        <v>0</v>
      </c>
      <c r="D262" s="4" t="s">
        <v>4</v>
      </c>
      <c r="M262" s="3"/>
      <c r="N262" s="4" t="s">
        <v>267</v>
      </c>
      <c r="O262" s="4">
        <v>6170</v>
      </c>
      <c r="P262" s="4" t="s">
        <v>104</v>
      </c>
    </row>
    <row r="263" spans="1:16" ht="17.25" thickBot="1">
      <c r="A263" s="3"/>
      <c r="B263" s="4" t="s">
        <v>268</v>
      </c>
      <c r="C263" s="4">
        <v>0</v>
      </c>
      <c r="D263" s="4" t="s">
        <v>4</v>
      </c>
      <c r="M263" s="3"/>
      <c r="N263" s="4" t="s">
        <v>268</v>
      </c>
      <c r="O263" s="4">
        <v>6172</v>
      </c>
      <c r="P263" s="4" t="s">
        <v>104</v>
      </c>
    </row>
    <row r="264" spans="1:16" ht="17.25" thickBot="1">
      <c r="A264" s="3"/>
      <c r="B264" s="4" t="s">
        <v>269</v>
      </c>
      <c r="C264" s="4">
        <v>0</v>
      </c>
      <c r="D264" s="4" t="s">
        <v>4</v>
      </c>
      <c r="M264" s="3"/>
      <c r="N264" s="4" t="s">
        <v>269</v>
      </c>
      <c r="O264" s="4">
        <v>7396</v>
      </c>
      <c r="P264" s="4" t="s">
        <v>104</v>
      </c>
    </row>
    <row r="265" spans="1:16" ht="17.25" thickBot="1">
      <c r="A265" s="3"/>
      <c r="B265" s="4" t="s">
        <v>270</v>
      </c>
      <c r="C265" s="4">
        <v>0</v>
      </c>
      <c r="D265" s="4" t="s">
        <v>4</v>
      </c>
      <c r="M265" s="3"/>
      <c r="N265" s="4" t="s">
        <v>270</v>
      </c>
      <c r="O265" s="4">
        <v>6225</v>
      </c>
      <c r="P265" s="4" t="s">
        <v>104</v>
      </c>
    </row>
    <row r="266" spans="1:16" ht="17.25" thickBot="1">
      <c r="A266" s="3"/>
      <c r="B266" s="4" t="s">
        <v>271</v>
      </c>
      <c r="C266" s="4">
        <v>0</v>
      </c>
      <c r="D266" s="4" t="s">
        <v>4</v>
      </c>
      <c r="M266" s="3"/>
      <c r="N266" s="4" t="s">
        <v>271</v>
      </c>
      <c r="O266" s="4">
        <v>7431</v>
      </c>
      <c r="P266" s="4" t="s">
        <v>104</v>
      </c>
    </row>
    <row r="267" spans="1:16" ht="17.25" thickBot="1">
      <c r="A267" s="3"/>
      <c r="B267" s="4" t="s">
        <v>272</v>
      </c>
      <c r="C267" s="4">
        <v>0</v>
      </c>
      <c r="D267" s="4" t="s">
        <v>4</v>
      </c>
      <c r="M267" s="3"/>
      <c r="N267" s="4" t="s">
        <v>272</v>
      </c>
      <c r="O267" s="4">
        <v>8569</v>
      </c>
      <c r="P267" s="4" t="s">
        <v>104</v>
      </c>
    </row>
    <row r="268" spans="1:16" ht="17.25" thickBot="1">
      <c r="A268" s="3"/>
      <c r="B268" s="4" t="s">
        <v>273</v>
      </c>
      <c r="C268" s="4">
        <v>0</v>
      </c>
      <c r="D268" s="4" t="s">
        <v>4</v>
      </c>
      <c r="M268" s="3"/>
      <c r="N268" s="4" t="s">
        <v>273</v>
      </c>
      <c r="O268" s="4">
        <v>7156</v>
      </c>
      <c r="P268" s="4" t="s">
        <v>104</v>
      </c>
    </row>
    <row r="269" spans="1:16" ht="17.25" thickBot="1">
      <c r="A269" s="3"/>
      <c r="B269" s="4" t="s">
        <v>274</v>
      </c>
      <c r="C269" s="4">
        <v>0</v>
      </c>
      <c r="D269" s="4" t="s">
        <v>4</v>
      </c>
      <c r="M269" s="3"/>
      <c r="N269" s="4" t="s">
        <v>274</v>
      </c>
      <c r="O269" s="4">
        <v>8180</v>
      </c>
      <c r="P269" s="4" t="s">
        <v>104</v>
      </c>
    </row>
    <row r="270" spans="1:16" ht="17.25" thickBot="1">
      <c r="A270" s="3"/>
      <c r="B270" s="4" t="s">
        <v>275</v>
      </c>
      <c r="C270" s="4">
        <v>0</v>
      </c>
      <c r="D270" s="4" t="s">
        <v>4</v>
      </c>
      <c r="M270" s="3"/>
      <c r="N270" s="4" t="s">
        <v>275</v>
      </c>
      <c r="O270" s="4">
        <v>5899</v>
      </c>
      <c r="P270" s="4" t="s">
        <v>104</v>
      </c>
    </row>
    <row r="271" spans="1:16" ht="17.25" thickBot="1">
      <c r="A271" s="3"/>
      <c r="B271" s="4" t="s">
        <v>276</v>
      </c>
      <c r="C271" s="4">
        <v>0</v>
      </c>
      <c r="D271" s="4" t="s">
        <v>4</v>
      </c>
      <c r="M271" s="3"/>
      <c r="N271" s="4" t="s">
        <v>276</v>
      </c>
      <c r="O271" s="4">
        <v>6100</v>
      </c>
      <c r="P271" s="4" t="s">
        <v>104</v>
      </c>
    </row>
    <row r="272" spans="1:16" ht="17.25" thickBot="1">
      <c r="A272" s="3"/>
      <c r="B272" s="4" t="s">
        <v>277</v>
      </c>
      <c r="C272" s="4">
        <v>0</v>
      </c>
      <c r="D272" s="4" t="s">
        <v>4</v>
      </c>
      <c r="M272" s="3"/>
      <c r="N272" s="4" t="s">
        <v>277</v>
      </c>
      <c r="O272" s="4">
        <v>7716</v>
      </c>
      <c r="P272" s="4" t="s">
        <v>104</v>
      </c>
    </row>
    <row r="273" spans="1:16" ht="17.25" thickBot="1">
      <c r="A273" s="3"/>
      <c r="B273" s="4" t="s">
        <v>278</v>
      </c>
      <c r="C273" s="4">
        <v>0</v>
      </c>
      <c r="D273" s="4" t="s">
        <v>4</v>
      </c>
      <c r="M273" s="3"/>
      <c r="N273" s="4" t="s">
        <v>278</v>
      </c>
      <c r="O273" s="4">
        <v>6164</v>
      </c>
      <c r="P273" s="4" t="s">
        <v>104</v>
      </c>
    </row>
    <row r="274" spans="1:16" ht="17.25" thickBot="1">
      <c r="A274" s="3"/>
      <c r="B274" s="4" t="s">
        <v>279</v>
      </c>
      <c r="C274" s="4">
        <v>0</v>
      </c>
      <c r="D274" s="4" t="s">
        <v>4</v>
      </c>
      <c r="M274" s="3"/>
      <c r="N274" s="4" t="s">
        <v>279</v>
      </c>
      <c r="O274" s="4">
        <v>6720</v>
      </c>
      <c r="P274" s="4" t="s">
        <v>104</v>
      </c>
    </row>
    <row r="275" spans="1:16" ht="17.25" thickBot="1">
      <c r="A275" s="3"/>
      <c r="B275" s="4" t="s">
        <v>280</v>
      </c>
      <c r="C275" s="4">
        <v>0</v>
      </c>
      <c r="D275" s="4" t="s">
        <v>4</v>
      </c>
      <c r="M275" s="3"/>
      <c r="N275" s="4" t="s">
        <v>280</v>
      </c>
      <c r="O275" s="4">
        <v>8297</v>
      </c>
      <c r="P275" s="4" t="s">
        <v>104</v>
      </c>
    </row>
    <row r="276" spans="1:16" ht="17.25" thickBot="1">
      <c r="A276" s="3"/>
      <c r="B276" s="4" t="s">
        <v>281</v>
      </c>
      <c r="C276" s="4">
        <v>0</v>
      </c>
      <c r="D276" s="4" t="s">
        <v>4</v>
      </c>
      <c r="M276" s="3"/>
      <c r="N276" s="4" t="s">
        <v>281</v>
      </c>
      <c r="O276" s="4">
        <v>7548</v>
      </c>
      <c r="P276" s="4" t="s">
        <v>104</v>
      </c>
    </row>
    <row r="277" spans="1:16" ht="17.25" thickBot="1">
      <c r="A277" s="3"/>
      <c r="B277" s="4" t="s">
        <v>282</v>
      </c>
      <c r="C277" s="4">
        <v>0</v>
      </c>
      <c r="D277" s="4" t="s">
        <v>4</v>
      </c>
      <c r="M277" s="3"/>
      <c r="N277" s="4" t="s">
        <v>282</v>
      </c>
      <c r="O277" s="4">
        <v>8377</v>
      </c>
      <c r="P277" s="4" t="s">
        <v>104</v>
      </c>
    </row>
    <row r="278" spans="1:16" ht="17.25" thickBot="1">
      <c r="A278" s="3"/>
      <c r="B278" s="4" t="s">
        <v>283</v>
      </c>
      <c r="C278" s="4">
        <v>0</v>
      </c>
      <c r="D278" s="4" t="s">
        <v>4</v>
      </c>
      <c r="M278" s="3"/>
      <c r="N278" s="4" t="s">
        <v>283</v>
      </c>
      <c r="O278" s="4">
        <v>7504</v>
      </c>
      <c r="P278" s="4" t="s">
        <v>104</v>
      </c>
    </row>
    <row r="279" spans="1:16" ht="17.25" thickBot="1">
      <c r="A279" s="3"/>
      <c r="B279" s="4" t="s">
        <v>284</v>
      </c>
      <c r="C279" s="4">
        <v>0</v>
      </c>
      <c r="D279" s="4" t="s">
        <v>4</v>
      </c>
      <c r="M279" s="3"/>
      <c r="N279" s="4" t="s">
        <v>284</v>
      </c>
      <c r="O279" s="4">
        <v>7957</v>
      </c>
      <c r="P279" s="4" t="s">
        <v>104</v>
      </c>
    </row>
    <row r="280" spans="1:16" ht="17.25" thickBot="1">
      <c r="A280" s="3"/>
      <c r="B280" s="4" t="s">
        <v>285</v>
      </c>
      <c r="C280" s="4">
        <v>0</v>
      </c>
      <c r="D280" s="4" t="s">
        <v>4</v>
      </c>
      <c r="M280" s="3"/>
      <c r="N280" s="4" t="s">
        <v>285</v>
      </c>
      <c r="O280" s="4">
        <v>7814</v>
      </c>
      <c r="P280" s="4" t="s">
        <v>104</v>
      </c>
    </row>
    <row r="281" spans="1:16" ht="17.25" thickBot="1">
      <c r="A281" s="3"/>
      <c r="B281" s="4" t="s">
        <v>286</v>
      </c>
      <c r="C281" s="4">
        <v>0</v>
      </c>
      <c r="D281" s="4" t="s">
        <v>4</v>
      </c>
      <c r="M281" s="3"/>
      <c r="N281" s="4" t="s">
        <v>286</v>
      </c>
      <c r="O281" s="4">
        <v>7310</v>
      </c>
      <c r="P281" s="4" t="s">
        <v>104</v>
      </c>
    </row>
    <row r="282" spans="1:16" ht="17.25" thickBot="1">
      <c r="A282" s="3"/>
      <c r="B282" s="4" t="s">
        <v>287</v>
      </c>
      <c r="C282" s="4">
        <v>0</v>
      </c>
      <c r="D282" s="4" t="s">
        <v>4</v>
      </c>
      <c r="M282" s="3"/>
      <c r="N282" s="4" t="s">
        <v>287</v>
      </c>
      <c r="O282" s="4">
        <v>8129</v>
      </c>
      <c r="P282" s="4" t="s">
        <v>104</v>
      </c>
    </row>
    <row r="283" spans="1:16" ht="17.25" thickBot="1">
      <c r="A283" s="3"/>
      <c r="B283" s="4" t="s">
        <v>288</v>
      </c>
      <c r="C283" s="4">
        <v>0</v>
      </c>
      <c r="D283" s="4" t="s">
        <v>4</v>
      </c>
      <c r="M283" s="3"/>
      <c r="N283" s="4" t="s">
        <v>288</v>
      </c>
      <c r="O283" s="4">
        <v>8584</v>
      </c>
      <c r="P283" s="4" t="s">
        <v>104</v>
      </c>
    </row>
    <row r="284" spans="1:16" ht="17.25" thickBot="1">
      <c r="A284" s="3"/>
      <c r="B284" s="4" t="s">
        <v>289</v>
      </c>
      <c r="C284" s="4">
        <v>0</v>
      </c>
      <c r="D284" s="4" t="s">
        <v>4</v>
      </c>
      <c r="M284" s="3"/>
      <c r="N284" s="4" t="s">
        <v>289</v>
      </c>
      <c r="O284" s="4">
        <v>7633</v>
      </c>
      <c r="P284" s="4" t="s">
        <v>104</v>
      </c>
    </row>
    <row r="285" spans="1:16" ht="17.25" thickBot="1">
      <c r="A285" s="3"/>
      <c r="B285" s="4" t="s">
        <v>290</v>
      </c>
      <c r="C285" s="4">
        <v>0</v>
      </c>
      <c r="D285" s="4" t="s">
        <v>4</v>
      </c>
      <c r="M285" s="3"/>
      <c r="N285" s="4" t="s">
        <v>290</v>
      </c>
      <c r="O285" s="4">
        <v>7160</v>
      </c>
      <c r="P285" s="4" t="s">
        <v>104</v>
      </c>
    </row>
    <row r="286" spans="1:16" ht="17.25" thickBot="1">
      <c r="A286" s="3"/>
      <c r="B286" s="4" t="s">
        <v>291</v>
      </c>
      <c r="C286" s="4">
        <v>0</v>
      </c>
      <c r="D286" s="4" t="s">
        <v>4</v>
      </c>
      <c r="M286" s="3"/>
      <c r="N286" s="4" t="s">
        <v>291</v>
      </c>
      <c r="O286" s="4">
        <v>7294</v>
      </c>
      <c r="P286" s="4" t="s">
        <v>104</v>
      </c>
    </row>
    <row r="287" spans="1:16" ht="17.25" thickBot="1">
      <c r="A287" s="3"/>
      <c r="B287" s="4" t="s">
        <v>292</v>
      </c>
      <c r="C287" s="4">
        <v>0</v>
      </c>
      <c r="D287" s="4" t="s">
        <v>4</v>
      </c>
      <c r="M287" s="3"/>
      <c r="N287" s="4" t="s">
        <v>292</v>
      </c>
      <c r="O287" s="4">
        <v>7060</v>
      </c>
      <c r="P287" s="4" t="s">
        <v>104</v>
      </c>
    </row>
    <row r="288" spans="1:16" ht="17.25" thickBot="1">
      <c r="A288" s="3"/>
      <c r="B288" s="4" t="s">
        <v>293</v>
      </c>
      <c r="C288" s="4">
        <v>0</v>
      </c>
      <c r="D288" s="4" t="s">
        <v>4</v>
      </c>
      <c r="M288" s="3"/>
      <c r="N288" s="4" t="s">
        <v>293</v>
      </c>
      <c r="O288" s="4">
        <v>8087</v>
      </c>
      <c r="P288" s="4" t="s">
        <v>104</v>
      </c>
    </row>
    <row r="289" spans="1:16" ht="17.25" thickBot="1">
      <c r="A289" s="3"/>
      <c r="B289" s="4" t="s">
        <v>294</v>
      </c>
      <c r="C289" s="4">
        <v>0</v>
      </c>
      <c r="D289" s="4" t="s">
        <v>4</v>
      </c>
      <c r="M289" s="3"/>
      <c r="N289" s="4" t="s">
        <v>294</v>
      </c>
      <c r="O289" s="4">
        <v>7441</v>
      </c>
      <c r="P289" s="4" t="s">
        <v>104</v>
      </c>
    </row>
    <row r="290" spans="1:16" ht="17.25" thickBot="1">
      <c r="A290" s="3"/>
      <c r="B290" s="4" t="s">
        <v>295</v>
      </c>
      <c r="C290" s="4">
        <v>0</v>
      </c>
      <c r="D290" s="4" t="s">
        <v>4</v>
      </c>
      <c r="M290" s="3"/>
      <c r="N290" s="4" t="s">
        <v>295</v>
      </c>
      <c r="O290" s="4">
        <v>7893</v>
      </c>
      <c r="P290" s="4" t="s">
        <v>104</v>
      </c>
    </row>
    <row r="291" spans="1:16" ht="17.25" thickBot="1">
      <c r="A291" s="3"/>
      <c r="B291" s="4" t="s">
        <v>296</v>
      </c>
      <c r="C291" s="4">
        <v>0</v>
      </c>
      <c r="D291" s="4" t="s">
        <v>4</v>
      </c>
      <c r="M291" s="3"/>
      <c r="N291" s="4" t="s">
        <v>296</v>
      </c>
      <c r="O291" s="4">
        <v>8405</v>
      </c>
      <c r="P291" s="4" t="s">
        <v>104</v>
      </c>
    </row>
    <row r="292" spans="1:16" ht="17.25" thickBot="1">
      <c r="A292" s="3"/>
      <c r="B292" s="4" t="s">
        <v>297</v>
      </c>
      <c r="C292" s="4">
        <v>0</v>
      </c>
      <c r="D292" s="4" t="s">
        <v>4</v>
      </c>
      <c r="M292" s="3"/>
      <c r="N292" s="4" t="s">
        <v>297</v>
      </c>
      <c r="O292" s="4">
        <v>7489</v>
      </c>
      <c r="P292" s="4" t="s">
        <v>104</v>
      </c>
    </row>
    <row r="293" spans="1:16" ht="17.25" thickBot="1">
      <c r="A293" s="3"/>
      <c r="B293" s="4" t="s">
        <v>298</v>
      </c>
      <c r="C293" s="4">
        <v>0</v>
      </c>
      <c r="D293" s="4" t="s">
        <v>4</v>
      </c>
      <c r="M293" s="3"/>
      <c r="N293" s="4" t="s">
        <v>298</v>
      </c>
      <c r="O293" s="4">
        <v>6988</v>
      </c>
      <c r="P293" s="4" t="s">
        <v>104</v>
      </c>
    </row>
    <row r="294" spans="1:16" ht="17.25" thickBot="1">
      <c r="A294" s="3"/>
      <c r="B294" s="4" t="s">
        <v>299</v>
      </c>
      <c r="C294" s="4">
        <v>0</v>
      </c>
      <c r="D294" s="4" t="s">
        <v>4</v>
      </c>
      <c r="M294" s="3"/>
      <c r="N294" s="4" t="s">
        <v>299</v>
      </c>
      <c r="O294" s="4">
        <v>8173</v>
      </c>
      <c r="P294" s="4" t="s">
        <v>104</v>
      </c>
    </row>
    <row r="295" spans="1:16" ht="17.25" thickBot="1">
      <c r="A295" s="3"/>
      <c r="B295" s="4" t="s">
        <v>300</v>
      </c>
      <c r="C295" s="4">
        <v>0</v>
      </c>
      <c r="D295" s="4" t="s">
        <v>4</v>
      </c>
      <c r="M295" s="3"/>
      <c r="N295" s="4" t="s">
        <v>300</v>
      </c>
      <c r="O295" s="4">
        <v>6611</v>
      </c>
      <c r="P295" s="4" t="s">
        <v>104</v>
      </c>
    </row>
    <row r="296" spans="1:16" ht="17.25" thickBot="1">
      <c r="A296" s="3"/>
      <c r="B296" s="4" t="s">
        <v>301</v>
      </c>
      <c r="C296" s="4">
        <v>0</v>
      </c>
      <c r="D296" s="4" t="s">
        <v>4</v>
      </c>
      <c r="M296" s="3"/>
      <c r="N296" s="4" t="s">
        <v>301</v>
      </c>
      <c r="O296" s="4">
        <v>6839</v>
      </c>
      <c r="P296" s="4" t="s">
        <v>104</v>
      </c>
    </row>
    <row r="297" spans="1:16" ht="17.25" thickBot="1">
      <c r="A297" s="3"/>
      <c r="B297" s="4" t="s">
        <v>302</v>
      </c>
      <c r="C297" s="4">
        <v>0</v>
      </c>
      <c r="D297" s="4" t="s">
        <v>4</v>
      </c>
      <c r="M297" s="3"/>
      <c r="N297" s="4" t="s">
        <v>302</v>
      </c>
      <c r="O297" s="4">
        <v>6510</v>
      </c>
      <c r="P297" s="4" t="s">
        <v>104</v>
      </c>
    </row>
    <row r="298" spans="1:16" ht="17.25" thickBot="1">
      <c r="A298" s="3"/>
      <c r="B298" s="4" t="s">
        <v>303</v>
      </c>
      <c r="C298" s="4">
        <v>0</v>
      </c>
      <c r="D298" s="4" t="s">
        <v>4</v>
      </c>
      <c r="M298" s="3"/>
      <c r="N298" s="4" t="s">
        <v>303</v>
      </c>
      <c r="O298" s="4">
        <v>7433</v>
      </c>
      <c r="P298" s="4" t="s">
        <v>104</v>
      </c>
    </row>
    <row r="299" spans="1:16" ht="17.25" thickBot="1">
      <c r="A299" s="3"/>
      <c r="B299" s="4" t="s">
        <v>304</v>
      </c>
      <c r="C299" s="4">
        <v>0</v>
      </c>
      <c r="D299" s="4" t="s">
        <v>4</v>
      </c>
      <c r="M299" s="3"/>
      <c r="N299" s="4" t="s">
        <v>304</v>
      </c>
      <c r="O299" s="4">
        <v>7554</v>
      </c>
      <c r="P299" s="4" t="s">
        <v>104</v>
      </c>
    </row>
    <row r="300" spans="1:16" ht="17.25" thickBot="1">
      <c r="A300" s="3"/>
      <c r="B300" s="4" t="s">
        <v>305</v>
      </c>
      <c r="C300" s="4">
        <v>0</v>
      </c>
      <c r="D300" s="4" t="s">
        <v>4</v>
      </c>
      <c r="M300" s="3"/>
      <c r="N300" s="4" t="s">
        <v>305</v>
      </c>
      <c r="O300" s="4">
        <v>8013</v>
      </c>
      <c r="P300" s="4" t="s">
        <v>104</v>
      </c>
    </row>
    <row r="301" spans="1:16" ht="17.25" thickBot="1">
      <c r="A301" s="3"/>
      <c r="B301" s="4" t="s">
        <v>306</v>
      </c>
      <c r="C301" s="4">
        <v>0</v>
      </c>
      <c r="D301" s="4" t="s">
        <v>4</v>
      </c>
      <c r="M301" s="3"/>
      <c r="N301" s="4" t="s">
        <v>306</v>
      </c>
      <c r="O301" s="4">
        <v>6767</v>
      </c>
      <c r="P301" s="4" t="s">
        <v>104</v>
      </c>
    </row>
    <row r="302" spans="1:16" ht="17.25" thickBot="1">
      <c r="A302" s="3"/>
      <c r="B302" s="4" t="s">
        <v>338</v>
      </c>
      <c r="C302" s="4">
        <v>0</v>
      </c>
      <c r="D302" s="4" t="s">
        <v>4</v>
      </c>
      <c r="M302" s="3"/>
      <c r="N302" s="4" t="s">
        <v>338</v>
      </c>
      <c r="O302" s="4">
        <v>7116</v>
      </c>
      <c r="P302" s="4" t="s">
        <v>104</v>
      </c>
    </row>
    <row r="303" spans="1:16" ht="17.25" thickBot="1">
      <c r="A303" s="3"/>
      <c r="B303" s="4" t="s">
        <v>339</v>
      </c>
      <c r="C303" s="4">
        <v>0</v>
      </c>
      <c r="D303" s="4" t="s">
        <v>4</v>
      </c>
      <c r="M303" s="3"/>
      <c r="N303" s="4" t="s">
        <v>339</v>
      </c>
      <c r="O303" s="4">
        <v>6787</v>
      </c>
      <c r="P303" s="4" t="s">
        <v>104</v>
      </c>
    </row>
    <row r="304" spans="1:16" ht="17.25" thickBot="1">
      <c r="A304" s="3"/>
      <c r="B304" s="4" t="s">
        <v>340</v>
      </c>
      <c r="C304" s="4">
        <v>0</v>
      </c>
      <c r="D304" s="4" t="s">
        <v>4</v>
      </c>
      <c r="M304" s="3"/>
      <c r="N304" s="4" t="s">
        <v>340</v>
      </c>
      <c r="O304" s="4">
        <v>7563</v>
      </c>
      <c r="P304" s="4" t="s">
        <v>104</v>
      </c>
    </row>
    <row r="305" spans="1:16" ht="17.25" thickBot="1">
      <c r="A305" s="3"/>
      <c r="B305" s="4" t="s">
        <v>341</v>
      </c>
      <c r="C305" s="4">
        <v>0</v>
      </c>
      <c r="D305" s="4" t="s">
        <v>4</v>
      </c>
      <c r="M305" s="3"/>
      <c r="N305" s="4" t="s">
        <v>341</v>
      </c>
      <c r="O305" s="4">
        <v>8366</v>
      </c>
      <c r="P305" s="4" t="s">
        <v>104</v>
      </c>
    </row>
    <row r="306" spans="1:16" ht="17.25" thickBot="1">
      <c r="A306" s="3"/>
      <c r="B306" s="4" t="s">
        <v>342</v>
      </c>
      <c r="C306" s="4">
        <v>0</v>
      </c>
      <c r="D306" s="4" t="s">
        <v>4</v>
      </c>
      <c r="M306" s="3"/>
      <c r="N306" s="4" t="s">
        <v>342</v>
      </c>
      <c r="O306" s="4">
        <v>7533</v>
      </c>
      <c r="P306" s="4" t="s">
        <v>104</v>
      </c>
    </row>
    <row r="307" spans="1:16" ht="17.25" thickBot="1">
      <c r="A307" s="3"/>
      <c r="B307" s="4" t="s">
        <v>343</v>
      </c>
      <c r="C307" s="4">
        <v>0</v>
      </c>
      <c r="D307" s="4" t="s">
        <v>4</v>
      </c>
      <c r="M307" s="3"/>
      <c r="N307" s="4" t="s">
        <v>343</v>
      </c>
      <c r="O307" s="4">
        <v>6646</v>
      </c>
      <c r="P307" s="4" t="s">
        <v>104</v>
      </c>
    </row>
    <row r="308" spans="1:16" ht="17.25" thickBot="1">
      <c r="A308" s="3"/>
      <c r="B308" s="4" t="s">
        <v>344</v>
      </c>
      <c r="C308" s="4">
        <v>0</v>
      </c>
      <c r="D308" s="4" t="s">
        <v>4</v>
      </c>
      <c r="M308" s="3"/>
      <c r="N308" s="4" t="s">
        <v>344</v>
      </c>
      <c r="O308" s="4">
        <v>8010</v>
      </c>
      <c r="P308" s="4" t="s">
        <v>104</v>
      </c>
    </row>
    <row r="309" spans="1:16" ht="17.25" thickBot="1">
      <c r="A309" s="3"/>
      <c r="B309" s="4" t="s">
        <v>345</v>
      </c>
      <c r="C309" s="4">
        <v>0</v>
      </c>
      <c r="D309" s="4" t="s">
        <v>4</v>
      </c>
      <c r="M309" s="3"/>
      <c r="N309" s="4" t="s">
        <v>345</v>
      </c>
      <c r="O309" s="4">
        <v>7438</v>
      </c>
      <c r="P309" s="4" t="s">
        <v>104</v>
      </c>
    </row>
    <row r="310" spans="1:16" ht="17.25" thickBot="1">
      <c r="A310" s="3"/>
      <c r="B310" s="4" t="s">
        <v>346</v>
      </c>
      <c r="C310" s="4">
        <v>0</v>
      </c>
      <c r="D310" s="4" t="s">
        <v>4</v>
      </c>
      <c r="M310" s="3"/>
      <c r="N310" s="4" t="s">
        <v>346</v>
      </c>
      <c r="O310" s="4">
        <v>7500</v>
      </c>
      <c r="P310" s="4" t="s">
        <v>104</v>
      </c>
    </row>
    <row r="311" spans="1:16" ht="17.25" thickBot="1">
      <c r="A311" s="3"/>
      <c r="B311" s="4" t="s">
        <v>347</v>
      </c>
      <c r="C311" s="4">
        <v>0</v>
      </c>
      <c r="D311" s="4" t="s">
        <v>4</v>
      </c>
      <c r="M311" s="3"/>
      <c r="N311" s="4" t="s">
        <v>347</v>
      </c>
      <c r="O311" s="4">
        <v>8611</v>
      </c>
      <c r="P311" s="4" t="s">
        <v>104</v>
      </c>
    </row>
    <row r="312" spans="1:16" ht="17.25" thickBot="1">
      <c r="A312" s="3"/>
      <c r="B312" s="4" t="s">
        <v>348</v>
      </c>
      <c r="C312" s="4">
        <v>0</v>
      </c>
      <c r="D312" s="4" t="s">
        <v>4</v>
      </c>
      <c r="M312" s="3"/>
      <c r="N312" s="4" t="s">
        <v>348</v>
      </c>
      <c r="O312" s="4">
        <v>7287</v>
      </c>
      <c r="P312" s="4" t="s">
        <v>104</v>
      </c>
    </row>
    <row r="313" spans="1:16" ht="17.25" thickBot="1">
      <c r="A313" s="3"/>
      <c r="B313" s="4" t="s">
        <v>349</v>
      </c>
      <c r="C313" s="4">
        <v>0</v>
      </c>
      <c r="D313" s="4" t="s">
        <v>4</v>
      </c>
      <c r="M313" s="3"/>
      <c r="N313" s="4" t="s">
        <v>349</v>
      </c>
      <c r="O313" s="4">
        <v>6835</v>
      </c>
      <c r="P313" s="4" t="s">
        <v>104</v>
      </c>
    </row>
    <row r="314" spans="1:16" ht="17.25" thickBot="1">
      <c r="A314" s="3"/>
      <c r="B314" s="4" t="s">
        <v>350</v>
      </c>
      <c r="C314" s="4">
        <v>0</v>
      </c>
      <c r="D314" s="4" t="s">
        <v>4</v>
      </c>
      <c r="M314" s="3"/>
      <c r="N314" s="4" t="s">
        <v>350</v>
      </c>
      <c r="O314" s="4">
        <v>8340</v>
      </c>
      <c r="P314" s="4" t="s">
        <v>104</v>
      </c>
    </row>
    <row r="315" spans="1:16" ht="17.25" thickBot="1">
      <c r="A315" s="3"/>
      <c r="B315" s="4" t="s">
        <v>351</v>
      </c>
      <c r="C315" s="4">
        <v>0</v>
      </c>
      <c r="D315" s="4" t="s">
        <v>4</v>
      </c>
      <c r="M315" s="3"/>
      <c r="N315" s="4" t="s">
        <v>351</v>
      </c>
      <c r="O315" s="4">
        <v>6413</v>
      </c>
      <c r="P315" s="4" t="s">
        <v>104</v>
      </c>
    </row>
    <row r="316" spans="1:16" ht="17.25" thickBot="1">
      <c r="A316" s="3"/>
      <c r="B316" s="4" t="s">
        <v>352</v>
      </c>
      <c r="C316" s="4">
        <v>0</v>
      </c>
      <c r="D316" s="4" t="s">
        <v>4</v>
      </c>
      <c r="M316" s="3"/>
      <c r="N316" s="4" t="s">
        <v>352</v>
      </c>
      <c r="O316" s="4">
        <v>7813</v>
      </c>
      <c r="P316" s="4" t="s">
        <v>104</v>
      </c>
    </row>
    <row r="317" spans="1:16" ht="17.25" thickBot="1">
      <c r="A317" s="3"/>
      <c r="B317" s="4" t="s">
        <v>353</v>
      </c>
      <c r="C317" s="4">
        <v>0</v>
      </c>
      <c r="D317" s="4" t="s">
        <v>4</v>
      </c>
      <c r="M317" s="3"/>
      <c r="N317" s="4" t="s">
        <v>353</v>
      </c>
      <c r="O317" s="4">
        <v>7360</v>
      </c>
      <c r="P317" s="4" t="s">
        <v>104</v>
      </c>
    </row>
    <row r="318" spans="1:16" ht="17.25" thickBot="1">
      <c r="A318" s="3"/>
      <c r="B318" s="4" t="s">
        <v>354</v>
      </c>
      <c r="C318" s="4">
        <v>0</v>
      </c>
      <c r="D318" s="4" t="s">
        <v>4</v>
      </c>
      <c r="M318" s="3"/>
      <c r="N318" s="4" t="s">
        <v>354</v>
      </c>
      <c r="O318" s="4">
        <v>6974</v>
      </c>
      <c r="P318" s="4" t="s">
        <v>104</v>
      </c>
    </row>
    <row r="319" spans="1:16" ht="17.25" thickBot="1">
      <c r="A319" s="3"/>
      <c r="B319" s="4" t="s">
        <v>355</v>
      </c>
      <c r="C319" s="4">
        <v>0</v>
      </c>
      <c r="D319" s="4" t="s">
        <v>4</v>
      </c>
      <c r="M319" s="3"/>
      <c r="N319" s="4" t="s">
        <v>355</v>
      </c>
      <c r="O319" s="4">
        <v>6644</v>
      </c>
      <c r="P319" s="4" t="s">
        <v>104</v>
      </c>
    </row>
    <row r="320" spans="1:16" ht="17.25" thickBot="1">
      <c r="A320" s="3"/>
      <c r="B320" s="4" t="s">
        <v>356</v>
      </c>
      <c r="C320" s="4">
        <v>0</v>
      </c>
      <c r="D320" s="4" t="s">
        <v>4</v>
      </c>
      <c r="M320" s="3"/>
      <c r="N320" s="4" t="s">
        <v>356</v>
      </c>
      <c r="O320" s="4">
        <v>6774</v>
      </c>
      <c r="P320" s="4" t="s">
        <v>104</v>
      </c>
    </row>
    <row r="321" spans="1:16" ht="17.25" thickBot="1">
      <c r="A321" s="3"/>
      <c r="B321" s="4" t="s">
        <v>357</v>
      </c>
      <c r="C321" s="4">
        <v>0</v>
      </c>
      <c r="D321" s="4" t="s">
        <v>4</v>
      </c>
      <c r="M321" s="3"/>
      <c r="N321" s="4" t="s">
        <v>357</v>
      </c>
      <c r="O321" s="4">
        <v>7723</v>
      </c>
      <c r="P321" s="4" t="s">
        <v>104</v>
      </c>
    </row>
    <row r="322" spans="1:16" ht="17.25" thickBot="1">
      <c r="A322" s="3"/>
      <c r="B322" s="4" t="s">
        <v>358</v>
      </c>
      <c r="C322" s="4">
        <v>0</v>
      </c>
      <c r="D322" s="4" t="s">
        <v>4</v>
      </c>
      <c r="M322" s="3"/>
      <c r="N322" s="4" t="s">
        <v>358</v>
      </c>
      <c r="O322" s="4">
        <v>6452</v>
      </c>
      <c r="P322" s="4" t="s">
        <v>104</v>
      </c>
    </row>
    <row r="323" spans="1:16" ht="17.25" thickBot="1">
      <c r="A323" s="3"/>
      <c r="B323" s="4" t="s">
        <v>359</v>
      </c>
      <c r="C323" s="4">
        <v>0</v>
      </c>
      <c r="D323" s="4" t="s">
        <v>4</v>
      </c>
      <c r="M323" s="3"/>
      <c r="N323" s="4" t="s">
        <v>359</v>
      </c>
      <c r="O323" s="4">
        <v>8294</v>
      </c>
      <c r="P323" s="4" t="s">
        <v>104</v>
      </c>
    </row>
    <row r="324" spans="1:16" ht="17.25" thickBot="1">
      <c r="A324" s="3"/>
      <c r="B324" s="4" t="s">
        <v>360</v>
      </c>
      <c r="C324" s="4">
        <v>0</v>
      </c>
      <c r="D324" s="4" t="s">
        <v>4</v>
      </c>
      <c r="M324" s="3"/>
      <c r="N324" s="4" t="s">
        <v>360</v>
      </c>
      <c r="O324" s="4">
        <v>7197</v>
      </c>
      <c r="P324" s="4" t="s">
        <v>104</v>
      </c>
    </row>
    <row r="325" spans="1:16" ht="17.25" thickBot="1">
      <c r="A325" s="3"/>
      <c r="B325" s="4" t="s">
        <v>361</v>
      </c>
      <c r="C325" s="4">
        <v>0</v>
      </c>
      <c r="D325" s="4" t="s">
        <v>4</v>
      </c>
      <c r="M325" s="3"/>
      <c r="N325" s="4" t="s">
        <v>361</v>
      </c>
      <c r="O325" s="4">
        <v>7171</v>
      </c>
      <c r="P325" s="4" t="s">
        <v>104</v>
      </c>
    </row>
    <row r="326" spans="1:16" ht="17.25" thickBot="1">
      <c r="A326" s="3"/>
      <c r="B326" s="4" t="s">
        <v>362</v>
      </c>
      <c r="C326" s="4">
        <v>0</v>
      </c>
      <c r="D326" s="4" t="s">
        <v>4</v>
      </c>
      <c r="M326" s="3"/>
      <c r="N326" s="4" t="s">
        <v>362</v>
      </c>
      <c r="O326" s="4">
        <v>7802</v>
      </c>
      <c r="P326" s="4" t="s">
        <v>104</v>
      </c>
    </row>
    <row r="327" spans="1:16" ht="17.25" thickBot="1">
      <c r="A327" s="3"/>
      <c r="B327" s="4" t="s">
        <v>363</v>
      </c>
      <c r="C327" s="4">
        <v>0</v>
      </c>
      <c r="D327" s="4" t="s">
        <v>4</v>
      </c>
      <c r="M327" s="3"/>
      <c r="N327" s="4" t="s">
        <v>363</v>
      </c>
      <c r="O327" s="4">
        <v>7281</v>
      </c>
      <c r="P327" s="4" t="s">
        <v>104</v>
      </c>
    </row>
    <row r="328" spans="1:16" ht="17.25" thickBot="1">
      <c r="A328" s="3"/>
      <c r="B328" s="4" t="s">
        <v>364</v>
      </c>
      <c r="C328" s="4">
        <v>0</v>
      </c>
      <c r="D328" s="4" t="s">
        <v>4</v>
      </c>
      <c r="M328" s="3"/>
      <c r="N328" s="4" t="s">
        <v>364</v>
      </c>
      <c r="O328" s="4">
        <v>7604</v>
      </c>
      <c r="P328" s="4" t="s">
        <v>104</v>
      </c>
    </row>
    <row r="329" spans="1:16" ht="17.25" thickBot="1">
      <c r="A329" s="3"/>
      <c r="B329" s="4" t="s">
        <v>365</v>
      </c>
      <c r="C329" s="4">
        <v>0</v>
      </c>
      <c r="D329" s="4" t="s">
        <v>4</v>
      </c>
      <c r="M329" s="3"/>
      <c r="N329" s="4" t="s">
        <v>365</v>
      </c>
      <c r="O329" s="4">
        <v>6820</v>
      </c>
      <c r="P329" s="4" t="s">
        <v>104</v>
      </c>
    </row>
    <row r="330" spans="1:16" ht="17.25" thickBot="1">
      <c r="A330" s="3"/>
      <c r="B330" s="4" t="s">
        <v>366</v>
      </c>
      <c r="C330" s="4">
        <v>0</v>
      </c>
      <c r="D330" s="4" t="s">
        <v>4</v>
      </c>
      <c r="M330" s="3"/>
      <c r="N330" s="4" t="s">
        <v>366</v>
      </c>
      <c r="O330" s="4">
        <v>6567</v>
      </c>
      <c r="P330" s="4" t="s">
        <v>104</v>
      </c>
    </row>
    <row r="331" spans="1:16" ht="17.25" thickBot="1">
      <c r="A331" s="3"/>
      <c r="B331" s="4" t="s">
        <v>367</v>
      </c>
      <c r="C331" s="4">
        <v>0</v>
      </c>
      <c r="D331" s="4" t="s">
        <v>4</v>
      </c>
      <c r="M331" s="3"/>
      <c r="N331" s="4" t="s">
        <v>367</v>
      </c>
      <c r="O331" s="4">
        <v>5978</v>
      </c>
      <c r="P331" s="4" t="s">
        <v>104</v>
      </c>
    </row>
    <row r="332" spans="1:16" ht="17.25" thickBot="1">
      <c r="A332" s="3"/>
      <c r="B332" s="4" t="s">
        <v>368</v>
      </c>
      <c r="C332" s="4">
        <v>0</v>
      </c>
      <c r="D332" s="4" t="s">
        <v>4</v>
      </c>
      <c r="M332" s="3"/>
      <c r="N332" s="4" t="s">
        <v>368</v>
      </c>
      <c r="O332" s="4">
        <v>6635</v>
      </c>
      <c r="P332" s="4" t="s">
        <v>104</v>
      </c>
    </row>
    <row r="333" spans="1:16" ht="17.25" thickBot="1">
      <c r="A333" s="3"/>
      <c r="B333" s="4" t="s">
        <v>369</v>
      </c>
      <c r="C333" s="4">
        <v>0</v>
      </c>
      <c r="D333" s="4" t="s">
        <v>4</v>
      </c>
      <c r="M333" s="3"/>
      <c r="N333" s="4" t="s">
        <v>369</v>
      </c>
      <c r="O333" s="4">
        <v>8010</v>
      </c>
      <c r="P333" s="4" t="s">
        <v>104</v>
      </c>
    </row>
    <row r="334" spans="1:16" ht="17.25" thickBot="1">
      <c r="A334" s="3"/>
      <c r="B334" s="4" t="s">
        <v>370</v>
      </c>
      <c r="C334" s="4">
        <v>0</v>
      </c>
      <c r="D334" s="4" t="s">
        <v>4</v>
      </c>
      <c r="M334" s="3"/>
      <c r="N334" s="4" t="s">
        <v>370</v>
      </c>
      <c r="O334" s="4">
        <v>6577</v>
      </c>
      <c r="P334" s="4" t="s">
        <v>104</v>
      </c>
    </row>
    <row r="335" spans="1:16" ht="17.25" thickBot="1">
      <c r="A335" s="3"/>
      <c r="B335" s="4" t="s">
        <v>371</v>
      </c>
      <c r="C335" s="4">
        <v>0</v>
      </c>
      <c r="D335" s="4" t="s">
        <v>4</v>
      </c>
      <c r="M335" s="3"/>
      <c r="N335" s="4" t="s">
        <v>371</v>
      </c>
      <c r="O335" s="4">
        <v>7174</v>
      </c>
      <c r="P335" s="4" t="s">
        <v>104</v>
      </c>
    </row>
    <row r="336" spans="1:16" ht="17.25" thickBot="1">
      <c r="A336" s="3"/>
      <c r="B336" s="4" t="s">
        <v>372</v>
      </c>
      <c r="C336" s="4">
        <v>0</v>
      </c>
      <c r="D336" s="4" t="s">
        <v>4</v>
      </c>
      <c r="M336" s="3"/>
      <c r="N336" s="4" t="s">
        <v>372</v>
      </c>
      <c r="O336" s="4">
        <v>7808</v>
      </c>
      <c r="P336" s="4" t="s">
        <v>104</v>
      </c>
    </row>
    <row r="337" spans="1:16" ht="17.25" thickBot="1">
      <c r="A337" s="3"/>
      <c r="B337" s="4" t="s">
        <v>373</v>
      </c>
      <c r="C337" s="4">
        <v>0</v>
      </c>
      <c r="D337" s="4" t="s">
        <v>4</v>
      </c>
      <c r="M337" s="3"/>
      <c r="N337" s="4" t="s">
        <v>373</v>
      </c>
      <c r="O337" s="4">
        <v>6718</v>
      </c>
      <c r="P337" s="4" t="s">
        <v>104</v>
      </c>
    </row>
    <row r="338" spans="1:16" ht="17.25" thickBot="1">
      <c r="A338" s="3"/>
      <c r="B338" s="4" t="s">
        <v>374</v>
      </c>
      <c r="C338" s="4">
        <v>1.14988768E-2</v>
      </c>
      <c r="D338" s="4" t="s">
        <v>4</v>
      </c>
      <c r="M338" s="3"/>
      <c r="N338" s="4" t="s">
        <v>374</v>
      </c>
      <c r="O338" s="4">
        <v>8377</v>
      </c>
      <c r="P338" s="4" t="s">
        <v>104</v>
      </c>
    </row>
    <row r="339" spans="1:16" ht="17.25" thickBot="1">
      <c r="A339" s="3"/>
      <c r="B339" s="4" t="s">
        <v>375</v>
      </c>
      <c r="C339" s="4">
        <v>3.7990149100000002E-2</v>
      </c>
      <c r="D339" s="4" t="s">
        <v>4</v>
      </c>
      <c r="M339" s="3"/>
      <c r="N339" s="4" t="s">
        <v>375</v>
      </c>
      <c r="O339" s="4">
        <v>8427</v>
      </c>
      <c r="P339" s="4" t="s">
        <v>104</v>
      </c>
    </row>
    <row r="340" spans="1:16" ht="17.25" thickBot="1">
      <c r="A340" s="3"/>
      <c r="B340" s="4" t="s">
        <v>376</v>
      </c>
      <c r="C340" s="4">
        <v>8.0920495100000003E-2</v>
      </c>
      <c r="D340" s="4" t="s">
        <v>4</v>
      </c>
      <c r="M340" s="3"/>
      <c r="N340" s="4" t="s">
        <v>376</v>
      </c>
      <c r="O340" s="4">
        <v>7501</v>
      </c>
      <c r="P340" s="4" t="s">
        <v>104</v>
      </c>
    </row>
    <row r="341" spans="1:16" ht="17.25" thickBot="1">
      <c r="A341" s="3"/>
      <c r="B341" s="4" t="s">
        <v>377</v>
      </c>
      <c r="C341" s="4">
        <v>0.14056539500000001</v>
      </c>
      <c r="D341" s="4" t="s">
        <v>4</v>
      </c>
      <c r="M341" s="3"/>
      <c r="N341" s="4" t="s">
        <v>377</v>
      </c>
      <c r="O341" s="4">
        <v>8002</v>
      </c>
      <c r="P341" s="4" t="s">
        <v>104</v>
      </c>
    </row>
    <row r="342" spans="1:16" ht="17.25" thickBot="1">
      <c r="A342" s="3"/>
      <c r="B342" s="4" t="s">
        <v>378</v>
      </c>
      <c r="C342" s="4">
        <v>0.19937100999999999</v>
      </c>
      <c r="D342" s="4" t="s">
        <v>4</v>
      </c>
      <c r="M342" s="3"/>
      <c r="N342" s="4" t="s">
        <v>378</v>
      </c>
      <c r="O342" s="4">
        <v>7555</v>
      </c>
      <c r="P342" s="4" t="s">
        <v>104</v>
      </c>
    </row>
    <row r="343" spans="1:16" ht="17.25" thickBot="1">
      <c r="A343" s="3"/>
      <c r="B343" s="4" t="s">
        <v>379</v>
      </c>
      <c r="C343" s="4">
        <v>0.26005816500000001</v>
      </c>
      <c r="D343" s="4" t="s">
        <v>4</v>
      </c>
      <c r="M343" s="3"/>
      <c r="N343" s="4" t="s">
        <v>379</v>
      </c>
      <c r="O343" s="4">
        <v>7256</v>
      </c>
      <c r="P343" s="4" t="s">
        <v>104</v>
      </c>
    </row>
    <row r="344" spans="1:16" ht="17.25" thickBot="1">
      <c r="A344" s="3"/>
      <c r="B344" s="4" t="s">
        <v>380</v>
      </c>
      <c r="C344" s="4">
        <v>0.34753975300000001</v>
      </c>
      <c r="D344" s="4" t="s">
        <v>4</v>
      </c>
      <c r="M344" s="3"/>
      <c r="N344" s="4" t="s">
        <v>380</v>
      </c>
      <c r="O344" s="4">
        <v>6237</v>
      </c>
      <c r="P344" s="4" t="s">
        <v>104</v>
      </c>
    </row>
    <row r="345" spans="1:16" ht="17.25" thickBot="1">
      <c r="A345" s="3"/>
      <c r="B345" s="4" t="s">
        <v>381</v>
      </c>
      <c r="C345" s="4">
        <v>0.44233810899999998</v>
      </c>
      <c r="D345" s="4" t="s">
        <v>4</v>
      </c>
      <c r="M345" s="3"/>
      <c r="N345" s="4" t="s">
        <v>381</v>
      </c>
      <c r="O345" s="4">
        <v>6461</v>
      </c>
      <c r="P345" s="4" t="s">
        <v>104</v>
      </c>
    </row>
    <row r="346" spans="1:16" ht="17.25" thickBot="1">
      <c r="A346" s="3"/>
      <c r="B346" s="4" t="s">
        <v>382</v>
      </c>
      <c r="C346" s="4">
        <v>0.54238772400000002</v>
      </c>
      <c r="D346" s="4" t="s">
        <v>4</v>
      </c>
      <c r="M346" s="3"/>
      <c r="N346" s="4" t="s">
        <v>382</v>
      </c>
      <c r="O346" s="4">
        <v>8025</v>
      </c>
      <c r="P346" s="4" t="s">
        <v>104</v>
      </c>
    </row>
    <row r="347" spans="1:16" ht="17.25" thickBot="1">
      <c r="A347" s="3"/>
      <c r="B347" s="4" t="s">
        <v>383</v>
      </c>
      <c r="C347" s="4">
        <v>0.59305262599999997</v>
      </c>
      <c r="D347" s="4" t="s">
        <v>4</v>
      </c>
      <c r="M347" s="3"/>
      <c r="N347" s="4" t="s">
        <v>383</v>
      </c>
      <c r="O347" s="4">
        <v>7241</v>
      </c>
      <c r="P347" s="4" t="s">
        <v>104</v>
      </c>
    </row>
    <row r="348" spans="1:16" ht="17.25" thickBot="1">
      <c r="A348" s="3"/>
      <c r="B348" s="4" t="s">
        <v>384</v>
      </c>
      <c r="C348" s="4">
        <v>0.60083913799999999</v>
      </c>
      <c r="D348" s="4" t="s">
        <v>4</v>
      </c>
      <c r="M348" s="3"/>
      <c r="N348" s="4" t="s">
        <v>384</v>
      </c>
      <c r="O348" s="4">
        <v>6869</v>
      </c>
      <c r="P348" s="4" t="s">
        <v>104</v>
      </c>
    </row>
    <row r="349" spans="1:16" ht="17.25" thickBot="1">
      <c r="A349" s="3"/>
      <c r="B349" s="4" t="s">
        <v>385</v>
      </c>
      <c r="C349" s="4">
        <v>0.57322353100000001</v>
      </c>
      <c r="D349" s="4" t="s">
        <v>4</v>
      </c>
      <c r="M349" s="3"/>
      <c r="N349" s="4" t="s">
        <v>385</v>
      </c>
      <c r="O349" s="4">
        <v>7110</v>
      </c>
      <c r="P349" s="4" t="s">
        <v>104</v>
      </c>
    </row>
    <row r="350" spans="1:16" ht="17.25" thickBot="1">
      <c r="A350" s="3"/>
      <c r="B350" s="4" t="s">
        <v>386</v>
      </c>
      <c r="C350" s="4">
        <v>0.52956330799999995</v>
      </c>
      <c r="D350" s="4" t="s">
        <v>4</v>
      </c>
      <c r="M350" s="3"/>
      <c r="N350" s="4" t="s">
        <v>386</v>
      </c>
      <c r="O350" s="4">
        <v>7115</v>
      </c>
      <c r="P350" s="4" t="s">
        <v>104</v>
      </c>
    </row>
    <row r="351" spans="1:16" ht="17.25" thickBot="1">
      <c r="A351" s="3"/>
      <c r="B351" s="4" t="s">
        <v>387</v>
      </c>
      <c r="C351" s="4">
        <v>0.489463657</v>
      </c>
      <c r="D351" s="4" t="s">
        <v>4</v>
      </c>
      <c r="M351" s="3"/>
      <c r="N351" s="4" t="s">
        <v>387</v>
      </c>
      <c r="O351" s="4">
        <v>7459</v>
      </c>
      <c r="P351" s="4" t="s">
        <v>104</v>
      </c>
    </row>
    <row r="352" spans="1:16" ht="17.25" thickBot="1">
      <c r="A352" s="3"/>
      <c r="B352" s="4" t="s">
        <v>388</v>
      </c>
      <c r="C352" s="4">
        <v>0.43703651399999999</v>
      </c>
      <c r="D352" s="4" t="s">
        <v>4</v>
      </c>
      <c r="M352" s="3"/>
      <c r="N352" s="4" t="s">
        <v>388</v>
      </c>
      <c r="O352" s="4">
        <v>6929</v>
      </c>
      <c r="P352" s="4" t="s">
        <v>104</v>
      </c>
    </row>
    <row r="353" spans="1:16" ht="17.25" thickBot="1">
      <c r="A353" s="3"/>
      <c r="B353" s="4" t="s">
        <v>389</v>
      </c>
      <c r="C353" s="4">
        <v>0.34683674599999997</v>
      </c>
      <c r="D353" s="4" t="s">
        <v>4</v>
      </c>
      <c r="M353" s="3"/>
      <c r="N353" s="4" t="s">
        <v>389</v>
      </c>
      <c r="O353" s="4">
        <v>7368</v>
      </c>
      <c r="P353" s="4" t="s">
        <v>104</v>
      </c>
    </row>
    <row r="354" spans="1:16" ht="17.25" thickBot="1">
      <c r="A354" s="3"/>
      <c r="B354" s="4" t="s">
        <v>390</v>
      </c>
      <c r="C354" s="4">
        <v>0.24783027199999999</v>
      </c>
      <c r="D354" s="4" t="s">
        <v>4</v>
      </c>
      <c r="M354" s="3"/>
      <c r="N354" s="4" t="s">
        <v>390</v>
      </c>
      <c r="O354" s="4">
        <v>6841</v>
      </c>
      <c r="P354" s="4" t="s">
        <v>104</v>
      </c>
    </row>
    <row r="355" spans="1:16" ht="17.25" thickBot="1">
      <c r="A355" s="3"/>
      <c r="B355" s="4" t="s">
        <v>391</v>
      </c>
      <c r="C355" s="4">
        <v>0.151277512</v>
      </c>
      <c r="D355" s="4" t="s">
        <v>4</v>
      </c>
      <c r="M355" s="3"/>
      <c r="N355" s="4" t="s">
        <v>391</v>
      </c>
      <c r="O355" s="4">
        <v>6494</v>
      </c>
      <c r="P355" s="4" t="s">
        <v>104</v>
      </c>
    </row>
    <row r="356" spans="1:16" ht="17.25" thickBot="1">
      <c r="A356" s="3"/>
      <c r="B356" s="4" t="s">
        <v>392</v>
      </c>
      <c r="C356" s="4">
        <v>9.3632131800000004E-2</v>
      </c>
      <c r="D356" s="4" t="s">
        <v>4</v>
      </c>
      <c r="M356" s="3"/>
      <c r="N356" s="4" t="s">
        <v>392</v>
      </c>
      <c r="O356" s="4">
        <v>7003</v>
      </c>
      <c r="P356" s="4" t="s">
        <v>104</v>
      </c>
    </row>
    <row r="357" spans="1:16" ht="17.25" thickBot="1">
      <c r="A357" s="3"/>
      <c r="B357" s="4" t="s">
        <v>393</v>
      </c>
      <c r="C357" s="4">
        <v>5.8553710600000003E-2</v>
      </c>
      <c r="D357" s="4" t="s">
        <v>4</v>
      </c>
      <c r="M357" s="3"/>
      <c r="N357" s="4" t="s">
        <v>393</v>
      </c>
      <c r="O357" s="4">
        <v>6892</v>
      </c>
      <c r="P357" s="4" t="s">
        <v>104</v>
      </c>
    </row>
    <row r="358" spans="1:16" ht="17.25" thickBot="1">
      <c r="A358" s="3"/>
      <c r="B358" s="4" t="s">
        <v>394</v>
      </c>
      <c r="C358" s="4">
        <v>4.2008280799999999E-2</v>
      </c>
      <c r="D358" s="4" t="s">
        <v>4</v>
      </c>
      <c r="M358" s="3"/>
      <c r="N358" s="4" t="s">
        <v>394</v>
      </c>
      <c r="O358" s="4">
        <v>7725</v>
      </c>
      <c r="P358" s="4" t="s">
        <v>104</v>
      </c>
    </row>
    <row r="359" spans="1:16" ht="17.25" thickBot="1">
      <c r="A359" s="3"/>
      <c r="B359" s="4" t="s">
        <v>395</v>
      </c>
      <c r="C359" s="4">
        <v>2.56179944E-2</v>
      </c>
      <c r="D359" s="4" t="s">
        <v>4</v>
      </c>
      <c r="M359" s="3"/>
      <c r="N359" s="4" t="s">
        <v>395</v>
      </c>
      <c r="O359" s="4">
        <v>7896</v>
      </c>
      <c r="P359" s="4" t="s">
        <v>104</v>
      </c>
    </row>
    <row r="360" spans="1:16" ht="17.25" thickBot="1">
      <c r="A360" s="3"/>
      <c r="B360" s="4" t="s">
        <v>396</v>
      </c>
      <c r="C360" s="4">
        <v>1.14988768E-2</v>
      </c>
      <c r="D360" s="4" t="s">
        <v>4</v>
      </c>
      <c r="M360" s="3"/>
      <c r="N360" s="4" t="s">
        <v>396</v>
      </c>
      <c r="O360" s="4">
        <v>7459</v>
      </c>
      <c r="P360" s="4" t="s">
        <v>104</v>
      </c>
    </row>
    <row r="361" spans="1:16" ht="17.25" thickBot="1">
      <c r="A361" s="3"/>
      <c r="B361" s="4" t="s">
        <v>397</v>
      </c>
      <c r="C361" s="4">
        <v>0</v>
      </c>
      <c r="D361" s="4" t="s">
        <v>4</v>
      </c>
      <c r="M361" s="3"/>
      <c r="N361" s="4" t="s">
        <v>397</v>
      </c>
      <c r="O361" s="4">
        <v>6999</v>
      </c>
      <c r="P361" s="4" t="s">
        <v>104</v>
      </c>
    </row>
    <row r="362" spans="1:16" ht="17.25" thickBot="1">
      <c r="A362" s="3"/>
      <c r="B362" s="4" t="s">
        <v>398</v>
      </c>
      <c r="C362" s="4">
        <v>0</v>
      </c>
      <c r="D362" s="4" t="s">
        <v>4</v>
      </c>
      <c r="M362" s="3"/>
      <c r="N362" s="4" t="s">
        <v>398</v>
      </c>
      <c r="O362" s="4">
        <v>6974</v>
      </c>
      <c r="P362" s="4" t="s">
        <v>104</v>
      </c>
    </row>
    <row r="363" spans="1:16" ht="17.25" thickBot="1">
      <c r="A363" s="3"/>
      <c r="B363" s="4" t="s">
        <v>399</v>
      </c>
      <c r="C363" s="4">
        <v>0</v>
      </c>
      <c r="D363" s="4" t="s">
        <v>4</v>
      </c>
      <c r="M363" s="3"/>
      <c r="N363" s="4" t="s">
        <v>399</v>
      </c>
      <c r="O363" s="4">
        <v>6708</v>
      </c>
      <c r="P363" s="4" t="s">
        <v>104</v>
      </c>
    </row>
    <row r="364" spans="1:16" ht="17.25" thickBot="1">
      <c r="A364" s="3"/>
      <c r="B364" s="4" t="s">
        <v>400</v>
      </c>
      <c r="C364" s="4">
        <v>0</v>
      </c>
      <c r="D364" s="4" t="s">
        <v>4</v>
      </c>
      <c r="M364" s="3"/>
      <c r="N364" s="4" t="s">
        <v>400</v>
      </c>
      <c r="O364" s="4">
        <v>6618</v>
      </c>
      <c r="P364" s="4" t="s">
        <v>104</v>
      </c>
    </row>
    <row r="365" spans="1:16" ht="17.25" thickBot="1">
      <c r="A365" s="3"/>
      <c r="B365" s="4" t="s">
        <v>401</v>
      </c>
      <c r="C365" s="4">
        <v>0</v>
      </c>
      <c r="D365" s="4" t="s">
        <v>4</v>
      </c>
      <c r="M365" s="3"/>
      <c r="N365" s="4" t="s">
        <v>401</v>
      </c>
      <c r="O365" s="4">
        <v>6983</v>
      </c>
      <c r="P365" s="4" t="s">
        <v>104</v>
      </c>
    </row>
    <row r="366" spans="1:16" ht="17.25" thickBot="1">
      <c r="A366" s="3"/>
      <c r="B366" s="4" t="s">
        <v>402</v>
      </c>
      <c r="C366" s="4">
        <v>0</v>
      </c>
      <c r="D366" s="4" t="s">
        <v>4</v>
      </c>
      <c r="M366" s="3"/>
      <c r="N366" s="4" t="s">
        <v>402</v>
      </c>
      <c r="O366" s="4">
        <v>8305</v>
      </c>
      <c r="P366" s="4" t="s">
        <v>104</v>
      </c>
    </row>
    <row r="367" spans="1:16" ht="17.25" thickBot="1">
      <c r="A367" s="3"/>
      <c r="B367" s="4" t="s">
        <v>403</v>
      </c>
      <c r="C367" s="4">
        <v>0</v>
      </c>
      <c r="D367" s="4" t="s">
        <v>4</v>
      </c>
      <c r="M367" s="3"/>
      <c r="N367" s="4" t="s">
        <v>403</v>
      </c>
      <c r="O367" s="4">
        <v>8041</v>
      </c>
      <c r="P367" s="4" t="s">
        <v>104</v>
      </c>
    </row>
    <row r="368" spans="1:16" ht="17.25" thickBot="1">
      <c r="A368" s="3"/>
      <c r="B368" s="4" t="s">
        <v>404</v>
      </c>
      <c r="C368" s="4">
        <v>0</v>
      </c>
      <c r="D368" s="4" t="s">
        <v>4</v>
      </c>
      <c r="M368" s="3"/>
      <c r="N368" s="4" t="s">
        <v>404</v>
      </c>
      <c r="O368" s="4">
        <v>7679</v>
      </c>
      <c r="P368" s="4" t="s">
        <v>104</v>
      </c>
    </row>
    <row r="369" spans="1:16" ht="17.25" thickBot="1">
      <c r="A369" s="3"/>
      <c r="B369" s="4" t="s">
        <v>405</v>
      </c>
      <c r="C369" s="4">
        <v>0</v>
      </c>
      <c r="D369" s="4" t="s">
        <v>4</v>
      </c>
      <c r="M369" s="3"/>
      <c r="N369" s="4" t="s">
        <v>405</v>
      </c>
      <c r="O369" s="4">
        <v>7483</v>
      </c>
      <c r="P369" s="4" t="s">
        <v>104</v>
      </c>
    </row>
    <row r="370" spans="1:16" ht="17.25" thickBot="1">
      <c r="A370" s="3"/>
      <c r="B370" s="4" t="s">
        <v>406</v>
      </c>
      <c r="C370" s="4">
        <v>0</v>
      </c>
      <c r="D370" s="4" t="s">
        <v>4</v>
      </c>
      <c r="M370" s="3"/>
      <c r="N370" s="4" t="s">
        <v>406</v>
      </c>
      <c r="O370" s="4">
        <v>7025</v>
      </c>
      <c r="P370" s="4" t="s">
        <v>104</v>
      </c>
    </row>
    <row r="371" spans="1:16" ht="17.25" thickBot="1">
      <c r="A371" s="3"/>
      <c r="B371" s="4" t="s">
        <v>407</v>
      </c>
      <c r="C371" s="4">
        <v>0</v>
      </c>
      <c r="D371" s="4" t="s">
        <v>4</v>
      </c>
      <c r="M371" s="3"/>
      <c r="N371" s="4" t="s">
        <v>407</v>
      </c>
      <c r="O371" s="4">
        <v>7770</v>
      </c>
      <c r="P371" s="4" t="s">
        <v>104</v>
      </c>
    </row>
    <row r="372" spans="1:16" ht="17.25" thickBot="1">
      <c r="A372" s="3"/>
      <c r="B372" s="4" t="s">
        <v>408</v>
      </c>
      <c r="C372" s="4">
        <v>0</v>
      </c>
      <c r="D372" s="4" t="s">
        <v>4</v>
      </c>
      <c r="M372" s="3"/>
      <c r="N372" s="4" t="s">
        <v>408</v>
      </c>
      <c r="O372" s="4">
        <v>8158</v>
      </c>
      <c r="P372" s="4" t="s">
        <v>104</v>
      </c>
    </row>
    <row r="373" spans="1:16" ht="17.25" thickBot="1">
      <c r="A373" s="3"/>
      <c r="B373" s="4" t="s">
        <v>409</v>
      </c>
      <c r="C373" s="4">
        <v>0</v>
      </c>
      <c r="D373" s="4" t="s">
        <v>4</v>
      </c>
      <c r="M373" s="3"/>
      <c r="N373" s="4" t="s">
        <v>409</v>
      </c>
      <c r="O373" s="4">
        <v>7839</v>
      </c>
      <c r="P373" s="4" t="s">
        <v>104</v>
      </c>
    </row>
    <row r="374" spans="1:16" ht="17.25" thickBot="1">
      <c r="A374" s="3"/>
      <c r="B374" s="4" t="s">
        <v>410</v>
      </c>
      <c r="C374" s="4">
        <v>0</v>
      </c>
      <c r="D374" s="4" t="s">
        <v>4</v>
      </c>
      <c r="M374" s="3"/>
      <c r="N374" s="4" t="s">
        <v>410</v>
      </c>
      <c r="O374" s="4">
        <v>7135</v>
      </c>
      <c r="P374" s="4" t="s">
        <v>104</v>
      </c>
    </row>
    <row r="375" spans="1:16" ht="17.25" thickBot="1">
      <c r="A375" s="3"/>
      <c r="B375" s="4" t="s">
        <v>411</v>
      </c>
      <c r="C375" s="4">
        <v>0</v>
      </c>
      <c r="D375" s="4" t="s">
        <v>4</v>
      </c>
      <c r="M375" s="3"/>
      <c r="N375" s="4" t="s">
        <v>411</v>
      </c>
      <c r="O375" s="4">
        <v>6735</v>
      </c>
      <c r="P375" s="4" t="s">
        <v>104</v>
      </c>
    </row>
    <row r="376" spans="1:16" ht="17.25" thickBot="1">
      <c r="A376" s="3"/>
      <c r="B376" s="4" t="s">
        <v>412</v>
      </c>
      <c r="C376" s="4">
        <v>0</v>
      </c>
      <c r="D376" s="4" t="s">
        <v>4</v>
      </c>
      <c r="M376" s="3"/>
      <c r="N376" s="4" t="s">
        <v>412</v>
      </c>
      <c r="O376" s="4">
        <v>6804</v>
      </c>
      <c r="P376" s="4" t="s">
        <v>104</v>
      </c>
    </row>
    <row r="377" spans="1:16" ht="17.25" thickBot="1">
      <c r="A377" s="3"/>
      <c r="B377" s="4" t="s">
        <v>413</v>
      </c>
      <c r="C377" s="4">
        <v>0</v>
      </c>
      <c r="D377" s="4" t="s">
        <v>4</v>
      </c>
      <c r="M377" s="3"/>
      <c r="N377" s="4" t="s">
        <v>413</v>
      </c>
      <c r="O377" s="4">
        <v>0</v>
      </c>
      <c r="P377" s="4" t="s">
        <v>104</v>
      </c>
    </row>
    <row r="378" spans="1:16" ht="17.25" thickBot="1">
      <c r="A378" s="3"/>
      <c r="B378" s="4" t="s">
        <v>414</v>
      </c>
      <c r="C378" s="4">
        <v>0</v>
      </c>
      <c r="D378" s="4" t="s">
        <v>4</v>
      </c>
      <c r="M378" s="3"/>
      <c r="N378" s="4" t="s">
        <v>414</v>
      </c>
      <c r="O378" s="4">
        <v>0</v>
      </c>
      <c r="P378" s="4" t="s">
        <v>104</v>
      </c>
    </row>
    <row r="379" spans="1:16" ht="17.25" thickBot="1">
      <c r="A379" s="3"/>
      <c r="B379" s="4" t="s">
        <v>415</v>
      </c>
      <c r="C379" s="4">
        <v>0</v>
      </c>
      <c r="D379" s="4" t="s">
        <v>4</v>
      </c>
      <c r="M379" s="3"/>
      <c r="N379" s="4" t="s">
        <v>415</v>
      </c>
      <c r="O379" s="4">
        <v>0</v>
      </c>
      <c r="P379" s="4" t="s">
        <v>104</v>
      </c>
    </row>
    <row r="380" spans="1:16" ht="17.25" thickBot="1">
      <c r="A380" s="3"/>
      <c r="B380" s="4" t="s">
        <v>416</v>
      </c>
      <c r="C380" s="4">
        <v>0</v>
      </c>
      <c r="D380" s="4" t="s">
        <v>4</v>
      </c>
      <c r="M380" s="3"/>
      <c r="N380" s="4" t="s">
        <v>416</v>
      </c>
      <c r="O380" s="4">
        <v>0</v>
      </c>
      <c r="P380" s="4" t="s">
        <v>104</v>
      </c>
    </row>
    <row r="381" spans="1:16" ht="17.25" thickBot="1">
      <c r="A381" s="3"/>
      <c r="B381" s="4" t="s">
        <v>417</v>
      </c>
      <c r="C381" s="4">
        <v>0</v>
      </c>
      <c r="D381" s="4" t="s">
        <v>4</v>
      </c>
      <c r="M381" s="3"/>
      <c r="N381" s="4" t="s">
        <v>417</v>
      </c>
      <c r="O381" s="4">
        <v>0</v>
      </c>
      <c r="P381" s="4" t="s">
        <v>104</v>
      </c>
    </row>
    <row r="382" spans="1:16" ht="17.25" thickBot="1">
      <c r="A382" s="3"/>
      <c r="B382" s="4" t="s">
        <v>418</v>
      </c>
      <c r="C382" s="4">
        <v>0</v>
      </c>
      <c r="D382" s="4" t="s">
        <v>4</v>
      </c>
      <c r="M382" s="3"/>
      <c r="N382" s="4" t="s">
        <v>418</v>
      </c>
      <c r="O382" s="4">
        <v>0</v>
      </c>
      <c r="P382" s="4" t="s">
        <v>104</v>
      </c>
    </row>
    <row r="383" spans="1:16" ht="17.25" thickBot="1">
      <c r="A383" s="3"/>
      <c r="B383" s="4" t="s">
        <v>419</v>
      </c>
      <c r="C383" s="4">
        <v>0</v>
      </c>
      <c r="D383" s="4" t="s">
        <v>4</v>
      </c>
      <c r="M383" s="3"/>
      <c r="N383" s="4" t="s">
        <v>419</v>
      </c>
      <c r="O383" s="4">
        <v>0</v>
      </c>
      <c r="P383" s="4" t="s">
        <v>104</v>
      </c>
    </row>
    <row r="384" spans="1:16" ht="17.25" thickBot="1">
      <c r="A384" s="3"/>
      <c r="B384" s="4" t="s">
        <v>420</v>
      </c>
      <c r="C384" s="4">
        <v>0</v>
      </c>
      <c r="D384" s="4" t="s">
        <v>4</v>
      </c>
      <c r="M384" s="3"/>
      <c r="N384" s="4" t="s">
        <v>420</v>
      </c>
      <c r="O384" s="4">
        <v>0</v>
      </c>
      <c r="P384" s="4" t="s">
        <v>104</v>
      </c>
    </row>
    <row r="385" spans="1:16" ht="17.25" thickBot="1">
      <c r="A385" s="3"/>
      <c r="B385" s="4" t="s">
        <v>421</v>
      </c>
      <c r="C385" s="4">
        <v>0</v>
      </c>
      <c r="D385" s="4" t="s">
        <v>4</v>
      </c>
      <c r="M385" s="3"/>
      <c r="N385" s="4" t="s">
        <v>421</v>
      </c>
      <c r="O385" s="4">
        <v>0</v>
      </c>
      <c r="P385" s="4" t="s">
        <v>104</v>
      </c>
    </row>
    <row r="386" spans="1:16" ht="17.25" thickBot="1">
      <c r="A386" s="3"/>
      <c r="B386" s="4" t="s">
        <v>422</v>
      </c>
      <c r="C386" s="4">
        <v>0</v>
      </c>
      <c r="D386" s="4" t="s">
        <v>4</v>
      </c>
      <c r="M386" s="3"/>
      <c r="N386" s="4" t="s">
        <v>422</v>
      </c>
      <c r="O386" s="4">
        <v>0</v>
      </c>
      <c r="P386" s="4" t="s">
        <v>104</v>
      </c>
    </row>
    <row r="387" spans="1:16" ht="17.25" thickBot="1">
      <c r="A387" s="3"/>
      <c r="B387" s="4" t="s">
        <v>423</v>
      </c>
      <c r="C387" s="4">
        <v>0</v>
      </c>
      <c r="D387" s="4" t="s">
        <v>4</v>
      </c>
      <c r="M387" s="3"/>
      <c r="N387" s="4" t="s">
        <v>423</v>
      </c>
      <c r="O387" s="4">
        <v>0</v>
      </c>
      <c r="P387" s="4" t="s">
        <v>104</v>
      </c>
    </row>
    <row r="388" spans="1:16" ht="17.25" thickBot="1">
      <c r="A388" s="3"/>
      <c r="B388" s="4" t="s">
        <v>424</v>
      </c>
      <c r="C388" s="4">
        <v>0</v>
      </c>
      <c r="D388" s="4" t="s">
        <v>4</v>
      </c>
      <c r="M388" s="3"/>
      <c r="N388" s="4" t="s">
        <v>424</v>
      </c>
      <c r="O388" s="4">
        <v>0</v>
      </c>
      <c r="P388" s="4" t="s">
        <v>104</v>
      </c>
    </row>
    <row r="389" spans="1:16" ht="17.25" thickBot="1">
      <c r="A389" s="3"/>
      <c r="B389" s="4" t="s">
        <v>425</v>
      </c>
      <c r="C389" s="4">
        <v>0</v>
      </c>
      <c r="D389" s="4" t="s">
        <v>4</v>
      </c>
      <c r="M389" s="3"/>
      <c r="N389" s="4" t="s">
        <v>425</v>
      </c>
      <c r="O389" s="4">
        <v>0</v>
      </c>
      <c r="P389" s="4" t="s">
        <v>104</v>
      </c>
    </row>
    <row r="390" spans="1:16" ht="17.25" thickBot="1">
      <c r="A390" s="3"/>
      <c r="B390" s="4" t="s">
        <v>426</v>
      </c>
      <c r="C390" s="4">
        <v>0</v>
      </c>
      <c r="D390" s="4" t="s">
        <v>4</v>
      </c>
      <c r="M390" s="3"/>
      <c r="N390" s="4" t="s">
        <v>426</v>
      </c>
      <c r="O390" s="4">
        <v>0</v>
      </c>
      <c r="P390" s="4" t="s">
        <v>104</v>
      </c>
    </row>
    <row r="391" spans="1:16" ht="17.25" thickBot="1">
      <c r="A391" s="3"/>
      <c r="B391" s="4" t="s">
        <v>427</v>
      </c>
      <c r="C391" s="4">
        <v>0</v>
      </c>
      <c r="D391" s="4" t="s">
        <v>4</v>
      </c>
      <c r="M391" s="3"/>
      <c r="N391" s="4" t="s">
        <v>427</v>
      </c>
      <c r="O391" s="4">
        <v>0</v>
      </c>
      <c r="P391" s="4" t="s">
        <v>104</v>
      </c>
    </row>
    <row r="392" spans="1:16" ht="17.25" thickBot="1">
      <c r="A392" s="3"/>
      <c r="B392" s="4" t="s">
        <v>428</v>
      </c>
      <c r="C392" s="4">
        <v>0</v>
      </c>
      <c r="D392" s="4" t="s">
        <v>4</v>
      </c>
      <c r="M392" s="3"/>
      <c r="N392" s="4" t="s">
        <v>428</v>
      </c>
      <c r="O392" s="4">
        <v>0</v>
      </c>
      <c r="P392" s="4" t="s">
        <v>104</v>
      </c>
    </row>
    <row r="393" spans="1:16" ht="17.25" thickBot="1">
      <c r="A393" s="3"/>
      <c r="B393" s="4" t="s">
        <v>429</v>
      </c>
      <c r="C393" s="4">
        <v>0</v>
      </c>
      <c r="D393" s="4" t="s">
        <v>4</v>
      </c>
      <c r="M393" s="3"/>
      <c r="N393" s="4" t="s">
        <v>429</v>
      </c>
      <c r="O393" s="4">
        <v>0</v>
      </c>
      <c r="P393" s="4" t="s">
        <v>104</v>
      </c>
    </row>
    <row r="394" spans="1:16" ht="17.25" thickBot="1">
      <c r="A394" s="3"/>
      <c r="B394" s="4" t="s">
        <v>430</v>
      </c>
      <c r="C394" s="4">
        <v>0</v>
      </c>
      <c r="D394" s="4" t="s">
        <v>4</v>
      </c>
      <c r="M394" s="3"/>
      <c r="N394" s="4" t="s">
        <v>430</v>
      </c>
      <c r="O394" s="4">
        <v>0</v>
      </c>
      <c r="P394" s="4" t="s">
        <v>104</v>
      </c>
    </row>
    <row r="395" spans="1:16" ht="17.25" thickBot="1">
      <c r="A395" s="3"/>
      <c r="B395" s="4" t="s">
        <v>431</v>
      </c>
      <c r="C395" s="4">
        <v>0</v>
      </c>
      <c r="D395" s="4" t="s">
        <v>4</v>
      </c>
      <c r="M395" s="3"/>
      <c r="N395" s="4" t="s">
        <v>431</v>
      </c>
      <c r="O395" s="4">
        <v>0</v>
      </c>
      <c r="P395" s="4" t="s">
        <v>104</v>
      </c>
    </row>
    <row r="396" spans="1:16" ht="17.25" thickBot="1">
      <c r="A396" s="3"/>
      <c r="B396" s="4" t="s">
        <v>432</v>
      </c>
      <c r="C396" s="4">
        <v>0</v>
      </c>
      <c r="D396" s="4" t="s">
        <v>4</v>
      </c>
      <c r="M396" s="3"/>
      <c r="N396" s="4" t="s">
        <v>432</v>
      </c>
      <c r="O396" s="4">
        <v>0</v>
      </c>
      <c r="P396" s="4" t="s">
        <v>104</v>
      </c>
    </row>
    <row r="397" spans="1:16" ht="17.25" thickBot="1">
      <c r="A397" s="3"/>
      <c r="B397" s="4" t="s">
        <v>433</v>
      </c>
      <c r="C397" s="4">
        <v>0</v>
      </c>
      <c r="D397" s="4" t="s">
        <v>4</v>
      </c>
      <c r="M397" s="3"/>
      <c r="N397" s="4" t="s">
        <v>433</v>
      </c>
      <c r="O397" s="4">
        <v>0</v>
      </c>
      <c r="P397" s="4" t="s">
        <v>104</v>
      </c>
    </row>
    <row r="398" spans="1:16" ht="17.25" thickBot="1">
      <c r="A398" s="3"/>
      <c r="B398" s="4" t="s">
        <v>434</v>
      </c>
      <c r="C398" s="4">
        <v>0</v>
      </c>
      <c r="D398" s="4" t="s">
        <v>4</v>
      </c>
      <c r="M398" s="3"/>
      <c r="N398" s="4" t="s">
        <v>434</v>
      </c>
      <c r="O398" s="4">
        <v>0</v>
      </c>
      <c r="P398" s="4" t="s">
        <v>104</v>
      </c>
    </row>
    <row r="399" spans="1:16" ht="17.25" thickBot="1">
      <c r="A399" s="3"/>
      <c r="B399" s="4" t="s">
        <v>435</v>
      </c>
      <c r="C399" s="4">
        <v>0</v>
      </c>
      <c r="D399" s="4" t="s">
        <v>4</v>
      </c>
      <c r="M399" s="3"/>
      <c r="N399" s="4" t="s">
        <v>435</v>
      </c>
      <c r="O399" s="4">
        <v>0</v>
      </c>
      <c r="P399" s="4" t="s">
        <v>104</v>
      </c>
    </row>
    <row r="400" spans="1:16" ht="17.25" thickBot="1">
      <c r="A400" s="3"/>
      <c r="B400" s="4" t="s">
        <v>436</v>
      </c>
      <c r="C400" s="4">
        <v>0</v>
      </c>
      <c r="D400" s="4" t="s">
        <v>4</v>
      </c>
      <c r="M400" s="3"/>
      <c r="N400" s="4" t="s">
        <v>436</v>
      </c>
      <c r="O400" s="4">
        <v>0</v>
      </c>
      <c r="P400" s="4" t="s">
        <v>104</v>
      </c>
    </row>
    <row r="401" spans="1:16" ht="17.25" thickBot="1">
      <c r="A401" s="3"/>
      <c r="B401" s="4" t="s">
        <v>437</v>
      </c>
      <c r="C401" s="4">
        <v>0</v>
      </c>
      <c r="D401" s="4" t="s">
        <v>4</v>
      </c>
      <c r="M401" s="3"/>
      <c r="N401" s="4" t="s">
        <v>437</v>
      </c>
      <c r="O401" s="4">
        <v>0</v>
      </c>
      <c r="P401" s="4" t="s">
        <v>104</v>
      </c>
    </row>
    <row r="402" spans="1:16" ht="17.25" thickBot="1">
      <c r="A402" s="3"/>
      <c r="B402" s="4" t="s">
        <v>438</v>
      </c>
      <c r="C402" s="4">
        <v>0</v>
      </c>
      <c r="D402" s="4" t="s">
        <v>4</v>
      </c>
      <c r="M402" s="3"/>
      <c r="N402" s="4" t="s">
        <v>438</v>
      </c>
      <c r="O402" s="4">
        <v>0</v>
      </c>
      <c r="P402" s="4" t="s">
        <v>104</v>
      </c>
    </row>
    <row r="403" spans="1:16" ht="17.25" thickBot="1">
      <c r="A403" s="3"/>
      <c r="B403" s="4" t="s">
        <v>439</v>
      </c>
      <c r="C403" s="4">
        <v>0</v>
      </c>
      <c r="D403" s="4" t="s">
        <v>4</v>
      </c>
      <c r="M403" s="3"/>
      <c r="N403" s="4" t="s">
        <v>439</v>
      </c>
      <c r="O403" s="4">
        <v>0</v>
      </c>
      <c r="P403" s="4" t="s">
        <v>104</v>
      </c>
    </row>
    <row r="404" spans="1:16" ht="17.25" thickBot="1">
      <c r="A404" s="3"/>
      <c r="B404" s="4" t="s">
        <v>440</v>
      </c>
      <c r="C404" s="4">
        <v>0</v>
      </c>
      <c r="D404" s="4" t="s">
        <v>4</v>
      </c>
      <c r="M404" s="3"/>
      <c r="N404" s="4" t="s">
        <v>440</v>
      </c>
      <c r="O404" s="4">
        <v>0</v>
      </c>
      <c r="P404" s="4" t="s">
        <v>104</v>
      </c>
    </row>
    <row r="405" spans="1:16" ht="17.25" thickBot="1">
      <c r="A405" s="3"/>
      <c r="B405" s="4" t="s">
        <v>441</v>
      </c>
      <c r="C405" s="4">
        <v>0</v>
      </c>
      <c r="D405" s="4" t="s">
        <v>4</v>
      </c>
      <c r="M405" s="3"/>
      <c r="N405" s="4" t="s">
        <v>441</v>
      </c>
      <c r="O405" s="4">
        <v>0</v>
      </c>
      <c r="P405" s="4" t="s">
        <v>104</v>
      </c>
    </row>
    <row r="406" spans="1:16" ht="17.25" thickBot="1">
      <c r="A406" s="3"/>
      <c r="B406" s="4" t="s">
        <v>442</v>
      </c>
      <c r="C406" s="4">
        <v>0</v>
      </c>
      <c r="D406" s="4" t="s">
        <v>4</v>
      </c>
      <c r="M406" s="3"/>
      <c r="N406" s="4" t="s">
        <v>442</v>
      </c>
      <c r="O406" s="4">
        <v>0</v>
      </c>
      <c r="P406" s="4" t="s">
        <v>104</v>
      </c>
    </row>
    <row r="407" spans="1:16" ht="17.25" thickBot="1">
      <c r="A407" s="3"/>
      <c r="B407" s="4" t="s">
        <v>443</v>
      </c>
      <c r="C407" s="4">
        <v>0</v>
      </c>
      <c r="D407" s="4" t="s">
        <v>4</v>
      </c>
      <c r="M407" s="3"/>
      <c r="N407" s="4" t="s">
        <v>443</v>
      </c>
      <c r="O407" s="4">
        <v>0</v>
      </c>
      <c r="P407" s="4" t="s">
        <v>104</v>
      </c>
    </row>
    <row r="408" spans="1:16" ht="17.25" thickBot="1">
      <c r="A408" s="3"/>
      <c r="B408" s="4" t="s">
        <v>444</v>
      </c>
      <c r="C408" s="4">
        <v>0</v>
      </c>
      <c r="D408" s="4" t="s">
        <v>4</v>
      </c>
      <c r="M408" s="3"/>
      <c r="N408" s="4" t="s">
        <v>444</v>
      </c>
      <c r="O408" s="4">
        <v>0</v>
      </c>
      <c r="P408" s="4" t="s">
        <v>104</v>
      </c>
    </row>
    <row r="409" spans="1:16" ht="17.25" thickBot="1">
      <c r="A409" s="3"/>
      <c r="B409" s="4" t="s">
        <v>445</v>
      </c>
      <c r="C409" s="4">
        <v>0</v>
      </c>
      <c r="D409" s="4" t="s">
        <v>4</v>
      </c>
      <c r="M409" s="3"/>
      <c r="N409" s="4" t="s">
        <v>445</v>
      </c>
      <c r="O409" s="4">
        <v>0</v>
      </c>
      <c r="P409" s="4" t="s">
        <v>104</v>
      </c>
    </row>
    <row r="410" spans="1:16" ht="17.25" thickBot="1">
      <c r="A410" s="3"/>
      <c r="B410" s="4" t="s">
        <v>446</v>
      </c>
      <c r="C410" s="4">
        <v>0</v>
      </c>
      <c r="D410" s="4" t="s">
        <v>4</v>
      </c>
      <c r="M410" s="3"/>
      <c r="N410" s="4" t="s">
        <v>446</v>
      </c>
      <c r="O410" s="4">
        <v>0</v>
      </c>
      <c r="P410" s="4" t="s">
        <v>104</v>
      </c>
    </row>
    <row r="411" spans="1:16" ht="17.25" thickBot="1">
      <c r="A411" s="3"/>
      <c r="B411" s="4" t="s">
        <v>447</v>
      </c>
      <c r="C411" s="4">
        <v>0</v>
      </c>
      <c r="D411" s="4" t="s">
        <v>4</v>
      </c>
      <c r="M411" s="3"/>
      <c r="N411" s="4" t="s">
        <v>447</v>
      </c>
      <c r="O411" s="4">
        <v>0</v>
      </c>
      <c r="P411" s="4" t="s">
        <v>104</v>
      </c>
    </row>
    <row r="412" spans="1:16" ht="17.25" thickBot="1">
      <c r="A412" s="3"/>
      <c r="B412" s="4" t="s">
        <v>448</v>
      </c>
      <c r="C412" s="4">
        <v>0</v>
      </c>
      <c r="D412" s="4" t="s">
        <v>4</v>
      </c>
      <c r="M412" s="3"/>
      <c r="N412" s="4" t="s">
        <v>448</v>
      </c>
      <c r="O412" s="4">
        <v>0</v>
      </c>
      <c r="P412" s="4" t="s">
        <v>104</v>
      </c>
    </row>
    <row r="413" spans="1:16" ht="17.25" thickBot="1">
      <c r="A413" s="3"/>
      <c r="B413" s="4" t="s">
        <v>449</v>
      </c>
      <c r="C413" s="4">
        <v>0</v>
      </c>
      <c r="D413" s="4" t="s">
        <v>4</v>
      </c>
      <c r="M413" s="3"/>
      <c r="N413" s="4" t="s">
        <v>449</v>
      </c>
      <c r="O413" s="4">
        <v>0</v>
      </c>
      <c r="P413" s="4" t="s">
        <v>104</v>
      </c>
    </row>
    <row r="414" spans="1:16" ht="17.25" thickBot="1">
      <c r="A414" s="3"/>
      <c r="B414" s="4" t="s">
        <v>450</v>
      </c>
      <c r="C414" s="4">
        <v>0</v>
      </c>
      <c r="D414" s="4" t="s">
        <v>4</v>
      </c>
      <c r="M414" s="3"/>
      <c r="N414" s="4" t="s">
        <v>450</v>
      </c>
      <c r="O414" s="4">
        <v>0</v>
      </c>
      <c r="P414" s="4" t="s">
        <v>104</v>
      </c>
    </row>
    <row r="415" spans="1:16" ht="17.25" thickBot="1">
      <c r="A415" s="3"/>
      <c r="B415" s="4" t="s">
        <v>451</v>
      </c>
      <c r="C415" s="4">
        <v>0</v>
      </c>
      <c r="D415" s="4" t="s">
        <v>4</v>
      </c>
      <c r="M415" s="3"/>
      <c r="N415" s="4" t="s">
        <v>451</v>
      </c>
      <c r="O415" s="4">
        <v>0</v>
      </c>
      <c r="P415" s="4" t="s">
        <v>104</v>
      </c>
    </row>
    <row r="416" spans="1:16" ht="17.25" thickBot="1">
      <c r="A416" s="3"/>
      <c r="B416" s="4" t="s">
        <v>452</v>
      </c>
      <c r="C416" s="4">
        <v>0</v>
      </c>
      <c r="D416" s="4" t="s">
        <v>4</v>
      </c>
      <c r="M416" s="3"/>
      <c r="N416" s="4" t="s">
        <v>452</v>
      </c>
      <c r="O416" s="4">
        <v>0</v>
      </c>
      <c r="P416" s="4" t="s">
        <v>104</v>
      </c>
    </row>
    <row r="417" spans="1:16" ht="17.25" thickBot="1">
      <c r="A417" s="3"/>
      <c r="B417" s="4" t="s">
        <v>453</v>
      </c>
      <c r="C417" s="4">
        <v>0</v>
      </c>
      <c r="D417" s="4" t="s">
        <v>4</v>
      </c>
      <c r="M417" s="3"/>
      <c r="N417" s="4" t="s">
        <v>453</v>
      </c>
      <c r="O417" s="4">
        <v>0</v>
      </c>
      <c r="P417" s="4" t="s">
        <v>104</v>
      </c>
    </row>
    <row r="418" spans="1:16" ht="17.25" thickBot="1">
      <c r="A418" s="3"/>
      <c r="B418" s="4" t="s">
        <v>454</v>
      </c>
      <c r="C418" s="4">
        <v>0</v>
      </c>
      <c r="D418" s="4" t="s">
        <v>4</v>
      </c>
      <c r="M418" s="3"/>
      <c r="N418" s="4" t="s">
        <v>454</v>
      </c>
      <c r="O418" s="4">
        <v>0</v>
      </c>
      <c r="P418" s="4" t="s">
        <v>104</v>
      </c>
    </row>
    <row r="419" spans="1:16" ht="17.25" thickBot="1">
      <c r="A419" s="3"/>
      <c r="B419" s="4" t="s">
        <v>455</v>
      </c>
      <c r="C419" s="4">
        <v>0</v>
      </c>
      <c r="D419" s="4" t="s">
        <v>4</v>
      </c>
      <c r="M419" s="3"/>
      <c r="N419" s="4" t="s">
        <v>455</v>
      </c>
      <c r="O419" s="4">
        <v>0</v>
      </c>
      <c r="P419" s="4" t="s">
        <v>104</v>
      </c>
    </row>
    <row r="420" spans="1:16" ht="17.25" thickBot="1">
      <c r="A420" s="3"/>
      <c r="B420" s="4" t="s">
        <v>456</v>
      </c>
      <c r="C420" s="4">
        <v>0</v>
      </c>
      <c r="D420" s="4" t="s">
        <v>4</v>
      </c>
      <c r="M420" s="3"/>
      <c r="N420" s="4" t="s">
        <v>456</v>
      </c>
      <c r="O420" s="4">
        <v>0</v>
      </c>
      <c r="P420" s="4" t="s">
        <v>104</v>
      </c>
    </row>
    <row r="421" spans="1:16" ht="17.25" thickBot="1">
      <c r="A421" s="3"/>
      <c r="B421" s="4" t="s">
        <v>457</v>
      </c>
      <c r="C421" s="4">
        <v>0</v>
      </c>
      <c r="D421" s="4" t="s">
        <v>4</v>
      </c>
      <c r="M421" s="3"/>
      <c r="N421" s="4" t="s">
        <v>457</v>
      </c>
      <c r="O421" s="4">
        <v>0</v>
      </c>
      <c r="P421" s="4" t="s">
        <v>104</v>
      </c>
    </row>
    <row r="422" spans="1:16" ht="17.25" thickBot="1">
      <c r="A422" s="3"/>
      <c r="B422" s="4" t="s">
        <v>458</v>
      </c>
      <c r="C422" s="4">
        <v>0</v>
      </c>
      <c r="D422" s="4" t="s">
        <v>4</v>
      </c>
      <c r="M422" s="3"/>
      <c r="N422" s="4" t="s">
        <v>458</v>
      </c>
      <c r="O422" s="4">
        <v>0</v>
      </c>
      <c r="P422" s="4" t="s">
        <v>104</v>
      </c>
    </row>
    <row r="423" spans="1:16" ht="17.25" thickBot="1">
      <c r="A423" s="3"/>
      <c r="B423" s="4" t="s">
        <v>459</v>
      </c>
      <c r="C423" s="4">
        <v>0</v>
      </c>
      <c r="D423" s="4" t="s">
        <v>4</v>
      </c>
      <c r="M423" s="3"/>
      <c r="N423" s="4" t="s">
        <v>459</v>
      </c>
      <c r="O423" s="4">
        <v>0</v>
      </c>
      <c r="P423" s="4" t="s">
        <v>104</v>
      </c>
    </row>
    <row r="424" spans="1:16" ht="17.25" thickBot="1">
      <c r="A424" s="3"/>
      <c r="B424" s="4" t="s">
        <v>460</v>
      </c>
      <c r="C424" s="4">
        <v>0</v>
      </c>
      <c r="D424" s="4" t="s">
        <v>4</v>
      </c>
      <c r="M424" s="3"/>
      <c r="N424" s="4" t="s">
        <v>460</v>
      </c>
      <c r="O424" s="4">
        <v>0</v>
      </c>
      <c r="P424" s="4" t="s">
        <v>104</v>
      </c>
    </row>
    <row r="425" spans="1:16" ht="17.25" thickBot="1">
      <c r="A425" s="3"/>
      <c r="B425" s="4" t="s">
        <v>461</v>
      </c>
      <c r="C425" s="4">
        <v>0</v>
      </c>
      <c r="D425" s="4" t="s">
        <v>4</v>
      </c>
      <c r="M425" s="3"/>
      <c r="N425" s="4" t="s">
        <v>461</v>
      </c>
      <c r="O425" s="4">
        <v>0</v>
      </c>
      <c r="P425" s="4" t="s">
        <v>104</v>
      </c>
    </row>
    <row r="426" spans="1:16" ht="17.25" thickBot="1">
      <c r="A426" s="3"/>
      <c r="B426" s="4" t="s">
        <v>462</v>
      </c>
      <c r="C426" s="4">
        <v>0</v>
      </c>
      <c r="D426" s="4" t="s">
        <v>4</v>
      </c>
      <c r="M426" s="3"/>
      <c r="N426" s="4" t="s">
        <v>462</v>
      </c>
      <c r="O426" s="4">
        <v>0</v>
      </c>
      <c r="P426" s="4" t="s">
        <v>104</v>
      </c>
    </row>
    <row r="427" spans="1:16" ht="17.25" thickBot="1">
      <c r="A427" s="3"/>
      <c r="B427" s="4" t="s">
        <v>463</v>
      </c>
      <c r="C427" s="4">
        <v>0</v>
      </c>
      <c r="D427" s="4" t="s">
        <v>4</v>
      </c>
      <c r="M427" s="3"/>
      <c r="N427" s="4" t="s">
        <v>463</v>
      </c>
      <c r="O427" s="4">
        <v>0</v>
      </c>
      <c r="P427" s="4" t="s">
        <v>104</v>
      </c>
    </row>
    <row r="428" spans="1:16" ht="17.25" thickBot="1">
      <c r="A428" s="3"/>
      <c r="B428" s="4" t="s">
        <v>464</v>
      </c>
      <c r="C428" s="4">
        <v>0</v>
      </c>
      <c r="D428" s="4" t="s">
        <v>4</v>
      </c>
      <c r="M428" s="3"/>
      <c r="N428" s="4" t="s">
        <v>464</v>
      </c>
      <c r="O428" s="4">
        <v>0</v>
      </c>
      <c r="P428" s="4" t="s">
        <v>104</v>
      </c>
    </row>
    <row r="429" spans="1:16" ht="17.25" thickBot="1">
      <c r="A429" s="3"/>
      <c r="B429" s="4" t="s">
        <v>465</v>
      </c>
      <c r="C429" s="4">
        <v>0</v>
      </c>
      <c r="D429" s="4" t="s">
        <v>4</v>
      </c>
      <c r="M429" s="3"/>
      <c r="N429" s="4" t="s">
        <v>465</v>
      </c>
      <c r="O429" s="4">
        <v>0</v>
      </c>
      <c r="P429" s="4" t="s">
        <v>104</v>
      </c>
    </row>
    <row r="430" spans="1:16" ht="17.25" thickBot="1">
      <c r="A430" s="3"/>
      <c r="B430" s="4" t="s">
        <v>466</v>
      </c>
      <c r="C430" s="4">
        <v>0</v>
      </c>
      <c r="D430" s="4" t="s">
        <v>4</v>
      </c>
      <c r="M430" s="3"/>
      <c r="N430" s="4" t="s">
        <v>466</v>
      </c>
      <c r="O430" s="4">
        <v>0</v>
      </c>
      <c r="P430" s="4" t="s">
        <v>104</v>
      </c>
    </row>
    <row r="431" spans="1:16" ht="17.25" thickBot="1">
      <c r="A431" s="3"/>
      <c r="B431" s="4" t="s">
        <v>467</v>
      </c>
      <c r="C431" s="4">
        <v>0</v>
      </c>
      <c r="D431" s="4" t="s">
        <v>4</v>
      </c>
      <c r="M431" s="3"/>
      <c r="N431" s="4" t="s">
        <v>467</v>
      </c>
      <c r="O431" s="4">
        <v>0</v>
      </c>
      <c r="P431" s="4" t="s">
        <v>104</v>
      </c>
    </row>
    <row r="432" spans="1:16" ht="17.25" thickBot="1">
      <c r="A432" s="3"/>
      <c r="B432" s="4" t="s">
        <v>468</v>
      </c>
      <c r="C432" s="4">
        <v>0</v>
      </c>
      <c r="D432" s="4" t="s">
        <v>4</v>
      </c>
      <c r="M432" s="3"/>
      <c r="N432" s="4" t="s">
        <v>468</v>
      </c>
      <c r="O432" s="4">
        <v>0</v>
      </c>
      <c r="P432" s="4" t="s">
        <v>104</v>
      </c>
    </row>
    <row r="433" spans="1:16" ht="17.25" thickBot="1">
      <c r="A433" s="3"/>
      <c r="B433" s="4" t="s">
        <v>469</v>
      </c>
      <c r="C433" s="4">
        <v>0</v>
      </c>
      <c r="D433" s="4" t="s">
        <v>4</v>
      </c>
      <c r="M433" s="3"/>
      <c r="N433" s="4" t="s">
        <v>469</v>
      </c>
      <c r="O433" s="4">
        <v>0</v>
      </c>
      <c r="P433" s="4" t="s">
        <v>104</v>
      </c>
    </row>
    <row r="434" spans="1:16" ht="17.25" thickBot="1">
      <c r="A434" s="3"/>
      <c r="B434" s="4" t="s">
        <v>470</v>
      </c>
      <c r="C434" s="4">
        <v>0</v>
      </c>
      <c r="D434" s="4" t="s">
        <v>4</v>
      </c>
      <c r="M434" s="3"/>
      <c r="N434" s="4" t="s">
        <v>470</v>
      </c>
      <c r="O434" s="4">
        <v>0</v>
      </c>
      <c r="P434" s="4" t="s">
        <v>104</v>
      </c>
    </row>
    <row r="435" spans="1:16" ht="17.25" thickBot="1">
      <c r="A435" s="3"/>
      <c r="B435" s="4" t="s">
        <v>471</v>
      </c>
      <c r="C435" s="4">
        <v>0</v>
      </c>
      <c r="D435" s="4" t="s">
        <v>4</v>
      </c>
      <c r="M435" s="3"/>
      <c r="N435" s="4" t="s">
        <v>471</v>
      </c>
      <c r="O435" s="4">
        <v>0</v>
      </c>
      <c r="P435" s="4" t="s">
        <v>104</v>
      </c>
    </row>
    <row r="436" spans="1:16" ht="17.25" thickBot="1">
      <c r="A436" s="3"/>
      <c r="B436" s="4" t="s">
        <v>472</v>
      </c>
      <c r="C436" s="4">
        <v>0</v>
      </c>
      <c r="D436" s="4" t="s">
        <v>4</v>
      </c>
      <c r="M436" s="3"/>
      <c r="N436" s="4" t="s">
        <v>472</v>
      </c>
      <c r="O436" s="4">
        <v>0</v>
      </c>
      <c r="P436" s="4" t="s">
        <v>104</v>
      </c>
    </row>
    <row r="437" spans="1:16" ht="17.25" thickBot="1">
      <c r="A437" s="3"/>
      <c r="B437" s="4" t="s">
        <v>473</v>
      </c>
      <c r="C437" s="4">
        <v>0</v>
      </c>
      <c r="D437" s="4" t="s">
        <v>4</v>
      </c>
      <c r="M437" s="3"/>
      <c r="N437" s="4" t="s">
        <v>473</v>
      </c>
      <c r="O437" s="4">
        <v>0</v>
      </c>
      <c r="P437" s="4" t="s">
        <v>104</v>
      </c>
    </row>
    <row r="438" spans="1:16" ht="17.25" thickBot="1">
      <c r="A438" s="3"/>
      <c r="B438" s="4" t="s">
        <v>474</v>
      </c>
      <c r="C438" s="4">
        <v>0</v>
      </c>
      <c r="D438" s="4" t="s">
        <v>4</v>
      </c>
      <c r="M438" s="3"/>
      <c r="N438" s="4" t="s">
        <v>474</v>
      </c>
      <c r="O438" s="4">
        <v>0</v>
      </c>
      <c r="P438" s="4" t="s">
        <v>104</v>
      </c>
    </row>
    <row r="439" spans="1:16" ht="17.25" thickBot="1">
      <c r="A439" s="3"/>
      <c r="B439" s="4" t="s">
        <v>475</v>
      </c>
      <c r="C439" s="4">
        <v>0</v>
      </c>
      <c r="D439" s="4" t="s">
        <v>4</v>
      </c>
      <c r="M439" s="3"/>
      <c r="N439" s="4" t="s">
        <v>475</v>
      </c>
      <c r="O439" s="4">
        <v>0</v>
      </c>
      <c r="P439" s="4" t="s">
        <v>104</v>
      </c>
    </row>
    <row r="440" spans="1:16" ht="17.25" thickBot="1">
      <c r="A440" s="3"/>
      <c r="B440" s="4" t="s">
        <v>476</v>
      </c>
      <c r="C440" s="4">
        <v>0</v>
      </c>
      <c r="D440" s="4" t="s">
        <v>4</v>
      </c>
      <c r="M440" s="3"/>
      <c r="N440" s="4" t="s">
        <v>476</v>
      </c>
      <c r="O440" s="4">
        <v>0</v>
      </c>
      <c r="P440" s="4" t="s">
        <v>104</v>
      </c>
    </row>
    <row r="441" spans="1:16" ht="17.25" thickBot="1">
      <c r="A441" s="3"/>
      <c r="B441" s="4" t="s">
        <v>477</v>
      </c>
      <c r="C441" s="4">
        <v>0</v>
      </c>
      <c r="D441" s="4" t="s">
        <v>4</v>
      </c>
      <c r="M441" s="3"/>
      <c r="N441" s="4" t="s">
        <v>477</v>
      </c>
      <c r="O441" s="4">
        <v>0</v>
      </c>
      <c r="P441" s="4" t="s">
        <v>104</v>
      </c>
    </row>
    <row r="442" spans="1:16" ht="17.25" thickBot="1">
      <c r="A442" s="3"/>
      <c r="B442" s="4" t="s">
        <v>478</v>
      </c>
      <c r="C442" s="4">
        <v>0</v>
      </c>
      <c r="D442" s="4" t="s">
        <v>4</v>
      </c>
      <c r="M442" s="3"/>
      <c r="N442" s="4" t="s">
        <v>478</v>
      </c>
      <c r="O442" s="4">
        <v>0</v>
      </c>
      <c r="P442" s="4" t="s">
        <v>104</v>
      </c>
    </row>
    <row r="443" spans="1:16" ht="17.25" thickBot="1">
      <c r="A443" s="3"/>
      <c r="B443" s="4" t="s">
        <v>479</v>
      </c>
      <c r="C443" s="4">
        <v>0</v>
      </c>
      <c r="D443" s="4" t="s">
        <v>4</v>
      </c>
      <c r="M443" s="3"/>
      <c r="N443" s="4" t="s">
        <v>479</v>
      </c>
      <c r="O443" s="4">
        <v>0</v>
      </c>
      <c r="P443" s="4" t="s">
        <v>104</v>
      </c>
    </row>
    <row r="444" spans="1:16" ht="17.25" thickBot="1">
      <c r="A444" s="3"/>
      <c r="B444" s="4" t="s">
        <v>480</v>
      </c>
      <c r="C444" s="4">
        <v>0</v>
      </c>
      <c r="D444" s="4" t="s">
        <v>4</v>
      </c>
      <c r="M444" s="3"/>
      <c r="N444" s="4" t="s">
        <v>480</v>
      </c>
      <c r="O444" s="4">
        <v>0</v>
      </c>
      <c r="P444" s="4" t="s">
        <v>104</v>
      </c>
    </row>
    <row r="445" spans="1:16" ht="17.25" thickBot="1">
      <c r="A445" s="3"/>
      <c r="B445" s="4" t="s">
        <v>481</v>
      </c>
      <c r="C445" s="4">
        <v>0</v>
      </c>
      <c r="D445" s="4" t="s">
        <v>4</v>
      </c>
      <c r="M445" s="3"/>
      <c r="N445" s="4" t="s">
        <v>481</v>
      </c>
      <c r="O445" s="4">
        <v>0</v>
      </c>
      <c r="P445" s="4" t="s">
        <v>104</v>
      </c>
    </row>
    <row r="446" spans="1:16" ht="17.25" thickBot="1">
      <c r="A446" s="3"/>
      <c r="B446" s="4" t="s">
        <v>482</v>
      </c>
      <c r="C446" s="4">
        <v>0</v>
      </c>
      <c r="D446" s="4" t="s">
        <v>4</v>
      </c>
      <c r="M446" s="3"/>
      <c r="N446" s="4" t="s">
        <v>482</v>
      </c>
      <c r="O446" s="4">
        <v>0</v>
      </c>
      <c r="P446" s="4" t="s">
        <v>104</v>
      </c>
    </row>
    <row r="447" spans="1:16" ht="17.25" thickBot="1">
      <c r="A447" s="3"/>
      <c r="B447" s="4" t="s">
        <v>483</v>
      </c>
      <c r="C447" s="4">
        <v>0</v>
      </c>
      <c r="D447" s="4" t="s">
        <v>4</v>
      </c>
      <c r="M447" s="3"/>
      <c r="N447" s="4" t="s">
        <v>483</v>
      </c>
      <c r="O447" s="4">
        <v>0</v>
      </c>
      <c r="P447" s="4" t="s">
        <v>104</v>
      </c>
    </row>
    <row r="448" spans="1:16" ht="17.25" thickBot="1">
      <c r="A448" s="3"/>
      <c r="B448" s="4" t="s">
        <v>484</v>
      </c>
      <c r="C448" s="4">
        <v>0</v>
      </c>
      <c r="D448" s="4" t="s">
        <v>4</v>
      </c>
      <c r="M448" s="3"/>
      <c r="N448" s="4" t="s">
        <v>484</v>
      </c>
      <c r="O448" s="4">
        <v>0</v>
      </c>
      <c r="P448" s="4" t="s">
        <v>104</v>
      </c>
    </row>
    <row r="449" spans="1:16" ht="17.25" thickBot="1">
      <c r="A449" s="3"/>
      <c r="B449" s="4" t="s">
        <v>485</v>
      </c>
      <c r="C449" s="4">
        <v>0</v>
      </c>
      <c r="D449" s="4" t="s">
        <v>4</v>
      </c>
      <c r="M449" s="3"/>
      <c r="N449" s="4" t="s">
        <v>485</v>
      </c>
      <c r="O449" s="4">
        <v>0</v>
      </c>
      <c r="P449" s="4" t="s">
        <v>104</v>
      </c>
    </row>
    <row r="450" spans="1:16" ht="17.25" thickBot="1">
      <c r="A450" s="3"/>
      <c r="B450" s="4" t="s">
        <v>486</v>
      </c>
      <c r="C450" s="4">
        <v>0</v>
      </c>
      <c r="D450" s="4" t="s">
        <v>4</v>
      </c>
      <c r="M450" s="3"/>
      <c r="N450" s="4" t="s">
        <v>486</v>
      </c>
      <c r="O450" s="4">
        <v>0</v>
      </c>
      <c r="P450" s="4" t="s">
        <v>104</v>
      </c>
    </row>
    <row r="451" spans="1:16" ht="17.25" thickBot="1">
      <c r="A451" s="3"/>
      <c r="B451" s="4" t="s">
        <v>487</v>
      </c>
      <c r="C451" s="4">
        <v>0</v>
      </c>
      <c r="D451" s="4" t="s">
        <v>4</v>
      </c>
      <c r="M451" s="3"/>
      <c r="N451" s="4" t="s">
        <v>487</v>
      </c>
      <c r="O451" s="4">
        <v>0</v>
      </c>
      <c r="P451" s="4" t="s">
        <v>104</v>
      </c>
    </row>
    <row r="452" spans="1:16" ht="17.25" thickBot="1">
      <c r="A452" s="3"/>
      <c r="B452" s="4" t="s">
        <v>488</v>
      </c>
      <c r="C452" s="4">
        <v>0</v>
      </c>
      <c r="D452" s="4" t="s">
        <v>4</v>
      </c>
      <c r="M452" s="3"/>
      <c r="N452" s="4" t="s">
        <v>488</v>
      </c>
      <c r="O452" s="4">
        <v>0</v>
      </c>
      <c r="P452" s="4" t="s">
        <v>104</v>
      </c>
    </row>
    <row r="453" spans="1:16" ht="17.25" thickBot="1">
      <c r="A453" s="3"/>
      <c r="B453" s="4" t="s">
        <v>489</v>
      </c>
      <c r="C453" s="4">
        <v>0</v>
      </c>
      <c r="D453" s="4" t="s">
        <v>4</v>
      </c>
      <c r="M453" s="3"/>
      <c r="N453" s="4" t="s">
        <v>489</v>
      </c>
      <c r="O453" s="4">
        <v>0</v>
      </c>
      <c r="P453" s="4" t="s">
        <v>104</v>
      </c>
    </row>
    <row r="454" spans="1:16" ht="17.25" thickBot="1">
      <c r="A454" s="3"/>
      <c r="B454" s="4" t="s">
        <v>490</v>
      </c>
      <c r="C454" s="4">
        <v>0</v>
      </c>
      <c r="D454" s="4" t="s">
        <v>4</v>
      </c>
      <c r="M454" s="3"/>
      <c r="N454" s="4" t="s">
        <v>490</v>
      </c>
      <c r="O454" s="4">
        <v>0</v>
      </c>
      <c r="P454" s="4" t="s">
        <v>104</v>
      </c>
    </row>
    <row r="455" spans="1:16" ht="17.25" thickBot="1">
      <c r="A455" s="3"/>
      <c r="B455" s="4" t="s">
        <v>491</v>
      </c>
      <c r="C455" s="4">
        <v>0</v>
      </c>
      <c r="D455" s="4" t="s">
        <v>4</v>
      </c>
      <c r="M455" s="3"/>
      <c r="N455" s="4" t="s">
        <v>491</v>
      </c>
      <c r="O455" s="4">
        <v>0</v>
      </c>
      <c r="P455" s="4" t="s">
        <v>104</v>
      </c>
    </row>
    <row r="456" spans="1:16" ht="17.25" thickBot="1">
      <c r="A456" s="3"/>
      <c r="B456" s="4" t="s">
        <v>492</v>
      </c>
      <c r="C456" s="4">
        <v>0</v>
      </c>
      <c r="D456" s="4" t="s">
        <v>4</v>
      </c>
      <c r="M456" s="3"/>
      <c r="N456" s="4" t="s">
        <v>492</v>
      </c>
      <c r="O456" s="4">
        <v>0</v>
      </c>
      <c r="P456" s="4" t="s">
        <v>104</v>
      </c>
    </row>
    <row r="457" spans="1:16" ht="17.25" thickBot="1">
      <c r="A457" s="3"/>
      <c r="B457" s="4" t="s">
        <v>493</v>
      </c>
      <c r="C457" s="4">
        <v>0</v>
      </c>
      <c r="D457" s="4" t="s">
        <v>4</v>
      </c>
      <c r="M457" s="3"/>
      <c r="N457" s="4" t="s">
        <v>493</v>
      </c>
      <c r="O457" s="4">
        <v>0</v>
      </c>
      <c r="P457" s="4" t="s">
        <v>104</v>
      </c>
    </row>
    <row r="458" spans="1:16" ht="17.25" thickBot="1">
      <c r="A458" s="3"/>
      <c r="B458" s="4" t="s">
        <v>494</v>
      </c>
      <c r="C458" s="4">
        <v>0</v>
      </c>
      <c r="D458" s="4" t="s">
        <v>4</v>
      </c>
      <c r="M458" s="3"/>
      <c r="N458" s="4" t="s">
        <v>494</v>
      </c>
      <c r="O458" s="4">
        <v>0</v>
      </c>
      <c r="P458" s="4" t="s">
        <v>104</v>
      </c>
    </row>
    <row r="459" spans="1:16" ht="17.25" thickBot="1">
      <c r="A459" s="3"/>
      <c r="B459" s="4" t="s">
        <v>495</v>
      </c>
      <c r="C459" s="4">
        <v>0</v>
      </c>
      <c r="D459" s="4" t="s">
        <v>4</v>
      </c>
      <c r="M459" s="3"/>
      <c r="N459" s="4" t="s">
        <v>495</v>
      </c>
      <c r="O459" s="4">
        <v>0</v>
      </c>
      <c r="P459" s="4" t="s">
        <v>104</v>
      </c>
    </row>
    <row r="460" spans="1:16" ht="17.25" thickBot="1">
      <c r="A460" s="3"/>
      <c r="B460" s="4" t="s">
        <v>496</v>
      </c>
      <c r="C460" s="4">
        <v>0</v>
      </c>
      <c r="D460" s="4" t="s">
        <v>4</v>
      </c>
      <c r="M460" s="3"/>
      <c r="N460" s="4" t="s">
        <v>496</v>
      </c>
      <c r="O460" s="4">
        <v>0</v>
      </c>
      <c r="P460" s="4" t="s">
        <v>104</v>
      </c>
    </row>
    <row r="461" spans="1:16" ht="17.25" thickBot="1">
      <c r="A461" s="3"/>
      <c r="B461" s="4" t="s">
        <v>497</v>
      </c>
      <c r="C461" s="4">
        <v>0</v>
      </c>
      <c r="D461" s="4" t="s">
        <v>4</v>
      </c>
      <c r="M461" s="3"/>
      <c r="N461" s="4" t="s">
        <v>497</v>
      </c>
      <c r="O461" s="4">
        <v>0</v>
      </c>
      <c r="P461" s="4" t="s">
        <v>104</v>
      </c>
    </row>
    <row r="462" spans="1:16" ht="17.25" thickBot="1">
      <c r="A462" s="3"/>
      <c r="B462" s="4" t="s">
        <v>498</v>
      </c>
      <c r="C462" s="4">
        <v>0</v>
      </c>
      <c r="D462" s="4" t="s">
        <v>4</v>
      </c>
      <c r="M462" s="3"/>
      <c r="N462" s="4" t="s">
        <v>498</v>
      </c>
      <c r="O462" s="4">
        <v>0</v>
      </c>
      <c r="P462" s="4" t="s">
        <v>104</v>
      </c>
    </row>
    <row r="463" spans="1:16" ht="17.25" thickBot="1">
      <c r="A463" s="3"/>
      <c r="B463" s="4" t="s">
        <v>499</v>
      </c>
      <c r="C463" s="4">
        <v>0</v>
      </c>
      <c r="D463" s="4" t="s">
        <v>4</v>
      </c>
      <c r="M463" s="3"/>
      <c r="N463" s="4" t="s">
        <v>499</v>
      </c>
      <c r="O463" s="4">
        <v>0</v>
      </c>
      <c r="P463" s="4" t="s">
        <v>104</v>
      </c>
    </row>
    <row r="464" spans="1:16" ht="17.25" thickBot="1">
      <c r="A464" s="3"/>
      <c r="B464" s="4" t="s">
        <v>500</v>
      </c>
      <c r="C464" s="4">
        <v>0</v>
      </c>
      <c r="D464" s="4" t="s">
        <v>4</v>
      </c>
      <c r="M464" s="3"/>
      <c r="N464" s="4" t="s">
        <v>500</v>
      </c>
      <c r="O464" s="4">
        <v>0</v>
      </c>
      <c r="P464" s="4" t="s">
        <v>104</v>
      </c>
    </row>
    <row r="465" spans="1:16" ht="17.25" thickBot="1">
      <c r="A465" s="3"/>
      <c r="B465" s="4" t="s">
        <v>501</v>
      </c>
      <c r="C465" s="4">
        <v>0</v>
      </c>
      <c r="D465" s="4" t="s">
        <v>4</v>
      </c>
      <c r="M465" s="3"/>
      <c r="N465" s="4" t="s">
        <v>501</v>
      </c>
      <c r="O465" s="4">
        <v>0</v>
      </c>
      <c r="P465" s="4" t="s">
        <v>104</v>
      </c>
    </row>
    <row r="466" spans="1:16" ht="17.25" thickBot="1">
      <c r="A466" s="3"/>
      <c r="B466" s="4" t="s">
        <v>502</v>
      </c>
      <c r="C466" s="4">
        <v>0</v>
      </c>
      <c r="D466" s="4" t="s">
        <v>4</v>
      </c>
      <c r="M466" s="3"/>
      <c r="N466" s="4" t="s">
        <v>502</v>
      </c>
      <c r="O466" s="4">
        <v>0</v>
      </c>
      <c r="P466" s="4" t="s">
        <v>104</v>
      </c>
    </row>
    <row r="467" spans="1:16" ht="17.25" thickBot="1">
      <c r="A467" s="3"/>
      <c r="B467" s="4" t="s">
        <v>503</v>
      </c>
      <c r="C467" s="4">
        <v>0</v>
      </c>
      <c r="D467" s="4" t="s">
        <v>4</v>
      </c>
      <c r="M467" s="3"/>
      <c r="N467" s="4" t="s">
        <v>503</v>
      </c>
      <c r="O467" s="4">
        <v>0</v>
      </c>
      <c r="P467" s="4" t="s">
        <v>104</v>
      </c>
    </row>
    <row r="468" spans="1:16" ht="17.25" thickBot="1">
      <c r="A468" s="3"/>
      <c r="B468" s="4" t="s">
        <v>504</v>
      </c>
      <c r="C468" s="4">
        <v>0</v>
      </c>
      <c r="D468" s="4" t="s">
        <v>4</v>
      </c>
      <c r="M468" s="3"/>
      <c r="N468" s="4" t="s">
        <v>504</v>
      </c>
      <c r="O468" s="4">
        <v>0</v>
      </c>
      <c r="P468" s="4" t="s">
        <v>104</v>
      </c>
    </row>
    <row r="469" spans="1:16" ht="17.25" thickBot="1">
      <c r="A469" s="3"/>
      <c r="B469" s="4" t="s">
        <v>505</v>
      </c>
      <c r="C469" s="4">
        <v>0</v>
      </c>
      <c r="D469" s="4" t="s">
        <v>4</v>
      </c>
      <c r="M469" s="3"/>
      <c r="N469" s="4" t="s">
        <v>505</v>
      </c>
      <c r="O469" s="4">
        <v>0</v>
      </c>
      <c r="P469" s="4" t="s">
        <v>104</v>
      </c>
    </row>
    <row r="470" spans="1:16" ht="17.25" thickBot="1">
      <c r="A470" s="3"/>
      <c r="B470" s="4" t="s">
        <v>506</v>
      </c>
      <c r="C470" s="4">
        <v>0</v>
      </c>
      <c r="D470" s="4" t="s">
        <v>4</v>
      </c>
      <c r="M470" s="3"/>
      <c r="N470" s="4" t="s">
        <v>506</v>
      </c>
      <c r="O470" s="4">
        <v>0</v>
      </c>
      <c r="P470" s="4" t="s">
        <v>104</v>
      </c>
    </row>
    <row r="471" spans="1:16" ht="17.25" thickBot="1">
      <c r="A471" s="3"/>
      <c r="B471" s="4" t="s">
        <v>507</v>
      </c>
      <c r="C471" s="4">
        <v>0</v>
      </c>
      <c r="D471" s="4" t="s">
        <v>4</v>
      </c>
      <c r="M471" s="3"/>
      <c r="N471" s="4" t="s">
        <v>507</v>
      </c>
      <c r="O471" s="4">
        <v>0</v>
      </c>
      <c r="P471" s="4" t="s">
        <v>104</v>
      </c>
    </row>
    <row r="472" spans="1:16" ht="17.25" thickBot="1">
      <c r="A472" s="3"/>
      <c r="B472" s="4" t="s">
        <v>508</v>
      </c>
      <c r="C472" s="4">
        <v>0</v>
      </c>
      <c r="D472" s="4" t="s">
        <v>4</v>
      </c>
      <c r="M472" s="3"/>
      <c r="N472" s="4" t="s">
        <v>508</v>
      </c>
      <c r="O472" s="4">
        <v>0</v>
      </c>
      <c r="P472" s="4" t="s">
        <v>104</v>
      </c>
    </row>
    <row r="473" spans="1:16" ht="17.25" thickBot="1">
      <c r="A473" s="3"/>
      <c r="B473" s="4" t="s">
        <v>509</v>
      </c>
      <c r="C473" s="4">
        <v>0</v>
      </c>
      <c r="D473" s="4" t="s">
        <v>4</v>
      </c>
      <c r="M473" s="3"/>
      <c r="N473" s="4" t="s">
        <v>509</v>
      </c>
      <c r="O473" s="4">
        <v>0</v>
      </c>
      <c r="P473" s="4" t="s">
        <v>104</v>
      </c>
    </row>
    <row r="474" spans="1:16" ht="17.25" thickBot="1">
      <c r="A474" s="3"/>
      <c r="B474" s="4" t="s">
        <v>510</v>
      </c>
      <c r="C474" s="4">
        <v>0</v>
      </c>
      <c r="D474" s="4" t="s">
        <v>4</v>
      </c>
      <c r="M474" s="3"/>
      <c r="N474" s="4" t="s">
        <v>510</v>
      </c>
      <c r="O474" s="4">
        <v>0</v>
      </c>
      <c r="P474" s="4" t="s">
        <v>104</v>
      </c>
    </row>
    <row r="475" spans="1:16" ht="17.25" thickBot="1">
      <c r="A475" s="3"/>
      <c r="B475" s="4" t="s">
        <v>511</v>
      </c>
      <c r="C475" s="4">
        <v>0</v>
      </c>
      <c r="D475" s="4" t="s">
        <v>4</v>
      </c>
      <c r="M475" s="3"/>
      <c r="N475" s="4" t="s">
        <v>511</v>
      </c>
      <c r="O475" s="4">
        <v>0</v>
      </c>
      <c r="P475" s="4" t="s">
        <v>104</v>
      </c>
    </row>
    <row r="476" spans="1:16" ht="17.25" thickBot="1">
      <c r="A476" s="3"/>
      <c r="B476" s="4" t="s">
        <v>512</v>
      </c>
      <c r="C476" s="4">
        <v>0</v>
      </c>
      <c r="D476" s="4" t="s">
        <v>4</v>
      </c>
      <c r="M476" s="3"/>
      <c r="N476" s="4" t="s">
        <v>512</v>
      </c>
      <c r="O476" s="4">
        <v>0</v>
      </c>
      <c r="P476" s="4" t="s">
        <v>104</v>
      </c>
    </row>
    <row r="477" spans="1:16" ht="17.25" thickBot="1">
      <c r="A477" s="3"/>
      <c r="B477" s="4" t="s">
        <v>513</v>
      </c>
      <c r="C477" s="4">
        <v>0</v>
      </c>
      <c r="D477" s="4" t="s">
        <v>4</v>
      </c>
      <c r="M477" s="3"/>
      <c r="N477" s="4" t="s">
        <v>513</v>
      </c>
      <c r="O477" s="4">
        <v>0</v>
      </c>
      <c r="P477" s="4" t="s">
        <v>104</v>
      </c>
    </row>
    <row r="478" spans="1:16" ht="17.25" thickBot="1">
      <c r="A478" s="3"/>
      <c r="B478" s="4" t="s">
        <v>514</v>
      </c>
      <c r="C478" s="4">
        <v>0</v>
      </c>
      <c r="D478" s="4" t="s">
        <v>4</v>
      </c>
      <c r="M478" s="3"/>
      <c r="N478" s="4" t="s">
        <v>514</v>
      </c>
      <c r="O478" s="4">
        <v>0</v>
      </c>
      <c r="P478" s="4" t="s">
        <v>104</v>
      </c>
    </row>
    <row r="479" spans="1:16" ht="17.25" thickBot="1">
      <c r="A479" s="3"/>
      <c r="B479" s="4" t="s">
        <v>515</v>
      </c>
      <c r="C479" s="4">
        <v>0</v>
      </c>
      <c r="D479" s="4" t="s">
        <v>4</v>
      </c>
      <c r="M479" s="3"/>
      <c r="N479" s="4" t="s">
        <v>515</v>
      </c>
      <c r="O479" s="4">
        <v>0</v>
      </c>
      <c r="P479" s="4" t="s">
        <v>104</v>
      </c>
    </row>
    <row r="480" spans="1:16" ht="17.25" thickBot="1">
      <c r="A480" s="3"/>
      <c r="B480" s="4" t="s">
        <v>516</v>
      </c>
      <c r="C480" s="4">
        <v>0</v>
      </c>
      <c r="D480" s="4" t="s">
        <v>4</v>
      </c>
      <c r="M480" s="3"/>
      <c r="N480" s="4" t="s">
        <v>516</v>
      </c>
      <c r="O480" s="4">
        <v>0</v>
      </c>
      <c r="P480" s="4" t="s">
        <v>104</v>
      </c>
    </row>
    <row r="481" spans="1:16" ht="17.25" thickBot="1">
      <c r="A481" s="3"/>
      <c r="B481" s="4" t="s">
        <v>517</v>
      </c>
      <c r="C481" s="4">
        <v>0</v>
      </c>
      <c r="D481" s="4" t="s">
        <v>4</v>
      </c>
      <c r="M481" s="3"/>
      <c r="N481" s="4" t="s">
        <v>517</v>
      </c>
      <c r="O481" s="4">
        <v>0</v>
      </c>
      <c r="P481" s="4" t="s">
        <v>104</v>
      </c>
    </row>
    <row r="482" spans="1:16" ht="17.25" thickBot="1">
      <c r="A482" s="3"/>
      <c r="B482" s="4" t="s">
        <v>518</v>
      </c>
      <c r="C482" s="4">
        <v>0</v>
      </c>
      <c r="D482" s="4" t="s">
        <v>4</v>
      </c>
      <c r="M482" s="3"/>
      <c r="N482" s="4" t="s">
        <v>518</v>
      </c>
      <c r="O482" s="4">
        <v>0</v>
      </c>
      <c r="P482" s="4" t="s">
        <v>104</v>
      </c>
    </row>
    <row r="483" spans="1:16" ht="17.25" thickBot="1">
      <c r="A483" s="3"/>
      <c r="B483" s="4" t="s">
        <v>519</v>
      </c>
      <c r="C483" s="4">
        <v>0</v>
      </c>
      <c r="D483" s="4" t="s">
        <v>4</v>
      </c>
      <c r="M483" s="3"/>
      <c r="N483" s="4" t="s">
        <v>519</v>
      </c>
      <c r="O483" s="4">
        <v>0</v>
      </c>
      <c r="P483" s="4" t="s">
        <v>104</v>
      </c>
    </row>
    <row r="484" spans="1:16" ht="17.25" thickBot="1">
      <c r="A484" s="3"/>
      <c r="B484" s="4" t="s">
        <v>520</v>
      </c>
      <c r="C484" s="4">
        <v>0</v>
      </c>
      <c r="D484" s="4" t="s">
        <v>4</v>
      </c>
      <c r="M484" s="3"/>
      <c r="N484" s="4" t="s">
        <v>520</v>
      </c>
      <c r="O484" s="4">
        <v>0</v>
      </c>
      <c r="P484" s="4" t="s">
        <v>104</v>
      </c>
    </row>
    <row r="485" spans="1:16" ht="17.25" thickBot="1">
      <c r="A485" s="3"/>
      <c r="B485" s="4" t="s">
        <v>521</v>
      </c>
      <c r="C485" s="4">
        <v>0</v>
      </c>
      <c r="D485" s="4" t="s">
        <v>4</v>
      </c>
      <c r="M485" s="3"/>
      <c r="N485" s="4" t="s">
        <v>521</v>
      </c>
      <c r="O485" s="4">
        <v>0</v>
      </c>
      <c r="P485" s="4" t="s">
        <v>104</v>
      </c>
    </row>
    <row r="486" spans="1:16" ht="17.25" thickBot="1">
      <c r="A486" s="3"/>
      <c r="B486" s="4" t="s">
        <v>523</v>
      </c>
      <c r="C486" s="4">
        <v>0</v>
      </c>
      <c r="D486" s="4" t="s">
        <v>4</v>
      </c>
      <c r="M486" s="3"/>
      <c r="N486" s="4" t="s">
        <v>523</v>
      </c>
      <c r="O486" s="4">
        <v>0</v>
      </c>
      <c r="P486" s="4" t="s">
        <v>104</v>
      </c>
    </row>
    <row r="487" spans="1:16" ht="17.25" thickBot="1">
      <c r="A487" s="3"/>
      <c r="B487" s="4" t="s">
        <v>524</v>
      </c>
      <c r="C487" s="4">
        <v>0</v>
      </c>
      <c r="D487" s="4" t="s">
        <v>4</v>
      </c>
      <c r="M487" s="3"/>
      <c r="N487" s="4" t="s">
        <v>524</v>
      </c>
      <c r="O487" s="4">
        <v>0</v>
      </c>
      <c r="P487" s="4" t="s">
        <v>104</v>
      </c>
    </row>
    <row r="488" spans="1:16" ht="17.25" thickBot="1">
      <c r="A488" s="3"/>
      <c r="B488" s="4" t="s">
        <v>525</v>
      </c>
      <c r="C488" s="4">
        <v>0</v>
      </c>
      <c r="D488" s="4" t="s">
        <v>4</v>
      </c>
      <c r="M488" s="3"/>
      <c r="N488" s="4" t="s">
        <v>525</v>
      </c>
      <c r="O488" s="4">
        <v>0</v>
      </c>
      <c r="P488" s="4" t="s">
        <v>104</v>
      </c>
    </row>
    <row r="489" spans="1:16" ht="17.25" thickBot="1">
      <c r="A489" s="3"/>
      <c r="B489" s="4" t="s">
        <v>526</v>
      </c>
      <c r="C489" s="4">
        <v>0</v>
      </c>
      <c r="D489" s="4" t="s">
        <v>4</v>
      </c>
      <c r="M489" s="3"/>
      <c r="N489" s="4" t="s">
        <v>526</v>
      </c>
      <c r="O489" s="4">
        <v>0</v>
      </c>
      <c r="P489" s="4" t="s">
        <v>104</v>
      </c>
    </row>
    <row r="490" spans="1:16" ht="17.25" thickBot="1">
      <c r="A490" s="3"/>
      <c r="B490" s="4" t="s">
        <v>527</v>
      </c>
      <c r="C490" s="4">
        <v>0</v>
      </c>
      <c r="D490" s="4" t="s">
        <v>4</v>
      </c>
      <c r="M490" s="3"/>
      <c r="N490" s="4" t="s">
        <v>527</v>
      </c>
      <c r="O490" s="4">
        <v>0</v>
      </c>
      <c r="P490" s="4" t="s">
        <v>104</v>
      </c>
    </row>
    <row r="491" spans="1:16" ht="17.25" thickBot="1">
      <c r="A491" s="3"/>
      <c r="B491" s="4" t="s">
        <v>528</v>
      </c>
      <c r="C491" s="4">
        <v>0</v>
      </c>
      <c r="D491" s="4" t="s">
        <v>4</v>
      </c>
      <c r="M491" s="3"/>
      <c r="N491" s="4" t="s">
        <v>528</v>
      </c>
      <c r="O491" s="4">
        <v>0</v>
      </c>
      <c r="P491" s="4" t="s">
        <v>104</v>
      </c>
    </row>
    <row r="492" spans="1:16" ht="17.25" thickBot="1">
      <c r="A492" s="3"/>
      <c r="B492" s="4" t="s">
        <v>529</v>
      </c>
      <c r="C492" s="4">
        <v>0</v>
      </c>
      <c r="D492" s="4" t="s">
        <v>4</v>
      </c>
      <c r="M492" s="3"/>
      <c r="N492" s="4" t="s">
        <v>529</v>
      </c>
      <c r="O492" s="4">
        <v>0</v>
      </c>
      <c r="P492" s="4" t="s">
        <v>104</v>
      </c>
    </row>
    <row r="493" spans="1:16" ht="17.25" thickBot="1">
      <c r="A493" s="3"/>
      <c r="B493" s="4" t="s">
        <v>530</v>
      </c>
      <c r="C493" s="4">
        <v>0</v>
      </c>
      <c r="D493" s="4" t="s">
        <v>4</v>
      </c>
      <c r="M493" s="3"/>
      <c r="N493" s="4" t="s">
        <v>530</v>
      </c>
      <c r="O493" s="4">
        <v>0</v>
      </c>
      <c r="P493" s="4" t="s">
        <v>104</v>
      </c>
    </row>
    <row r="494" spans="1:16" ht="17.25" thickBot="1">
      <c r="A494" s="3"/>
      <c r="B494" s="4" t="s">
        <v>531</v>
      </c>
      <c r="C494" s="4">
        <v>0</v>
      </c>
      <c r="D494" s="4" t="s">
        <v>4</v>
      </c>
      <c r="M494" s="3"/>
      <c r="N494" s="4" t="s">
        <v>531</v>
      </c>
      <c r="O494" s="4">
        <v>0</v>
      </c>
      <c r="P494" s="4" t="s">
        <v>104</v>
      </c>
    </row>
    <row r="495" spans="1:16" ht="17.25" thickBot="1">
      <c r="A495" s="3"/>
      <c r="B495" s="4" t="s">
        <v>532</v>
      </c>
      <c r="C495" s="4">
        <v>1.23721575E-2</v>
      </c>
      <c r="D495" s="4" t="s">
        <v>4</v>
      </c>
      <c r="M495" s="3"/>
      <c r="N495" s="4" t="s">
        <v>532</v>
      </c>
      <c r="O495" s="4">
        <v>0</v>
      </c>
      <c r="P495" s="4" t="s">
        <v>104</v>
      </c>
    </row>
    <row r="496" spans="1:16" ht="17.25" thickBot="1">
      <c r="A496" s="3"/>
      <c r="B496" s="4" t="s">
        <v>533</v>
      </c>
      <c r="C496" s="4">
        <v>2.7704430700000001E-2</v>
      </c>
      <c r="D496" s="4" t="s">
        <v>4</v>
      </c>
      <c r="M496" s="3"/>
      <c r="N496" s="4" t="s">
        <v>533</v>
      </c>
      <c r="O496" s="4">
        <v>0</v>
      </c>
      <c r="P496" s="4" t="s">
        <v>104</v>
      </c>
    </row>
    <row r="497" spans="1:16" ht="17.25" thickBot="1">
      <c r="A497" s="3"/>
      <c r="B497" s="4" t="s">
        <v>534</v>
      </c>
      <c r="C497" s="4">
        <v>5.5603586099999998E-2</v>
      </c>
      <c r="D497" s="4" t="s">
        <v>4</v>
      </c>
      <c r="M497" s="3"/>
      <c r="N497" s="4" t="s">
        <v>534</v>
      </c>
      <c r="O497" s="4">
        <v>0</v>
      </c>
      <c r="P497" s="4" t="s">
        <v>104</v>
      </c>
    </row>
    <row r="498" spans="1:16" ht="17.25" thickBot="1">
      <c r="A498" s="3"/>
      <c r="B498" s="4" t="s">
        <v>535</v>
      </c>
      <c r="C498" s="4">
        <v>8.5505619599999999E-2</v>
      </c>
      <c r="D498" s="4" t="s">
        <v>4</v>
      </c>
      <c r="M498" s="3"/>
      <c r="N498" s="4" t="s">
        <v>535</v>
      </c>
      <c r="O498" s="4">
        <v>0</v>
      </c>
      <c r="P498" s="4" t="s">
        <v>104</v>
      </c>
    </row>
    <row r="499" spans="1:16" ht="17.25" thickBot="1">
      <c r="A499" s="3"/>
      <c r="B499" s="4" t="s">
        <v>536</v>
      </c>
      <c r="C499" s="4">
        <v>0.11257906299999999</v>
      </c>
      <c r="D499" s="4" t="s">
        <v>4</v>
      </c>
      <c r="M499" s="3"/>
      <c r="N499" s="4" t="s">
        <v>536</v>
      </c>
      <c r="O499" s="4">
        <v>0</v>
      </c>
      <c r="P499" s="4" t="s">
        <v>104</v>
      </c>
    </row>
    <row r="500" spans="1:16" ht="17.25" thickBot="1">
      <c r="A500" s="3"/>
      <c r="B500" s="4" t="s">
        <v>537</v>
      </c>
      <c r="C500" s="4">
        <v>0.14607779700000001</v>
      </c>
      <c r="D500" s="4" t="s">
        <v>4</v>
      </c>
      <c r="M500" s="3"/>
      <c r="N500" s="4" t="s">
        <v>537</v>
      </c>
      <c r="O500" s="4">
        <v>0</v>
      </c>
      <c r="P500" s="4" t="s">
        <v>104</v>
      </c>
    </row>
    <row r="501" spans="1:16" ht="17.25" thickBot="1">
      <c r="A501" s="3"/>
      <c r="B501" s="4" t="s">
        <v>538</v>
      </c>
      <c r="C501" s="4">
        <v>0.18854005600000001</v>
      </c>
      <c r="D501" s="4" t="s">
        <v>4</v>
      </c>
      <c r="M501" s="3"/>
      <c r="N501" s="4" t="s">
        <v>538</v>
      </c>
      <c r="O501" s="4">
        <v>29126</v>
      </c>
      <c r="P501" s="4" t="s">
        <v>104</v>
      </c>
    </row>
    <row r="502" spans="1:16" ht="17.25" thickBot="1">
      <c r="A502" s="3"/>
      <c r="B502" s="4" t="s">
        <v>539</v>
      </c>
      <c r="C502" s="4">
        <v>0.23942314100000001</v>
      </c>
      <c r="D502" s="4" t="s">
        <v>4</v>
      </c>
      <c r="M502" s="3"/>
      <c r="N502" s="4" t="s">
        <v>539</v>
      </c>
      <c r="O502" s="4">
        <v>30583</v>
      </c>
      <c r="P502" s="4" t="s">
        <v>104</v>
      </c>
    </row>
    <row r="503" spans="1:16" ht="17.25" thickBot="1">
      <c r="A503" s="3"/>
      <c r="B503" s="4" t="s">
        <v>540</v>
      </c>
      <c r="C503" s="4">
        <v>0.287875563</v>
      </c>
      <c r="D503" s="4" t="s">
        <v>4</v>
      </c>
      <c r="M503" s="3"/>
      <c r="N503" s="4" t="s">
        <v>540</v>
      </c>
      <c r="O503" s="4">
        <v>34952</v>
      </c>
      <c r="P503" s="4" t="s">
        <v>104</v>
      </c>
    </row>
    <row r="504" spans="1:16" ht="17.25" thickBot="1">
      <c r="A504" s="3"/>
      <c r="B504" s="4" t="s">
        <v>541</v>
      </c>
      <c r="C504" s="4">
        <v>0.28884765499999998</v>
      </c>
      <c r="D504" s="4" t="s">
        <v>4</v>
      </c>
      <c r="M504" s="3"/>
      <c r="N504" s="4" t="s">
        <v>541</v>
      </c>
      <c r="O504" s="4">
        <v>37136</v>
      </c>
      <c r="P504" s="4" t="s">
        <v>104</v>
      </c>
    </row>
    <row r="505" spans="1:16" ht="17.25" thickBot="1">
      <c r="A505" s="3"/>
      <c r="B505" s="4" t="s">
        <v>542</v>
      </c>
      <c r="C505" s="4">
        <v>0.27215412300000003</v>
      </c>
      <c r="D505" s="4" t="s">
        <v>4</v>
      </c>
      <c r="M505" s="3"/>
      <c r="N505" s="4" t="s">
        <v>542</v>
      </c>
      <c r="O505" s="4">
        <v>39321</v>
      </c>
      <c r="P505" s="4" t="s">
        <v>104</v>
      </c>
    </row>
    <row r="506" spans="1:16" ht="17.25" thickBot="1">
      <c r="A506" s="3"/>
      <c r="B506" s="4" t="s">
        <v>543</v>
      </c>
      <c r="C506" s="4">
        <v>0.24349913000000001</v>
      </c>
      <c r="D506" s="4" t="s">
        <v>4</v>
      </c>
      <c r="M506" s="3"/>
      <c r="N506" s="4" t="s">
        <v>543</v>
      </c>
      <c r="O506" s="4">
        <v>41141</v>
      </c>
      <c r="P506" s="4" t="s">
        <v>104</v>
      </c>
    </row>
    <row r="507" spans="1:16" ht="17.25" thickBot="1">
      <c r="A507" s="3"/>
      <c r="B507" s="4" t="s">
        <v>544</v>
      </c>
      <c r="C507" s="4">
        <v>0.21581038799999999</v>
      </c>
      <c r="D507" s="4" t="s">
        <v>4</v>
      </c>
      <c r="M507" s="3"/>
      <c r="N507" s="4" t="s">
        <v>544</v>
      </c>
      <c r="O507" s="4">
        <v>42233</v>
      </c>
      <c r="P507" s="4" t="s">
        <v>104</v>
      </c>
    </row>
    <row r="508" spans="1:16" ht="17.25" thickBot="1">
      <c r="A508" s="3"/>
      <c r="B508" s="4" t="s">
        <v>545</v>
      </c>
      <c r="C508" s="4">
        <v>0.19308544699999999</v>
      </c>
      <c r="D508" s="4" t="s">
        <v>4</v>
      </c>
      <c r="M508" s="3"/>
      <c r="N508" s="4" t="s">
        <v>545</v>
      </c>
      <c r="O508" s="4">
        <v>43690</v>
      </c>
      <c r="P508" s="4" t="s">
        <v>104</v>
      </c>
    </row>
    <row r="509" spans="1:16" ht="17.25" thickBot="1">
      <c r="A509" s="3"/>
      <c r="B509" s="4" t="s">
        <v>546</v>
      </c>
      <c r="C509" s="4">
        <v>0.159482703</v>
      </c>
      <c r="D509" s="4" t="s">
        <v>4</v>
      </c>
      <c r="M509" s="3"/>
      <c r="N509" s="4" t="s">
        <v>546</v>
      </c>
      <c r="O509" s="4">
        <v>43690</v>
      </c>
      <c r="P509" s="4" t="s">
        <v>104</v>
      </c>
    </row>
    <row r="510" spans="1:16" ht="17.25" thickBot="1">
      <c r="A510" s="3"/>
      <c r="B510" s="4" t="s">
        <v>547</v>
      </c>
      <c r="C510" s="4">
        <v>0.111310899</v>
      </c>
      <c r="D510" s="4" t="s">
        <v>4</v>
      </c>
      <c r="M510" s="3"/>
      <c r="N510" s="4" t="s">
        <v>547</v>
      </c>
      <c r="O510" s="4">
        <v>43690</v>
      </c>
      <c r="P510" s="4" t="s">
        <v>104</v>
      </c>
    </row>
    <row r="511" spans="1:16" ht="17.25" thickBot="1">
      <c r="A511" s="3"/>
      <c r="B511" s="4" t="s">
        <v>548</v>
      </c>
      <c r="C511" s="4">
        <v>5.8580819499999999E-2</v>
      </c>
      <c r="D511" s="4" t="s">
        <v>4</v>
      </c>
      <c r="M511" s="3"/>
      <c r="N511" s="4" t="s">
        <v>548</v>
      </c>
      <c r="O511" s="4">
        <v>-842150451</v>
      </c>
      <c r="P511" s="4" t="s">
        <v>104</v>
      </c>
    </row>
    <row r="512" spans="1:16" ht="17.25" thickBot="1">
      <c r="A512" s="3"/>
      <c r="B512" s="4" t="s">
        <v>549</v>
      </c>
      <c r="C512" s="4">
        <v>1.2663250799999999E-2</v>
      </c>
      <c r="D512" s="4" t="s">
        <v>4</v>
      </c>
      <c r="M512" s="3"/>
      <c r="N512" s="4" t="s">
        <v>549</v>
      </c>
      <c r="O512" s="4">
        <v>-842150451</v>
      </c>
      <c r="P512" s="4" t="s">
        <v>104</v>
      </c>
    </row>
    <row r="513" spans="1:16" ht="17.25" thickBot="1">
      <c r="A513" s="3"/>
      <c r="B513" s="4" t="s">
        <v>550</v>
      </c>
      <c r="C513" s="4">
        <v>0</v>
      </c>
      <c r="D513" s="4" t="s">
        <v>4</v>
      </c>
      <c r="M513" s="3"/>
      <c r="N513" s="4" t="s">
        <v>550</v>
      </c>
      <c r="O513" s="4">
        <v>-842150451</v>
      </c>
      <c r="P513" s="4" t="s">
        <v>104</v>
      </c>
    </row>
    <row r="514" spans="1:16" ht="17.25" thickBot="1">
      <c r="A514" s="3"/>
      <c r="B514" s="4" t="s">
        <v>551</v>
      </c>
      <c r="C514" s="4">
        <v>0</v>
      </c>
      <c r="D514" s="4" t="s">
        <v>4</v>
      </c>
      <c r="M514" s="3"/>
      <c r="N514" s="4" t="s">
        <v>551</v>
      </c>
      <c r="O514" s="4">
        <v>-842150451</v>
      </c>
      <c r="P514" s="4" t="s">
        <v>104</v>
      </c>
    </row>
    <row r="515" spans="1:16" ht="17.25" thickBot="1">
      <c r="A515" s="3"/>
      <c r="B515" s="4" t="s">
        <v>552</v>
      </c>
      <c r="C515" s="4">
        <v>0</v>
      </c>
      <c r="D515" s="4" t="s">
        <v>4</v>
      </c>
      <c r="M515" s="3"/>
      <c r="N515" s="4" t="s">
        <v>552</v>
      </c>
      <c r="O515" s="4">
        <v>-842150451</v>
      </c>
      <c r="P515" s="4" t="s">
        <v>104</v>
      </c>
    </row>
    <row r="516" spans="1:16" ht="17.25" thickBot="1">
      <c r="A516" s="3"/>
      <c r="B516" s="4" t="s">
        <v>553</v>
      </c>
      <c r="C516" s="4">
        <v>0</v>
      </c>
      <c r="D516" s="4" t="s">
        <v>4</v>
      </c>
      <c r="M516" s="3"/>
      <c r="N516" s="4" t="s">
        <v>553</v>
      </c>
      <c r="O516" s="4">
        <v>-842150451</v>
      </c>
      <c r="P516" s="4" t="s">
        <v>104</v>
      </c>
    </row>
    <row r="517" spans="1:16" ht="17.25" thickBot="1">
      <c r="A517" s="3"/>
      <c r="B517" s="4" t="s">
        <v>554</v>
      </c>
      <c r="C517" s="4">
        <v>0</v>
      </c>
      <c r="D517" s="4" t="s">
        <v>4</v>
      </c>
      <c r="M517" s="3"/>
      <c r="N517" s="4" t="s">
        <v>554</v>
      </c>
      <c r="O517" s="4">
        <v>-842150451</v>
      </c>
      <c r="P517" s="4" t="s">
        <v>104</v>
      </c>
    </row>
    <row r="518" spans="1:16" ht="17.25" thickBot="1">
      <c r="A518" s="3"/>
      <c r="B518" s="4" t="s">
        <v>555</v>
      </c>
      <c r="C518" s="4">
        <v>0</v>
      </c>
      <c r="D518" s="4" t="s">
        <v>4</v>
      </c>
      <c r="M518" s="3"/>
      <c r="N518" s="4" t="s">
        <v>555</v>
      </c>
      <c r="O518" s="4">
        <v>-842150451</v>
      </c>
      <c r="P518" s="4" t="s">
        <v>104</v>
      </c>
    </row>
    <row r="519" spans="1:16" ht="17.25" thickBot="1">
      <c r="A519" s="3"/>
      <c r="B519" s="4" t="s">
        <v>556</v>
      </c>
      <c r="C519" s="4">
        <v>0</v>
      </c>
      <c r="D519" s="4" t="s">
        <v>4</v>
      </c>
      <c r="M519" s="3"/>
      <c r="N519" s="4" t="s">
        <v>556</v>
      </c>
      <c r="O519" s="4">
        <v>-842150451</v>
      </c>
      <c r="P519" s="4" t="s">
        <v>104</v>
      </c>
    </row>
    <row r="520" spans="1:16" ht="17.25" thickBot="1">
      <c r="A520" s="3"/>
      <c r="B520" s="4" t="s">
        <v>557</v>
      </c>
      <c r="C520" s="4">
        <v>0</v>
      </c>
      <c r="D520" s="4" t="s">
        <v>4</v>
      </c>
      <c r="M520" s="3"/>
      <c r="N520" s="4" t="s">
        <v>557</v>
      </c>
      <c r="O520" s="4">
        <v>-842150451</v>
      </c>
      <c r="P520" s="4" t="s">
        <v>104</v>
      </c>
    </row>
    <row r="521" spans="1:16" ht="17.25" thickBot="1">
      <c r="A521" s="3"/>
      <c r="B521" s="4" t="s">
        <v>558</v>
      </c>
      <c r="C521" s="4">
        <v>0</v>
      </c>
      <c r="D521" s="4" t="s">
        <v>4</v>
      </c>
      <c r="M521" s="3"/>
      <c r="N521" s="4" t="s">
        <v>558</v>
      </c>
      <c r="O521" s="4">
        <v>-842150451</v>
      </c>
      <c r="P521" s="4" t="s">
        <v>104</v>
      </c>
    </row>
    <row r="522" spans="1:16" ht="17.25" thickBot="1">
      <c r="A522" s="3"/>
      <c r="B522" s="4" t="s">
        <v>559</v>
      </c>
      <c r="C522" s="4">
        <v>0</v>
      </c>
      <c r="D522" s="4" t="s">
        <v>4</v>
      </c>
      <c r="M522" s="3"/>
      <c r="N522" s="4" t="s">
        <v>559</v>
      </c>
      <c r="O522" s="4">
        <v>-842150451</v>
      </c>
      <c r="P522" s="4" t="s">
        <v>104</v>
      </c>
    </row>
    <row r="523" spans="1:16" ht="17.25" thickBot="1">
      <c r="A523" s="3"/>
      <c r="B523" s="4" t="s">
        <v>560</v>
      </c>
      <c r="C523" s="4">
        <v>0</v>
      </c>
      <c r="D523" s="4" t="s">
        <v>4</v>
      </c>
      <c r="M523" s="3"/>
      <c r="N523" s="4" t="s">
        <v>560</v>
      </c>
      <c r="O523" s="4">
        <v>-842150451</v>
      </c>
      <c r="P523" s="4" t="s">
        <v>104</v>
      </c>
    </row>
    <row r="524" spans="1:16" ht="17.25" thickBot="1">
      <c r="A524" s="3"/>
      <c r="B524" s="4" t="s">
        <v>561</v>
      </c>
      <c r="C524" s="4">
        <v>0</v>
      </c>
      <c r="D524" s="4" t="s">
        <v>4</v>
      </c>
      <c r="M524" s="3"/>
      <c r="N524" s="4" t="s">
        <v>561</v>
      </c>
      <c r="O524" s="4">
        <v>-842150451</v>
      </c>
      <c r="P524" s="4" t="s">
        <v>104</v>
      </c>
    </row>
    <row r="525" spans="1:16" ht="17.25" thickBot="1">
      <c r="A525" s="3"/>
      <c r="B525" s="4" t="s">
        <v>562</v>
      </c>
      <c r="C525" s="4">
        <v>0</v>
      </c>
      <c r="D525" s="4" t="s">
        <v>4</v>
      </c>
      <c r="M525" s="3"/>
      <c r="N525" s="4" t="s">
        <v>562</v>
      </c>
      <c r="O525" s="4">
        <v>-842150451</v>
      </c>
      <c r="P525" s="4" t="s">
        <v>104</v>
      </c>
    </row>
    <row r="526" spans="1:16" ht="17.25" thickBot="1">
      <c r="A526" s="3"/>
      <c r="B526" s="4" t="s">
        <v>563</v>
      </c>
      <c r="C526" s="4">
        <v>0</v>
      </c>
      <c r="D526" s="4" t="s">
        <v>4</v>
      </c>
      <c r="M526" s="3"/>
      <c r="N526" s="4" t="s">
        <v>563</v>
      </c>
      <c r="O526" s="4">
        <v>-842150451</v>
      </c>
      <c r="P526" s="4" t="s">
        <v>104</v>
      </c>
    </row>
    <row r="527" spans="1:16" ht="17.25" thickBot="1">
      <c r="A527" s="3"/>
      <c r="B527" s="4" t="s">
        <v>564</v>
      </c>
      <c r="C527" s="4">
        <v>0</v>
      </c>
      <c r="D527" s="4" t="s">
        <v>4</v>
      </c>
      <c r="M527" s="3"/>
      <c r="N527" s="4" t="s">
        <v>564</v>
      </c>
      <c r="O527" s="4">
        <v>-842150451</v>
      </c>
      <c r="P527" s="4" t="s">
        <v>104</v>
      </c>
    </row>
    <row r="528" spans="1:16" ht="17.25" thickBot="1">
      <c r="A528" s="3"/>
      <c r="B528" s="4" t="s">
        <v>565</v>
      </c>
      <c r="C528" s="4">
        <v>1.14988768E-2</v>
      </c>
      <c r="D528" s="4" t="s">
        <v>4</v>
      </c>
      <c r="M528" s="3"/>
      <c r="N528" s="4" t="s">
        <v>565</v>
      </c>
      <c r="O528" s="4">
        <v>-842150451</v>
      </c>
      <c r="P528" s="4" t="s">
        <v>104</v>
      </c>
    </row>
    <row r="529" spans="1:16" ht="17.25" thickBot="1">
      <c r="A529" s="3"/>
      <c r="B529" s="4" t="s">
        <v>566</v>
      </c>
      <c r="C529" s="4">
        <v>2.56179944E-2</v>
      </c>
      <c r="D529" s="4" t="s">
        <v>4</v>
      </c>
      <c r="M529" s="3"/>
      <c r="N529" s="4" t="s">
        <v>566</v>
      </c>
      <c r="O529" s="4">
        <v>-842150451</v>
      </c>
      <c r="P529" s="4" t="s">
        <v>104</v>
      </c>
    </row>
    <row r="530" spans="1:16" ht="17.25" thickBot="1">
      <c r="A530" s="3"/>
      <c r="B530" s="4" t="s">
        <v>567</v>
      </c>
      <c r="C530" s="4">
        <v>4.2008280799999999E-2</v>
      </c>
      <c r="D530" s="4" t="s">
        <v>4</v>
      </c>
      <c r="M530" s="3"/>
      <c r="N530" s="4" t="s">
        <v>567</v>
      </c>
      <c r="O530" s="4">
        <v>-842150451</v>
      </c>
      <c r="P530" s="4" t="s">
        <v>104</v>
      </c>
    </row>
    <row r="531" spans="1:16" ht="17.25" thickBot="1">
      <c r="A531" s="3"/>
      <c r="B531" s="4" t="s">
        <v>568</v>
      </c>
      <c r="C531" s="4">
        <v>5.8553710600000003E-2</v>
      </c>
      <c r="D531" s="4" t="s">
        <v>4</v>
      </c>
      <c r="M531" s="3"/>
      <c r="N531" s="4" t="s">
        <v>568</v>
      </c>
      <c r="O531" s="4">
        <v>-842150451</v>
      </c>
      <c r="P531" s="4" t="s">
        <v>104</v>
      </c>
    </row>
    <row r="532" spans="1:16" ht="17.25" thickBot="1">
      <c r="A532" s="3"/>
      <c r="B532" s="4" t="s">
        <v>569</v>
      </c>
      <c r="C532" s="4">
        <v>8.1551060100000003E-2</v>
      </c>
      <c r="D532" s="4" t="s">
        <v>4</v>
      </c>
      <c r="M532" s="3"/>
      <c r="N532" s="4" t="s">
        <v>569</v>
      </c>
      <c r="O532" s="4">
        <v>-842150451</v>
      </c>
      <c r="P532" s="4" t="s">
        <v>104</v>
      </c>
    </row>
    <row r="533" spans="1:16" ht="17.25" thickBot="1">
      <c r="A533" s="3"/>
      <c r="B533" s="4" t="s">
        <v>570</v>
      </c>
      <c r="C533" s="4">
        <v>0.113238581</v>
      </c>
      <c r="D533" s="4" t="s">
        <v>4</v>
      </c>
      <c r="M533" s="3"/>
      <c r="N533" s="4" t="s">
        <v>570</v>
      </c>
      <c r="O533" s="4">
        <v>-842150451</v>
      </c>
      <c r="P533" s="4" t="s">
        <v>104</v>
      </c>
    </row>
    <row r="534" spans="1:16" ht="17.25" thickBot="1">
      <c r="A534" s="3"/>
      <c r="B534" s="4" t="s">
        <v>571</v>
      </c>
      <c r="C534" s="4">
        <v>0.14777301300000001</v>
      </c>
      <c r="D534" s="4" t="s">
        <v>4</v>
      </c>
      <c r="M534" s="3"/>
      <c r="N534" s="4" t="s">
        <v>571</v>
      </c>
      <c r="O534" s="4">
        <v>-842150451</v>
      </c>
      <c r="P534" s="4" t="s">
        <v>104</v>
      </c>
    </row>
    <row r="535" spans="1:16" ht="17.25" thickBot="1">
      <c r="A535" s="3"/>
      <c r="B535" s="4" t="s">
        <v>572</v>
      </c>
      <c r="C535" s="4">
        <v>0.18086454299999999</v>
      </c>
      <c r="D535" s="4" t="s">
        <v>4</v>
      </c>
      <c r="M535" s="3"/>
      <c r="N535" s="4" t="s">
        <v>572</v>
      </c>
      <c r="O535" s="4">
        <v>-842150451</v>
      </c>
      <c r="P535" s="4" t="s">
        <v>104</v>
      </c>
    </row>
    <row r="536" spans="1:16" ht="17.25" thickBot="1">
      <c r="A536" s="3"/>
      <c r="B536" s="4" t="s">
        <v>573</v>
      </c>
      <c r="C536" s="4">
        <v>0.205265686</v>
      </c>
      <c r="D536" s="4" t="s">
        <v>4</v>
      </c>
      <c r="M536" s="3"/>
      <c r="N536" s="4" t="s">
        <v>573</v>
      </c>
      <c r="O536" s="4">
        <v>-842150451</v>
      </c>
      <c r="P536" s="4" t="s">
        <v>104</v>
      </c>
    </row>
    <row r="537" spans="1:16" ht="17.25" thickBot="1">
      <c r="A537" s="3"/>
      <c r="B537" s="4" t="s">
        <v>574</v>
      </c>
      <c r="C537" s="4">
        <v>0.209030986</v>
      </c>
      <c r="D537" s="4" t="s">
        <v>4</v>
      </c>
      <c r="M537" s="3"/>
      <c r="N537" s="4" t="s">
        <v>574</v>
      </c>
      <c r="O537" s="4">
        <v>-842150451</v>
      </c>
      <c r="P537" s="4" t="s">
        <v>104</v>
      </c>
    </row>
    <row r="538" spans="1:16" ht="17.25" thickBot="1">
      <c r="A538" s="3"/>
      <c r="B538" s="4" t="s">
        <v>575</v>
      </c>
      <c r="C538" s="4">
        <v>0.210492656</v>
      </c>
      <c r="D538" s="4" t="s">
        <v>4</v>
      </c>
      <c r="M538" s="3"/>
      <c r="N538" s="4" t="s">
        <v>575</v>
      </c>
      <c r="O538" s="4">
        <v>-842150451</v>
      </c>
      <c r="P538" s="4" t="s">
        <v>104</v>
      </c>
    </row>
    <row r="539" spans="1:16" ht="17.25" thickBot="1">
      <c r="A539" s="3"/>
      <c r="B539" s="4" t="s">
        <v>576</v>
      </c>
      <c r="C539" s="4">
        <v>0.20878064599999999</v>
      </c>
      <c r="D539" s="4" t="s">
        <v>4</v>
      </c>
      <c r="M539" s="3"/>
      <c r="N539" s="4" t="s">
        <v>576</v>
      </c>
      <c r="O539" s="4">
        <v>-842150451</v>
      </c>
      <c r="P539" s="4" t="s">
        <v>104</v>
      </c>
    </row>
    <row r="540" spans="1:16" ht="17.25" thickBot="1">
      <c r="A540" s="3"/>
      <c r="B540" s="4" t="s">
        <v>577</v>
      </c>
      <c r="C540" s="4">
        <v>0.204632491</v>
      </c>
      <c r="D540" s="4" t="s">
        <v>4</v>
      </c>
      <c r="M540" s="3"/>
      <c r="N540" s="4" t="s">
        <v>577</v>
      </c>
      <c r="O540" s="4">
        <v>-842150451</v>
      </c>
      <c r="P540" s="4" t="s">
        <v>104</v>
      </c>
    </row>
    <row r="541" spans="1:16" ht="17.25" thickBot="1">
      <c r="A541" s="3"/>
      <c r="B541" s="4" t="s">
        <v>578</v>
      </c>
      <c r="C541" s="4">
        <v>0.17917369299999999</v>
      </c>
      <c r="D541" s="4" t="s">
        <v>4</v>
      </c>
      <c r="M541" s="3"/>
      <c r="N541" s="4" t="s">
        <v>578</v>
      </c>
      <c r="O541" s="4">
        <v>-842150451</v>
      </c>
      <c r="P541" s="4" t="s">
        <v>104</v>
      </c>
    </row>
    <row r="542" spans="1:16" ht="17.25" thickBot="1">
      <c r="A542" s="3"/>
      <c r="B542" s="4" t="s">
        <v>579</v>
      </c>
      <c r="C542" s="4">
        <v>0.145138562</v>
      </c>
      <c r="D542" s="4" t="s">
        <v>4</v>
      </c>
      <c r="M542" s="3"/>
      <c r="N542" s="4" t="s">
        <v>579</v>
      </c>
      <c r="O542" s="4">
        <v>-842150451</v>
      </c>
      <c r="P542" s="4" t="s">
        <v>104</v>
      </c>
    </row>
    <row r="543" spans="1:16" ht="17.25" thickBot="1">
      <c r="A543" s="3"/>
      <c r="B543" s="4" t="s">
        <v>580</v>
      </c>
      <c r="C543" s="4">
        <v>0.110785499</v>
      </c>
      <c r="D543" s="4" t="s">
        <v>4</v>
      </c>
      <c r="M543" s="3"/>
      <c r="N543" s="4" t="s">
        <v>580</v>
      </c>
      <c r="O543" s="4">
        <v>-842150451</v>
      </c>
      <c r="P543" s="4" t="s">
        <v>104</v>
      </c>
    </row>
    <row r="544" spans="1:16" ht="17.25" thickBot="1">
      <c r="A544" s="3"/>
      <c r="B544" s="4" t="s">
        <v>581</v>
      </c>
      <c r="C544" s="4">
        <v>8.0167561799999995E-2</v>
      </c>
      <c r="D544" s="4" t="s">
        <v>4</v>
      </c>
      <c r="M544" s="3"/>
      <c r="N544" s="4" t="s">
        <v>581</v>
      </c>
      <c r="O544" s="4">
        <v>-842150451</v>
      </c>
      <c r="P544" s="4" t="s">
        <v>104</v>
      </c>
    </row>
    <row r="545" spans="1:16" ht="17.25" thickBot="1">
      <c r="A545" s="3"/>
      <c r="B545" s="4" t="s">
        <v>582</v>
      </c>
      <c r="C545" s="4">
        <v>5.7752400600000003E-2</v>
      </c>
      <c r="D545" s="4" t="s">
        <v>4</v>
      </c>
      <c r="M545" s="3"/>
      <c r="N545" s="4" t="s">
        <v>582</v>
      </c>
      <c r="O545" s="4">
        <v>-842150451</v>
      </c>
      <c r="P545" s="4" t="s">
        <v>104</v>
      </c>
    </row>
    <row r="546" spans="1:16" ht="17.25" thickBot="1">
      <c r="A546" s="3"/>
      <c r="B546" s="4" t="s">
        <v>583</v>
      </c>
      <c r="C546" s="4">
        <v>4.1109807800000002E-2</v>
      </c>
      <c r="D546" s="4" t="s">
        <v>4</v>
      </c>
      <c r="M546" s="3"/>
      <c r="N546" s="4" t="s">
        <v>583</v>
      </c>
      <c r="O546" s="4">
        <v>-842150451</v>
      </c>
      <c r="P546" s="4" t="s">
        <v>104</v>
      </c>
    </row>
    <row r="547" spans="1:16" ht="17.25" thickBot="1">
      <c r="A547" s="3"/>
      <c r="B547" s="4" t="s">
        <v>584</v>
      </c>
      <c r="C547" s="4">
        <v>2.4952637E-2</v>
      </c>
      <c r="D547" s="4" t="s">
        <v>4</v>
      </c>
      <c r="M547" s="3"/>
      <c r="N547" s="4" t="s">
        <v>584</v>
      </c>
      <c r="O547" s="4">
        <v>-842150451</v>
      </c>
      <c r="P547" s="4" t="s">
        <v>104</v>
      </c>
    </row>
    <row r="548" spans="1:16" ht="17.25" thickBot="1">
      <c r="A548" s="3"/>
      <c r="B548" s="4" t="s">
        <v>585</v>
      </c>
      <c r="C548" s="4">
        <v>1.12077827E-2</v>
      </c>
      <c r="D548" s="4" t="s">
        <v>4</v>
      </c>
      <c r="M548" s="3"/>
      <c r="N548" s="4" t="s">
        <v>585</v>
      </c>
      <c r="O548" s="4">
        <v>-842150451</v>
      </c>
      <c r="P548" s="4" t="s">
        <v>104</v>
      </c>
    </row>
    <row r="549" spans="1:16" ht="17.25" thickBot="1">
      <c r="A549" s="3"/>
      <c r="B549" s="4" t="s">
        <v>586</v>
      </c>
      <c r="C549" s="4">
        <v>0</v>
      </c>
      <c r="D549" s="4" t="s">
        <v>4</v>
      </c>
      <c r="M549" s="3"/>
      <c r="N549" s="4" t="s">
        <v>586</v>
      </c>
      <c r="O549" s="4">
        <v>-842150451</v>
      </c>
      <c r="P549" s="4" t="s">
        <v>104</v>
      </c>
    </row>
    <row r="550" spans="1:16" ht="17.25" thickBot="1">
      <c r="A550" s="3"/>
      <c r="B550" s="4" t="s">
        <v>587</v>
      </c>
      <c r="C550" s="4">
        <v>0</v>
      </c>
      <c r="D550" s="4" t="s">
        <v>4</v>
      </c>
      <c r="M550" s="3"/>
      <c r="N550" s="4" t="s">
        <v>587</v>
      </c>
      <c r="O550" s="4">
        <v>-842150451</v>
      </c>
      <c r="P550" s="4" t="s">
        <v>104</v>
      </c>
    </row>
    <row r="551" spans="1:16" ht="17.25" thickBot="1">
      <c r="A551" s="3"/>
      <c r="B551" s="4" t="s">
        <v>588</v>
      </c>
      <c r="C551" s="4">
        <v>0</v>
      </c>
      <c r="D551" s="4" t="s">
        <v>4</v>
      </c>
      <c r="M551" s="3"/>
      <c r="N551" s="4" t="s">
        <v>588</v>
      </c>
      <c r="O551" s="4">
        <v>-842150451</v>
      </c>
      <c r="P551" s="4" t="s">
        <v>104</v>
      </c>
    </row>
    <row r="552" spans="1:16" ht="17.25" thickBot="1">
      <c r="A552" s="3"/>
      <c r="B552" s="4" t="s">
        <v>589</v>
      </c>
      <c r="C552" s="4">
        <v>0</v>
      </c>
      <c r="D552" s="4" t="s">
        <v>4</v>
      </c>
      <c r="M552" s="3"/>
      <c r="N552" s="4" t="s">
        <v>589</v>
      </c>
      <c r="O552" s="4">
        <v>-842150451</v>
      </c>
      <c r="P552" s="4" t="s">
        <v>104</v>
      </c>
    </row>
    <row r="553" spans="1:16" ht="17.25" thickBot="1">
      <c r="A553" s="3"/>
      <c r="B553" s="4" t="s">
        <v>590</v>
      </c>
      <c r="C553" s="4">
        <v>0</v>
      </c>
      <c r="D553" s="4" t="s">
        <v>4</v>
      </c>
      <c r="M553" s="3"/>
      <c r="N553" s="4" t="s">
        <v>590</v>
      </c>
      <c r="O553" s="4">
        <v>-842150451</v>
      </c>
      <c r="P553" s="4" t="s">
        <v>104</v>
      </c>
    </row>
    <row r="554" spans="1:16" ht="17.25" thickBot="1">
      <c r="A554" s="3"/>
      <c r="B554" s="4" t="s">
        <v>591</v>
      </c>
      <c r="C554" s="4">
        <v>0</v>
      </c>
      <c r="D554" s="4" t="s">
        <v>4</v>
      </c>
      <c r="M554" s="3"/>
      <c r="N554" s="4" t="s">
        <v>591</v>
      </c>
      <c r="O554" s="4">
        <v>-842150451</v>
      </c>
      <c r="P554" s="4" t="s">
        <v>104</v>
      </c>
    </row>
    <row r="555" spans="1:16" ht="17.25" thickBot="1">
      <c r="A555" s="3"/>
      <c r="B555" s="4" t="s">
        <v>592</v>
      </c>
      <c r="C555" s="4">
        <v>0</v>
      </c>
      <c r="D555" s="4" t="s">
        <v>4</v>
      </c>
      <c r="M555" s="3"/>
      <c r="N555" s="4" t="s">
        <v>592</v>
      </c>
      <c r="O555" s="4">
        <v>-842150451</v>
      </c>
      <c r="P555" s="4" t="s">
        <v>104</v>
      </c>
    </row>
    <row r="556" spans="1:16" ht="17.25" thickBot="1">
      <c r="A556" s="3"/>
      <c r="B556" s="4" t="s">
        <v>593</v>
      </c>
      <c r="C556" s="4">
        <v>0</v>
      </c>
      <c r="D556" s="4" t="s">
        <v>4</v>
      </c>
      <c r="M556" s="3"/>
      <c r="N556" s="4" t="s">
        <v>593</v>
      </c>
      <c r="O556" s="4">
        <v>-842150451</v>
      </c>
      <c r="P556" s="4" t="s">
        <v>104</v>
      </c>
    </row>
    <row r="557" spans="1:16" ht="17.25" thickBot="1">
      <c r="A557" s="3"/>
      <c r="B557" s="4" t="s">
        <v>594</v>
      </c>
      <c r="C557" s="4">
        <v>0</v>
      </c>
      <c r="D557" s="4" t="s">
        <v>4</v>
      </c>
      <c r="M557" s="3"/>
      <c r="N557" s="4" t="s">
        <v>594</v>
      </c>
      <c r="O557" s="4">
        <v>-842150451</v>
      </c>
      <c r="P557" s="4" t="s">
        <v>104</v>
      </c>
    </row>
    <row r="558" spans="1:16" ht="17.25" thickBot="1">
      <c r="A558" s="3"/>
      <c r="B558" s="4" t="s">
        <v>595</v>
      </c>
      <c r="C558" s="4">
        <v>0</v>
      </c>
      <c r="D558" s="4" t="s">
        <v>4</v>
      </c>
      <c r="M558" s="3"/>
      <c r="N558" s="4" t="s">
        <v>595</v>
      </c>
      <c r="O558" s="4">
        <v>-842150451</v>
      </c>
      <c r="P558" s="4" t="s">
        <v>104</v>
      </c>
    </row>
    <row r="559" spans="1:16" ht="17.25" thickBot="1">
      <c r="A559" s="3"/>
      <c r="B559" s="4" t="s">
        <v>596</v>
      </c>
      <c r="C559" s="4">
        <v>0</v>
      </c>
      <c r="D559" s="4" t="s">
        <v>4</v>
      </c>
      <c r="M559" s="3"/>
      <c r="N559" s="4" t="s">
        <v>596</v>
      </c>
      <c r="O559" s="4">
        <v>-842150451</v>
      </c>
      <c r="P559" s="4" t="s">
        <v>104</v>
      </c>
    </row>
    <row r="560" spans="1:16" ht="17.25" thickBot="1">
      <c r="A560" s="3"/>
      <c r="B560" s="4" t="s">
        <v>597</v>
      </c>
      <c r="C560" s="4">
        <v>0</v>
      </c>
      <c r="D560" s="4" t="s">
        <v>4</v>
      </c>
      <c r="M560" s="3"/>
      <c r="N560" s="4" t="s">
        <v>597</v>
      </c>
      <c r="O560" s="4">
        <v>-842150451</v>
      </c>
      <c r="P560" s="4" t="s">
        <v>104</v>
      </c>
    </row>
    <row r="561" spans="1:16" ht="17.25" thickBot="1">
      <c r="A561" s="3"/>
      <c r="B561" s="4" t="s">
        <v>598</v>
      </c>
      <c r="C561" s="4">
        <v>0</v>
      </c>
      <c r="D561" s="4" t="s">
        <v>4</v>
      </c>
      <c r="M561" s="3"/>
      <c r="N561" s="4" t="s">
        <v>598</v>
      </c>
      <c r="O561" s="4">
        <v>-842150451</v>
      </c>
      <c r="P561" s="4" t="s">
        <v>104</v>
      </c>
    </row>
    <row r="562" spans="1:16" ht="17.25" thickBot="1">
      <c r="A562" s="3"/>
      <c r="B562" s="4" t="s">
        <v>599</v>
      </c>
      <c r="C562" s="4">
        <v>0</v>
      </c>
      <c r="D562" s="4" t="s">
        <v>4</v>
      </c>
      <c r="M562" s="3"/>
      <c r="N562" s="4" t="s">
        <v>599</v>
      </c>
      <c r="O562" s="4">
        <v>-842150451</v>
      </c>
      <c r="P562" s="4" t="s">
        <v>104</v>
      </c>
    </row>
    <row r="563" spans="1:16" ht="17.25" thickBot="1">
      <c r="A563" s="3"/>
      <c r="B563" s="4" t="s">
        <v>600</v>
      </c>
      <c r="C563" s="4">
        <v>0</v>
      </c>
      <c r="D563" s="4" t="s">
        <v>4</v>
      </c>
      <c r="M563" s="3"/>
      <c r="N563" s="4" t="s">
        <v>600</v>
      </c>
      <c r="O563" s="4">
        <v>-842150451</v>
      </c>
      <c r="P563" s="4" t="s">
        <v>104</v>
      </c>
    </row>
    <row r="564" spans="1:16" ht="17.25" thickBot="1">
      <c r="A564" s="3"/>
      <c r="B564" s="4" t="s">
        <v>601</v>
      </c>
      <c r="C564" s="4">
        <v>0</v>
      </c>
      <c r="D564" s="4" t="s">
        <v>4</v>
      </c>
      <c r="M564" s="3"/>
      <c r="N564" s="4" t="s">
        <v>601</v>
      </c>
      <c r="O564" s="4">
        <v>-842150451</v>
      </c>
      <c r="P564" s="4" t="s">
        <v>104</v>
      </c>
    </row>
    <row r="565" spans="1:16" ht="17.25" thickBot="1">
      <c r="A565" s="3"/>
      <c r="B565" s="4" t="s">
        <v>602</v>
      </c>
      <c r="C565" s="4">
        <v>0</v>
      </c>
      <c r="D565" s="4" t="s">
        <v>4</v>
      </c>
      <c r="M565" s="3"/>
      <c r="N565" s="4" t="s">
        <v>602</v>
      </c>
      <c r="O565" s="4">
        <v>-842150451</v>
      </c>
      <c r="P565" s="4" t="s">
        <v>104</v>
      </c>
    </row>
    <row r="566" spans="1:16" ht="17.25" thickBot="1">
      <c r="A566" s="3"/>
      <c r="B566" s="4" t="s">
        <v>603</v>
      </c>
      <c r="C566" s="4">
        <v>0</v>
      </c>
      <c r="D566" s="4" t="s">
        <v>4</v>
      </c>
      <c r="M566" s="3"/>
      <c r="N566" s="4" t="s">
        <v>603</v>
      </c>
      <c r="O566" s="4">
        <v>-842150451</v>
      </c>
      <c r="P566" s="4" t="s">
        <v>104</v>
      </c>
    </row>
    <row r="567" spans="1:16" ht="17.25" thickBot="1">
      <c r="A567" s="3"/>
      <c r="B567" s="4" t="s">
        <v>604</v>
      </c>
      <c r="C567" s="4">
        <v>0</v>
      </c>
      <c r="D567" s="4" t="s">
        <v>4</v>
      </c>
      <c r="M567" s="3"/>
      <c r="N567" s="4" t="s">
        <v>604</v>
      </c>
      <c r="O567" s="4">
        <v>-842150451</v>
      </c>
      <c r="P567" s="4" t="s">
        <v>104</v>
      </c>
    </row>
    <row r="568" spans="1:16" ht="17.25" thickBot="1">
      <c r="A568" s="3"/>
      <c r="B568" s="4" t="s">
        <v>605</v>
      </c>
      <c r="C568" s="4">
        <v>0</v>
      </c>
      <c r="D568" s="4" t="s">
        <v>4</v>
      </c>
      <c r="M568" s="3"/>
      <c r="N568" s="4" t="s">
        <v>605</v>
      </c>
      <c r="O568" s="4">
        <v>-842150451</v>
      </c>
      <c r="P568" s="4" t="s">
        <v>104</v>
      </c>
    </row>
    <row r="569" spans="1:16" ht="17.25" thickBot="1">
      <c r="A569" s="3"/>
      <c r="B569" s="4" t="s">
        <v>606</v>
      </c>
      <c r="C569" s="4">
        <v>0</v>
      </c>
      <c r="D569" s="4" t="s">
        <v>4</v>
      </c>
      <c r="M569" s="3"/>
      <c r="N569" s="4" t="s">
        <v>606</v>
      </c>
      <c r="O569" s="4">
        <v>-842150451</v>
      </c>
      <c r="P569" s="4" t="s">
        <v>104</v>
      </c>
    </row>
    <row r="570" spans="1:16" ht="17.25" thickBot="1">
      <c r="A570" s="3"/>
      <c r="B570" s="4" t="s">
        <v>607</v>
      </c>
      <c r="C570" s="4">
        <v>0</v>
      </c>
      <c r="D570" s="4" t="s">
        <v>4</v>
      </c>
      <c r="M570" s="3"/>
      <c r="N570" s="4" t="s">
        <v>607</v>
      </c>
      <c r="O570" s="4">
        <v>-842150451</v>
      </c>
      <c r="P570" s="4" t="s">
        <v>104</v>
      </c>
    </row>
    <row r="571" spans="1:16" ht="17.25" thickBot="1">
      <c r="A571" s="3"/>
      <c r="B571" s="4" t="s">
        <v>608</v>
      </c>
      <c r="C571" s="4">
        <v>0</v>
      </c>
      <c r="D571" s="4" t="s">
        <v>4</v>
      </c>
      <c r="M571" s="3"/>
      <c r="N571" s="4" t="s">
        <v>608</v>
      </c>
      <c r="O571" s="4">
        <v>-842150451</v>
      </c>
      <c r="P571" s="4" t="s">
        <v>104</v>
      </c>
    </row>
    <row r="572" spans="1:16" ht="17.25" thickBot="1">
      <c r="A572" s="3"/>
      <c r="B572" s="4" t="s">
        <v>609</v>
      </c>
      <c r="C572" s="4">
        <v>0</v>
      </c>
      <c r="D572" s="4" t="s">
        <v>4</v>
      </c>
      <c r="M572" s="3"/>
      <c r="N572" s="4" t="s">
        <v>609</v>
      </c>
      <c r="O572" s="4">
        <v>-842150451</v>
      </c>
      <c r="P572" s="4" t="s">
        <v>104</v>
      </c>
    </row>
    <row r="573" spans="1:16" ht="17.25" thickBot="1">
      <c r="A573" s="3"/>
      <c r="B573" s="4" t="s">
        <v>610</v>
      </c>
      <c r="C573" s="4">
        <v>0</v>
      </c>
      <c r="D573" s="4" t="s">
        <v>4</v>
      </c>
      <c r="M573" s="3"/>
      <c r="N573" s="4" t="s">
        <v>610</v>
      </c>
      <c r="O573" s="4">
        <v>-842150451</v>
      </c>
      <c r="P573" s="4" t="s">
        <v>104</v>
      </c>
    </row>
    <row r="574" spans="1:16" ht="17.25" thickBot="1">
      <c r="A574" s="3"/>
      <c r="B574" s="4" t="s">
        <v>611</v>
      </c>
      <c r="C574" s="4">
        <v>0</v>
      </c>
      <c r="D574" s="4" t="s">
        <v>4</v>
      </c>
      <c r="M574" s="3"/>
      <c r="N574" s="4" t="s">
        <v>611</v>
      </c>
      <c r="O574" s="4">
        <v>-842150451</v>
      </c>
      <c r="P574" s="4" t="s">
        <v>104</v>
      </c>
    </row>
    <row r="575" spans="1:16" ht="17.25" thickBot="1">
      <c r="A575" s="3"/>
      <c r="B575" s="4" t="s">
        <v>612</v>
      </c>
      <c r="C575" s="4">
        <v>0</v>
      </c>
      <c r="D575" s="4" t="s">
        <v>4</v>
      </c>
      <c r="M575" s="3"/>
      <c r="N575" s="4" t="s">
        <v>612</v>
      </c>
      <c r="O575" s="4">
        <v>-842150451</v>
      </c>
      <c r="P575" s="4" t="s">
        <v>104</v>
      </c>
    </row>
    <row r="576" spans="1:16" ht="17.25" thickBot="1">
      <c r="A576" s="3"/>
      <c r="B576" s="4" t="s">
        <v>613</v>
      </c>
      <c r="C576" s="4">
        <v>0</v>
      </c>
      <c r="D576" s="4" t="s">
        <v>4</v>
      </c>
      <c r="M576" s="3"/>
      <c r="N576" s="4" t="s">
        <v>613</v>
      </c>
      <c r="O576" s="4">
        <v>-842150451</v>
      </c>
      <c r="P576" s="4" t="s">
        <v>104</v>
      </c>
    </row>
    <row r="577" spans="1:16" ht="17.25" thickBot="1">
      <c r="A577" s="3"/>
      <c r="B577" s="4" t="s">
        <v>614</v>
      </c>
      <c r="C577" s="4">
        <v>0</v>
      </c>
      <c r="D577" s="4" t="s">
        <v>4</v>
      </c>
      <c r="M577" s="3"/>
      <c r="N577" s="4" t="s">
        <v>614</v>
      </c>
      <c r="O577" s="4">
        <v>-842150451</v>
      </c>
      <c r="P577" s="4" t="s">
        <v>104</v>
      </c>
    </row>
    <row r="578" spans="1:16" ht="17.25" thickBot="1">
      <c r="A578" s="3"/>
      <c r="B578" s="4" t="s">
        <v>615</v>
      </c>
      <c r="C578" s="4">
        <v>0</v>
      </c>
      <c r="D578" s="4" t="s">
        <v>4</v>
      </c>
      <c r="M578" s="3"/>
      <c r="N578" s="4" t="s">
        <v>615</v>
      </c>
      <c r="O578" s="4">
        <v>-842150451</v>
      </c>
      <c r="P578" s="4" t="s">
        <v>104</v>
      </c>
    </row>
    <row r="579" spans="1:16" ht="17.25" thickBot="1">
      <c r="A579" s="3"/>
      <c r="B579" s="4" t="s">
        <v>616</v>
      </c>
      <c r="C579" s="4">
        <v>0</v>
      </c>
      <c r="D579" s="4" t="s">
        <v>4</v>
      </c>
      <c r="M579" s="3"/>
      <c r="N579" s="4" t="s">
        <v>616</v>
      </c>
      <c r="O579" s="4">
        <v>-842150451</v>
      </c>
      <c r="P579" s="4" t="s">
        <v>104</v>
      </c>
    </row>
    <row r="580" spans="1:16" ht="17.25" thickBot="1">
      <c r="A580" s="3"/>
      <c r="B580" s="4" t="s">
        <v>617</v>
      </c>
      <c r="C580" s="4">
        <v>0</v>
      </c>
      <c r="D580" s="4" t="s">
        <v>4</v>
      </c>
      <c r="M580" s="3"/>
      <c r="N580" s="4" t="s">
        <v>617</v>
      </c>
      <c r="O580" s="4">
        <v>-842150451</v>
      </c>
      <c r="P580" s="4" t="s">
        <v>104</v>
      </c>
    </row>
    <row r="581" spans="1:16" ht="17.25" thickBot="1">
      <c r="A581" s="3"/>
      <c r="B581" s="4" t="s">
        <v>618</v>
      </c>
      <c r="C581" s="4">
        <v>0</v>
      </c>
      <c r="D581" s="4" t="s">
        <v>4</v>
      </c>
      <c r="M581" s="3"/>
      <c r="N581" s="4" t="s">
        <v>618</v>
      </c>
      <c r="O581" s="4">
        <v>-842150451</v>
      </c>
      <c r="P581" s="4" t="s">
        <v>104</v>
      </c>
    </row>
    <row r="582" spans="1:16" ht="17.25" thickBot="1">
      <c r="A582" s="3"/>
      <c r="B582" s="4" t="s">
        <v>619</v>
      </c>
      <c r="C582" s="4">
        <v>0</v>
      </c>
      <c r="D582" s="4" t="s">
        <v>4</v>
      </c>
      <c r="M582" s="3"/>
      <c r="N582" s="4" t="s">
        <v>619</v>
      </c>
      <c r="O582" s="4">
        <v>-842150451</v>
      </c>
      <c r="P582" s="4" t="s">
        <v>104</v>
      </c>
    </row>
    <row r="583" spans="1:16" ht="17.25" thickBot="1">
      <c r="A583" s="3"/>
      <c r="B583" s="4" t="s">
        <v>620</v>
      </c>
      <c r="C583" s="4">
        <v>0</v>
      </c>
      <c r="D583" s="4" t="s">
        <v>4</v>
      </c>
      <c r="M583" s="3"/>
      <c r="N583" s="4" t="s">
        <v>620</v>
      </c>
      <c r="O583" s="4">
        <v>-842150451</v>
      </c>
      <c r="P583" s="4" t="s">
        <v>104</v>
      </c>
    </row>
    <row r="584" spans="1:16" ht="17.25" thickBot="1">
      <c r="A584" s="3"/>
      <c r="B584" s="4" t="s">
        <v>621</v>
      </c>
      <c r="C584" s="4">
        <v>0</v>
      </c>
      <c r="D584" s="4" t="s">
        <v>4</v>
      </c>
      <c r="M584" s="3"/>
      <c r="N584" s="4" t="s">
        <v>621</v>
      </c>
      <c r="O584" s="4">
        <v>-842150451</v>
      </c>
      <c r="P584" s="4" t="s">
        <v>104</v>
      </c>
    </row>
    <row r="585" spans="1:16" ht="17.25" thickBot="1">
      <c r="A585" s="3"/>
      <c r="B585" s="4" t="s">
        <v>622</v>
      </c>
      <c r="C585" s="4">
        <v>0</v>
      </c>
      <c r="D585" s="4" t="s">
        <v>4</v>
      </c>
      <c r="M585" s="3"/>
      <c r="N585" s="4" t="s">
        <v>622</v>
      </c>
      <c r="O585" s="4">
        <v>-842150451</v>
      </c>
      <c r="P585" s="4" t="s">
        <v>104</v>
      </c>
    </row>
    <row r="586" spans="1:16" ht="17.25" thickBot="1">
      <c r="A586" s="3"/>
      <c r="B586" s="4" t="s">
        <v>623</v>
      </c>
      <c r="C586" s="4">
        <v>0</v>
      </c>
      <c r="D586" s="4" t="s">
        <v>4</v>
      </c>
      <c r="M586" s="3"/>
      <c r="N586" s="4" t="s">
        <v>623</v>
      </c>
      <c r="O586" s="4">
        <v>-842150451</v>
      </c>
      <c r="P586" s="4" t="s">
        <v>104</v>
      </c>
    </row>
    <row r="587" spans="1:16" ht="17.25" thickBot="1">
      <c r="A587" s="3"/>
      <c r="B587" s="4" t="s">
        <v>624</v>
      </c>
      <c r="C587" s="4">
        <v>0</v>
      </c>
      <c r="D587" s="4" t="s">
        <v>4</v>
      </c>
      <c r="M587" s="3"/>
      <c r="N587" s="4" t="s">
        <v>624</v>
      </c>
      <c r="O587" s="4">
        <v>-842150451</v>
      </c>
      <c r="P587" s="4" t="s">
        <v>104</v>
      </c>
    </row>
    <row r="588" spans="1:16" ht="17.25" thickBot="1">
      <c r="A588" s="3"/>
      <c r="B588" s="4" t="s">
        <v>625</v>
      </c>
      <c r="C588" s="4">
        <v>0</v>
      </c>
      <c r="D588" s="4" t="s">
        <v>4</v>
      </c>
      <c r="M588" s="3"/>
      <c r="N588" s="4" t="s">
        <v>625</v>
      </c>
      <c r="O588" s="4">
        <v>-842150451</v>
      </c>
      <c r="P588" s="4" t="s">
        <v>104</v>
      </c>
    </row>
    <row r="589" spans="1:16" ht="17.25" thickBot="1">
      <c r="A589" s="3"/>
      <c r="B589" s="4" t="s">
        <v>626</v>
      </c>
      <c r="C589" s="4">
        <v>0</v>
      </c>
      <c r="D589" s="4" t="s">
        <v>4</v>
      </c>
      <c r="M589" s="3"/>
      <c r="N589" s="4" t="s">
        <v>626</v>
      </c>
      <c r="O589" s="4">
        <v>-842150451</v>
      </c>
      <c r="P589" s="4" t="s">
        <v>104</v>
      </c>
    </row>
    <row r="590" spans="1:16" ht="17.25" thickBot="1">
      <c r="A590" s="3"/>
      <c r="B590" s="4" t="s">
        <v>627</v>
      </c>
      <c r="C590" s="4">
        <v>0</v>
      </c>
      <c r="D590" s="4" t="s">
        <v>4</v>
      </c>
      <c r="M590" s="3"/>
      <c r="N590" s="4" t="s">
        <v>627</v>
      </c>
      <c r="O590" s="4">
        <v>-842150451</v>
      </c>
      <c r="P590" s="4" t="s">
        <v>104</v>
      </c>
    </row>
    <row r="591" spans="1:16" ht="17.25" thickBot="1">
      <c r="A591" s="3"/>
      <c r="B591" s="4" t="s">
        <v>628</v>
      </c>
      <c r="C591" s="4">
        <v>0</v>
      </c>
      <c r="D591" s="4" t="s">
        <v>4</v>
      </c>
      <c r="M591" s="3"/>
      <c r="N591" s="4" t="s">
        <v>628</v>
      </c>
      <c r="O591" s="4">
        <v>-842150451</v>
      </c>
      <c r="P591" s="4" t="s">
        <v>104</v>
      </c>
    </row>
    <row r="592" spans="1:16" ht="17.25" thickBot="1">
      <c r="A592" s="3"/>
      <c r="B592" s="4" t="s">
        <v>629</v>
      </c>
      <c r="C592" s="4">
        <v>0</v>
      </c>
      <c r="D592" s="4" t="s">
        <v>4</v>
      </c>
      <c r="M592" s="3"/>
      <c r="N592" s="4" t="s">
        <v>629</v>
      </c>
      <c r="O592" s="4">
        <v>-842150451</v>
      </c>
      <c r="P592" s="4" t="s">
        <v>104</v>
      </c>
    </row>
    <row r="593" spans="1:16" ht="17.25" thickBot="1">
      <c r="A593" s="3"/>
      <c r="B593" s="4" t="s">
        <v>630</v>
      </c>
      <c r="C593" s="4">
        <v>0</v>
      </c>
      <c r="D593" s="4" t="s">
        <v>4</v>
      </c>
      <c r="M593" s="3"/>
      <c r="N593" s="4" t="s">
        <v>630</v>
      </c>
      <c r="O593" s="4">
        <v>-842150451</v>
      </c>
      <c r="P593" s="4" t="s">
        <v>104</v>
      </c>
    </row>
    <row r="594" spans="1:16" ht="17.25" thickBot="1">
      <c r="A594" s="3"/>
      <c r="B594" s="4" t="s">
        <v>631</v>
      </c>
      <c r="C594" s="4">
        <v>0</v>
      </c>
      <c r="D594" s="4" t="s">
        <v>4</v>
      </c>
      <c r="M594" s="3"/>
      <c r="N594" s="4" t="s">
        <v>631</v>
      </c>
      <c r="O594" s="4">
        <v>-842150451</v>
      </c>
      <c r="P594" s="4" t="s">
        <v>104</v>
      </c>
    </row>
    <row r="595" spans="1:16" ht="17.25" thickBot="1">
      <c r="A595" s="3"/>
      <c r="B595" s="4" t="s">
        <v>632</v>
      </c>
      <c r="C595" s="4">
        <v>0</v>
      </c>
      <c r="D595" s="4" t="s">
        <v>4</v>
      </c>
      <c r="M595" s="3"/>
      <c r="N595" s="4" t="s">
        <v>632</v>
      </c>
      <c r="O595" s="4">
        <v>-842150451</v>
      </c>
      <c r="P595" s="4" t="s">
        <v>104</v>
      </c>
    </row>
    <row r="596" spans="1:16" ht="17.25" thickBot="1">
      <c r="A596" s="3"/>
      <c r="B596" s="4" t="s">
        <v>633</v>
      </c>
      <c r="C596" s="4">
        <v>0</v>
      </c>
      <c r="D596" s="4" t="s">
        <v>4</v>
      </c>
      <c r="M596" s="3"/>
      <c r="N596" s="4" t="s">
        <v>633</v>
      </c>
      <c r="O596" s="4">
        <v>-842150451</v>
      </c>
      <c r="P596" s="4" t="s">
        <v>104</v>
      </c>
    </row>
    <row r="597" spans="1:16" ht="17.25" thickBot="1">
      <c r="A597" s="3"/>
      <c r="B597" s="4" t="s">
        <v>634</v>
      </c>
      <c r="C597" s="4">
        <v>0</v>
      </c>
      <c r="D597" s="4" t="s">
        <v>4</v>
      </c>
      <c r="M597" s="3"/>
      <c r="N597" s="4" t="s">
        <v>634</v>
      </c>
      <c r="O597" s="4">
        <v>-842150451</v>
      </c>
      <c r="P597" s="4" t="s">
        <v>104</v>
      </c>
    </row>
    <row r="598" spans="1:16" ht="17.25" thickBot="1">
      <c r="A598" s="3"/>
      <c r="B598" s="4" t="s">
        <v>635</v>
      </c>
      <c r="C598" s="4">
        <v>0</v>
      </c>
      <c r="D598" s="4" t="s">
        <v>4</v>
      </c>
      <c r="M598" s="3"/>
      <c r="N598" s="4" t="s">
        <v>635</v>
      </c>
      <c r="O598" s="4">
        <v>-842150451</v>
      </c>
      <c r="P598" s="4" t="s">
        <v>104</v>
      </c>
    </row>
    <row r="599" spans="1:16" ht="17.25" thickBot="1">
      <c r="A599" s="3"/>
      <c r="B599" s="4" t="s">
        <v>636</v>
      </c>
      <c r="C599" s="4">
        <v>0</v>
      </c>
      <c r="D599" s="4" t="s">
        <v>4</v>
      </c>
      <c r="M599" s="3"/>
      <c r="N599" s="4" t="s">
        <v>636</v>
      </c>
      <c r="O599" s="4">
        <v>-842150451</v>
      </c>
      <c r="P599" s="4" t="s">
        <v>104</v>
      </c>
    </row>
    <row r="600" spans="1:16" ht="17.25" thickBot="1">
      <c r="A600" s="3"/>
      <c r="B600" s="4" t="s">
        <v>637</v>
      </c>
      <c r="C600" s="4">
        <v>0</v>
      </c>
      <c r="D600" s="4" t="s">
        <v>4</v>
      </c>
      <c r="M600" s="3"/>
      <c r="N600" s="4" t="s">
        <v>637</v>
      </c>
      <c r="O600" s="4">
        <v>-842150451</v>
      </c>
      <c r="P600" s="4" t="s">
        <v>104</v>
      </c>
    </row>
    <row r="601" spans="1:16" ht="17.25" thickBot="1">
      <c r="A601" s="3"/>
      <c r="B601" s="4" t="s">
        <v>638</v>
      </c>
      <c r="C601" s="4">
        <v>0</v>
      </c>
      <c r="D601" s="4" t="s">
        <v>4</v>
      </c>
      <c r="M601" s="3"/>
      <c r="N601" s="4" t="s">
        <v>638</v>
      </c>
      <c r="O601" s="4">
        <v>-842150451</v>
      </c>
      <c r="P601" s="4" t="s">
        <v>104</v>
      </c>
    </row>
    <row r="602" spans="1:16" ht="17.25" thickBot="1">
      <c r="A602" s="3"/>
      <c r="B602" s="4" t="s">
        <v>639</v>
      </c>
      <c r="C602" s="4">
        <v>0</v>
      </c>
      <c r="D602" s="4" t="s">
        <v>4</v>
      </c>
      <c r="M602" s="3"/>
      <c r="N602" s="4" t="s">
        <v>639</v>
      </c>
      <c r="O602" s="4">
        <v>-842150451</v>
      </c>
      <c r="P602" s="4" t="s">
        <v>104</v>
      </c>
    </row>
    <row r="603" spans="1:16" ht="17.25" thickBot="1">
      <c r="A603" s="3"/>
      <c r="B603" s="4" t="s">
        <v>640</v>
      </c>
      <c r="C603" s="4">
        <v>0</v>
      </c>
      <c r="D603" s="4" t="s">
        <v>4</v>
      </c>
      <c r="M603" s="3"/>
      <c r="N603" s="4" t="s">
        <v>640</v>
      </c>
      <c r="O603" s="4">
        <v>-842150451</v>
      </c>
      <c r="P603" s="4" t="s">
        <v>104</v>
      </c>
    </row>
    <row r="604" spans="1:16" ht="17.25" thickBot="1">
      <c r="A604" s="3"/>
      <c r="B604" s="4" t="s">
        <v>641</v>
      </c>
      <c r="C604" s="4">
        <v>0</v>
      </c>
      <c r="D604" s="4" t="s">
        <v>4</v>
      </c>
      <c r="M604" s="3"/>
      <c r="N604" s="4" t="s">
        <v>641</v>
      </c>
      <c r="O604" s="4">
        <v>-842150451</v>
      </c>
      <c r="P604" s="4" t="s">
        <v>104</v>
      </c>
    </row>
    <row r="605" spans="1:16" ht="17.25" thickBot="1">
      <c r="A605" s="3"/>
      <c r="B605" s="4" t="s">
        <v>642</v>
      </c>
      <c r="C605" s="4">
        <v>0</v>
      </c>
      <c r="D605" s="4" t="s">
        <v>4</v>
      </c>
      <c r="M605" s="3"/>
      <c r="N605" s="4" t="s">
        <v>642</v>
      </c>
      <c r="O605" s="4">
        <v>-842150451</v>
      </c>
      <c r="P605" s="4" t="s">
        <v>104</v>
      </c>
    </row>
    <row r="606" spans="1:16" ht="17.25" thickBot="1">
      <c r="A606" s="3"/>
      <c r="B606" s="4" t="s">
        <v>643</v>
      </c>
      <c r="C606" s="4">
        <v>0</v>
      </c>
      <c r="D606" s="4" t="s">
        <v>4</v>
      </c>
      <c r="M606" s="3"/>
      <c r="N606" s="4" t="s">
        <v>643</v>
      </c>
      <c r="O606" s="4">
        <v>-842150451</v>
      </c>
      <c r="P606" s="4" t="s">
        <v>104</v>
      </c>
    </row>
    <row r="607" spans="1:16" ht="17.25" thickBot="1">
      <c r="A607" s="3"/>
      <c r="B607" s="4" t="s">
        <v>644</v>
      </c>
      <c r="C607" s="4">
        <v>0</v>
      </c>
      <c r="D607" s="4" t="s">
        <v>4</v>
      </c>
      <c r="M607" s="3"/>
      <c r="N607" s="4" t="s">
        <v>644</v>
      </c>
      <c r="O607" s="4">
        <v>-842150451</v>
      </c>
      <c r="P607" s="4" t="s">
        <v>104</v>
      </c>
    </row>
    <row r="608" spans="1:16" ht="17.25" thickBot="1">
      <c r="A608" s="3"/>
      <c r="B608" s="4" t="s">
        <v>645</v>
      </c>
      <c r="C608" s="4">
        <v>0</v>
      </c>
      <c r="D608" s="4" t="s">
        <v>4</v>
      </c>
      <c r="M608" s="3"/>
      <c r="N608" s="4" t="s">
        <v>645</v>
      </c>
      <c r="O608" s="4">
        <v>-842150451</v>
      </c>
      <c r="P608" s="4" t="s">
        <v>104</v>
      </c>
    </row>
    <row r="609" spans="1:16" ht="17.25" thickBot="1">
      <c r="A609" s="3"/>
      <c r="B609" s="4" t="s">
        <v>646</v>
      </c>
      <c r="C609" s="4">
        <v>0</v>
      </c>
      <c r="D609" s="4" t="s">
        <v>4</v>
      </c>
      <c r="M609" s="3"/>
      <c r="N609" s="4" t="s">
        <v>646</v>
      </c>
      <c r="O609" s="4">
        <v>-842150451</v>
      </c>
      <c r="P609" s="4" t="s">
        <v>104</v>
      </c>
    </row>
    <row r="610" spans="1:16" ht="17.25" thickBot="1">
      <c r="A610" s="3"/>
      <c r="B610" s="4" t="s">
        <v>647</v>
      </c>
      <c r="C610" s="4">
        <v>0</v>
      </c>
      <c r="D610" s="4" t="s">
        <v>4</v>
      </c>
      <c r="M610" s="3"/>
      <c r="N610" s="4" t="s">
        <v>647</v>
      </c>
      <c r="O610" s="4">
        <v>-842150451</v>
      </c>
      <c r="P610" s="4" t="s">
        <v>104</v>
      </c>
    </row>
    <row r="611" spans="1:16" ht="17.25" thickBot="1">
      <c r="A611" s="3"/>
      <c r="B611" s="4" t="s">
        <v>648</v>
      </c>
      <c r="C611" s="4">
        <v>0</v>
      </c>
      <c r="D611" s="4" t="s">
        <v>4</v>
      </c>
      <c r="M611" s="3"/>
      <c r="N611" s="4" t="s">
        <v>648</v>
      </c>
      <c r="O611" s="4">
        <v>-842150451</v>
      </c>
      <c r="P611" s="4" t="s">
        <v>104</v>
      </c>
    </row>
    <row r="612" spans="1:16" ht="17.25" thickBot="1">
      <c r="A612" s="3"/>
      <c r="B612" s="4" t="s">
        <v>649</v>
      </c>
      <c r="C612" s="4">
        <v>0</v>
      </c>
      <c r="D612" s="4" t="s">
        <v>4</v>
      </c>
      <c r="M612" s="3"/>
      <c r="N612" s="4" t="s">
        <v>649</v>
      </c>
      <c r="O612" s="4">
        <v>-842150451</v>
      </c>
      <c r="P612" s="4" t="s">
        <v>104</v>
      </c>
    </row>
    <row r="613" spans="1:16" ht="17.25" thickBot="1">
      <c r="A613" s="3"/>
      <c r="B613" s="4" t="s">
        <v>650</v>
      </c>
      <c r="C613" s="4">
        <v>0</v>
      </c>
      <c r="D613" s="4" t="s">
        <v>4</v>
      </c>
      <c r="M613" s="3"/>
      <c r="N613" s="4" t="s">
        <v>650</v>
      </c>
      <c r="O613" s="4">
        <v>-842150451</v>
      </c>
      <c r="P613" s="4" t="s">
        <v>104</v>
      </c>
    </row>
    <row r="614" spans="1:16" ht="17.25" thickBot="1">
      <c r="A614" s="3"/>
      <c r="B614" s="4" t="s">
        <v>651</v>
      </c>
      <c r="C614" s="4">
        <v>0</v>
      </c>
      <c r="D614" s="4" t="s">
        <v>4</v>
      </c>
      <c r="M614" s="3"/>
      <c r="N614" s="4" t="s">
        <v>651</v>
      </c>
      <c r="O614" s="4">
        <v>-842150451</v>
      </c>
      <c r="P614" s="4" t="s">
        <v>104</v>
      </c>
    </row>
    <row r="615" spans="1:16" ht="17.25" thickBot="1">
      <c r="A615" s="3"/>
      <c r="B615" s="4" t="s">
        <v>652</v>
      </c>
      <c r="C615" s="4">
        <v>0</v>
      </c>
      <c r="D615" s="4" t="s">
        <v>4</v>
      </c>
      <c r="M615" s="3"/>
      <c r="N615" s="4" t="s">
        <v>652</v>
      </c>
      <c r="O615" s="4">
        <v>-842150451</v>
      </c>
      <c r="P615" s="4" t="s">
        <v>104</v>
      </c>
    </row>
    <row r="616" spans="1:16" ht="17.25" thickBot="1">
      <c r="A616" s="3"/>
      <c r="B616" s="4" t="s">
        <v>653</v>
      </c>
      <c r="C616" s="4">
        <v>0</v>
      </c>
      <c r="D616" s="4" t="s">
        <v>4</v>
      </c>
      <c r="M616" s="3"/>
      <c r="N616" s="4" t="s">
        <v>653</v>
      </c>
      <c r="O616" s="4">
        <v>-842150451</v>
      </c>
      <c r="P616" s="4" t="s">
        <v>104</v>
      </c>
    </row>
    <row r="617" spans="1:16" ht="17.25" thickBot="1">
      <c r="A617" s="3"/>
      <c r="B617" s="4" t="s">
        <v>654</v>
      </c>
      <c r="C617" s="4">
        <v>0</v>
      </c>
      <c r="D617" s="4" t="s">
        <v>4</v>
      </c>
      <c r="M617" s="3"/>
      <c r="N617" s="4" t="s">
        <v>654</v>
      </c>
      <c r="O617" s="4">
        <v>-842150451</v>
      </c>
      <c r="P617" s="4" t="s">
        <v>104</v>
      </c>
    </row>
    <row r="618" spans="1:16" ht="17.25" thickBot="1">
      <c r="A618" s="3"/>
      <c r="B618" s="4" t="s">
        <v>655</v>
      </c>
      <c r="C618" s="4">
        <v>0</v>
      </c>
      <c r="D618" s="4" t="s">
        <v>4</v>
      </c>
      <c r="M618" s="3"/>
      <c r="N618" s="4" t="s">
        <v>655</v>
      </c>
      <c r="O618" s="4">
        <v>-842150451</v>
      </c>
      <c r="P618" s="4" t="s">
        <v>104</v>
      </c>
    </row>
    <row r="619" spans="1:16" ht="17.25" thickBot="1">
      <c r="A619" s="3"/>
      <c r="B619" s="4" t="s">
        <v>656</v>
      </c>
      <c r="C619" s="4">
        <v>0</v>
      </c>
      <c r="D619" s="4" t="s">
        <v>4</v>
      </c>
      <c r="M619" s="3"/>
      <c r="N619" s="4" t="s">
        <v>656</v>
      </c>
      <c r="O619" s="4">
        <v>-842150451</v>
      </c>
      <c r="P619" s="4" t="s">
        <v>104</v>
      </c>
    </row>
    <row r="620" spans="1:16" ht="17.25" thickBot="1">
      <c r="A620" s="3"/>
      <c r="B620" s="4" t="s">
        <v>657</v>
      </c>
      <c r="C620" s="4">
        <v>0</v>
      </c>
      <c r="D620" s="4" t="s">
        <v>4</v>
      </c>
      <c r="M620" s="3"/>
      <c r="N620" s="4" t="s">
        <v>657</v>
      </c>
      <c r="O620" s="4">
        <v>-842150451</v>
      </c>
      <c r="P620" s="4" t="s">
        <v>104</v>
      </c>
    </row>
    <row r="621" spans="1:16" ht="17.25" thickBot="1">
      <c r="A621" s="3"/>
      <c r="B621" s="4" t="s">
        <v>658</v>
      </c>
      <c r="C621" s="4">
        <v>0</v>
      </c>
      <c r="D621" s="4" t="s">
        <v>4</v>
      </c>
      <c r="M621" s="3"/>
      <c r="N621" s="4" t="s">
        <v>658</v>
      </c>
      <c r="O621" s="4">
        <v>-842150451</v>
      </c>
      <c r="P621" s="4" t="s">
        <v>104</v>
      </c>
    </row>
    <row r="622" spans="1:16" ht="17.25" thickBot="1">
      <c r="A622" s="3"/>
      <c r="B622" s="4" t="s">
        <v>659</v>
      </c>
      <c r="C622" s="4">
        <v>0</v>
      </c>
      <c r="D622" s="4" t="s">
        <v>4</v>
      </c>
      <c r="M622" s="3"/>
      <c r="N622" s="4" t="s">
        <v>659</v>
      </c>
      <c r="O622" s="4">
        <v>-842150451</v>
      </c>
      <c r="P622" s="4" t="s">
        <v>104</v>
      </c>
    </row>
    <row r="623" spans="1:16" ht="17.25" thickBot="1">
      <c r="A623" s="3"/>
      <c r="B623" s="4" t="s">
        <v>660</v>
      </c>
      <c r="C623" s="4">
        <v>0</v>
      </c>
      <c r="D623" s="4" t="s">
        <v>4</v>
      </c>
      <c r="M623" s="3"/>
      <c r="N623" s="4" t="s">
        <v>660</v>
      </c>
      <c r="O623" s="4">
        <v>-842150451</v>
      </c>
      <c r="P623" s="4" t="s">
        <v>104</v>
      </c>
    </row>
    <row r="624" spans="1:16" ht="17.25" thickBot="1">
      <c r="A624" s="3"/>
      <c r="B624" s="4" t="s">
        <v>661</v>
      </c>
      <c r="C624" s="4">
        <v>0</v>
      </c>
      <c r="D624" s="4" t="s">
        <v>4</v>
      </c>
      <c r="M624" s="3"/>
      <c r="N624" s="4" t="s">
        <v>661</v>
      </c>
      <c r="O624" s="4">
        <v>-842150451</v>
      </c>
      <c r="P624" s="4" t="s">
        <v>104</v>
      </c>
    </row>
    <row r="625" spans="1:16" ht="17.25" thickBot="1">
      <c r="A625" s="3"/>
      <c r="B625" s="4" t="s">
        <v>662</v>
      </c>
      <c r="C625" s="4">
        <v>0</v>
      </c>
      <c r="D625" s="4" t="s">
        <v>4</v>
      </c>
      <c r="M625" s="3"/>
      <c r="N625" s="4" t="s">
        <v>662</v>
      </c>
      <c r="O625" s="4">
        <v>-842150451</v>
      </c>
      <c r="P625" s="4" t="s">
        <v>104</v>
      </c>
    </row>
    <row r="626" spans="1:16" ht="17.25" thickBot="1">
      <c r="A626" s="3"/>
      <c r="B626" s="4" t="s">
        <v>663</v>
      </c>
      <c r="C626" s="4">
        <v>0</v>
      </c>
      <c r="D626" s="4" t="s">
        <v>4</v>
      </c>
      <c r="M626" s="3"/>
      <c r="N626" s="4" t="s">
        <v>663</v>
      </c>
      <c r="O626" s="4">
        <v>-842150451</v>
      </c>
      <c r="P626" s="4" t="s">
        <v>104</v>
      </c>
    </row>
    <row r="627" spans="1:16" ht="17.25" thickBot="1">
      <c r="A627" s="3"/>
      <c r="B627" s="4" t="s">
        <v>664</v>
      </c>
      <c r="C627" s="4">
        <v>0</v>
      </c>
      <c r="D627" s="4" t="s">
        <v>4</v>
      </c>
      <c r="M627" s="3"/>
      <c r="N627" s="4" t="s">
        <v>664</v>
      </c>
      <c r="O627" s="4">
        <v>-842150451</v>
      </c>
      <c r="P627" s="4" t="s">
        <v>104</v>
      </c>
    </row>
    <row r="628" spans="1:16" ht="17.25" thickBot="1">
      <c r="A628" s="3"/>
      <c r="B628" s="4" t="s">
        <v>665</v>
      </c>
      <c r="C628" s="4">
        <v>0</v>
      </c>
      <c r="D628" s="4" t="s">
        <v>4</v>
      </c>
      <c r="M628" s="3"/>
      <c r="N628" s="4" t="s">
        <v>665</v>
      </c>
      <c r="O628" s="4">
        <v>-842150451</v>
      </c>
      <c r="P628" s="4" t="s">
        <v>104</v>
      </c>
    </row>
    <row r="629" spans="1:16" ht="17.25" thickBot="1">
      <c r="A629" s="3"/>
      <c r="B629" s="4" t="s">
        <v>666</v>
      </c>
      <c r="C629" s="4">
        <v>0</v>
      </c>
      <c r="D629" s="4" t="s">
        <v>4</v>
      </c>
      <c r="M629" s="3"/>
      <c r="N629" s="4" t="s">
        <v>666</v>
      </c>
      <c r="O629" s="4">
        <v>-842150451</v>
      </c>
      <c r="P629" s="4" t="s">
        <v>104</v>
      </c>
    </row>
    <row r="630" spans="1:16" ht="17.25" thickBot="1">
      <c r="A630" s="3"/>
      <c r="B630" s="4" t="s">
        <v>667</v>
      </c>
      <c r="C630" s="4">
        <v>0</v>
      </c>
      <c r="D630" s="4" t="s">
        <v>4</v>
      </c>
      <c r="M630" s="3"/>
      <c r="N630" s="4" t="s">
        <v>667</v>
      </c>
      <c r="O630" s="4">
        <v>-842150451</v>
      </c>
      <c r="P630" s="4" t="s">
        <v>104</v>
      </c>
    </row>
    <row r="631" spans="1:16" ht="17.25" thickBot="1">
      <c r="A631" s="3"/>
      <c r="B631" s="4" t="s">
        <v>668</v>
      </c>
      <c r="C631" s="4">
        <v>0</v>
      </c>
      <c r="D631" s="4" t="s">
        <v>4</v>
      </c>
      <c r="M631" s="3"/>
      <c r="N631" s="4" t="s">
        <v>668</v>
      </c>
      <c r="O631" s="4">
        <v>-842150451</v>
      </c>
      <c r="P631" s="4" t="s">
        <v>104</v>
      </c>
    </row>
    <row r="632" spans="1:16" ht="17.25" thickBot="1">
      <c r="A632" s="3"/>
      <c r="B632" s="4" t="s">
        <v>669</v>
      </c>
      <c r="C632" s="4">
        <v>0</v>
      </c>
      <c r="D632" s="4" t="s">
        <v>4</v>
      </c>
      <c r="M632" s="3"/>
      <c r="N632" s="4" t="s">
        <v>669</v>
      </c>
      <c r="O632" s="4">
        <v>-842150451</v>
      </c>
      <c r="P632" s="4" t="s">
        <v>104</v>
      </c>
    </row>
    <row r="633" spans="1:16" ht="17.25" thickBot="1">
      <c r="A633" s="3"/>
      <c r="B633" s="4" t="s">
        <v>670</v>
      </c>
      <c r="C633" s="4">
        <v>0</v>
      </c>
      <c r="D633" s="4" t="s">
        <v>4</v>
      </c>
      <c r="M633" s="3"/>
      <c r="N633" s="4" t="s">
        <v>670</v>
      </c>
      <c r="O633" s="4">
        <v>-842150451</v>
      </c>
      <c r="P633" s="4" t="s">
        <v>104</v>
      </c>
    </row>
    <row r="634" spans="1:16" ht="17.25" thickBot="1">
      <c r="A634" s="3"/>
      <c r="B634" s="4" t="s">
        <v>671</v>
      </c>
      <c r="C634" s="4">
        <v>0</v>
      </c>
      <c r="D634" s="4" t="s">
        <v>4</v>
      </c>
      <c r="M634" s="3"/>
      <c r="N634" s="4" t="s">
        <v>671</v>
      </c>
      <c r="O634" s="4">
        <v>-842150451</v>
      </c>
      <c r="P634" s="4" t="s">
        <v>104</v>
      </c>
    </row>
    <row r="635" spans="1:16" ht="17.25" thickBot="1">
      <c r="A635" s="3"/>
      <c r="B635" s="4" t="s">
        <v>672</v>
      </c>
      <c r="C635" s="4">
        <v>0</v>
      </c>
      <c r="D635" s="4" t="s">
        <v>4</v>
      </c>
      <c r="M635" s="3"/>
      <c r="N635" s="4" t="s">
        <v>672</v>
      </c>
      <c r="O635" s="4">
        <v>-842150451</v>
      </c>
      <c r="P635" s="4" t="s">
        <v>104</v>
      </c>
    </row>
    <row r="636" spans="1:16" ht="17.25" thickBot="1">
      <c r="A636" s="3"/>
      <c r="B636" s="4" t="s">
        <v>673</v>
      </c>
      <c r="C636" s="4">
        <v>0</v>
      </c>
      <c r="D636" s="4" t="s">
        <v>4</v>
      </c>
      <c r="M636" s="3"/>
      <c r="N636" s="4" t="s">
        <v>673</v>
      </c>
      <c r="O636" s="4">
        <v>-842150451</v>
      </c>
      <c r="P636" s="4" t="s">
        <v>104</v>
      </c>
    </row>
    <row r="637" spans="1:16" ht="17.25" thickBot="1">
      <c r="A637" s="3"/>
      <c r="B637" s="4" t="s">
        <v>674</v>
      </c>
      <c r="C637" s="4">
        <v>0</v>
      </c>
      <c r="D637" s="4" t="s">
        <v>4</v>
      </c>
      <c r="M637" s="3"/>
      <c r="N637" s="4" t="s">
        <v>674</v>
      </c>
      <c r="O637" s="4">
        <v>-842150451</v>
      </c>
      <c r="P637" s="4" t="s">
        <v>104</v>
      </c>
    </row>
    <row r="638" spans="1:16" ht="17.25" thickBot="1">
      <c r="A638" s="3"/>
      <c r="B638" s="4" t="s">
        <v>675</v>
      </c>
      <c r="C638" s="4">
        <v>0</v>
      </c>
      <c r="D638" s="4" t="s">
        <v>4</v>
      </c>
      <c r="M638" s="3"/>
      <c r="N638" s="4" t="s">
        <v>675</v>
      </c>
      <c r="O638" s="4">
        <v>-842150451</v>
      </c>
      <c r="P638" s="4" t="s">
        <v>104</v>
      </c>
    </row>
    <row r="639" spans="1:16" ht="17.25" thickBot="1">
      <c r="A639" s="3"/>
      <c r="B639" s="4" t="s">
        <v>676</v>
      </c>
      <c r="C639" s="4">
        <v>0</v>
      </c>
      <c r="D639" s="4" t="s">
        <v>4</v>
      </c>
      <c r="M639" s="3"/>
      <c r="N639" s="4" t="s">
        <v>676</v>
      </c>
      <c r="O639" s="4">
        <v>-842150451</v>
      </c>
      <c r="P639" s="4" t="s">
        <v>104</v>
      </c>
    </row>
    <row r="640" spans="1:16" ht="17.25" thickBot="1">
      <c r="A640" s="3"/>
      <c r="B640" s="4" t="s">
        <v>677</v>
      </c>
      <c r="C640" s="4">
        <v>0</v>
      </c>
      <c r="D640" s="4" t="s">
        <v>4</v>
      </c>
      <c r="M640" s="3"/>
      <c r="N640" s="4" t="s">
        <v>677</v>
      </c>
      <c r="O640" s="4">
        <v>-842150451</v>
      </c>
      <c r="P640" s="4" t="s">
        <v>104</v>
      </c>
    </row>
    <row r="641" spans="1:16" ht="17.25" thickBot="1">
      <c r="A641" s="3"/>
      <c r="B641" s="4" t="s">
        <v>678</v>
      </c>
      <c r="C641" s="4">
        <v>0</v>
      </c>
      <c r="D641" s="4" t="s">
        <v>4</v>
      </c>
      <c r="M641" s="3"/>
      <c r="N641" s="4" t="s">
        <v>678</v>
      </c>
      <c r="O641" s="4">
        <v>-842150451</v>
      </c>
      <c r="P641" s="4" t="s">
        <v>104</v>
      </c>
    </row>
    <row r="642" spans="1:16" ht="17.25" thickBot="1">
      <c r="A642" s="3"/>
      <c r="B642" s="4" t="s">
        <v>679</v>
      </c>
      <c r="C642" s="4">
        <v>0</v>
      </c>
      <c r="D642" s="4" t="s">
        <v>4</v>
      </c>
      <c r="M642" s="3"/>
      <c r="N642" s="4" t="s">
        <v>679</v>
      </c>
      <c r="O642" s="4">
        <v>-842150451</v>
      </c>
      <c r="P642" s="4" t="s">
        <v>104</v>
      </c>
    </row>
    <row r="643" spans="1:16" ht="17.25" thickBot="1">
      <c r="A643" s="3"/>
      <c r="B643" s="4" t="s">
        <v>680</v>
      </c>
      <c r="C643" s="4">
        <v>0</v>
      </c>
      <c r="D643" s="4" t="s">
        <v>4</v>
      </c>
      <c r="M643" s="3"/>
      <c r="N643" s="4" t="s">
        <v>680</v>
      </c>
      <c r="O643" s="4">
        <v>-842150451</v>
      </c>
      <c r="P643" s="4" t="s">
        <v>104</v>
      </c>
    </row>
    <row r="644" spans="1:16" ht="17.25" thickBot="1">
      <c r="A644" s="3"/>
      <c r="B644" s="4" t="s">
        <v>681</v>
      </c>
      <c r="C644" s="4">
        <v>0</v>
      </c>
      <c r="D644" s="4" t="s">
        <v>4</v>
      </c>
      <c r="M644" s="3"/>
      <c r="N644" s="4" t="s">
        <v>681</v>
      </c>
      <c r="O644" s="4">
        <v>-842150451</v>
      </c>
      <c r="P644" s="4" t="s">
        <v>104</v>
      </c>
    </row>
    <row r="645" spans="1:16" ht="17.25" thickBot="1">
      <c r="A645" s="3"/>
      <c r="B645" s="4" t="s">
        <v>682</v>
      </c>
      <c r="C645" s="4">
        <v>0</v>
      </c>
      <c r="D645" s="4" t="s">
        <v>4</v>
      </c>
      <c r="M645" s="3"/>
      <c r="N645" s="4" t="s">
        <v>682</v>
      </c>
      <c r="O645" s="4">
        <v>-842150451</v>
      </c>
      <c r="P645" s="4" t="s">
        <v>104</v>
      </c>
    </row>
    <row r="646" spans="1:16" ht="17.25" thickBot="1">
      <c r="A646" s="3"/>
      <c r="B646" s="4" t="s">
        <v>683</v>
      </c>
      <c r="C646" s="4">
        <v>0</v>
      </c>
      <c r="D646" s="4" t="s">
        <v>4</v>
      </c>
      <c r="M646" s="3"/>
      <c r="N646" s="4" t="s">
        <v>683</v>
      </c>
      <c r="O646" s="4">
        <v>-842150451</v>
      </c>
      <c r="P646" s="4" t="s">
        <v>104</v>
      </c>
    </row>
    <row r="647" spans="1:16" ht="17.25" thickBot="1">
      <c r="A647" s="3"/>
      <c r="B647" s="4" t="s">
        <v>684</v>
      </c>
      <c r="C647" s="4">
        <v>0</v>
      </c>
      <c r="D647" s="4" t="s">
        <v>4</v>
      </c>
      <c r="M647" s="3"/>
      <c r="N647" s="4" t="s">
        <v>684</v>
      </c>
      <c r="O647" s="4">
        <v>-842150451</v>
      </c>
      <c r="P647" s="4" t="s">
        <v>104</v>
      </c>
    </row>
    <row r="648" spans="1:16" ht="17.25" thickBot="1">
      <c r="A648" s="3"/>
      <c r="B648" s="4" t="s">
        <v>685</v>
      </c>
      <c r="C648" s="4">
        <v>0</v>
      </c>
      <c r="D648" s="4" t="s">
        <v>4</v>
      </c>
      <c r="M648" s="3"/>
      <c r="N648" s="4" t="s">
        <v>685</v>
      </c>
      <c r="O648" s="4">
        <v>-842150451</v>
      </c>
      <c r="P648" s="4" t="s">
        <v>104</v>
      </c>
    </row>
    <row r="649" spans="1:16" ht="17.25" thickBot="1">
      <c r="A649" s="3"/>
      <c r="B649" s="4" t="s">
        <v>686</v>
      </c>
      <c r="C649" s="4">
        <v>0</v>
      </c>
      <c r="D649" s="4" t="s">
        <v>4</v>
      </c>
      <c r="M649" s="3"/>
      <c r="N649" s="4" t="s">
        <v>686</v>
      </c>
      <c r="O649" s="4">
        <v>-842150451</v>
      </c>
      <c r="P649" s="4" t="s">
        <v>104</v>
      </c>
    </row>
    <row r="650" spans="1:16" ht="17.25" thickBot="1">
      <c r="A650" s="3"/>
      <c r="B650" s="4" t="s">
        <v>687</v>
      </c>
      <c r="C650" s="4">
        <v>0</v>
      </c>
      <c r="D650" s="4" t="s">
        <v>4</v>
      </c>
      <c r="M650" s="3"/>
      <c r="N650" s="4" t="s">
        <v>687</v>
      </c>
      <c r="O650" s="4">
        <v>-842150451</v>
      </c>
      <c r="P650" s="4" t="s">
        <v>104</v>
      </c>
    </row>
    <row r="651" spans="1:16" ht="17.25" thickBot="1">
      <c r="A651" s="3"/>
      <c r="B651" s="4" t="s">
        <v>688</v>
      </c>
      <c r="C651" s="4">
        <v>0</v>
      </c>
      <c r="D651" s="4" t="s">
        <v>4</v>
      </c>
      <c r="M651" s="3"/>
      <c r="N651" s="4" t="s">
        <v>688</v>
      </c>
      <c r="O651" s="4">
        <v>-842150451</v>
      </c>
      <c r="P651" s="4" t="s">
        <v>104</v>
      </c>
    </row>
    <row r="652" spans="1:16" ht="17.25" thickBot="1">
      <c r="A652" s="3"/>
      <c r="B652" s="4" t="s">
        <v>689</v>
      </c>
      <c r="C652" s="4">
        <v>0</v>
      </c>
      <c r="D652" s="4" t="s">
        <v>4</v>
      </c>
      <c r="M652" s="3"/>
      <c r="N652" s="4" t="s">
        <v>689</v>
      </c>
      <c r="O652" s="4">
        <v>-842150451</v>
      </c>
      <c r="P652" s="4" t="s">
        <v>104</v>
      </c>
    </row>
    <row r="653" spans="1:16" ht="17.25" thickBot="1">
      <c r="A653" s="3"/>
      <c r="B653" s="4" t="s">
        <v>690</v>
      </c>
      <c r="C653" s="4">
        <v>0</v>
      </c>
      <c r="D653" s="4" t="s">
        <v>4</v>
      </c>
      <c r="M653" s="3"/>
      <c r="N653" s="4" t="s">
        <v>690</v>
      </c>
      <c r="O653" s="4">
        <v>-842150451</v>
      </c>
      <c r="P653" s="4" t="s">
        <v>104</v>
      </c>
    </row>
    <row r="654" spans="1:16" ht="17.25" thickBot="1">
      <c r="A654" s="3"/>
      <c r="B654" s="4" t="s">
        <v>691</v>
      </c>
      <c r="C654" s="4">
        <v>0</v>
      </c>
      <c r="D654" s="4" t="s">
        <v>4</v>
      </c>
      <c r="M654" s="3"/>
      <c r="N654" s="4" t="s">
        <v>691</v>
      </c>
      <c r="O654" s="4">
        <v>-842150451</v>
      </c>
      <c r="P654" s="4" t="s">
        <v>104</v>
      </c>
    </row>
    <row r="655" spans="1:16" ht="17.25" thickBot="1">
      <c r="A655" s="3"/>
      <c r="B655" s="4" t="s">
        <v>692</v>
      </c>
      <c r="C655" s="4">
        <v>0</v>
      </c>
      <c r="D655" s="4" t="s">
        <v>4</v>
      </c>
      <c r="M655" s="3"/>
      <c r="N655" s="4" t="s">
        <v>692</v>
      </c>
      <c r="O655" s="4">
        <v>-842150451</v>
      </c>
      <c r="P655" s="4" t="s">
        <v>104</v>
      </c>
    </row>
    <row r="656" spans="1:16" ht="17.25" thickBot="1">
      <c r="A656" s="3"/>
      <c r="B656" s="4" t="s">
        <v>693</v>
      </c>
      <c r="C656" s="4">
        <v>0</v>
      </c>
      <c r="D656" s="4" t="s">
        <v>4</v>
      </c>
      <c r="M656" s="3"/>
      <c r="N656" s="4" t="s">
        <v>693</v>
      </c>
      <c r="O656" s="4">
        <v>-842150451</v>
      </c>
      <c r="P656" s="4" t="s">
        <v>104</v>
      </c>
    </row>
    <row r="657" spans="1:16" ht="17.25" thickBot="1">
      <c r="A657" s="3"/>
      <c r="B657" s="4" t="s">
        <v>694</v>
      </c>
      <c r="C657" s="4">
        <v>0</v>
      </c>
      <c r="D657" s="4" t="s">
        <v>4</v>
      </c>
      <c r="M657" s="3"/>
      <c r="N657" s="4" t="s">
        <v>694</v>
      </c>
      <c r="O657" s="4">
        <v>-842150451</v>
      </c>
      <c r="P657" s="4" t="s">
        <v>104</v>
      </c>
    </row>
    <row r="658" spans="1:16" ht="17.25" thickBot="1">
      <c r="A658" s="3"/>
      <c r="B658" s="4" t="s">
        <v>695</v>
      </c>
      <c r="C658" s="4">
        <v>0</v>
      </c>
      <c r="D658" s="4" t="s">
        <v>4</v>
      </c>
      <c r="M658" s="3"/>
      <c r="N658" s="4" t="s">
        <v>695</v>
      </c>
      <c r="O658" s="4">
        <v>-842150451</v>
      </c>
      <c r="P658" s="4" t="s">
        <v>104</v>
      </c>
    </row>
    <row r="659" spans="1:16" ht="17.25" thickBot="1">
      <c r="A659" s="3"/>
      <c r="B659" s="4" t="s">
        <v>696</v>
      </c>
      <c r="C659" s="4">
        <v>0</v>
      </c>
      <c r="D659" s="4" t="s">
        <v>4</v>
      </c>
      <c r="M659" s="3"/>
      <c r="N659" s="4" t="s">
        <v>696</v>
      </c>
      <c r="O659" s="4">
        <v>-842150451</v>
      </c>
      <c r="P659" s="4" t="s">
        <v>104</v>
      </c>
    </row>
    <row r="660" spans="1:16" ht="17.25" thickBot="1">
      <c r="A660" s="3"/>
      <c r="B660" s="4" t="s">
        <v>697</v>
      </c>
      <c r="C660" s="4">
        <v>0</v>
      </c>
      <c r="D660" s="4" t="s">
        <v>4</v>
      </c>
      <c r="M660" s="3"/>
      <c r="N660" s="4" t="s">
        <v>697</v>
      </c>
      <c r="O660" s="4">
        <v>-842150451</v>
      </c>
      <c r="P660" s="4" t="s">
        <v>104</v>
      </c>
    </row>
    <row r="661" spans="1:16" ht="17.25" thickBot="1">
      <c r="A661" s="3"/>
      <c r="B661" s="4" t="s">
        <v>698</v>
      </c>
      <c r="C661" s="4">
        <v>0</v>
      </c>
      <c r="D661" s="4" t="s">
        <v>4</v>
      </c>
      <c r="M661" s="3"/>
      <c r="N661" s="4" t="s">
        <v>698</v>
      </c>
      <c r="O661" s="4">
        <v>-842150451</v>
      </c>
      <c r="P661" s="4" t="s">
        <v>104</v>
      </c>
    </row>
    <row r="662" spans="1:16" ht="17.25" thickBot="1">
      <c r="A662" s="3"/>
      <c r="B662" s="4" t="s">
        <v>699</v>
      </c>
      <c r="C662" s="4">
        <v>0</v>
      </c>
      <c r="D662" s="4" t="s">
        <v>4</v>
      </c>
      <c r="M662" s="3"/>
      <c r="N662" s="4" t="s">
        <v>699</v>
      </c>
      <c r="O662" s="4">
        <v>-842150451</v>
      </c>
      <c r="P662" s="4" t="s">
        <v>104</v>
      </c>
    </row>
    <row r="663" spans="1:16" ht="17.25" thickBot="1">
      <c r="A663" s="3"/>
      <c r="B663" s="4" t="s">
        <v>700</v>
      </c>
      <c r="C663" s="4">
        <v>0</v>
      </c>
      <c r="D663" s="4" t="s">
        <v>4</v>
      </c>
      <c r="M663" s="3"/>
      <c r="N663" s="4" t="s">
        <v>700</v>
      </c>
      <c r="O663" s="4">
        <v>-842150451</v>
      </c>
      <c r="P663" s="4" t="s">
        <v>104</v>
      </c>
    </row>
    <row r="664" spans="1:16" ht="17.25" thickBot="1">
      <c r="A664" s="3"/>
      <c r="B664" s="4" t="s">
        <v>701</v>
      </c>
      <c r="C664" s="4">
        <v>0</v>
      </c>
      <c r="D664" s="4" t="s">
        <v>4</v>
      </c>
      <c r="M664" s="3"/>
      <c r="N664" s="4" t="s">
        <v>701</v>
      </c>
      <c r="O664" s="4">
        <v>-842150451</v>
      </c>
      <c r="P664" s="4" t="s">
        <v>104</v>
      </c>
    </row>
    <row r="665" spans="1:16" ht="17.25" thickBot="1">
      <c r="A665" s="3"/>
      <c r="B665" s="4" t="s">
        <v>702</v>
      </c>
      <c r="C665" s="4">
        <v>0</v>
      </c>
      <c r="D665" s="4" t="s">
        <v>4</v>
      </c>
      <c r="M665" s="3"/>
      <c r="N665" s="4" t="s">
        <v>702</v>
      </c>
      <c r="O665" s="4">
        <v>-842150451</v>
      </c>
      <c r="P665" s="4" t="s">
        <v>104</v>
      </c>
    </row>
    <row r="666" spans="1:16" ht="17.25" thickBot="1">
      <c r="A666" s="3"/>
      <c r="B666" s="4" t="s">
        <v>703</v>
      </c>
      <c r="C666" s="4">
        <v>0</v>
      </c>
      <c r="D666" s="4" t="s">
        <v>4</v>
      </c>
      <c r="M666" s="3"/>
      <c r="N666" s="4" t="s">
        <v>703</v>
      </c>
      <c r="O666" s="4">
        <v>-842150451</v>
      </c>
      <c r="P666" s="4" t="s">
        <v>104</v>
      </c>
    </row>
    <row r="667" spans="1:16" ht="17.25" thickBot="1">
      <c r="A667" s="3"/>
      <c r="B667" s="4" t="s">
        <v>704</v>
      </c>
      <c r="C667" s="4">
        <v>0</v>
      </c>
      <c r="D667" s="4" t="s">
        <v>4</v>
      </c>
      <c r="M667" s="3"/>
      <c r="N667" s="4" t="s">
        <v>704</v>
      </c>
      <c r="O667" s="4">
        <v>-842150451</v>
      </c>
      <c r="P667" s="4" t="s">
        <v>104</v>
      </c>
    </row>
    <row r="668" spans="1:16" ht="17.25" thickBot="1">
      <c r="A668" s="3"/>
      <c r="B668" s="4" t="s">
        <v>705</v>
      </c>
      <c r="C668" s="4">
        <v>0</v>
      </c>
      <c r="D668" s="4" t="s">
        <v>4</v>
      </c>
      <c r="M668" s="3"/>
      <c r="N668" s="4" t="s">
        <v>705</v>
      </c>
      <c r="O668" s="4">
        <v>-842150451</v>
      </c>
      <c r="P668" s="4" t="s">
        <v>104</v>
      </c>
    </row>
    <row r="669" spans="1:16" ht="17.25" thickBot="1">
      <c r="A669" s="3"/>
      <c r="B669" s="4" t="s">
        <v>706</v>
      </c>
      <c r="C669" s="4">
        <v>0</v>
      </c>
      <c r="D669" s="4" t="s">
        <v>4</v>
      </c>
      <c r="M669" s="3"/>
      <c r="N669" s="4" t="s">
        <v>706</v>
      </c>
      <c r="O669" s="4">
        <v>-842150451</v>
      </c>
      <c r="P669" s="4" t="s">
        <v>104</v>
      </c>
    </row>
    <row r="670" spans="1:16" ht="17.25" thickBot="1">
      <c r="A670" s="3"/>
      <c r="B670" s="4" t="s">
        <v>707</v>
      </c>
      <c r="C670" s="4">
        <v>0</v>
      </c>
      <c r="D670" s="4" t="s">
        <v>4</v>
      </c>
      <c r="M670" s="3"/>
      <c r="N670" s="4" t="s">
        <v>707</v>
      </c>
      <c r="O670" s="4">
        <v>-842150451</v>
      </c>
      <c r="P670" s="4" t="s">
        <v>104</v>
      </c>
    </row>
    <row r="671" spans="1:16" ht="17.25" thickBot="1">
      <c r="A671" s="3"/>
      <c r="B671" s="4" t="s">
        <v>708</v>
      </c>
      <c r="C671" s="4">
        <v>0</v>
      </c>
      <c r="D671" s="4" t="s">
        <v>4</v>
      </c>
      <c r="M671" s="3"/>
      <c r="N671" s="4" t="s">
        <v>708</v>
      </c>
      <c r="O671" s="4">
        <v>-842150451</v>
      </c>
      <c r="P671" s="4" t="s">
        <v>104</v>
      </c>
    </row>
    <row r="672" spans="1:16" ht="17.25" thickBot="1">
      <c r="A672" s="3"/>
      <c r="B672" s="4" t="s">
        <v>709</v>
      </c>
      <c r="C672" s="4">
        <v>0</v>
      </c>
      <c r="D672" s="4" t="s">
        <v>4</v>
      </c>
      <c r="M672" s="3"/>
      <c r="N672" s="4" t="s">
        <v>709</v>
      </c>
      <c r="O672" s="4">
        <v>-842150451</v>
      </c>
      <c r="P672" s="4" t="s">
        <v>104</v>
      </c>
    </row>
    <row r="673" spans="1:16" ht="17.25" thickBot="1">
      <c r="A673" s="3"/>
      <c r="B673" s="4" t="s">
        <v>710</v>
      </c>
      <c r="C673" s="4">
        <v>0</v>
      </c>
      <c r="D673" s="4" t="s">
        <v>4</v>
      </c>
      <c r="M673" s="3"/>
      <c r="N673" s="4" t="s">
        <v>710</v>
      </c>
      <c r="O673" s="4">
        <v>-842150451</v>
      </c>
      <c r="P673" s="4" t="s">
        <v>104</v>
      </c>
    </row>
    <row r="674" spans="1:16" ht="17.25" thickBot="1">
      <c r="A674" s="3"/>
      <c r="B674" s="4" t="s">
        <v>711</v>
      </c>
      <c r="C674" s="4">
        <v>0</v>
      </c>
      <c r="D674" s="4" t="s">
        <v>4</v>
      </c>
      <c r="M674" s="3"/>
      <c r="N674" s="4" t="s">
        <v>711</v>
      </c>
      <c r="O674" s="4">
        <v>-842150451</v>
      </c>
      <c r="P674" s="4" t="s">
        <v>104</v>
      </c>
    </row>
    <row r="675" spans="1:16" ht="17.25" thickBot="1">
      <c r="A675" s="3"/>
      <c r="B675" s="4" t="s">
        <v>712</v>
      </c>
      <c r="C675" s="4">
        <v>0</v>
      </c>
      <c r="D675" s="4" t="s">
        <v>4</v>
      </c>
      <c r="M675" s="3"/>
      <c r="N675" s="4" t="s">
        <v>712</v>
      </c>
      <c r="O675" s="4">
        <v>-842150451</v>
      </c>
      <c r="P675" s="4" t="s">
        <v>104</v>
      </c>
    </row>
    <row r="676" spans="1:16" ht="17.25" thickBot="1">
      <c r="A676" s="3"/>
      <c r="B676" s="4" t="s">
        <v>713</v>
      </c>
      <c r="C676" s="4">
        <v>0</v>
      </c>
      <c r="D676" s="4" t="s">
        <v>4</v>
      </c>
      <c r="M676" s="3"/>
      <c r="N676" s="4" t="s">
        <v>713</v>
      </c>
      <c r="O676" s="4">
        <v>-842150451</v>
      </c>
      <c r="P676" s="4" t="s">
        <v>104</v>
      </c>
    </row>
    <row r="677" spans="1:16" ht="17.25" thickBot="1">
      <c r="A677" s="3"/>
      <c r="B677" s="4" t="s">
        <v>714</v>
      </c>
      <c r="C677" s="4">
        <v>0</v>
      </c>
      <c r="D677" s="4" t="s">
        <v>4</v>
      </c>
      <c r="M677" s="3"/>
      <c r="N677" s="4" t="s">
        <v>714</v>
      </c>
      <c r="O677" s="4">
        <v>-842150451</v>
      </c>
      <c r="P677" s="4" t="s">
        <v>104</v>
      </c>
    </row>
    <row r="678" spans="1:16" ht="17.25" thickBot="1">
      <c r="A678" s="3"/>
      <c r="B678" s="4" t="s">
        <v>715</v>
      </c>
      <c r="C678" s="4">
        <v>0</v>
      </c>
      <c r="D678" s="4" t="s">
        <v>4</v>
      </c>
      <c r="M678" s="3"/>
      <c r="N678" s="4" t="s">
        <v>715</v>
      </c>
      <c r="O678" s="4">
        <v>-842150451</v>
      </c>
      <c r="P678" s="4" t="s">
        <v>104</v>
      </c>
    </row>
    <row r="679" spans="1:16" ht="17.25" thickBot="1">
      <c r="A679" s="3"/>
      <c r="B679" s="4" t="s">
        <v>716</v>
      </c>
      <c r="C679" s="4">
        <v>0</v>
      </c>
      <c r="D679" s="4" t="s">
        <v>4</v>
      </c>
      <c r="M679" s="3"/>
      <c r="N679" s="4" t="s">
        <v>716</v>
      </c>
      <c r="O679" s="4">
        <v>-842150451</v>
      </c>
      <c r="P679" s="4" t="s">
        <v>104</v>
      </c>
    </row>
    <row r="680" spans="1:16" ht="17.25" thickBot="1">
      <c r="A680" s="3"/>
      <c r="B680" s="4" t="s">
        <v>717</v>
      </c>
      <c r="C680" s="4">
        <v>0</v>
      </c>
      <c r="D680" s="4" t="s">
        <v>4</v>
      </c>
      <c r="M680" s="3"/>
      <c r="N680" s="4" t="s">
        <v>717</v>
      </c>
      <c r="O680" s="4">
        <v>-842150451</v>
      </c>
      <c r="P680" s="4" t="s">
        <v>104</v>
      </c>
    </row>
    <row r="681" spans="1:16" ht="17.25" thickBot="1">
      <c r="A681" s="3"/>
      <c r="B681" s="4" t="s">
        <v>718</v>
      </c>
      <c r="C681" s="4">
        <v>0</v>
      </c>
      <c r="D681" s="4" t="s">
        <v>4</v>
      </c>
      <c r="M681" s="3"/>
      <c r="N681" s="4" t="s">
        <v>718</v>
      </c>
      <c r="O681" s="4">
        <v>-842150451</v>
      </c>
      <c r="P681" s="4" t="s">
        <v>104</v>
      </c>
    </row>
    <row r="682" spans="1:16" ht="17.25" thickBot="1">
      <c r="A682" s="3"/>
      <c r="B682" s="4" t="s">
        <v>719</v>
      </c>
      <c r="C682" s="4">
        <v>0</v>
      </c>
      <c r="D682" s="4" t="s">
        <v>4</v>
      </c>
      <c r="M682" s="3"/>
      <c r="N682" s="4" t="s">
        <v>719</v>
      </c>
      <c r="O682" s="4">
        <v>-842150451</v>
      </c>
      <c r="P682" s="4" t="s">
        <v>104</v>
      </c>
    </row>
    <row r="683" spans="1:16" ht="17.25" thickBot="1">
      <c r="A683" s="3"/>
      <c r="B683" s="4" t="s">
        <v>720</v>
      </c>
      <c r="C683" s="4">
        <v>0</v>
      </c>
      <c r="D683" s="4" t="s">
        <v>4</v>
      </c>
      <c r="M683" s="3"/>
      <c r="N683" s="4" t="s">
        <v>720</v>
      </c>
      <c r="O683" s="4">
        <v>-842150451</v>
      </c>
      <c r="P683" s="4" t="s">
        <v>104</v>
      </c>
    </row>
    <row r="684" spans="1:16" ht="17.25" thickBot="1">
      <c r="A684" s="3"/>
      <c r="B684" s="4" t="s">
        <v>721</v>
      </c>
      <c r="C684" s="4">
        <v>0</v>
      </c>
      <c r="D684" s="4" t="s">
        <v>4</v>
      </c>
      <c r="M684" s="3"/>
      <c r="N684" s="4" t="s">
        <v>721</v>
      </c>
      <c r="O684" s="4">
        <v>-842150451</v>
      </c>
      <c r="P684" s="4" t="s">
        <v>104</v>
      </c>
    </row>
    <row r="685" spans="1:16" ht="17.25" thickBot="1">
      <c r="A685" s="3"/>
      <c r="B685" s="4" t="s">
        <v>722</v>
      </c>
      <c r="C685" s="4">
        <v>2.3871034400000001E-2</v>
      </c>
      <c r="D685" s="4" t="s">
        <v>4</v>
      </c>
      <c r="M685" s="3"/>
      <c r="N685" s="4" t="s">
        <v>722</v>
      </c>
      <c r="O685" s="4">
        <v>-842150451</v>
      </c>
      <c r="P685" s="4" t="s">
        <v>104</v>
      </c>
    </row>
    <row r="686" spans="1:16" ht="17.25" thickBot="1">
      <c r="A686" s="3"/>
      <c r="B686" s="4" t="s">
        <v>723</v>
      </c>
      <c r="C686" s="4">
        <v>5.3322423200000003E-2</v>
      </c>
      <c r="D686" s="4" t="s">
        <v>4</v>
      </c>
      <c r="M686" s="3"/>
      <c r="N686" s="4" t="s">
        <v>723</v>
      </c>
      <c r="O686" s="4">
        <v>-842150451</v>
      </c>
      <c r="P686" s="4" t="s">
        <v>104</v>
      </c>
    </row>
    <row r="687" spans="1:16" ht="17.25" thickBot="1">
      <c r="A687" s="3"/>
      <c r="B687" s="4" t="s">
        <v>724</v>
      </c>
      <c r="C687" s="4">
        <v>8.6404085199999994E-2</v>
      </c>
      <c r="D687" s="4" t="s">
        <v>4</v>
      </c>
      <c r="M687" s="3"/>
      <c r="N687" s="4" t="s">
        <v>724</v>
      </c>
      <c r="O687" s="4">
        <v>-842150451</v>
      </c>
      <c r="P687" s="4" t="s">
        <v>104</v>
      </c>
    </row>
    <row r="688" spans="1:16" ht="17.25" thickBot="1">
      <c r="A688" s="3"/>
      <c r="B688" s="4" t="s">
        <v>725</v>
      </c>
      <c r="C688" s="4">
        <v>0.13118775199999999</v>
      </c>
      <c r="D688" s="4" t="s">
        <v>4</v>
      </c>
      <c r="M688" s="3"/>
      <c r="N688" s="4" t="s">
        <v>725</v>
      </c>
      <c r="O688" s="4">
        <v>-842150451</v>
      </c>
      <c r="P688" s="4" t="s">
        <v>104</v>
      </c>
    </row>
    <row r="689" spans="1:16" ht="17.25" thickBot="1">
      <c r="A689" s="3"/>
      <c r="B689" s="4" t="s">
        <v>726</v>
      </c>
      <c r="C689" s="4">
        <v>0.18062758400000001</v>
      </c>
      <c r="D689" s="4" t="s">
        <v>4</v>
      </c>
      <c r="M689" s="3"/>
      <c r="N689" s="4" t="s">
        <v>726</v>
      </c>
      <c r="O689" s="4">
        <v>-842150451</v>
      </c>
      <c r="P689" s="4" t="s">
        <v>104</v>
      </c>
    </row>
    <row r="690" spans="1:16" ht="17.25" thickBot="1">
      <c r="A690" s="3"/>
      <c r="B690" s="4" t="s">
        <v>727</v>
      </c>
      <c r="C690" s="4">
        <v>0.24700066400000001</v>
      </c>
      <c r="D690" s="4" t="s">
        <v>4</v>
      </c>
      <c r="M690" s="3"/>
      <c r="N690" s="4" t="s">
        <v>727</v>
      </c>
      <c r="O690" s="4">
        <v>-842150451</v>
      </c>
      <c r="P690" s="4" t="s">
        <v>104</v>
      </c>
    </row>
    <row r="691" spans="1:16" ht="17.25" thickBot="1">
      <c r="A691" s="3"/>
      <c r="B691" s="4" t="s">
        <v>728</v>
      </c>
      <c r="C691" s="4">
        <v>0.316026539</v>
      </c>
      <c r="D691" s="4" t="s">
        <v>4</v>
      </c>
      <c r="M691" s="3"/>
      <c r="N691" s="4" t="s">
        <v>728</v>
      </c>
      <c r="O691" s="4">
        <v>-842150451</v>
      </c>
      <c r="P691" s="4" t="s">
        <v>104</v>
      </c>
    </row>
    <row r="692" spans="1:16" ht="17.25" thickBot="1">
      <c r="A692" s="3"/>
      <c r="B692" s="4" t="s">
        <v>729</v>
      </c>
      <c r="C692" s="4">
        <v>0.35863903200000002</v>
      </c>
      <c r="D692" s="4" t="s">
        <v>4</v>
      </c>
      <c r="M692" s="3"/>
      <c r="N692" s="4" t="s">
        <v>729</v>
      </c>
      <c r="O692" s="4">
        <v>-842150451</v>
      </c>
      <c r="P692" s="4" t="s">
        <v>104</v>
      </c>
    </row>
    <row r="693" spans="1:16" ht="17.25" thickBot="1">
      <c r="A693" s="3"/>
      <c r="B693" s="4" t="s">
        <v>730</v>
      </c>
      <c r="C693" s="4">
        <v>0.38908821300000002</v>
      </c>
      <c r="D693" s="4" t="s">
        <v>4</v>
      </c>
      <c r="M693" s="3"/>
      <c r="N693" s="4" t="s">
        <v>730</v>
      </c>
      <c r="O693" s="4">
        <v>-842150451</v>
      </c>
      <c r="P693" s="4" t="s">
        <v>104</v>
      </c>
    </row>
    <row r="694" spans="1:16" ht="17.25" thickBot="1">
      <c r="A694" s="3"/>
      <c r="B694" s="4" t="s">
        <v>731</v>
      </c>
      <c r="C694" s="4">
        <v>0.38300269799999997</v>
      </c>
      <c r="D694" s="4" t="s">
        <v>4</v>
      </c>
      <c r="M694" s="3"/>
      <c r="N694" s="4" t="s">
        <v>731</v>
      </c>
      <c r="O694" s="4">
        <v>-842150451</v>
      </c>
      <c r="P694" s="4" t="s">
        <v>104</v>
      </c>
    </row>
    <row r="695" spans="1:16" ht="17.25" thickBot="1">
      <c r="A695" s="3"/>
      <c r="B695" s="4" t="s">
        <v>732</v>
      </c>
      <c r="C695" s="4">
        <v>0.37216594800000002</v>
      </c>
      <c r="D695" s="4" t="s">
        <v>4</v>
      </c>
      <c r="M695" s="3"/>
      <c r="N695" s="4" t="s">
        <v>732</v>
      </c>
      <c r="O695" s="4">
        <v>-842150451</v>
      </c>
      <c r="P695" s="4" t="s">
        <v>104</v>
      </c>
    </row>
    <row r="696" spans="1:16" ht="17.25" thickBot="1">
      <c r="A696" s="3"/>
      <c r="B696" s="4" t="s">
        <v>733</v>
      </c>
      <c r="C696" s="4">
        <v>0.35664400499999999</v>
      </c>
      <c r="D696" s="4" t="s">
        <v>4</v>
      </c>
      <c r="M696" s="3"/>
      <c r="N696" s="4" t="s">
        <v>733</v>
      </c>
      <c r="O696" s="4">
        <v>-842150451</v>
      </c>
      <c r="P696" s="4" t="s">
        <v>104</v>
      </c>
    </row>
    <row r="697" spans="1:16" ht="17.25" thickBot="1">
      <c r="A697" s="3"/>
      <c r="B697" s="4" t="s">
        <v>734</v>
      </c>
      <c r="C697" s="4">
        <v>0.308502108</v>
      </c>
      <c r="D697" s="4" t="s">
        <v>4</v>
      </c>
      <c r="M697" s="3"/>
      <c r="N697" s="4" t="s">
        <v>734</v>
      </c>
      <c r="O697" s="4">
        <v>-842150451</v>
      </c>
      <c r="P697" s="4" t="s">
        <v>104</v>
      </c>
    </row>
    <row r="698" spans="1:16" ht="17.25" thickBot="1">
      <c r="A698" s="3"/>
      <c r="B698" s="4" t="s">
        <v>735</v>
      </c>
      <c r="C698" s="4">
        <v>0.248685345</v>
      </c>
      <c r="D698" s="4" t="s">
        <v>4</v>
      </c>
      <c r="M698" s="3"/>
      <c r="N698" s="4" t="s">
        <v>735</v>
      </c>
      <c r="O698" s="4">
        <v>-842150451</v>
      </c>
      <c r="P698" s="4" t="s">
        <v>104</v>
      </c>
    </row>
    <row r="699" spans="1:16" ht="17.25" thickBot="1">
      <c r="A699" s="3"/>
      <c r="B699" s="4" t="s">
        <v>736</v>
      </c>
      <c r="C699" s="4">
        <v>0.176681429</v>
      </c>
      <c r="D699" s="4" t="s">
        <v>4</v>
      </c>
      <c r="M699" s="3"/>
      <c r="N699" s="4" t="s">
        <v>736</v>
      </c>
      <c r="O699" s="4">
        <v>-842150451</v>
      </c>
      <c r="P699" s="4" t="s">
        <v>104</v>
      </c>
    </row>
    <row r="700" spans="1:16" ht="17.25" thickBot="1">
      <c r="A700" s="3"/>
      <c r="B700" s="4" t="s">
        <v>737</v>
      </c>
      <c r="C700" s="4">
        <v>0.110187143</v>
      </c>
      <c r="D700" s="4" t="s">
        <v>4</v>
      </c>
      <c r="M700" s="3"/>
      <c r="N700" s="4" t="s">
        <v>737</v>
      </c>
      <c r="O700" s="4">
        <v>-842150451</v>
      </c>
      <c r="P700" s="4" t="s">
        <v>104</v>
      </c>
    </row>
    <row r="701" spans="1:16" ht="17.25" thickBot="1">
      <c r="A701" s="3"/>
      <c r="B701" s="4" t="s">
        <v>738</v>
      </c>
      <c r="C701" s="4">
        <v>7.2585657200000001E-2</v>
      </c>
      <c r="D701" s="4" t="s">
        <v>4</v>
      </c>
      <c r="M701" s="3"/>
      <c r="N701" s="4" t="s">
        <v>738</v>
      </c>
      <c r="O701" s="4">
        <v>-842150451</v>
      </c>
      <c r="P701" s="4" t="s">
        <v>104</v>
      </c>
    </row>
    <row r="702" spans="1:16" ht="17.25" thickBot="1">
      <c r="A702" s="3"/>
      <c r="B702" s="4" t="s">
        <v>739</v>
      </c>
      <c r="C702" s="4">
        <v>4.4929608699999998E-2</v>
      </c>
      <c r="D702" s="4" t="s">
        <v>4</v>
      </c>
      <c r="M702" s="3"/>
      <c r="N702" s="4" t="s">
        <v>739</v>
      </c>
      <c r="O702" s="4">
        <v>-842150451</v>
      </c>
      <c r="P702" s="4" t="s">
        <v>104</v>
      </c>
    </row>
    <row r="703" spans="1:16" ht="17.25" thickBot="1">
      <c r="A703" s="3"/>
      <c r="B703" s="4" t="s">
        <v>740</v>
      </c>
      <c r="C703" s="4">
        <v>2.8238235E-2</v>
      </c>
      <c r="D703" s="4" t="s">
        <v>4</v>
      </c>
      <c r="M703" s="3"/>
      <c r="N703" s="4" t="s">
        <v>740</v>
      </c>
      <c r="O703" s="4">
        <v>-842150451</v>
      </c>
      <c r="P703" s="4" t="s">
        <v>104</v>
      </c>
    </row>
    <row r="704" spans="1:16" ht="17.25" thickBot="1">
      <c r="A704" s="3"/>
      <c r="B704" s="4" t="s">
        <v>741</v>
      </c>
      <c r="C704" s="4">
        <v>1.2663250799999999E-2</v>
      </c>
      <c r="D704" s="4" t="s">
        <v>4</v>
      </c>
      <c r="M704" s="3"/>
      <c r="N704" s="4" t="s">
        <v>741</v>
      </c>
      <c r="O704" s="4">
        <v>-842150451</v>
      </c>
      <c r="P704" s="4" t="s">
        <v>104</v>
      </c>
    </row>
    <row r="705" spans="1:16" ht="17.25" thickBot="1">
      <c r="A705" s="3"/>
      <c r="B705" s="4" t="s">
        <v>742</v>
      </c>
      <c r="C705" s="4">
        <v>0</v>
      </c>
      <c r="D705" s="4" t="s">
        <v>4</v>
      </c>
      <c r="M705" s="3"/>
      <c r="N705" s="4" t="s">
        <v>742</v>
      </c>
      <c r="O705" s="4">
        <v>-842150451</v>
      </c>
      <c r="P705" s="4" t="s">
        <v>104</v>
      </c>
    </row>
    <row r="706" spans="1:16" ht="17.25" thickBot="1">
      <c r="A706" s="3"/>
      <c r="B706" s="4" t="s">
        <v>743</v>
      </c>
      <c r="C706" s="4">
        <v>0</v>
      </c>
      <c r="D706" s="4" t="s">
        <v>4</v>
      </c>
      <c r="M706" s="3"/>
      <c r="N706" s="4" t="s">
        <v>743</v>
      </c>
      <c r="O706" s="4">
        <v>-842150451</v>
      </c>
      <c r="P706" s="4" t="s">
        <v>104</v>
      </c>
    </row>
    <row r="707" spans="1:16" ht="17.25" thickBot="1">
      <c r="A707" s="3"/>
      <c r="B707" s="4" t="s">
        <v>744</v>
      </c>
      <c r="C707" s="4">
        <v>0</v>
      </c>
      <c r="D707" s="4" t="s">
        <v>4</v>
      </c>
      <c r="M707" s="3"/>
      <c r="N707" s="4" t="s">
        <v>744</v>
      </c>
      <c r="O707" s="4">
        <v>-842150451</v>
      </c>
      <c r="P707" s="4" t="s">
        <v>104</v>
      </c>
    </row>
    <row r="708" spans="1:16" ht="17.25" thickBot="1">
      <c r="A708" s="3"/>
      <c r="B708" s="4" t="s">
        <v>745</v>
      </c>
      <c r="C708" s="4">
        <v>0</v>
      </c>
      <c r="D708" s="4" t="s">
        <v>4</v>
      </c>
      <c r="M708" s="3"/>
      <c r="N708" s="4" t="s">
        <v>745</v>
      </c>
      <c r="O708" s="4">
        <v>-842150451</v>
      </c>
      <c r="P708" s="4" t="s">
        <v>104</v>
      </c>
    </row>
    <row r="709" spans="1:16" ht="17.25" thickBot="1">
      <c r="A709" s="3"/>
      <c r="B709" s="4" t="s">
        <v>746</v>
      </c>
      <c r="C709" s="4">
        <v>0</v>
      </c>
      <c r="D709" s="4" t="s">
        <v>4</v>
      </c>
      <c r="M709" s="3"/>
      <c r="N709" s="4" t="s">
        <v>746</v>
      </c>
      <c r="O709" s="4">
        <v>-842150451</v>
      </c>
      <c r="P709" s="4" t="s">
        <v>104</v>
      </c>
    </row>
    <row r="710" spans="1:16" ht="17.25" thickBot="1">
      <c r="A710" s="3"/>
      <c r="B710" s="4" t="s">
        <v>747</v>
      </c>
      <c r="C710" s="4">
        <v>0</v>
      </c>
      <c r="D710" s="4" t="s">
        <v>4</v>
      </c>
      <c r="M710" s="3"/>
      <c r="N710" s="4" t="s">
        <v>747</v>
      </c>
      <c r="O710" s="4">
        <v>-842150451</v>
      </c>
      <c r="P710" s="4" t="s">
        <v>104</v>
      </c>
    </row>
    <row r="711" spans="1:16" ht="17.25" thickBot="1">
      <c r="A711" s="3"/>
      <c r="B711" s="4" t="s">
        <v>748</v>
      </c>
      <c r="C711" s="4">
        <v>0</v>
      </c>
      <c r="D711" s="4" t="s">
        <v>4</v>
      </c>
      <c r="M711" s="3"/>
      <c r="N711" s="4" t="s">
        <v>748</v>
      </c>
      <c r="O711" s="4">
        <v>-842150451</v>
      </c>
      <c r="P711" s="4" t="s">
        <v>104</v>
      </c>
    </row>
    <row r="712" spans="1:16" ht="17.25" thickBot="1">
      <c r="A712" s="3"/>
      <c r="B712" s="4" t="s">
        <v>749</v>
      </c>
      <c r="C712" s="4">
        <v>0</v>
      </c>
      <c r="D712" s="4" t="s">
        <v>4</v>
      </c>
      <c r="M712" s="3"/>
      <c r="N712" s="4" t="s">
        <v>749</v>
      </c>
      <c r="O712" s="4">
        <v>-842150451</v>
      </c>
      <c r="P712" s="4" t="s">
        <v>104</v>
      </c>
    </row>
    <row r="713" spans="1:16" ht="17.25" thickBot="1">
      <c r="A713" s="3"/>
      <c r="B713" s="4" t="s">
        <v>750</v>
      </c>
      <c r="C713" s="4">
        <v>0</v>
      </c>
      <c r="D713" s="4" t="s">
        <v>4</v>
      </c>
      <c r="M713" s="3"/>
      <c r="N713" s="4" t="s">
        <v>750</v>
      </c>
      <c r="O713" s="4">
        <v>-842150451</v>
      </c>
      <c r="P713" s="4" t="s">
        <v>104</v>
      </c>
    </row>
    <row r="714" spans="1:16" ht="17.25" thickBot="1">
      <c r="A714" s="3"/>
      <c r="B714" s="4" t="s">
        <v>751</v>
      </c>
      <c r="C714" s="4">
        <v>0</v>
      </c>
      <c r="D714" s="4" t="s">
        <v>4</v>
      </c>
      <c r="M714" s="3"/>
      <c r="N714" s="4" t="s">
        <v>751</v>
      </c>
      <c r="O714" s="4">
        <v>-842150451</v>
      </c>
      <c r="P714" s="4" t="s">
        <v>104</v>
      </c>
    </row>
    <row r="715" spans="1:16" ht="17.25" thickBot="1">
      <c r="A715" s="3"/>
      <c r="B715" s="4" t="s">
        <v>752</v>
      </c>
      <c r="C715" s="4">
        <v>0</v>
      </c>
      <c r="D715" s="4" t="s">
        <v>4</v>
      </c>
      <c r="M715" s="3"/>
      <c r="N715" s="4" t="s">
        <v>752</v>
      </c>
      <c r="O715" s="4">
        <v>-842150451</v>
      </c>
      <c r="P715" s="4" t="s">
        <v>104</v>
      </c>
    </row>
    <row r="716" spans="1:16" ht="17.25" thickBot="1">
      <c r="A716" s="3"/>
      <c r="B716" s="4" t="s">
        <v>753</v>
      </c>
      <c r="C716" s="4">
        <v>0</v>
      </c>
      <c r="D716" s="4" t="s">
        <v>4</v>
      </c>
      <c r="M716" s="3"/>
      <c r="N716" s="4" t="s">
        <v>753</v>
      </c>
      <c r="O716" s="4">
        <v>-842150451</v>
      </c>
      <c r="P716" s="4" t="s">
        <v>104</v>
      </c>
    </row>
    <row r="717" spans="1:16" ht="17.25" thickBot="1">
      <c r="A717" s="3"/>
      <c r="B717" s="4" t="s">
        <v>754</v>
      </c>
      <c r="C717" s="4">
        <v>0</v>
      </c>
      <c r="D717" s="4" t="s">
        <v>4</v>
      </c>
      <c r="M717" s="3"/>
      <c r="N717" s="4" t="s">
        <v>754</v>
      </c>
      <c r="O717" s="4">
        <v>-842150451</v>
      </c>
      <c r="P717" s="4" t="s">
        <v>104</v>
      </c>
    </row>
    <row r="718" spans="1:16" ht="17.25" thickBot="1">
      <c r="A718" s="3"/>
      <c r="B718" s="4" t="s">
        <v>755</v>
      </c>
      <c r="C718" s="4">
        <v>0</v>
      </c>
      <c r="D718" s="4" t="s">
        <v>4</v>
      </c>
      <c r="M718" s="3"/>
      <c r="N718" s="4" t="s">
        <v>755</v>
      </c>
      <c r="O718" s="4">
        <v>-842150451</v>
      </c>
      <c r="P718" s="4" t="s">
        <v>104</v>
      </c>
    </row>
    <row r="719" spans="1:16" ht="17.25" thickBot="1">
      <c r="A719" s="3"/>
      <c r="B719" s="4" t="s">
        <v>756</v>
      </c>
      <c r="C719" s="4">
        <v>0</v>
      </c>
      <c r="D719" s="4" t="s">
        <v>4</v>
      </c>
      <c r="M719" s="3"/>
      <c r="N719" s="4" t="s">
        <v>756</v>
      </c>
      <c r="O719" s="4">
        <v>-842150451</v>
      </c>
      <c r="P719" s="4" t="s">
        <v>104</v>
      </c>
    </row>
    <row r="720" spans="1:16" ht="17.25" thickBot="1">
      <c r="A720" s="3"/>
      <c r="B720" s="4" t="s">
        <v>757</v>
      </c>
      <c r="C720" s="4">
        <v>0</v>
      </c>
      <c r="D720" s="4" t="s">
        <v>4</v>
      </c>
      <c r="M720" s="3"/>
      <c r="N720" s="4" t="s">
        <v>757</v>
      </c>
      <c r="O720" s="4">
        <v>-842150451</v>
      </c>
      <c r="P720" s="4" t="s">
        <v>104</v>
      </c>
    </row>
    <row r="721" spans="1:16" ht="17.25" thickBot="1">
      <c r="A721" s="3"/>
      <c r="B721" s="4" t="s">
        <v>758</v>
      </c>
      <c r="C721" s="4">
        <v>0</v>
      </c>
      <c r="D721" s="4" t="s">
        <v>4</v>
      </c>
      <c r="M721" s="3"/>
      <c r="N721" s="4" t="s">
        <v>758</v>
      </c>
      <c r="O721" s="4">
        <v>-842150451</v>
      </c>
      <c r="P721" s="4" t="s">
        <v>104</v>
      </c>
    </row>
    <row r="722" spans="1:16" ht="17.25" thickBot="1">
      <c r="A722" s="3"/>
      <c r="B722" s="4" t="s">
        <v>759</v>
      </c>
      <c r="C722" s="4">
        <v>0</v>
      </c>
      <c r="D722" s="4" t="s">
        <v>4</v>
      </c>
      <c r="M722" s="3"/>
      <c r="N722" s="4" t="s">
        <v>759</v>
      </c>
      <c r="O722" s="4">
        <v>-842150451</v>
      </c>
      <c r="P722" s="4" t="s">
        <v>104</v>
      </c>
    </row>
    <row r="723" spans="1:16" ht="17.25" thickBot="1">
      <c r="A723" s="3"/>
      <c r="B723" s="4" t="s">
        <v>760</v>
      </c>
      <c r="C723" s="4">
        <v>0</v>
      </c>
      <c r="D723" s="4" t="s">
        <v>4</v>
      </c>
      <c r="M723" s="3"/>
      <c r="N723" s="4" t="s">
        <v>760</v>
      </c>
      <c r="O723" s="4">
        <v>-842150451</v>
      </c>
      <c r="P723" s="4" t="s">
        <v>104</v>
      </c>
    </row>
    <row r="724" spans="1:16" ht="17.25" thickBot="1">
      <c r="A724" s="3"/>
      <c r="B724" s="4" t="s">
        <v>761</v>
      </c>
      <c r="C724" s="4">
        <v>0</v>
      </c>
      <c r="D724" s="4" t="s">
        <v>4</v>
      </c>
      <c r="M724" s="3"/>
      <c r="N724" s="4" t="s">
        <v>761</v>
      </c>
      <c r="O724" s="4">
        <v>-842150451</v>
      </c>
      <c r="P724" s="4" t="s">
        <v>104</v>
      </c>
    </row>
    <row r="725" spans="1:16" ht="17.25" thickBot="1">
      <c r="A725" s="3"/>
      <c r="B725" s="4" t="s">
        <v>762</v>
      </c>
      <c r="C725" s="4">
        <v>0</v>
      </c>
      <c r="D725" s="4" t="s">
        <v>4</v>
      </c>
      <c r="M725" s="3"/>
      <c r="N725" s="4" t="s">
        <v>762</v>
      </c>
      <c r="O725" s="4">
        <v>-842150451</v>
      </c>
      <c r="P725" s="4" t="s">
        <v>104</v>
      </c>
    </row>
    <row r="726" spans="1:16" ht="17.25" thickBot="1">
      <c r="A726" s="3"/>
      <c r="B726" s="4" t="s">
        <v>763</v>
      </c>
      <c r="C726" s="4">
        <v>0</v>
      </c>
      <c r="D726" s="4" t="s">
        <v>4</v>
      </c>
      <c r="M726" s="3"/>
      <c r="N726" s="4" t="s">
        <v>763</v>
      </c>
      <c r="O726" s="4">
        <v>-842150451</v>
      </c>
      <c r="P726" s="4" t="s">
        <v>104</v>
      </c>
    </row>
    <row r="727" spans="1:16" ht="17.25" thickBot="1">
      <c r="A727" s="3"/>
      <c r="B727" s="4" t="s">
        <v>764</v>
      </c>
      <c r="C727" s="4">
        <v>0</v>
      </c>
      <c r="D727" s="4" t="s">
        <v>4</v>
      </c>
      <c r="M727" s="3"/>
      <c r="N727" s="4" t="s">
        <v>764</v>
      </c>
      <c r="O727" s="4">
        <v>-842150451</v>
      </c>
      <c r="P727" s="4" t="s">
        <v>104</v>
      </c>
    </row>
    <row r="728" spans="1:16" ht="17.25" thickBot="1">
      <c r="A728" s="3"/>
      <c r="B728" s="4" t="s">
        <v>765</v>
      </c>
      <c r="C728" s="4">
        <v>0</v>
      </c>
      <c r="D728" s="4" t="s">
        <v>4</v>
      </c>
      <c r="M728" s="3"/>
      <c r="N728" s="4" t="s">
        <v>765</v>
      </c>
      <c r="O728" s="4">
        <v>-842150451</v>
      </c>
      <c r="P728" s="4" t="s">
        <v>104</v>
      </c>
    </row>
    <row r="729" spans="1:16" ht="17.25" thickBot="1">
      <c r="A729" s="3"/>
      <c r="B729" s="4" t="s">
        <v>766</v>
      </c>
      <c r="C729" s="4">
        <v>0</v>
      </c>
      <c r="D729" s="4" t="s">
        <v>4</v>
      </c>
      <c r="M729" s="3"/>
      <c r="N729" s="4" t="s">
        <v>766</v>
      </c>
      <c r="O729" s="4">
        <v>-842150451</v>
      </c>
      <c r="P729" s="4" t="s">
        <v>104</v>
      </c>
    </row>
    <row r="730" spans="1:16" ht="17.25" thickBot="1">
      <c r="A730" s="3"/>
      <c r="B730" s="4" t="s">
        <v>767</v>
      </c>
      <c r="C730" s="4">
        <v>0</v>
      </c>
      <c r="D730" s="4" t="s">
        <v>4</v>
      </c>
      <c r="M730" s="3"/>
      <c r="N730" s="4" t="s">
        <v>767</v>
      </c>
      <c r="O730" s="4">
        <v>-842150451</v>
      </c>
      <c r="P730" s="4" t="s">
        <v>104</v>
      </c>
    </row>
    <row r="731" spans="1:16" ht="17.25" thickBot="1">
      <c r="A731" s="3"/>
      <c r="B731" s="4" t="s">
        <v>768</v>
      </c>
      <c r="C731" s="4">
        <v>0</v>
      </c>
      <c r="D731" s="4" t="s">
        <v>4</v>
      </c>
      <c r="M731" s="3"/>
      <c r="N731" s="4" t="s">
        <v>768</v>
      </c>
      <c r="O731" s="4">
        <v>-842150451</v>
      </c>
      <c r="P731" s="4" t="s">
        <v>104</v>
      </c>
    </row>
    <row r="732" spans="1:16" ht="17.25" thickBot="1">
      <c r="A732" s="3"/>
      <c r="B732" s="4" t="s">
        <v>769</v>
      </c>
      <c r="C732" s="4">
        <v>0</v>
      </c>
      <c r="D732" s="4" t="s">
        <v>4</v>
      </c>
      <c r="M732" s="3"/>
      <c r="N732" s="4" t="s">
        <v>769</v>
      </c>
      <c r="O732" s="4">
        <v>-842150451</v>
      </c>
      <c r="P732" s="4" t="s">
        <v>104</v>
      </c>
    </row>
    <row r="733" spans="1:16" ht="17.25" thickBot="1">
      <c r="A733" s="3"/>
      <c r="B733" s="4" t="s">
        <v>770</v>
      </c>
      <c r="C733" s="4">
        <v>0</v>
      </c>
      <c r="D733" s="4" t="s">
        <v>4</v>
      </c>
      <c r="M733" s="3"/>
      <c r="N733" s="4" t="s">
        <v>770</v>
      </c>
      <c r="O733" s="4">
        <v>-842150451</v>
      </c>
      <c r="P733" s="4" t="s">
        <v>104</v>
      </c>
    </row>
    <row r="734" spans="1:16" ht="17.25" thickBot="1">
      <c r="A734" s="3"/>
      <c r="B734" s="4" t="s">
        <v>771</v>
      </c>
      <c r="C734" s="4">
        <v>0</v>
      </c>
      <c r="D734" s="4" t="s">
        <v>4</v>
      </c>
      <c r="M734" s="3"/>
      <c r="N734" s="4" t="s">
        <v>771</v>
      </c>
      <c r="O734" s="4">
        <v>-842150451</v>
      </c>
      <c r="P734" s="4" t="s">
        <v>104</v>
      </c>
    </row>
    <row r="735" spans="1:16" ht="17.25" thickBot="1">
      <c r="A735" s="3"/>
      <c r="B735" s="4" t="s">
        <v>772</v>
      </c>
      <c r="C735" s="4">
        <v>0</v>
      </c>
      <c r="D735" s="4" t="s">
        <v>4</v>
      </c>
      <c r="M735" s="3"/>
      <c r="N735" s="4" t="s">
        <v>772</v>
      </c>
      <c r="O735" s="4">
        <v>-842150451</v>
      </c>
      <c r="P735" s="4" t="s">
        <v>104</v>
      </c>
    </row>
    <row r="736" spans="1:16" ht="17.25" thickBot="1">
      <c r="A736" s="3"/>
      <c r="B736" s="4" t="s">
        <v>773</v>
      </c>
      <c r="C736" s="4">
        <v>0</v>
      </c>
      <c r="D736" s="4" t="s">
        <v>4</v>
      </c>
      <c r="M736" s="3"/>
      <c r="N736" s="4" t="s">
        <v>773</v>
      </c>
      <c r="O736" s="4">
        <v>-842150451</v>
      </c>
      <c r="P736" s="4" t="s">
        <v>104</v>
      </c>
    </row>
    <row r="737" spans="1:16" ht="17.25" thickBot="1">
      <c r="A737" s="3"/>
      <c r="B737" s="4" t="s">
        <v>774</v>
      </c>
      <c r="C737" s="4">
        <v>0</v>
      </c>
      <c r="D737" s="4" t="s">
        <v>4</v>
      </c>
      <c r="M737" s="3"/>
      <c r="N737" s="4" t="s">
        <v>774</v>
      </c>
      <c r="O737" s="4">
        <v>-842150451</v>
      </c>
      <c r="P737" s="4" t="s">
        <v>104</v>
      </c>
    </row>
    <row r="738" spans="1:16" ht="17.25" thickBot="1">
      <c r="A738" s="3"/>
      <c r="B738" s="4" t="s">
        <v>775</v>
      </c>
      <c r="C738" s="4">
        <v>0</v>
      </c>
      <c r="D738" s="4" t="s">
        <v>4</v>
      </c>
      <c r="M738" s="3"/>
      <c r="N738" s="4" t="s">
        <v>775</v>
      </c>
      <c r="O738" s="4">
        <v>-842150451</v>
      </c>
      <c r="P738" s="4" t="s">
        <v>104</v>
      </c>
    </row>
    <row r="739" spans="1:16" ht="17.25" thickBot="1">
      <c r="A739" s="3"/>
      <c r="B739" s="4" t="s">
        <v>776</v>
      </c>
      <c r="C739" s="4">
        <v>0</v>
      </c>
      <c r="D739" s="4" t="s">
        <v>4</v>
      </c>
      <c r="M739" s="3"/>
      <c r="N739" s="4" t="s">
        <v>776</v>
      </c>
      <c r="O739" s="4">
        <v>-842150451</v>
      </c>
      <c r="P739" s="4" t="s">
        <v>104</v>
      </c>
    </row>
    <row r="740" spans="1:16" ht="17.25" thickBot="1">
      <c r="A740" s="3"/>
      <c r="B740" s="4" t="s">
        <v>777</v>
      </c>
      <c r="C740" s="4">
        <v>0</v>
      </c>
      <c r="D740" s="4" t="s">
        <v>4</v>
      </c>
      <c r="M740" s="3"/>
      <c r="N740" s="4" t="s">
        <v>777</v>
      </c>
      <c r="O740" s="4">
        <v>-842150451</v>
      </c>
      <c r="P740" s="4" t="s">
        <v>104</v>
      </c>
    </row>
    <row r="741" spans="1:16" ht="17.25" thickBot="1">
      <c r="A741" s="3"/>
      <c r="B741" s="4" t="s">
        <v>778</v>
      </c>
      <c r="C741" s="4">
        <v>0</v>
      </c>
      <c r="D741" s="4" t="s">
        <v>4</v>
      </c>
      <c r="M741" s="3"/>
      <c r="N741" s="4" t="s">
        <v>778</v>
      </c>
      <c r="O741" s="4">
        <v>-842150451</v>
      </c>
      <c r="P741" s="4" t="s">
        <v>104</v>
      </c>
    </row>
    <row r="742" spans="1:16" ht="17.25" thickBot="1">
      <c r="A742" s="3"/>
      <c r="B742" s="4" t="s">
        <v>779</v>
      </c>
      <c r="C742" s="4">
        <v>0</v>
      </c>
      <c r="D742" s="4" t="s">
        <v>4</v>
      </c>
      <c r="M742" s="3"/>
      <c r="N742" s="4" t="s">
        <v>779</v>
      </c>
      <c r="O742" s="4">
        <v>-842150451</v>
      </c>
      <c r="P742" s="4" t="s">
        <v>104</v>
      </c>
    </row>
    <row r="743" spans="1:16" ht="17.25" thickBot="1">
      <c r="A743" s="3"/>
      <c r="B743" s="4" t="s">
        <v>780</v>
      </c>
      <c r="C743" s="4">
        <v>0</v>
      </c>
      <c r="D743" s="4" t="s">
        <v>4</v>
      </c>
      <c r="M743" s="3"/>
      <c r="N743" s="4" t="s">
        <v>780</v>
      </c>
      <c r="O743" s="4">
        <v>-842150451</v>
      </c>
      <c r="P743" s="4" t="s">
        <v>104</v>
      </c>
    </row>
    <row r="744" spans="1:16" ht="17.25" thickBot="1">
      <c r="A744" s="3"/>
      <c r="B744" s="4" t="s">
        <v>781</v>
      </c>
      <c r="C744" s="4">
        <v>0</v>
      </c>
      <c r="D744" s="4" t="s">
        <v>4</v>
      </c>
      <c r="M744" s="3"/>
      <c r="N744" s="4" t="s">
        <v>781</v>
      </c>
      <c r="O744" s="4">
        <v>-842150451</v>
      </c>
      <c r="P744" s="4" t="s">
        <v>104</v>
      </c>
    </row>
    <row r="745" spans="1:16" ht="17.25" thickBot="1">
      <c r="A745" s="3"/>
      <c r="B745" s="4" t="s">
        <v>782</v>
      </c>
      <c r="C745" s="4">
        <v>0</v>
      </c>
      <c r="D745" s="4" t="s">
        <v>4</v>
      </c>
      <c r="M745" s="3"/>
      <c r="N745" s="4" t="s">
        <v>782</v>
      </c>
      <c r="O745" s="4">
        <v>-842150451</v>
      </c>
      <c r="P745" s="4" t="s">
        <v>104</v>
      </c>
    </row>
    <row r="746" spans="1:16" ht="17.25" thickBot="1">
      <c r="A746" s="3"/>
      <c r="B746" s="4" t="s">
        <v>783</v>
      </c>
      <c r="C746" s="4">
        <v>0</v>
      </c>
      <c r="D746" s="4" t="s">
        <v>4</v>
      </c>
      <c r="M746" s="3"/>
      <c r="N746" s="4" t="s">
        <v>783</v>
      </c>
      <c r="O746" s="4">
        <v>-842150451</v>
      </c>
      <c r="P746" s="4" t="s">
        <v>104</v>
      </c>
    </row>
    <row r="747" spans="1:16" ht="17.25" thickBot="1">
      <c r="A747" s="3"/>
      <c r="B747" s="4" t="s">
        <v>784</v>
      </c>
      <c r="C747" s="4">
        <v>0</v>
      </c>
      <c r="D747" s="4" t="s">
        <v>4</v>
      </c>
      <c r="M747" s="3"/>
      <c r="N747" s="4" t="s">
        <v>784</v>
      </c>
      <c r="O747" s="4">
        <v>-842150451</v>
      </c>
      <c r="P747" s="4" t="s">
        <v>104</v>
      </c>
    </row>
    <row r="748" spans="1:16" ht="17.25" thickBot="1">
      <c r="A748" s="3"/>
      <c r="B748" s="4" t="s">
        <v>785</v>
      </c>
      <c r="C748" s="4">
        <v>0</v>
      </c>
      <c r="D748" s="4" t="s">
        <v>4</v>
      </c>
      <c r="M748" s="3"/>
      <c r="N748" s="4" t="s">
        <v>785</v>
      </c>
      <c r="O748" s="4">
        <v>-842150451</v>
      </c>
      <c r="P748" s="4" t="s">
        <v>104</v>
      </c>
    </row>
    <row r="749" spans="1:16" ht="17.25" thickBot="1">
      <c r="A749" s="3"/>
      <c r="B749" s="4" t="s">
        <v>786</v>
      </c>
      <c r="C749" s="4">
        <v>0</v>
      </c>
      <c r="D749" s="4" t="s">
        <v>4</v>
      </c>
      <c r="M749" s="3"/>
      <c r="N749" s="4" t="s">
        <v>786</v>
      </c>
      <c r="O749" s="4">
        <v>-842150451</v>
      </c>
      <c r="P749" s="4" t="s">
        <v>104</v>
      </c>
    </row>
    <row r="750" spans="1:16" ht="17.25" thickBot="1">
      <c r="A750" s="3"/>
      <c r="B750" s="4" t="s">
        <v>787</v>
      </c>
      <c r="C750" s="4">
        <v>0</v>
      </c>
      <c r="D750" s="4" t="s">
        <v>4</v>
      </c>
      <c r="M750" s="3"/>
      <c r="N750" s="4" t="s">
        <v>787</v>
      </c>
      <c r="O750" s="4">
        <v>-842150451</v>
      </c>
      <c r="P750" s="4" t="s">
        <v>104</v>
      </c>
    </row>
    <row r="751" spans="1:16" ht="17.25" thickBot="1">
      <c r="A751" s="3"/>
      <c r="B751" s="4" t="s">
        <v>788</v>
      </c>
      <c r="C751" s="4">
        <v>0</v>
      </c>
      <c r="D751" s="4" t="s">
        <v>4</v>
      </c>
      <c r="M751" s="3"/>
      <c r="N751" s="4" t="s">
        <v>788</v>
      </c>
      <c r="O751" s="4">
        <v>-842150451</v>
      </c>
      <c r="P751" s="4" t="s">
        <v>104</v>
      </c>
    </row>
    <row r="752" spans="1:16" ht="17.25" thickBot="1">
      <c r="A752" s="3"/>
      <c r="B752" s="4" t="s">
        <v>789</v>
      </c>
      <c r="C752" s="4">
        <v>0</v>
      </c>
      <c r="D752" s="4" t="s">
        <v>4</v>
      </c>
      <c r="M752" s="3"/>
      <c r="N752" s="4" t="s">
        <v>789</v>
      </c>
      <c r="O752" s="4">
        <v>-842150451</v>
      </c>
      <c r="P752" s="4" t="s">
        <v>104</v>
      </c>
    </row>
    <row r="753" spans="1:16" ht="17.25" thickBot="1">
      <c r="A753" s="3"/>
      <c r="B753" s="4" t="s">
        <v>790</v>
      </c>
      <c r="C753" s="4">
        <v>0</v>
      </c>
      <c r="D753" s="4" t="s">
        <v>4</v>
      </c>
      <c r="M753" s="3"/>
      <c r="N753" s="4" t="s">
        <v>790</v>
      </c>
      <c r="O753" s="4">
        <v>-842150451</v>
      </c>
      <c r="P753" s="4" t="s">
        <v>104</v>
      </c>
    </row>
    <row r="754" spans="1:16" ht="17.25" thickBot="1">
      <c r="A754" s="3"/>
      <c r="B754" s="4" t="s">
        <v>791</v>
      </c>
      <c r="C754" s="4">
        <v>0</v>
      </c>
      <c r="D754" s="4" t="s">
        <v>4</v>
      </c>
      <c r="M754" s="3"/>
      <c r="N754" s="4" t="s">
        <v>791</v>
      </c>
      <c r="O754" s="4">
        <v>-842150451</v>
      </c>
      <c r="P754" s="4" t="s">
        <v>104</v>
      </c>
    </row>
    <row r="755" spans="1:16" ht="17.25" thickBot="1">
      <c r="A755" s="3"/>
      <c r="B755" s="4" t="s">
        <v>792</v>
      </c>
      <c r="C755" s="4">
        <v>0</v>
      </c>
      <c r="D755" s="4" t="s">
        <v>4</v>
      </c>
      <c r="M755" s="3"/>
      <c r="N755" s="4" t="s">
        <v>792</v>
      </c>
      <c r="O755" s="4">
        <v>-842150451</v>
      </c>
      <c r="P755" s="4" t="s">
        <v>104</v>
      </c>
    </row>
    <row r="756" spans="1:16" ht="17.25" thickBot="1">
      <c r="A756" s="3"/>
      <c r="B756" s="4" t="s">
        <v>793</v>
      </c>
      <c r="C756" s="4">
        <v>0</v>
      </c>
      <c r="D756" s="4" t="s">
        <v>4</v>
      </c>
      <c r="M756" s="3"/>
      <c r="N756" s="4" t="s">
        <v>793</v>
      </c>
      <c r="O756" s="4">
        <v>-842150451</v>
      </c>
      <c r="P756" s="4" t="s">
        <v>104</v>
      </c>
    </row>
    <row r="757" spans="1:16" ht="17.25" thickBot="1">
      <c r="A757" s="3"/>
      <c r="B757" s="4" t="s">
        <v>794</v>
      </c>
      <c r="C757" s="4">
        <v>0</v>
      </c>
      <c r="D757" s="4" t="s">
        <v>4</v>
      </c>
      <c r="M757" s="3"/>
      <c r="N757" s="4" t="s">
        <v>794</v>
      </c>
      <c r="O757" s="4">
        <v>-842150451</v>
      </c>
      <c r="P757" s="4" t="s">
        <v>104</v>
      </c>
    </row>
    <row r="758" spans="1:16" ht="17.25" thickBot="1">
      <c r="A758" s="3"/>
      <c r="B758" s="4" t="s">
        <v>795</v>
      </c>
      <c r="C758" s="4">
        <v>0</v>
      </c>
      <c r="D758" s="4" t="s">
        <v>4</v>
      </c>
      <c r="M758" s="3"/>
      <c r="N758" s="4" t="s">
        <v>795</v>
      </c>
      <c r="O758" s="4">
        <v>-842150451</v>
      </c>
      <c r="P758" s="4" t="s">
        <v>104</v>
      </c>
    </row>
    <row r="759" spans="1:16" ht="17.25" thickBot="1">
      <c r="A759" s="3"/>
      <c r="B759" s="4" t="s">
        <v>796</v>
      </c>
      <c r="C759" s="4">
        <v>0</v>
      </c>
      <c r="D759" s="4" t="s">
        <v>4</v>
      </c>
      <c r="M759" s="3"/>
      <c r="N759" s="4" t="s">
        <v>796</v>
      </c>
      <c r="O759" s="4">
        <v>-842150451</v>
      </c>
      <c r="P759" s="4" t="s">
        <v>104</v>
      </c>
    </row>
    <row r="760" spans="1:16" ht="17.25" thickBot="1">
      <c r="A760" s="3"/>
      <c r="B760" s="4" t="s">
        <v>797</v>
      </c>
      <c r="C760" s="4">
        <v>0</v>
      </c>
      <c r="D760" s="4" t="s">
        <v>4</v>
      </c>
      <c r="M760" s="3"/>
      <c r="N760" s="4" t="s">
        <v>797</v>
      </c>
      <c r="O760" s="4">
        <v>-842150451</v>
      </c>
      <c r="P760" s="4" t="s">
        <v>104</v>
      </c>
    </row>
    <row r="761" spans="1:16" ht="17.25" thickBot="1">
      <c r="A761" s="3"/>
      <c r="B761" s="4" t="s">
        <v>798</v>
      </c>
      <c r="C761" s="4">
        <v>0</v>
      </c>
      <c r="D761" s="4" t="s">
        <v>4</v>
      </c>
      <c r="M761" s="3"/>
      <c r="N761" s="4" t="s">
        <v>798</v>
      </c>
      <c r="O761" s="4">
        <v>-842150451</v>
      </c>
      <c r="P761" s="4" t="s">
        <v>104</v>
      </c>
    </row>
    <row r="762" spans="1:16" ht="17.25" thickBot="1">
      <c r="A762" s="3"/>
      <c r="B762" s="4" t="s">
        <v>799</v>
      </c>
      <c r="C762" s="4">
        <v>0</v>
      </c>
      <c r="D762" s="4" t="s">
        <v>4</v>
      </c>
      <c r="M762" s="3"/>
      <c r="N762" s="4" t="s">
        <v>799</v>
      </c>
      <c r="O762" s="4">
        <v>-842150451</v>
      </c>
      <c r="P762" s="4" t="s">
        <v>104</v>
      </c>
    </row>
    <row r="763" spans="1:16" ht="17.25" thickBot="1">
      <c r="A763" s="3"/>
      <c r="B763" s="4" t="s">
        <v>800</v>
      </c>
      <c r="C763" s="4">
        <v>0</v>
      </c>
      <c r="D763" s="4" t="s">
        <v>4</v>
      </c>
      <c r="M763" s="3"/>
      <c r="N763" s="4" t="s">
        <v>800</v>
      </c>
      <c r="O763" s="4">
        <v>-842150451</v>
      </c>
      <c r="P763" s="4" t="s">
        <v>104</v>
      </c>
    </row>
    <row r="764" spans="1:16" ht="17.25" thickBot="1">
      <c r="A764" s="3"/>
      <c r="B764" s="4" t="s">
        <v>801</v>
      </c>
      <c r="C764" s="4">
        <v>0</v>
      </c>
      <c r="D764" s="4" t="s">
        <v>4</v>
      </c>
      <c r="M764" s="3"/>
      <c r="N764" s="4" t="s">
        <v>801</v>
      </c>
      <c r="O764" s="4">
        <v>-842150451</v>
      </c>
      <c r="P764" s="4" t="s">
        <v>104</v>
      </c>
    </row>
    <row r="765" spans="1:16" ht="17.25" thickBot="1">
      <c r="A765" s="3"/>
      <c r="B765" s="4" t="s">
        <v>802</v>
      </c>
      <c r="C765" s="4">
        <v>0</v>
      </c>
      <c r="D765" s="4" t="s">
        <v>4</v>
      </c>
      <c r="M765" s="3"/>
      <c r="N765" s="4" t="s">
        <v>802</v>
      </c>
      <c r="O765" s="4">
        <v>-842150451</v>
      </c>
      <c r="P765" s="4" t="s">
        <v>104</v>
      </c>
    </row>
    <row r="766" spans="1:16" ht="17.25" thickBot="1">
      <c r="A766" s="3"/>
      <c r="B766" s="4" t="s">
        <v>803</v>
      </c>
      <c r="C766" s="4">
        <v>0</v>
      </c>
      <c r="D766" s="4" t="s">
        <v>4</v>
      </c>
      <c r="M766" s="3"/>
      <c r="N766" s="4" t="s">
        <v>803</v>
      </c>
      <c r="O766" s="4">
        <v>-842150451</v>
      </c>
      <c r="P766" s="4" t="s">
        <v>104</v>
      </c>
    </row>
    <row r="767" spans="1:16" ht="17.25" thickBot="1">
      <c r="A767" s="3"/>
      <c r="B767" s="4" t="s">
        <v>804</v>
      </c>
      <c r="C767" s="4">
        <v>0</v>
      </c>
      <c r="D767" s="4" t="s">
        <v>4</v>
      </c>
      <c r="M767" s="3"/>
      <c r="N767" s="4" t="s">
        <v>804</v>
      </c>
      <c r="O767" s="4">
        <v>-842150451</v>
      </c>
      <c r="P767" s="4" t="s">
        <v>104</v>
      </c>
    </row>
    <row r="768" spans="1:16" ht="17.25" thickBot="1">
      <c r="A768" s="3"/>
      <c r="B768" s="4" t="s">
        <v>805</v>
      </c>
      <c r="C768" s="4">
        <v>0</v>
      </c>
      <c r="D768" s="4" t="s">
        <v>4</v>
      </c>
      <c r="M768" s="3"/>
      <c r="N768" s="4" t="s">
        <v>805</v>
      </c>
      <c r="O768" s="4">
        <v>-842150451</v>
      </c>
      <c r="P768" s="4" t="s">
        <v>104</v>
      </c>
    </row>
    <row r="769" spans="1:16" ht="17.25" thickBot="1">
      <c r="A769" s="3"/>
      <c r="B769" s="4" t="s">
        <v>806</v>
      </c>
      <c r="C769" s="4">
        <v>0</v>
      </c>
      <c r="D769" s="4" t="s">
        <v>4</v>
      </c>
      <c r="M769" s="3"/>
      <c r="N769" s="4" t="s">
        <v>806</v>
      </c>
      <c r="O769" s="4">
        <v>-842150451</v>
      </c>
      <c r="P769" s="4" t="s">
        <v>104</v>
      </c>
    </row>
    <row r="770" spans="1:16" ht="17.25" thickBot="1">
      <c r="A770" s="3"/>
      <c r="B770" s="4" t="s">
        <v>807</v>
      </c>
      <c r="C770" s="4">
        <v>0</v>
      </c>
      <c r="D770" s="4" t="s">
        <v>4</v>
      </c>
      <c r="M770" s="3"/>
      <c r="N770" s="4" t="s">
        <v>807</v>
      </c>
      <c r="O770" s="4">
        <v>-842150451</v>
      </c>
      <c r="P770" s="4" t="s">
        <v>104</v>
      </c>
    </row>
    <row r="771" spans="1:16" ht="17.25" thickBot="1">
      <c r="A771" s="3"/>
      <c r="B771" s="4" t="s">
        <v>808</v>
      </c>
      <c r="C771" s="4">
        <v>0</v>
      </c>
      <c r="D771" s="4" t="s">
        <v>4</v>
      </c>
      <c r="M771" s="3"/>
      <c r="N771" s="4" t="s">
        <v>808</v>
      </c>
      <c r="O771" s="4">
        <v>-842150451</v>
      </c>
      <c r="P771" s="4" t="s">
        <v>104</v>
      </c>
    </row>
    <row r="772" spans="1:16" ht="17.25" thickBot="1">
      <c r="A772" s="3"/>
      <c r="B772" s="4" t="s">
        <v>809</v>
      </c>
      <c r="C772" s="4">
        <v>0</v>
      </c>
      <c r="D772" s="4" t="s">
        <v>4</v>
      </c>
      <c r="M772" s="3"/>
      <c r="N772" s="4" t="s">
        <v>809</v>
      </c>
      <c r="O772" s="4">
        <v>-842150451</v>
      </c>
      <c r="P772" s="4" t="s">
        <v>104</v>
      </c>
    </row>
    <row r="773" spans="1:16" ht="17.25" thickBot="1">
      <c r="A773" s="3"/>
      <c r="B773" s="4" t="s">
        <v>810</v>
      </c>
      <c r="C773" s="4">
        <v>0</v>
      </c>
      <c r="D773" s="4" t="s">
        <v>4</v>
      </c>
      <c r="M773" s="3"/>
      <c r="N773" s="4" t="s">
        <v>810</v>
      </c>
      <c r="O773" s="4">
        <v>-842150451</v>
      </c>
      <c r="P773" s="4" t="s">
        <v>104</v>
      </c>
    </row>
    <row r="774" spans="1:16" ht="17.25" thickBot="1">
      <c r="A774" s="3"/>
      <c r="B774" s="4" t="s">
        <v>811</v>
      </c>
      <c r="C774" s="4">
        <v>0</v>
      </c>
      <c r="D774" s="4" t="s">
        <v>4</v>
      </c>
      <c r="M774" s="3"/>
      <c r="N774" s="4" t="s">
        <v>811</v>
      </c>
      <c r="O774" s="4">
        <v>-842150451</v>
      </c>
      <c r="P774" s="4" t="s">
        <v>104</v>
      </c>
    </row>
    <row r="775" spans="1:16" ht="17.25" thickBot="1">
      <c r="A775" s="3"/>
      <c r="B775" s="4" t="s">
        <v>812</v>
      </c>
      <c r="C775" s="4">
        <v>0</v>
      </c>
      <c r="D775" s="4" t="s">
        <v>4</v>
      </c>
      <c r="M775" s="3"/>
      <c r="N775" s="4" t="s">
        <v>812</v>
      </c>
      <c r="O775" s="4">
        <v>-842150451</v>
      </c>
      <c r="P775" s="4" t="s">
        <v>104</v>
      </c>
    </row>
    <row r="776" spans="1:16" ht="17.25" thickBot="1">
      <c r="A776" s="3"/>
      <c r="B776" s="4" t="s">
        <v>813</v>
      </c>
      <c r="C776" s="4">
        <v>0</v>
      </c>
      <c r="D776" s="4" t="s">
        <v>4</v>
      </c>
      <c r="M776" s="3"/>
      <c r="N776" s="4" t="s">
        <v>813</v>
      </c>
      <c r="O776" s="4">
        <v>-842150451</v>
      </c>
      <c r="P776" s="4" t="s">
        <v>104</v>
      </c>
    </row>
    <row r="777" spans="1:16" ht="17.25" thickBot="1">
      <c r="A777" s="3"/>
      <c r="B777" s="4" t="s">
        <v>814</v>
      </c>
      <c r="C777" s="4">
        <v>0</v>
      </c>
      <c r="D777" s="4" t="s">
        <v>4</v>
      </c>
      <c r="M777" s="3"/>
      <c r="N777" s="4" t="s">
        <v>814</v>
      </c>
      <c r="O777" s="4">
        <v>-842150451</v>
      </c>
      <c r="P777" s="4" t="s">
        <v>104</v>
      </c>
    </row>
    <row r="778" spans="1:16" ht="17.25" thickBot="1">
      <c r="A778" s="3"/>
      <c r="B778" s="4" t="s">
        <v>815</v>
      </c>
      <c r="C778" s="4">
        <v>0</v>
      </c>
      <c r="D778" s="4" t="s">
        <v>4</v>
      </c>
      <c r="M778" s="3"/>
      <c r="N778" s="4" t="s">
        <v>815</v>
      </c>
      <c r="O778" s="4">
        <v>-842150451</v>
      </c>
      <c r="P778" s="4" t="s">
        <v>104</v>
      </c>
    </row>
    <row r="779" spans="1:16" ht="17.25" thickBot="1">
      <c r="A779" s="3"/>
      <c r="B779" s="4" t="s">
        <v>816</v>
      </c>
      <c r="C779" s="4">
        <v>0</v>
      </c>
      <c r="D779" s="4" t="s">
        <v>4</v>
      </c>
      <c r="M779" s="3"/>
      <c r="N779" s="4" t="s">
        <v>816</v>
      </c>
      <c r="O779" s="4">
        <v>-842150451</v>
      </c>
      <c r="P779" s="4" t="s">
        <v>104</v>
      </c>
    </row>
    <row r="780" spans="1:16" ht="17.25" thickBot="1">
      <c r="A780" s="3"/>
      <c r="B780" s="4" t="s">
        <v>817</v>
      </c>
      <c r="C780" s="4">
        <v>0</v>
      </c>
      <c r="D780" s="4" t="s">
        <v>4</v>
      </c>
      <c r="M780" s="3"/>
      <c r="N780" s="4" t="s">
        <v>817</v>
      </c>
      <c r="O780" s="4">
        <v>-842150451</v>
      </c>
      <c r="P780" s="4" t="s">
        <v>104</v>
      </c>
    </row>
    <row r="781" spans="1:16" ht="17.25" thickBot="1">
      <c r="A781" s="3"/>
      <c r="B781" s="4" t="s">
        <v>818</v>
      </c>
      <c r="C781" s="4">
        <v>0</v>
      </c>
      <c r="D781" s="4" t="s">
        <v>4</v>
      </c>
      <c r="M781" s="3"/>
      <c r="N781" s="4" t="s">
        <v>818</v>
      </c>
      <c r="O781" s="4">
        <v>-842150451</v>
      </c>
      <c r="P781" s="4" t="s">
        <v>104</v>
      </c>
    </row>
    <row r="782" spans="1:16" ht="17.25" thickBot="1">
      <c r="A782" s="3"/>
      <c r="B782" s="4" t="s">
        <v>819</v>
      </c>
      <c r="C782" s="4">
        <v>0</v>
      </c>
      <c r="D782" s="4" t="s">
        <v>4</v>
      </c>
      <c r="M782" s="3"/>
      <c r="N782" s="4" t="s">
        <v>819</v>
      </c>
      <c r="O782" s="4">
        <v>-842150451</v>
      </c>
      <c r="P782" s="4" t="s">
        <v>104</v>
      </c>
    </row>
    <row r="783" spans="1:16" ht="17.25" thickBot="1">
      <c r="A783" s="3"/>
      <c r="B783" s="4" t="s">
        <v>820</v>
      </c>
      <c r="C783" s="4">
        <v>0</v>
      </c>
      <c r="D783" s="4" t="s">
        <v>4</v>
      </c>
      <c r="M783" s="3"/>
      <c r="N783" s="4" t="s">
        <v>820</v>
      </c>
      <c r="O783" s="4">
        <v>-842150451</v>
      </c>
      <c r="P783" s="4" t="s">
        <v>104</v>
      </c>
    </row>
    <row r="784" spans="1:16" ht="17.25" thickBot="1">
      <c r="A784" s="3"/>
      <c r="B784" s="4" t="s">
        <v>821</v>
      </c>
      <c r="C784" s="4">
        <v>0</v>
      </c>
      <c r="D784" s="4" t="s">
        <v>4</v>
      </c>
      <c r="M784" s="3"/>
      <c r="N784" s="4" t="s">
        <v>821</v>
      </c>
      <c r="O784" s="4">
        <v>-842150451</v>
      </c>
      <c r="P784" s="4" t="s">
        <v>104</v>
      </c>
    </row>
    <row r="785" spans="1:16" ht="17.25" thickBot="1">
      <c r="A785" s="3"/>
      <c r="B785" s="4" t="s">
        <v>822</v>
      </c>
      <c r="C785" s="4">
        <v>0</v>
      </c>
      <c r="D785" s="4" t="s">
        <v>4</v>
      </c>
      <c r="M785" s="3"/>
      <c r="N785" s="4" t="s">
        <v>822</v>
      </c>
      <c r="O785" s="4">
        <v>-842150451</v>
      </c>
      <c r="P785" s="4" t="s">
        <v>104</v>
      </c>
    </row>
    <row r="786" spans="1:16" ht="17.25" thickBot="1">
      <c r="A786" s="3"/>
      <c r="B786" s="4" t="s">
        <v>823</v>
      </c>
      <c r="C786" s="4">
        <v>0</v>
      </c>
      <c r="D786" s="4" t="s">
        <v>4</v>
      </c>
      <c r="M786" s="3"/>
      <c r="N786" s="4" t="s">
        <v>823</v>
      </c>
      <c r="O786" s="4">
        <v>-842150451</v>
      </c>
      <c r="P786" s="4" t="s">
        <v>104</v>
      </c>
    </row>
    <row r="787" spans="1:16" ht="17.25" thickBot="1">
      <c r="A787" s="3"/>
      <c r="B787" s="4" t="s">
        <v>824</v>
      </c>
      <c r="C787" s="4">
        <v>0</v>
      </c>
      <c r="D787" s="4" t="s">
        <v>4</v>
      </c>
      <c r="M787" s="3"/>
      <c r="N787" s="4" t="s">
        <v>824</v>
      </c>
      <c r="O787" s="4">
        <v>-842150451</v>
      </c>
      <c r="P787" s="4" t="s">
        <v>104</v>
      </c>
    </row>
    <row r="788" spans="1:16" ht="17.25" thickBot="1">
      <c r="A788" s="3"/>
      <c r="B788" s="4" t="s">
        <v>825</v>
      </c>
      <c r="C788" s="4">
        <v>0</v>
      </c>
      <c r="D788" s="4" t="s">
        <v>4</v>
      </c>
      <c r="M788" s="3"/>
      <c r="N788" s="4" t="s">
        <v>825</v>
      </c>
      <c r="O788" s="4">
        <v>-842150451</v>
      </c>
      <c r="P788" s="4" t="s">
        <v>104</v>
      </c>
    </row>
    <row r="789" spans="1:16" ht="17.25" thickBot="1">
      <c r="A789" s="3"/>
      <c r="B789" s="4" t="s">
        <v>826</v>
      </c>
      <c r="C789" s="4">
        <v>0</v>
      </c>
      <c r="D789" s="4" t="s">
        <v>4</v>
      </c>
      <c r="M789" s="3"/>
      <c r="N789" s="4" t="s">
        <v>826</v>
      </c>
      <c r="O789" s="4">
        <v>-842150451</v>
      </c>
      <c r="P789" s="4" t="s">
        <v>104</v>
      </c>
    </row>
    <row r="790" spans="1:16" ht="17.25" thickBot="1">
      <c r="A790" s="3"/>
      <c r="B790" s="4" t="s">
        <v>827</v>
      </c>
      <c r="C790" s="4">
        <v>0</v>
      </c>
      <c r="D790" s="4" t="s">
        <v>4</v>
      </c>
      <c r="M790" s="3"/>
      <c r="N790" s="4" t="s">
        <v>827</v>
      </c>
      <c r="O790" s="4">
        <v>-842150451</v>
      </c>
      <c r="P790" s="4" t="s">
        <v>104</v>
      </c>
    </row>
    <row r="791" spans="1:16" ht="17.25" thickBot="1">
      <c r="A791" s="3"/>
      <c r="B791" s="4" t="s">
        <v>828</v>
      </c>
      <c r="C791" s="4">
        <v>0</v>
      </c>
      <c r="D791" s="4" t="s">
        <v>4</v>
      </c>
      <c r="M791" s="3"/>
      <c r="N791" s="4" t="s">
        <v>828</v>
      </c>
      <c r="O791" s="4">
        <v>-842150451</v>
      </c>
      <c r="P791" s="4" t="s">
        <v>104</v>
      </c>
    </row>
    <row r="792" spans="1:16" ht="17.25" thickBot="1">
      <c r="A792" s="3"/>
      <c r="B792" s="4" t="s">
        <v>829</v>
      </c>
      <c r="C792" s="4">
        <v>0</v>
      </c>
      <c r="D792" s="4" t="s">
        <v>4</v>
      </c>
      <c r="M792" s="3"/>
      <c r="N792" s="4" t="s">
        <v>829</v>
      </c>
      <c r="O792" s="4">
        <v>-842150451</v>
      </c>
      <c r="P792" s="4" t="s">
        <v>104</v>
      </c>
    </row>
    <row r="793" spans="1:16" ht="17.25" thickBot="1">
      <c r="A793" s="3"/>
      <c r="B793" s="4" t="s">
        <v>830</v>
      </c>
      <c r="C793" s="4">
        <v>0</v>
      </c>
      <c r="D793" s="4" t="s">
        <v>4</v>
      </c>
      <c r="M793" s="3"/>
      <c r="N793" s="4" t="s">
        <v>830</v>
      </c>
      <c r="O793" s="4">
        <v>-842150451</v>
      </c>
      <c r="P793" s="4" t="s">
        <v>104</v>
      </c>
    </row>
    <row r="794" spans="1:16" ht="17.25" thickBot="1">
      <c r="A794" s="3"/>
      <c r="B794" s="4" t="s">
        <v>831</v>
      </c>
      <c r="C794" s="4">
        <v>0</v>
      </c>
      <c r="D794" s="4" t="s">
        <v>4</v>
      </c>
      <c r="M794" s="3"/>
      <c r="N794" s="4" t="s">
        <v>831</v>
      </c>
      <c r="O794" s="4">
        <v>-842150451</v>
      </c>
      <c r="P794" s="4" t="s">
        <v>104</v>
      </c>
    </row>
    <row r="795" spans="1:16" ht="17.25" thickBot="1">
      <c r="A795" s="3"/>
      <c r="B795" s="4" t="s">
        <v>832</v>
      </c>
      <c r="C795" s="4">
        <v>0</v>
      </c>
      <c r="D795" s="4" t="s">
        <v>4</v>
      </c>
      <c r="M795" s="3"/>
      <c r="N795" s="4" t="s">
        <v>832</v>
      </c>
      <c r="O795" s="4">
        <v>-842150451</v>
      </c>
      <c r="P795" s="4" t="s">
        <v>104</v>
      </c>
    </row>
    <row r="796" spans="1:16" ht="17.25" thickBot="1">
      <c r="A796" s="3"/>
      <c r="B796" s="4" t="s">
        <v>833</v>
      </c>
      <c r="C796" s="4">
        <v>0</v>
      </c>
      <c r="D796" s="4" t="s">
        <v>4</v>
      </c>
      <c r="M796" s="3"/>
      <c r="N796" s="4" t="s">
        <v>833</v>
      </c>
      <c r="O796" s="4">
        <v>-842150451</v>
      </c>
      <c r="P796" s="4" t="s">
        <v>104</v>
      </c>
    </row>
    <row r="797" spans="1:16" ht="17.25" thickBot="1">
      <c r="A797" s="3"/>
      <c r="B797" s="4" t="s">
        <v>834</v>
      </c>
      <c r="C797" s="4">
        <v>0</v>
      </c>
      <c r="D797" s="4" t="s">
        <v>4</v>
      </c>
      <c r="M797" s="3"/>
      <c r="N797" s="4" t="s">
        <v>834</v>
      </c>
      <c r="O797" s="4">
        <v>-842150451</v>
      </c>
      <c r="P797" s="4" t="s">
        <v>104</v>
      </c>
    </row>
    <row r="798" spans="1:16" ht="17.25" thickBot="1">
      <c r="A798" s="3"/>
      <c r="B798" s="4" t="s">
        <v>835</v>
      </c>
      <c r="C798" s="4">
        <v>0</v>
      </c>
      <c r="D798" s="4" t="s">
        <v>4</v>
      </c>
      <c r="M798" s="3"/>
      <c r="N798" s="4" t="s">
        <v>835</v>
      </c>
      <c r="O798" s="4">
        <v>-842150451</v>
      </c>
      <c r="P798" s="4" t="s">
        <v>104</v>
      </c>
    </row>
    <row r="799" spans="1:16" ht="17.25" thickBot="1">
      <c r="A799" s="3"/>
      <c r="B799" s="4" t="s">
        <v>836</v>
      </c>
      <c r="C799" s="4">
        <v>0</v>
      </c>
      <c r="D799" s="4" t="s">
        <v>4</v>
      </c>
      <c r="M799" s="3"/>
      <c r="N799" s="4" t="s">
        <v>836</v>
      </c>
      <c r="O799" s="4">
        <v>-842150451</v>
      </c>
      <c r="P799" s="4" t="s">
        <v>104</v>
      </c>
    </row>
    <row r="800" spans="1:16" ht="17.25" thickBot="1">
      <c r="A800" s="3"/>
      <c r="B800" s="4" t="s">
        <v>837</v>
      </c>
      <c r="C800" s="4">
        <v>0</v>
      </c>
      <c r="D800" s="4" t="s">
        <v>4</v>
      </c>
      <c r="M800" s="3"/>
      <c r="N800" s="4" t="s">
        <v>837</v>
      </c>
      <c r="O800" s="4">
        <v>-842150451</v>
      </c>
      <c r="P800" s="4" t="s">
        <v>104</v>
      </c>
    </row>
    <row r="801" spans="1:16" ht="17.25" thickBot="1">
      <c r="A801" s="3"/>
      <c r="B801" s="4" t="s">
        <v>838</v>
      </c>
      <c r="C801" s="4">
        <v>0</v>
      </c>
      <c r="D801" s="4" t="s">
        <v>4</v>
      </c>
      <c r="M801" s="3"/>
      <c r="N801" s="4" t="s">
        <v>838</v>
      </c>
      <c r="O801" s="4">
        <v>-842150451</v>
      </c>
      <c r="P801" s="4" t="s">
        <v>104</v>
      </c>
    </row>
    <row r="802" spans="1:16" ht="17.25" thickBot="1">
      <c r="A802" s="3"/>
      <c r="B802" s="4" t="s">
        <v>839</v>
      </c>
      <c r="C802" s="4">
        <v>0</v>
      </c>
      <c r="D802" s="4" t="s">
        <v>4</v>
      </c>
      <c r="M802" s="3"/>
      <c r="N802" s="4" t="s">
        <v>839</v>
      </c>
      <c r="O802" s="4">
        <v>-842150451</v>
      </c>
      <c r="P802" s="4" t="s">
        <v>104</v>
      </c>
    </row>
    <row r="803" spans="1:16" ht="17.25" thickBot="1">
      <c r="A803" s="3"/>
      <c r="B803" s="4" t="s">
        <v>840</v>
      </c>
      <c r="C803" s="4">
        <v>0</v>
      </c>
      <c r="D803" s="4" t="s">
        <v>4</v>
      </c>
      <c r="M803" s="3"/>
      <c r="N803" s="4" t="s">
        <v>840</v>
      </c>
      <c r="O803" s="4">
        <v>-842150451</v>
      </c>
      <c r="P803" s="4" t="s">
        <v>104</v>
      </c>
    </row>
    <row r="804" spans="1:16" ht="17.25" thickBot="1">
      <c r="A804" s="3"/>
      <c r="B804" s="4" t="s">
        <v>841</v>
      </c>
      <c r="C804" s="4">
        <v>0</v>
      </c>
      <c r="D804" s="4" t="s">
        <v>4</v>
      </c>
      <c r="M804" s="3"/>
      <c r="N804" s="4" t="s">
        <v>841</v>
      </c>
      <c r="O804" s="4">
        <v>-842150451</v>
      </c>
      <c r="P804" s="4" t="s">
        <v>104</v>
      </c>
    </row>
    <row r="805" spans="1:16" ht="17.25" thickBot="1">
      <c r="A805" s="3"/>
      <c r="B805" s="4" t="s">
        <v>842</v>
      </c>
      <c r="C805" s="4">
        <v>0</v>
      </c>
      <c r="D805" s="4" t="s">
        <v>4</v>
      </c>
      <c r="M805" s="3"/>
      <c r="N805" s="4" t="s">
        <v>842</v>
      </c>
      <c r="O805" s="4">
        <v>-842150451</v>
      </c>
      <c r="P805" s="4" t="s">
        <v>104</v>
      </c>
    </row>
    <row r="806" spans="1:16" ht="17.25" thickBot="1">
      <c r="A806" s="3"/>
      <c r="B806" s="4" t="s">
        <v>843</v>
      </c>
      <c r="C806" s="4">
        <v>0</v>
      </c>
      <c r="D806" s="4" t="s">
        <v>4</v>
      </c>
      <c r="M806" s="3"/>
      <c r="N806" s="4" t="s">
        <v>843</v>
      </c>
      <c r="O806" s="4">
        <v>-842150451</v>
      </c>
      <c r="P806" s="4" t="s">
        <v>104</v>
      </c>
    </row>
    <row r="807" spans="1:16" ht="17.25" thickBot="1">
      <c r="A807" s="3"/>
      <c r="B807" s="4" t="s">
        <v>844</v>
      </c>
      <c r="C807" s="4">
        <v>0</v>
      </c>
      <c r="D807" s="4" t="s">
        <v>4</v>
      </c>
      <c r="M807" s="3"/>
      <c r="N807" s="4" t="s">
        <v>844</v>
      </c>
      <c r="O807" s="4">
        <v>-842150451</v>
      </c>
      <c r="P807" s="4" t="s">
        <v>104</v>
      </c>
    </row>
    <row r="808" spans="1:16" ht="17.25" thickBot="1">
      <c r="A808" s="3"/>
      <c r="B808" s="4" t="s">
        <v>845</v>
      </c>
      <c r="C808" s="4">
        <v>0</v>
      </c>
      <c r="D808" s="4" t="s">
        <v>4</v>
      </c>
      <c r="M808" s="3"/>
      <c r="N808" s="4" t="s">
        <v>845</v>
      </c>
      <c r="O808" s="4">
        <v>-842150451</v>
      </c>
      <c r="P808" s="4" t="s">
        <v>104</v>
      </c>
    </row>
    <row r="809" spans="1:16" ht="17.25" thickBot="1">
      <c r="A809" s="3"/>
      <c r="B809" s="4" t="s">
        <v>846</v>
      </c>
      <c r="C809" s="4">
        <v>0</v>
      </c>
      <c r="D809" s="4" t="s">
        <v>4</v>
      </c>
      <c r="M809" s="3"/>
      <c r="N809" s="4" t="s">
        <v>846</v>
      </c>
      <c r="O809" s="4">
        <v>-842150451</v>
      </c>
      <c r="P809" s="4" t="s">
        <v>104</v>
      </c>
    </row>
    <row r="810" spans="1:16" ht="17.25" thickBot="1">
      <c r="A810" s="3"/>
      <c r="B810" s="4" t="s">
        <v>847</v>
      </c>
      <c r="C810" s="4">
        <v>0</v>
      </c>
      <c r="D810" s="4" t="s">
        <v>4</v>
      </c>
      <c r="M810" s="3"/>
      <c r="N810" s="4" t="s">
        <v>847</v>
      </c>
      <c r="O810" s="4">
        <v>-842150451</v>
      </c>
      <c r="P810" s="4" t="s">
        <v>104</v>
      </c>
    </row>
    <row r="811" spans="1:16" ht="17.25" thickBot="1">
      <c r="A811" s="3"/>
      <c r="B811" s="4" t="s">
        <v>848</v>
      </c>
      <c r="C811" s="4">
        <v>0</v>
      </c>
      <c r="D811" s="4" t="s">
        <v>4</v>
      </c>
      <c r="M811" s="3"/>
      <c r="N811" s="4" t="s">
        <v>848</v>
      </c>
      <c r="O811" s="4">
        <v>-842150451</v>
      </c>
      <c r="P811" s="4" t="s">
        <v>104</v>
      </c>
    </row>
    <row r="812" spans="1:16" ht="17.25" thickBot="1">
      <c r="A812" s="3"/>
      <c r="B812" s="4" t="s">
        <v>849</v>
      </c>
      <c r="C812" s="4">
        <v>0</v>
      </c>
      <c r="D812" s="4" t="s">
        <v>4</v>
      </c>
      <c r="M812" s="3"/>
      <c r="N812" s="4" t="s">
        <v>849</v>
      </c>
      <c r="O812" s="4">
        <v>-842150451</v>
      </c>
      <c r="P812" s="4" t="s">
        <v>104</v>
      </c>
    </row>
    <row r="813" spans="1:16" ht="17.25" thickBot="1">
      <c r="A813" s="3"/>
      <c r="B813" s="4" t="s">
        <v>850</v>
      </c>
      <c r="C813" s="4">
        <v>0</v>
      </c>
      <c r="D813" s="4" t="s">
        <v>4</v>
      </c>
      <c r="M813" s="3"/>
      <c r="N813" s="4" t="s">
        <v>850</v>
      </c>
      <c r="O813" s="4">
        <v>-842150451</v>
      </c>
      <c r="P813" s="4" t="s">
        <v>104</v>
      </c>
    </row>
    <row r="814" spans="1:16" ht="17.25" thickBot="1">
      <c r="A814" s="3"/>
      <c r="B814" s="4" t="s">
        <v>851</v>
      </c>
      <c r="C814" s="4">
        <v>0</v>
      </c>
      <c r="D814" s="4" t="s">
        <v>4</v>
      </c>
      <c r="M814" s="3"/>
      <c r="N814" s="4" t="s">
        <v>851</v>
      </c>
      <c r="O814" s="4">
        <v>-842150451</v>
      </c>
      <c r="P814" s="4" t="s">
        <v>104</v>
      </c>
    </row>
    <row r="815" spans="1:16" ht="17.25" thickBot="1">
      <c r="A815" s="3"/>
      <c r="B815" s="4" t="s">
        <v>852</v>
      </c>
      <c r="C815" s="4">
        <v>0</v>
      </c>
      <c r="D815" s="4" t="s">
        <v>4</v>
      </c>
      <c r="M815" s="3"/>
      <c r="N815" s="4" t="s">
        <v>852</v>
      </c>
      <c r="O815" s="4">
        <v>-842150451</v>
      </c>
      <c r="P815" s="4" t="s">
        <v>104</v>
      </c>
    </row>
    <row r="816" spans="1:16" ht="17.25" thickBot="1">
      <c r="A816" s="3"/>
      <c r="B816" s="4" t="s">
        <v>853</v>
      </c>
      <c r="C816" s="4">
        <v>0</v>
      </c>
      <c r="D816" s="4" t="s">
        <v>4</v>
      </c>
      <c r="M816" s="3"/>
      <c r="N816" s="4" t="s">
        <v>853</v>
      </c>
      <c r="O816" s="4">
        <v>-842150451</v>
      </c>
      <c r="P816" s="4" t="s">
        <v>104</v>
      </c>
    </row>
    <row r="817" spans="1:16" ht="17.25" thickBot="1">
      <c r="A817" s="3"/>
      <c r="B817" s="4" t="s">
        <v>854</v>
      </c>
      <c r="C817" s="4">
        <v>0</v>
      </c>
      <c r="D817" s="4" t="s">
        <v>4</v>
      </c>
      <c r="M817" s="3"/>
      <c r="N817" s="4" t="s">
        <v>854</v>
      </c>
      <c r="O817" s="4">
        <v>-842150451</v>
      </c>
      <c r="P817" s="4" t="s">
        <v>104</v>
      </c>
    </row>
    <row r="818" spans="1:16" ht="17.25" thickBot="1">
      <c r="A818" s="3"/>
      <c r="B818" s="4" t="s">
        <v>855</v>
      </c>
      <c r="C818" s="4">
        <v>0</v>
      </c>
      <c r="D818" s="4" t="s">
        <v>4</v>
      </c>
      <c r="M818" s="3"/>
      <c r="N818" s="4" t="s">
        <v>855</v>
      </c>
      <c r="O818" s="4">
        <v>-842150451</v>
      </c>
      <c r="P818" s="4" t="s">
        <v>104</v>
      </c>
    </row>
    <row r="819" spans="1:16" ht="17.25" thickBot="1">
      <c r="A819" s="3"/>
      <c r="B819" s="4" t="s">
        <v>856</v>
      </c>
      <c r="C819" s="4">
        <v>0</v>
      </c>
      <c r="D819" s="4" t="s">
        <v>4</v>
      </c>
      <c r="M819" s="3"/>
      <c r="N819" s="4" t="s">
        <v>856</v>
      </c>
      <c r="O819" s="4">
        <v>-842150451</v>
      </c>
      <c r="P819" s="4" t="s">
        <v>104</v>
      </c>
    </row>
    <row r="820" spans="1:16" ht="17.25" thickBot="1">
      <c r="A820" s="3"/>
      <c r="B820" s="4" t="s">
        <v>857</v>
      </c>
      <c r="C820" s="4">
        <v>0</v>
      </c>
      <c r="D820" s="4" t="s">
        <v>4</v>
      </c>
      <c r="M820" s="3"/>
      <c r="N820" s="4" t="s">
        <v>857</v>
      </c>
      <c r="O820" s="4">
        <v>-842150451</v>
      </c>
      <c r="P820" s="4" t="s">
        <v>104</v>
      </c>
    </row>
    <row r="821" spans="1:16" ht="17.25" thickBot="1">
      <c r="A821" s="3"/>
      <c r="B821" s="4" t="s">
        <v>858</v>
      </c>
      <c r="C821" s="4">
        <v>0</v>
      </c>
      <c r="D821" s="4" t="s">
        <v>4</v>
      </c>
      <c r="M821" s="3"/>
      <c r="N821" s="4" t="s">
        <v>858</v>
      </c>
      <c r="O821" s="4">
        <v>-842150451</v>
      </c>
      <c r="P821" s="4" t="s">
        <v>104</v>
      </c>
    </row>
    <row r="822" spans="1:16" ht="17.25" thickBot="1">
      <c r="A822" s="3"/>
      <c r="B822" s="4" t="s">
        <v>859</v>
      </c>
      <c r="C822" s="4">
        <v>0</v>
      </c>
      <c r="D822" s="4" t="s">
        <v>4</v>
      </c>
      <c r="M822" s="3"/>
      <c r="N822" s="4" t="s">
        <v>859</v>
      </c>
      <c r="O822" s="4">
        <v>-842150451</v>
      </c>
      <c r="P822" s="4" t="s">
        <v>104</v>
      </c>
    </row>
    <row r="823" spans="1:16" ht="17.25" thickBot="1">
      <c r="A823" s="3"/>
      <c r="B823" s="4" t="s">
        <v>860</v>
      </c>
      <c r="C823" s="4">
        <v>0</v>
      </c>
      <c r="D823" s="4" t="s">
        <v>4</v>
      </c>
      <c r="M823" s="3"/>
      <c r="N823" s="4" t="s">
        <v>860</v>
      </c>
      <c r="O823" s="4">
        <v>-842150451</v>
      </c>
      <c r="P823" s="4" t="s">
        <v>104</v>
      </c>
    </row>
    <row r="824" spans="1:16" ht="17.25" thickBot="1">
      <c r="A824" s="3"/>
      <c r="B824" s="4" t="s">
        <v>861</v>
      </c>
      <c r="C824" s="4">
        <v>0</v>
      </c>
      <c r="D824" s="4" t="s">
        <v>4</v>
      </c>
      <c r="M824" s="3"/>
      <c r="N824" s="4" t="s">
        <v>861</v>
      </c>
      <c r="O824" s="4">
        <v>-842150451</v>
      </c>
      <c r="P824" s="4" t="s">
        <v>104</v>
      </c>
    </row>
    <row r="825" spans="1:16" ht="17.25" thickBot="1">
      <c r="A825" s="3"/>
      <c r="B825" s="4" t="s">
        <v>862</v>
      </c>
      <c r="C825" s="4">
        <v>0</v>
      </c>
      <c r="D825" s="4" t="s">
        <v>4</v>
      </c>
      <c r="M825" s="3"/>
      <c r="N825" s="4" t="s">
        <v>862</v>
      </c>
      <c r="O825" s="4">
        <v>-842150451</v>
      </c>
      <c r="P825" s="4" t="s">
        <v>104</v>
      </c>
    </row>
    <row r="826" spans="1:16" ht="17.25" thickBot="1">
      <c r="A826" s="3"/>
      <c r="B826" s="4" t="s">
        <v>863</v>
      </c>
      <c r="C826" s="4">
        <v>0</v>
      </c>
      <c r="D826" s="4" t="s">
        <v>4</v>
      </c>
      <c r="M826" s="3"/>
      <c r="N826" s="4" t="s">
        <v>863</v>
      </c>
      <c r="O826" s="4">
        <v>-842150451</v>
      </c>
      <c r="P826" s="4" t="s">
        <v>104</v>
      </c>
    </row>
    <row r="827" spans="1:16" ht="17.25" thickBot="1">
      <c r="A827" s="3"/>
      <c r="B827" s="4" t="s">
        <v>864</v>
      </c>
      <c r="C827" s="4">
        <v>0</v>
      </c>
      <c r="D827" s="4" t="s">
        <v>4</v>
      </c>
      <c r="M827" s="3"/>
      <c r="N827" s="4" t="s">
        <v>864</v>
      </c>
      <c r="O827" s="4">
        <v>-842150451</v>
      </c>
      <c r="P827" s="4" t="s">
        <v>104</v>
      </c>
    </row>
    <row r="828" spans="1:16" ht="17.25" thickBot="1">
      <c r="A828" s="3"/>
      <c r="B828" s="4" t="s">
        <v>865</v>
      </c>
      <c r="C828" s="4">
        <v>0</v>
      </c>
      <c r="D828" s="4" t="s">
        <v>4</v>
      </c>
      <c r="M828" s="3"/>
      <c r="N828" s="4" t="s">
        <v>865</v>
      </c>
      <c r="O828" s="4">
        <v>-842150451</v>
      </c>
      <c r="P828" s="4" t="s">
        <v>104</v>
      </c>
    </row>
    <row r="829" spans="1:16" ht="17.25" thickBot="1">
      <c r="A829" s="3"/>
      <c r="B829" s="4" t="s">
        <v>866</v>
      </c>
      <c r="C829" s="4">
        <v>0</v>
      </c>
      <c r="D829" s="4" t="s">
        <v>4</v>
      </c>
      <c r="M829" s="3"/>
      <c r="N829" s="4" t="s">
        <v>866</v>
      </c>
      <c r="O829" s="4">
        <v>-842150451</v>
      </c>
      <c r="P829" s="4" t="s">
        <v>104</v>
      </c>
    </row>
    <row r="830" spans="1:16" ht="17.25" thickBot="1">
      <c r="A830" s="3"/>
      <c r="B830" s="4" t="s">
        <v>867</v>
      </c>
      <c r="C830" s="4">
        <v>0</v>
      </c>
      <c r="D830" s="4" t="s">
        <v>4</v>
      </c>
      <c r="M830" s="3"/>
      <c r="N830" s="4" t="s">
        <v>867</v>
      </c>
      <c r="O830" s="4">
        <v>-842150451</v>
      </c>
      <c r="P830" s="4" t="s">
        <v>104</v>
      </c>
    </row>
    <row r="831" spans="1:16" ht="17.25" thickBot="1">
      <c r="A831" s="3"/>
      <c r="B831" s="4" t="s">
        <v>868</v>
      </c>
      <c r="C831" s="4">
        <v>0</v>
      </c>
      <c r="D831" s="4" t="s">
        <v>4</v>
      </c>
      <c r="M831" s="3"/>
      <c r="N831" s="4" t="s">
        <v>868</v>
      </c>
      <c r="O831" s="4">
        <v>-842150451</v>
      </c>
      <c r="P831" s="4" t="s">
        <v>104</v>
      </c>
    </row>
    <row r="832" spans="1:16" ht="17.25" thickBot="1">
      <c r="A832" s="3"/>
      <c r="B832" s="4" t="s">
        <v>869</v>
      </c>
      <c r="C832" s="4">
        <v>0</v>
      </c>
      <c r="D832" s="4" t="s">
        <v>4</v>
      </c>
      <c r="M832" s="3"/>
      <c r="N832" s="4" t="s">
        <v>869</v>
      </c>
      <c r="O832" s="4">
        <v>-842150451</v>
      </c>
      <c r="P832" s="4" t="s">
        <v>104</v>
      </c>
    </row>
    <row r="833" spans="1:16" ht="17.25" thickBot="1">
      <c r="A833" s="3"/>
      <c r="B833" s="4" t="s">
        <v>870</v>
      </c>
      <c r="C833" s="4">
        <v>0</v>
      </c>
      <c r="D833" s="4" t="s">
        <v>4</v>
      </c>
      <c r="M833" s="3"/>
      <c r="N833" s="4" t="s">
        <v>870</v>
      </c>
      <c r="O833" s="4">
        <v>-842150451</v>
      </c>
      <c r="P833" s="4" t="s">
        <v>104</v>
      </c>
    </row>
    <row r="834" spans="1:16" ht="17.25" thickBot="1">
      <c r="A834" s="3"/>
      <c r="B834" s="4" t="s">
        <v>871</v>
      </c>
      <c r="C834" s="4">
        <v>0</v>
      </c>
      <c r="D834" s="4" t="s">
        <v>4</v>
      </c>
      <c r="M834" s="3"/>
      <c r="N834" s="4" t="s">
        <v>871</v>
      </c>
      <c r="O834" s="4">
        <v>-842150451</v>
      </c>
      <c r="P834" s="4" t="s">
        <v>104</v>
      </c>
    </row>
    <row r="835" spans="1:16" ht="17.25" thickBot="1">
      <c r="A835" s="3"/>
      <c r="B835" s="4" t="s">
        <v>872</v>
      </c>
      <c r="C835" s="4">
        <v>0</v>
      </c>
      <c r="D835" s="4" t="s">
        <v>4</v>
      </c>
      <c r="M835" s="3"/>
      <c r="N835" s="4" t="s">
        <v>872</v>
      </c>
      <c r="O835" s="4">
        <v>-842150451</v>
      </c>
      <c r="P835" s="4" t="s">
        <v>104</v>
      </c>
    </row>
    <row r="836" spans="1:16" ht="17.25" thickBot="1">
      <c r="A836" s="3"/>
      <c r="B836" s="4" t="s">
        <v>873</v>
      </c>
      <c r="C836" s="4">
        <v>0</v>
      </c>
      <c r="D836" s="4" t="s">
        <v>4</v>
      </c>
      <c r="M836" s="3"/>
      <c r="N836" s="4" t="s">
        <v>873</v>
      </c>
      <c r="O836" s="4">
        <v>-842150451</v>
      </c>
      <c r="P836" s="4" t="s">
        <v>104</v>
      </c>
    </row>
    <row r="837" spans="1:16" ht="17.25" thickBot="1">
      <c r="A837" s="3"/>
      <c r="B837" s="4" t="s">
        <v>874</v>
      </c>
      <c r="C837" s="4">
        <v>0</v>
      </c>
      <c r="D837" s="4" t="s">
        <v>4</v>
      </c>
      <c r="M837" s="3"/>
      <c r="N837" s="4" t="s">
        <v>874</v>
      </c>
      <c r="O837" s="4">
        <v>-842150451</v>
      </c>
      <c r="P837" s="4" t="s">
        <v>104</v>
      </c>
    </row>
    <row r="838" spans="1:16" ht="17.25" thickBot="1">
      <c r="A838" s="3"/>
      <c r="B838" s="4" t="s">
        <v>875</v>
      </c>
      <c r="C838" s="4">
        <v>0</v>
      </c>
      <c r="D838" s="4" t="s">
        <v>4</v>
      </c>
      <c r="M838" s="3"/>
      <c r="N838" s="4" t="s">
        <v>875</v>
      </c>
      <c r="O838" s="4">
        <v>-842150451</v>
      </c>
      <c r="P838" s="4" t="s">
        <v>104</v>
      </c>
    </row>
    <row r="839" spans="1:16" ht="17.25" thickBot="1">
      <c r="A839" s="3"/>
      <c r="B839" s="4" t="s">
        <v>876</v>
      </c>
      <c r="C839" s="4">
        <v>0</v>
      </c>
      <c r="D839" s="4" t="s">
        <v>4</v>
      </c>
      <c r="M839" s="3"/>
      <c r="N839" s="4" t="s">
        <v>876</v>
      </c>
      <c r="O839" s="4">
        <v>-842150451</v>
      </c>
      <c r="P839" s="4" t="s">
        <v>104</v>
      </c>
    </row>
    <row r="840" spans="1:16" ht="17.25" thickBot="1">
      <c r="A840" s="3"/>
      <c r="B840" s="4" t="s">
        <v>877</v>
      </c>
      <c r="C840" s="4">
        <v>0</v>
      </c>
      <c r="D840" s="4" t="s">
        <v>4</v>
      </c>
      <c r="M840" s="3"/>
      <c r="N840" s="4" t="s">
        <v>877</v>
      </c>
      <c r="O840" s="4">
        <v>-842150451</v>
      </c>
      <c r="P840" s="4" t="s">
        <v>104</v>
      </c>
    </row>
    <row r="841" spans="1:16" ht="17.25" thickBot="1">
      <c r="A841" s="3"/>
      <c r="B841" s="4" t="s">
        <v>878</v>
      </c>
      <c r="C841" s="4">
        <v>0</v>
      </c>
      <c r="D841" s="4" t="s">
        <v>4</v>
      </c>
      <c r="M841" s="3"/>
      <c r="N841" s="4" t="s">
        <v>878</v>
      </c>
      <c r="O841" s="4">
        <v>-842150451</v>
      </c>
      <c r="P841" s="4" t="s">
        <v>104</v>
      </c>
    </row>
    <row r="842" spans="1:16" ht="17.25" thickBot="1">
      <c r="A842" s="3"/>
      <c r="B842" s="4" t="s">
        <v>879</v>
      </c>
      <c r="C842" s="4">
        <v>1.23721575E-2</v>
      </c>
      <c r="D842" s="4" t="s">
        <v>4</v>
      </c>
      <c r="M842" s="3"/>
      <c r="N842" s="4" t="s">
        <v>879</v>
      </c>
      <c r="O842" s="4">
        <v>-842150451</v>
      </c>
      <c r="P842" s="4" t="s">
        <v>104</v>
      </c>
    </row>
    <row r="843" spans="1:16" ht="17.25" thickBot="1">
      <c r="A843" s="3"/>
      <c r="B843" s="4" t="s">
        <v>880</v>
      </c>
      <c r="C843" s="4">
        <v>2.7704430700000001E-2</v>
      </c>
      <c r="D843" s="4" t="s">
        <v>4</v>
      </c>
      <c r="M843" s="3"/>
      <c r="N843" s="4" t="s">
        <v>880</v>
      </c>
      <c r="O843" s="4">
        <v>-842150451</v>
      </c>
      <c r="P843" s="4" t="s">
        <v>104</v>
      </c>
    </row>
    <row r="844" spans="1:16" ht="17.25" thickBot="1">
      <c r="A844" s="3"/>
      <c r="B844" s="4" t="s">
        <v>881</v>
      </c>
      <c r="C844" s="4">
        <v>4.4395808100000003E-2</v>
      </c>
      <c r="D844" s="4" t="s">
        <v>4</v>
      </c>
      <c r="M844" s="3"/>
      <c r="N844" s="4" t="s">
        <v>881</v>
      </c>
      <c r="O844" s="4">
        <v>-842150451</v>
      </c>
      <c r="P844" s="4" t="s">
        <v>104</v>
      </c>
    </row>
    <row r="845" spans="1:16" ht="17.25" thickBot="1">
      <c r="A845" s="3"/>
      <c r="B845" s="4" t="s">
        <v>882</v>
      </c>
      <c r="C845" s="4">
        <v>7.3216229699999996E-2</v>
      </c>
      <c r="D845" s="4" t="s">
        <v>4</v>
      </c>
      <c r="M845" s="3"/>
      <c r="N845" s="4" t="s">
        <v>882</v>
      </c>
      <c r="O845" s="4">
        <v>-842150451</v>
      </c>
      <c r="P845" s="4" t="s">
        <v>104</v>
      </c>
    </row>
    <row r="846" spans="1:16" ht="17.25" thickBot="1">
      <c r="A846" s="3"/>
      <c r="B846" s="4" t="s">
        <v>883</v>
      </c>
      <c r="C846" s="4">
        <v>9.9765487E-2</v>
      </c>
      <c r="D846" s="4" t="s">
        <v>4</v>
      </c>
      <c r="M846" s="3"/>
      <c r="N846" s="4" t="s">
        <v>883</v>
      </c>
      <c r="O846" s="4">
        <v>-842150451</v>
      </c>
      <c r="P846" s="4" t="s">
        <v>104</v>
      </c>
    </row>
    <row r="847" spans="1:16" ht="17.25" thickBot="1">
      <c r="A847" s="3"/>
      <c r="B847" s="4" t="s">
        <v>884</v>
      </c>
      <c r="C847" s="4">
        <v>0.13390712399999999</v>
      </c>
      <c r="D847" s="4" t="s">
        <v>4</v>
      </c>
      <c r="M847" s="3"/>
      <c r="N847" s="4" t="s">
        <v>884</v>
      </c>
      <c r="O847" s="4">
        <v>-842150451</v>
      </c>
      <c r="P847" s="4" t="s">
        <v>104</v>
      </c>
    </row>
    <row r="848" spans="1:16" ht="17.25" thickBot="1">
      <c r="A848" s="3"/>
      <c r="B848" s="4" t="s">
        <v>885</v>
      </c>
      <c r="C848" s="4">
        <v>0.151776835</v>
      </c>
      <c r="D848" s="4" t="s">
        <v>4</v>
      </c>
      <c r="M848" s="3"/>
      <c r="N848" s="4" t="s">
        <v>885</v>
      </c>
      <c r="O848" s="4">
        <v>-842150451</v>
      </c>
      <c r="P848" s="4" t="s">
        <v>104</v>
      </c>
    </row>
    <row r="849" spans="1:16" ht="17.25" thickBot="1">
      <c r="A849" s="3"/>
      <c r="B849" s="4" t="s">
        <v>886</v>
      </c>
      <c r="C849" s="4">
        <v>0.16668042499999999</v>
      </c>
      <c r="D849" s="4" t="s">
        <v>4</v>
      </c>
      <c r="M849" s="3"/>
      <c r="N849" s="4" t="s">
        <v>886</v>
      </c>
      <c r="O849" s="4">
        <v>-842150451</v>
      </c>
      <c r="P849" s="4" t="s">
        <v>104</v>
      </c>
    </row>
    <row r="850" spans="1:16" ht="17.25" thickBot="1">
      <c r="A850" s="3"/>
      <c r="B850" s="4" t="s">
        <v>887</v>
      </c>
      <c r="C850" s="4">
        <v>0.17208786300000001</v>
      </c>
      <c r="D850" s="4" t="s">
        <v>4</v>
      </c>
      <c r="M850" s="3"/>
      <c r="N850" s="4" t="s">
        <v>887</v>
      </c>
      <c r="O850" s="4">
        <v>-842150451</v>
      </c>
      <c r="P850" s="4" t="s">
        <v>104</v>
      </c>
    </row>
    <row r="851" spans="1:16" ht="17.25" thickBot="1">
      <c r="A851" s="3"/>
      <c r="B851" s="4" t="s">
        <v>888</v>
      </c>
      <c r="C851" s="4">
        <v>0.16209760300000001</v>
      </c>
      <c r="D851" s="4" t="s">
        <v>4</v>
      </c>
      <c r="M851" s="3"/>
      <c r="N851" s="4" t="s">
        <v>888</v>
      </c>
      <c r="O851" s="4">
        <v>-842150451</v>
      </c>
      <c r="P851" s="4" t="s">
        <v>104</v>
      </c>
    </row>
    <row r="852" spans="1:16" ht="17.25" thickBot="1">
      <c r="A852" s="3"/>
      <c r="B852" s="4" t="s">
        <v>889</v>
      </c>
      <c r="C852" s="4">
        <v>0.150520921</v>
      </c>
      <c r="D852" s="4" t="s">
        <v>4</v>
      </c>
      <c r="M852" s="3"/>
      <c r="N852" s="4" t="s">
        <v>889</v>
      </c>
      <c r="O852" s="4">
        <v>-842150451</v>
      </c>
      <c r="P852" s="4" t="s">
        <v>104</v>
      </c>
    </row>
    <row r="853" spans="1:16" ht="17.25" thickBot="1">
      <c r="A853" s="3"/>
      <c r="B853" s="4" t="s">
        <v>890</v>
      </c>
      <c r="C853" s="4">
        <v>0.129365385</v>
      </c>
      <c r="D853" s="4" t="s">
        <v>4</v>
      </c>
      <c r="M853" s="3"/>
      <c r="N853" s="4" t="s">
        <v>890</v>
      </c>
      <c r="O853" s="4">
        <v>-842150451</v>
      </c>
      <c r="P853" s="4" t="s">
        <v>104</v>
      </c>
    </row>
    <row r="854" spans="1:16" ht="17.25" thickBot="1">
      <c r="A854" s="3"/>
      <c r="B854" s="4" t="s">
        <v>891</v>
      </c>
      <c r="C854" s="4">
        <v>9.7882486899999996E-2</v>
      </c>
      <c r="D854" s="4" t="s">
        <v>4</v>
      </c>
      <c r="M854" s="3"/>
      <c r="N854" s="4" t="s">
        <v>891</v>
      </c>
      <c r="O854" s="4">
        <v>-842150451</v>
      </c>
      <c r="P854" s="4" t="s">
        <v>104</v>
      </c>
    </row>
    <row r="855" spans="1:16" ht="17.25" thickBot="1">
      <c r="A855" s="3"/>
      <c r="B855" s="4" t="s">
        <v>892</v>
      </c>
      <c r="C855" s="4">
        <v>6.4379319500000004E-2</v>
      </c>
      <c r="D855" s="4" t="s">
        <v>4</v>
      </c>
      <c r="M855" s="3"/>
      <c r="N855" s="4" t="s">
        <v>892</v>
      </c>
      <c r="O855" s="4">
        <v>-842150451</v>
      </c>
      <c r="P855" s="4" t="s">
        <v>104</v>
      </c>
    </row>
    <row r="856" spans="1:16" ht="17.25" thickBot="1">
      <c r="A856" s="3"/>
      <c r="B856" s="4" t="s">
        <v>893</v>
      </c>
      <c r="C856" s="4">
        <v>2.8335399899999999E-2</v>
      </c>
      <c r="D856" s="4" t="s">
        <v>4</v>
      </c>
      <c r="M856" s="3"/>
      <c r="N856" s="4" t="s">
        <v>893</v>
      </c>
      <c r="O856" s="4">
        <v>-842150451</v>
      </c>
      <c r="P856" s="4" t="s">
        <v>104</v>
      </c>
    </row>
    <row r="857" spans="1:16" ht="17.25" thickBot="1">
      <c r="A857" s="3"/>
      <c r="B857" s="4" t="s">
        <v>894</v>
      </c>
      <c r="C857" s="4">
        <v>1.2663250799999999E-2</v>
      </c>
      <c r="D857" s="4" t="s">
        <v>4</v>
      </c>
      <c r="M857" s="3"/>
      <c r="N857" s="4" t="s">
        <v>894</v>
      </c>
      <c r="O857" s="4">
        <v>-842150451</v>
      </c>
      <c r="P857" s="4" t="s">
        <v>104</v>
      </c>
    </row>
    <row r="858" spans="1:16" ht="17.25" thickBot="1">
      <c r="A858" s="3"/>
      <c r="B858" s="4" t="s">
        <v>895</v>
      </c>
      <c r="C858" s="4">
        <v>0</v>
      </c>
      <c r="D858" s="4" t="s">
        <v>4</v>
      </c>
      <c r="M858" s="3"/>
      <c r="N858" s="4" t="s">
        <v>895</v>
      </c>
      <c r="O858" s="4">
        <v>-842150451</v>
      </c>
      <c r="P858" s="4" t="s">
        <v>104</v>
      </c>
    </row>
    <row r="859" spans="1:16" ht="17.25" thickBot="1">
      <c r="A859" s="3"/>
      <c r="B859" s="4" t="s">
        <v>896</v>
      </c>
      <c r="C859" s="4">
        <v>0</v>
      </c>
      <c r="D859" s="4" t="s">
        <v>4</v>
      </c>
      <c r="M859" s="3"/>
      <c r="N859" s="4" t="s">
        <v>896</v>
      </c>
      <c r="O859" s="4">
        <v>-842150451</v>
      </c>
      <c r="P859" s="4" t="s">
        <v>104</v>
      </c>
    </row>
    <row r="860" spans="1:16" ht="17.25" thickBot="1">
      <c r="A860" s="3"/>
      <c r="B860" s="4" t="s">
        <v>897</v>
      </c>
      <c r="C860" s="4">
        <v>0</v>
      </c>
      <c r="D860" s="4" t="s">
        <v>4</v>
      </c>
      <c r="M860" s="3"/>
      <c r="N860" s="4" t="s">
        <v>897</v>
      </c>
      <c r="O860" s="4">
        <v>-842150451</v>
      </c>
      <c r="P860" s="4" t="s">
        <v>104</v>
      </c>
    </row>
    <row r="861" spans="1:16" ht="17.25" thickBot="1">
      <c r="A861" s="3"/>
      <c r="B861" s="4" t="s">
        <v>898</v>
      </c>
      <c r="C861" s="4">
        <v>0</v>
      </c>
      <c r="D861" s="4" t="s">
        <v>4</v>
      </c>
      <c r="M861" s="3"/>
      <c r="N861" s="4" t="s">
        <v>898</v>
      </c>
      <c r="O861" s="4">
        <v>-842150451</v>
      </c>
      <c r="P861" s="4" t="s">
        <v>104</v>
      </c>
    </row>
    <row r="862" spans="1:16" ht="17.25" thickBot="1">
      <c r="A862" s="3"/>
      <c r="B862" s="4" t="s">
        <v>899</v>
      </c>
      <c r="C862" s="4">
        <v>0</v>
      </c>
      <c r="D862" s="4" t="s">
        <v>4</v>
      </c>
      <c r="M862" s="3"/>
      <c r="N862" s="4" t="s">
        <v>899</v>
      </c>
      <c r="O862" s="4">
        <v>-842150451</v>
      </c>
      <c r="P862" s="4" t="s">
        <v>104</v>
      </c>
    </row>
    <row r="863" spans="1:16" ht="17.25" thickBot="1">
      <c r="A863" s="3"/>
      <c r="B863" s="4" t="s">
        <v>900</v>
      </c>
      <c r="C863" s="4">
        <v>0</v>
      </c>
      <c r="D863" s="4" t="s">
        <v>4</v>
      </c>
      <c r="M863" s="3"/>
      <c r="N863" s="4" t="s">
        <v>900</v>
      </c>
      <c r="O863" s="4">
        <v>-842150451</v>
      </c>
      <c r="P863" s="4" t="s">
        <v>104</v>
      </c>
    </row>
    <row r="864" spans="1:16" ht="17.25" thickBot="1">
      <c r="A864" s="3"/>
      <c r="B864" s="4" t="s">
        <v>901</v>
      </c>
      <c r="C864" s="4">
        <v>0</v>
      </c>
      <c r="D864" s="4" t="s">
        <v>4</v>
      </c>
      <c r="M864" s="3"/>
      <c r="N864" s="4" t="s">
        <v>901</v>
      </c>
      <c r="O864" s="4">
        <v>-842150451</v>
      </c>
      <c r="P864" s="4" t="s">
        <v>104</v>
      </c>
    </row>
    <row r="865" spans="1:16" ht="17.25" thickBot="1">
      <c r="A865" s="3"/>
      <c r="B865" s="4" t="s">
        <v>902</v>
      </c>
      <c r="C865" s="4">
        <v>0</v>
      </c>
      <c r="D865" s="4" t="s">
        <v>4</v>
      </c>
      <c r="M865" s="3"/>
      <c r="N865" s="4" t="s">
        <v>902</v>
      </c>
      <c r="O865" s="4">
        <v>-842150451</v>
      </c>
      <c r="P865" s="4" t="s">
        <v>104</v>
      </c>
    </row>
    <row r="866" spans="1:16" ht="17.25" thickBot="1">
      <c r="A866" s="3"/>
      <c r="B866" s="4" t="s">
        <v>903</v>
      </c>
      <c r="C866" s="4">
        <v>0</v>
      </c>
      <c r="D866" s="4" t="s">
        <v>4</v>
      </c>
      <c r="M866" s="3"/>
      <c r="N866" s="4" t="s">
        <v>903</v>
      </c>
      <c r="O866" s="4">
        <v>-842150451</v>
      </c>
      <c r="P866" s="4" t="s">
        <v>104</v>
      </c>
    </row>
    <row r="867" spans="1:16" ht="17.25" thickBot="1">
      <c r="A867" s="3"/>
      <c r="B867" s="4" t="s">
        <v>904</v>
      </c>
      <c r="C867" s="4">
        <v>0</v>
      </c>
      <c r="D867" s="4" t="s">
        <v>4</v>
      </c>
      <c r="M867" s="3"/>
      <c r="N867" s="4" t="s">
        <v>904</v>
      </c>
      <c r="O867" s="4">
        <v>-842150451</v>
      </c>
      <c r="P867" s="4" t="s">
        <v>104</v>
      </c>
    </row>
    <row r="868" spans="1:16" ht="17.25" thickBot="1">
      <c r="A868" s="3"/>
      <c r="B868" s="4" t="s">
        <v>905</v>
      </c>
      <c r="C868" s="4">
        <v>0</v>
      </c>
      <c r="D868" s="4" t="s">
        <v>4</v>
      </c>
      <c r="M868" s="3"/>
      <c r="N868" s="4" t="s">
        <v>905</v>
      </c>
      <c r="O868" s="4">
        <v>-842150451</v>
      </c>
      <c r="P868" s="4" t="s">
        <v>104</v>
      </c>
    </row>
    <row r="869" spans="1:16" ht="17.25" thickBot="1">
      <c r="A869" s="3"/>
      <c r="B869" s="4" t="s">
        <v>906</v>
      </c>
      <c r="C869" s="4">
        <v>0</v>
      </c>
      <c r="D869" s="4" t="s">
        <v>4</v>
      </c>
      <c r="M869" s="3"/>
      <c r="N869" s="4" t="s">
        <v>906</v>
      </c>
      <c r="O869" s="4">
        <v>-842150451</v>
      </c>
      <c r="P869" s="4" t="s">
        <v>104</v>
      </c>
    </row>
    <row r="870" spans="1:16" ht="17.25" thickBot="1">
      <c r="A870" s="3"/>
      <c r="B870" s="4" t="s">
        <v>907</v>
      </c>
      <c r="C870" s="4">
        <v>0</v>
      </c>
      <c r="D870" s="4" t="s">
        <v>4</v>
      </c>
      <c r="M870" s="3"/>
      <c r="N870" s="4" t="s">
        <v>907</v>
      </c>
      <c r="O870" s="4">
        <v>-842150451</v>
      </c>
      <c r="P870" s="4" t="s">
        <v>104</v>
      </c>
    </row>
    <row r="871" spans="1:16" ht="17.25" thickBot="1">
      <c r="A871" s="3"/>
      <c r="B871" s="4" t="s">
        <v>908</v>
      </c>
      <c r="C871" s="4">
        <v>0</v>
      </c>
      <c r="D871" s="4" t="s">
        <v>4</v>
      </c>
      <c r="M871" s="3"/>
      <c r="N871" s="4" t="s">
        <v>908</v>
      </c>
      <c r="O871" s="4">
        <v>-842150451</v>
      </c>
      <c r="P871" s="4" t="s">
        <v>104</v>
      </c>
    </row>
    <row r="872" spans="1:16" ht="17.25" thickBot="1">
      <c r="A872" s="3"/>
      <c r="B872" s="4" t="s">
        <v>909</v>
      </c>
      <c r="C872" s="4">
        <v>0</v>
      </c>
      <c r="D872" s="4" t="s">
        <v>4</v>
      </c>
      <c r="M872" s="3"/>
      <c r="N872" s="4" t="s">
        <v>909</v>
      </c>
      <c r="O872" s="4">
        <v>-842150451</v>
      </c>
      <c r="P872" s="4" t="s">
        <v>104</v>
      </c>
    </row>
    <row r="873" spans="1:16" ht="17.25" thickBot="1">
      <c r="A873" s="3"/>
      <c r="B873" s="4" t="s">
        <v>910</v>
      </c>
      <c r="C873" s="4">
        <v>0</v>
      </c>
      <c r="D873" s="4" t="s">
        <v>4</v>
      </c>
      <c r="M873" s="3"/>
      <c r="N873" s="4" t="s">
        <v>910</v>
      </c>
      <c r="O873" s="4">
        <v>-842150451</v>
      </c>
      <c r="P873" s="4" t="s">
        <v>104</v>
      </c>
    </row>
    <row r="874" spans="1:16" ht="17.25" thickBot="1">
      <c r="A874" s="3"/>
      <c r="B874" s="4" t="s">
        <v>911</v>
      </c>
      <c r="C874" s="4">
        <v>0</v>
      </c>
      <c r="D874" s="4" t="s">
        <v>4</v>
      </c>
      <c r="M874" s="3"/>
      <c r="N874" s="4" t="s">
        <v>911</v>
      </c>
      <c r="O874" s="4">
        <v>-842150451</v>
      </c>
      <c r="P874" s="4" t="s">
        <v>104</v>
      </c>
    </row>
    <row r="875" spans="1:16" ht="17.25" thickBot="1">
      <c r="A875" s="3"/>
      <c r="B875" s="4" t="s">
        <v>912</v>
      </c>
      <c r="C875" s="4">
        <v>0</v>
      </c>
      <c r="D875" s="4" t="s">
        <v>4</v>
      </c>
      <c r="M875" s="3"/>
      <c r="N875" s="4" t="s">
        <v>912</v>
      </c>
      <c r="O875" s="4">
        <v>-842150451</v>
      </c>
      <c r="P875" s="4" t="s">
        <v>104</v>
      </c>
    </row>
    <row r="876" spans="1:16" ht="17.25" thickBot="1">
      <c r="A876" s="3"/>
      <c r="B876" s="4" t="s">
        <v>913</v>
      </c>
      <c r="C876" s="4">
        <v>0</v>
      </c>
      <c r="D876" s="4" t="s">
        <v>4</v>
      </c>
      <c r="M876" s="3"/>
      <c r="N876" s="4" t="s">
        <v>913</v>
      </c>
      <c r="O876" s="4">
        <v>-842150451</v>
      </c>
      <c r="P876" s="4" t="s">
        <v>104</v>
      </c>
    </row>
    <row r="877" spans="1:16" ht="17.25" thickBot="1">
      <c r="A877" s="3"/>
      <c r="B877" s="4" t="s">
        <v>914</v>
      </c>
      <c r="C877" s="4">
        <v>0</v>
      </c>
      <c r="D877" s="4" t="s">
        <v>4</v>
      </c>
      <c r="M877" s="3"/>
      <c r="N877" s="4" t="s">
        <v>914</v>
      </c>
      <c r="O877" s="4">
        <v>-842150451</v>
      </c>
      <c r="P877" s="4" t="s">
        <v>104</v>
      </c>
    </row>
    <row r="878" spans="1:16" ht="17.25" thickBot="1">
      <c r="A878" s="3"/>
      <c r="B878" s="4" t="s">
        <v>915</v>
      </c>
      <c r="C878" s="4">
        <v>1.20810634E-2</v>
      </c>
      <c r="D878" s="4" t="s">
        <v>4</v>
      </c>
      <c r="M878" s="3"/>
      <c r="N878" s="4" t="s">
        <v>915</v>
      </c>
      <c r="O878" s="4">
        <v>-842150451</v>
      </c>
      <c r="P878" s="4" t="s">
        <v>104</v>
      </c>
    </row>
    <row r="879" spans="1:16" ht="17.25" thickBot="1">
      <c r="A879" s="3"/>
      <c r="B879" s="4" t="s">
        <v>916</v>
      </c>
      <c r="C879" s="4">
        <v>2.7025079399999999E-2</v>
      </c>
      <c r="D879" s="4" t="s">
        <v>4</v>
      </c>
      <c r="M879" s="3"/>
      <c r="N879" s="4" t="s">
        <v>916</v>
      </c>
      <c r="O879" s="4">
        <v>-842150451</v>
      </c>
      <c r="P879" s="4" t="s">
        <v>104</v>
      </c>
    </row>
    <row r="880" spans="1:16" ht="17.25" thickBot="1">
      <c r="A880" s="3"/>
      <c r="B880" s="4" t="s">
        <v>917</v>
      </c>
      <c r="C880" s="4">
        <v>4.3590102300000003E-2</v>
      </c>
      <c r="D880" s="4" t="s">
        <v>4</v>
      </c>
      <c r="M880" s="3"/>
      <c r="N880" s="4" t="s">
        <v>917</v>
      </c>
      <c r="O880" s="4">
        <v>-842150451</v>
      </c>
      <c r="P880" s="4" t="s">
        <v>104</v>
      </c>
    </row>
    <row r="881" spans="1:16" ht="17.25" thickBot="1">
      <c r="A881" s="3"/>
      <c r="B881" s="4" t="s">
        <v>918</v>
      </c>
      <c r="C881" s="4">
        <v>6.0038365400000002E-2</v>
      </c>
      <c r="D881" s="4" t="s">
        <v>4</v>
      </c>
      <c r="M881" s="3"/>
      <c r="N881" s="4" t="s">
        <v>918</v>
      </c>
      <c r="O881" s="4">
        <v>-842150451</v>
      </c>
      <c r="P881" s="4" t="s">
        <v>104</v>
      </c>
    </row>
    <row r="882" spans="1:16" ht="17.25" thickBot="1">
      <c r="A882" s="3"/>
      <c r="B882" s="4" t="s">
        <v>919</v>
      </c>
      <c r="C882" s="4">
        <v>7.0954650600000002E-2</v>
      </c>
      <c r="D882" s="4" t="s">
        <v>4</v>
      </c>
      <c r="M882" s="3"/>
      <c r="N882" s="4" t="s">
        <v>919</v>
      </c>
      <c r="O882" s="4">
        <v>-842150451</v>
      </c>
      <c r="P882" s="4" t="s">
        <v>104</v>
      </c>
    </row>
    <row r="883" spans="1:16" ht="17.25" thickBot="1">
      <c r="A883" s="3"/>
      <c r="B883" s="4" t="s">
        <v>920</v>
      </c>
      <c r="C883" s="4">
        <v>8.7993189700000002E-2</v>
      </c>
      <c r="D883" s="4" t="s">
        <v>4</v>
      </c>
      <c r="M883" s="3"/>
      <c r="N883" s="4" t="s">
        <v>920</v>
      </c>
      <c r="O883" s="4">
        <v>-842150451</v>
      </c>
      <c r="P883" s="4" t="s">
        <v>104</v>
      </c>
    </row>
    <row r="884" spans="1:16" ht="17.25" thickBot="1">
      <c r="A884" s="3"/>
      <c r="B884" s="4" t="s">
        <v>921</v>
      </c>
      <c r="C884" s="4">
        <v>0.106375463</v>
      </c>
      <c r="D884" s="4" t="s">
        <v>4</v>
      </c>
      <c r="M884" s="3"/>
      <c r="N884" s="4" t="s">
        <v>921</v>
      </c>
      <c r="O884" s="4">
        <v>-842150451</v>
      </c>
      <c r="P884" s="4" t="s">
        <v>104</v>
      </c>
    </row>
    <row r="885" spans="1:16" ht="17.25" thickBot="1">
      <c r="A885" s="3"/>
      <c r="B885" s="4" t="s">
        <v>922</v>
      </c>
      <c r="C885" s="4">
        <v>0.122975722</v>
      </c>
      <c r="D885" s="4" t="s">
        <v>4</v>
      </c>
      <c r="M885" s="3"/>
      <c r="N885" s="4" t="s">
        <v>922</v>
      </c>
      <c r="O885" s="4">
        <v>-842150451</v>
      </c>
      <c r="P885" s="4" t="s">
        <v>104</v>
      </c>
    </row>
    <row r="886" spans="1:16" ht="17.25" thickBot="1">
      <c r="A886" s="3"/>
      <c r="B886" s="4" t="s">
        <v>923</v>
      </c>
      <c r="C886" s="4">
        <v>0.13609919000000001</v>
      </c>
      <c r="D886" s="4" t="s">
        <v>4</v>
      </c>
      <c r="M886" s="3"/>
      <c r="N886" s="4" t="s">
        <v>923</v>
      </c>
      <c r="O886" s="4">
        <v>-842150451</v>
      </c>
      <c r="P886" s="4" t="s">
        <v>104</v>
      </c>
    </row>
    <row r="887" spans="1:16" ht="17.25" thickBot="1">
      <c r="A887" s="3"/>
      <c r="B887" s="4" t="s">
        <v>924</v>
      </c>
      <c r="C887" s="4">
        <v>0.121770553</v>
      </c>
      <c r="D887" s="4" t="s">
        <v>4</v>
      </c>
      <c r="M887" s="3"/>
      <c r="N887" s="4" t="s">
        <v>924</v>
      </c>
      <c r="O887" s="4">
        <v>-842150451</v>
      </c>
      <c r="P887" s="4" t="s">
        <v>104</v>
      </c>
    </row>
    <row r="888" spans="1:16" ht="17.25" thickBot="1">
      <c r="A888" s="3"/>
      <c r="B888" s="4" t="s">
        <v>925</v>
      </c>
      <c r="C888" s="4">
        <v>0.10412547</v>
      </c>
      <c r="D888" s="4" t="s">
        <v>4</v>
      </c>
      <c r="M888" s="3"/>
      <c r="N888" s="4" t="s">
        <v>925</v>
      </c>
      <c r="O888" s="4">
        <v>-842150451</v>
      </c>
      <c r="P888" s="4" t="s">
        <v>104</v>
      </c>
    </row>
    <row r="889" spans="1:16" ht="17.25" thickBot="1">
      <c r="A889" s="3"/>
      <c r="B889" s="4" t="s">
        <v>926</v>
      </c>
      <c r="C889" s="4">
        <v>8.5980378100000004E-2</v>
      </c>
      <c r="D889" s="4" t="s">
        <v>4</v>
      </c>
      <c r="M889" s="3"/>
      <c r="N889" s="4" t="s">
        <v>926</v>
      </c>
      <c r="O889" s="4">
        <v>-842150451</v>
      </c>
      <c r="P889" s="4" t="s">
        <v>104</v>
      </c>
    </row>
    <row r="890" spans="1:16" ht="17.25" thickBot="1">
      <c r="A890" s="3"/>
      <c r="B890" s="4" t="s">
        <v>927</v>
      </c>
      <c r="C890" s="4">
        <v>6.9236882E-2</v>
      </c>
      <c r="D890" s="4" t="s">
        <v>4</v>
      </c>
      <c r="M890" s="3"/>
      <c r="N890" s="4" t="s">
        <v>927</v>
      </c>
      <c r="O890" s="4">
        <v>-842150451</v>
      </c>
      <c r="P890" s="4" t="s">
        <v>104</v>
      </c>
    </row>
    <row r="891" spans="1:16" ht="17.25" thickBot="1">
      <c r="A891" s="3"/>
      <c r="B891" s="4" t="s">
        <v>928</v>
      </c>
      <c r="C891" s="4">
        <v>5.8320593099999998E-2</v>
      </c>
      <c r="D891" s="4" t="s">
        <v>4</v>
      </c>
      <c r="M891" s="3"/>
      <c r="N891" s="4" t="s">
        <v>928</v>
      </c>
      <c r="O891" s="4">
        <v>-842150451</v>
      </c>
      <c r="P891" s="4" t="s">
        <v>104</v>
      </c>
    </row>
    <row r="892" spans="1:16" ht="17.25" thickBot="1">
      <c r="A892" s="3"/>
      <c r="B892" s="4" t="s">
        <v>929</v>
      </c>
      <c r="C892" s="4">
        <v>4.1872326299999998E-2</v>
      </c>
      <c r="D892" s="4" t="s">
        <v>4</v>
      </c>
      <c r="M892" s="3"/>
      <c r="N892" s="4" t="s">
        <v>929</v>
      </c>
      <c r="O892" s="4">
        <v>-842150451</v>
      </c>
      <c r="P892" s="4" t="s">
        <v>104</v>
      </c>
    </row>
    <row r="893" spans="1:16" ht="17.25" thickBot="1">
      <c r="A893" s="3"/>
      <c r="B893" s="4" t="s">
        <v>930</v>
      </c>
      <c r="C893" s="4">
        <v>2.5520829500000002E-2</v>
      </c>
      <c r="D893" s="4" t="s">
        <v>4</v>
      </c>
      <c r="M893" s="3"/>
      <c r="N893" s="4" t="s">
        <v>930</v>
      </c>
      <c r="O893" s="4">
        <v>-842150451</v>
      </c>
      <c r="P893" s="4" t="s">
        <v>104</v>
      </c>
    </row>
    <row r="894" spans="1:16" ht="17.25" thickBot="1">
      <c r="A894" s="3"/>
      <c r="B894" s="4" t="s">
        <v>931</v>
      </c>
      <c r="C894" s="4">
        <v>1.14988768E-2</v>
      </c>
      <c r="D894" s="4" t="s">
        <v>4</v>
      </c>
      <c r="M894" s="3"/>
      <c r="N894" s="4" t="s">
        <v>931</v>
      </c>
      <c r="O894" s="4">
        <v>-842150451</v>
      </c>
      <c r="P894" s="4" t="s">
        <v>104</v>
      </c>
    </row>
    <row r="895" spans="1:16" ht="17.25" thickBot="1">
      <c r="A895" s="3"/>
      <c r="B895" s="4" t="s">
        <v>932</v>
      </c>
      <c r="C895" s="4">
        <v>0</v>
      </c>
      <c r="D895" s="4" t="s">
        <v>4</v>
      </c>
      <c r="M895" s="3"/>
      <c r="N895" s="4" t="s">
        <v>932</v>
      </c>
      <c r="O895" s="4">
        <v>-842150451</v>
      </c>
      <c r="P895" s="4" t="s">
        <v>104</v>
      </c>
    </row>
    <row r="896" spans="1:16" ht="17.25" thickBot="1">
      <c r="A896" s="3"/>
      <c r="B896" s="4" t="s">
        <v>933</v>
      </c>
      <c r="C896" s="4">
        <v>0</v>
      </c>
      <c r="D896" s="4" t="s">
        <v>4</v>
      </c>
      <c r="M896" s="3"/>
      <c r="N896" s="4" t="s">
        <v>933</v>
      </c>
      <c r="O896" s="4">
        <v>-842150451</v>
      </c>
      <c r="P896" s="4" t="s">
        <v>104</v>
      </c>
    </row>
    <row r="897" spans="1:16" ht="17.25" thickBot="1">
      <c r="A897" s="3"/>
      <c r="B897" s="4" t="s">
        <v>934</v>
      </c>
      <c r="C897" s="4">
        <v>0</v>
      </c>
      <c r="D897" s="4" t="s">
        <v>4</v>
      </c>
      <c r="M897" s="3"/>
      <c r="N897" s="4" t="s">
        <v>934</v>
      </c>
      <c r="O897" s="4">
        <v>-842150451</v>
      </c>
      <c r="P897" s="4" t="s">
        <v>104</v>
      </c>
    </row>
    <row r="898" spans="1:16" ht="17.25" thickBot="1">
      <c r="A898" s="3"/>
      <c r="B898" s="4" t="s">
        <v>935</v>
      </c>
      <c r="C898" s="4">
        <v>0</v>
      </c>
      <c r="D898" s="4" t="s">
        <v>4</v>
      </c>
      <c r="M898" s="3"/>
      <c r="N898" s="4" t="s">
        <v>935</v>
      </c>
      <c r="O898" s="4">
        <v>-842150451</v>
      </c>
      <c r="P898" s="4" t="s">
        <v>104</v>
      </c>
    </row>
    <row r="899" spans="1:16" ht="17.25" thickBot="1">
      <c r="A899" s="3"/>
      <c r="B899" s="4" t="s">
        <v>936</v>
      </c>
      <c r="C899" s="4">
        <v>0</v>
      </c>
      <c r="D899" s="4" t="s">
        <v>4</v>
      </c>
      <c r="M899" s="3"/>
      <c r="N899" s="4" t="s">
        <v>936</v>
      </c>
      <c r="O899" s="4">
        <v>-842150451</v>
      </c>
      <c r="P899" s="4" t="s">
        <v>104</v>
      </c>
    </row>
    <row r="900" spans="1:16" ht="17.25" thickBot="1">
      <c r="A900" s="3"/>
      <c r="B900" s="4" t="s">
        <v>937</v>
      </c>
      <c r="C900" s="4">
        <v>0</v>
      </c>
      <c r="D900" s="4" t="s">
        <v>4</v>
      </c>
      <c r="M900" s="3"/>
      <c r="N900" s="4" t="s">
        <v>937</v>
      </c>
      <c r="O900" s="4">
        <v>-842150451</v>
      </c>
      <c r="P900" s="4" t="s">
        <v>104</v>
      </c>
    </row>
    <row r="901" spans="1:16" ht="17.25" thickBot="1">
      <c r="A901" s="3"/>
      <c r="B901" s="4" t="s">
        <v>938</v>
      </c>
      <c r="C901" s="4">
        <v>0</v>
      </c>
      <c r="D901" s="4" t="s">
        <v>4</v>
      </c>
      <c r="M901" s="3"/>
      <c r="N901" s="4" t="s">
        <v>938</v>
      </c>
      <c r="O901" s="4">
        <v>-842150451</v>
      </c>
      <c r="P901" s="4" t="s">
        <v>104</v>
      </c>
    </row>
    <row r="902" spans="1:16" ht="17.25" thickBot="1">
      <c r="A902" s="3"/>
      <c r="B902" s="4" t="s">
        <v>939</v>
      </c>
      <c r="C902" s="4">
        <v>0</v>
      </c>
      <c r="D902" s="4" t="s">
        <v>4</v>
      </c>
      <c r="M902" s="3"/>
      <c r="N902" s="4" t="s">
        <v>939</v>
      </c>
      <c r="O902" s="4">
        <v>-842150451</v>
      </c>
      <c r="P902" s="4" t="s">
        <v>104</v>
      </c>
    </row>
    <row r="903" spans="1:16" ht="17.25" thickBot="1">
      <c r="A903" s="3"/>
      <c r="B903" s="4" t="s">
        <v>940</v>
      </c>
      <c r="C903" s="4">
        <v>0</v>
      </c>
      <c r="D903" s="4" t="s">
        <v>4</v>
      </c>
      <c r="M903" s="3"/>
      <c r="N903" s="4" t="s">
        <v>940</v>
      </c>
      <c r="O903" s="4">
        <v>-842150451</v>
      </c>
      <c r="P903" s="4" t="s">
        <v>104</v>
      </c>
    </row>
    <row r="904" spans="1:16" ht="17.25" thickBot="1">
      <c r="A904" s="3"/>
      <c r="B904" s="4" t="s">
        <v>941</v>
      </c>
      <c r="C904" s="4">
        <v>0</v>
      </c>
      <c r="D904" s="4" t="s">
        <v>4</v>
      </c>
      <c r="M904" s="3"/>
      <c r="N904" s="4" t="s">
        <v>941</v>
      </c>
      <c r="O904" s="4">
        <v>-842150451</v>
      </c>
      <c r="P904" s="4" t="s">
        <v>104</v>
      </c>
    </row>
    <row r="905" spans="1:16" ht="17.25" thickBot="1">
      <c r="A905" s="3"/>
      <c r="B905" s="4" t="s">
        <v>942</v>
      </c>
      <c r="C905" s="4">
        <v>0</v>
      </c>
      <c r="D905" s="4" t="s">
        <v>4</v>
      </c>
      <c r="M905" s="3"/>
      <c r="N905" s="4" t="s">
        <v>942</v>
      </c>
      <c r="O905" s="4">
        <v>-842150451</v>
      </c>
      <c r="P905" s="4" t="s">
        <v>104</v>
      </c>
    </row>
    <row r="906" spans="1:16" ht="17.25" thickBot="1">
      <c r="A906" s="3"/>
      <c r="B906" s="4" t="s">
        <v>943</v>
      </c>
      <c r="C906" s="4">
        <v>0</v>
      </c>
      <c r="D906" s="4" t="s">
        <v>4</v>
      </c>
      <c r="M906" s="3"/>
      <c r="N906" s="4" t="s">
        <v>943</v>
      </c>
      <c r="O906" s="4">
        <v>-842150451</v>
      </c>
      <c r="P906" s="4" t="s">
        <v>104</v>
      </c>
    </row>
    <row r="907" spans="1:16" ht="17.25" thickBot="1">
      <c r="A907" s="3"/>
      <c r="B907" s="4" t="s">
        <v>944</v>
      </c>
      <c r="C907" s="4">
        <v>0</v>
      </c>
      <c r="D907" s="4" t="s">
        <v>4</v>
      </c>
      <c r="M907" s="3"/>
      <c r="N907" s="4" t="s">
        <v>944</v>
      </c>
      <c r="O907" s="4">
        <v>-842150451</v>
      </c>
      <c r="P907" s="4" t="s">
        <v>104</v>
      </c>
    </row>
    <row r="908" spans="1:16" ht="17.25" thickBot="1">
      <c r="A908" s="3"/>
      <c r="B908" s="4" t="s">
        <v>945</v>
      </c>
      <c r="C908" s="4">
        <v>0</v>
      </c>
      <c r="D908" s="4" t="s">
        <v>4</v>
      </c>
      <c r="M908" s="3"/>
      <c r="N908" s="4" t="s">
        <v>945</v>
      </c>
      <c r="O908" s="4">
        <v>-842150451</v>
      </c>
      <c r="P908" s="4" t="s">
        <v>104</v>
      </c>
    </row>
    <row r="909" spans="1:16" ht="17.25" thickBot="1">
      <c r="A909" s="3"/>
      <c r="B909" s="4" t="s">
        <v>946</v>
      </c>
      <c r="C909" s="4">
        <v>0</v>
      </c>
      <c r="D909" s="4" t="s">
        <v>4</v>
      </c>
      <c r="M909" s="3"/>
      <c r="N909" s="4" t="s">
        <v>946</v>
      </c>
      <c r="O909" s="4">
        <v>-842150451</v>
      </c>
      <c r="P909" s="4" t="s">
        <v>104</v>
      </c>
    </row>
    <row r="910" spans="1:16" ht="17.25" thickBot="1">
      <c r="A910" s="3"/>
      <c r="B910" s="4" t="s">
        <v>947</v>
      </c>
      <c r="C910" s="4">
        <v>0</v>
      </c>
      <c r="D910" s="4" t="s">
        <v>4</v>
      </c>
      <c r="M910" s="3"/>
      <c r="N910" s="4" t="s">
        <v>947</v>
      </c>
      <c r="O910" s="4">
        <v>-842150451</v>
      </c>
      <c r="P910" s="4" t="s">
        <v>104</v>
      </c>
    </row>
    <row r="911" spans="1:16" ht="17.25" thickBot="1">
      <c r="A911" s="3"/>
      <c r="B911" s="4" t="s">
        <v>948</v>
      </c>
      <c r="C911" s="4">
        <v>0</v>
      </c>
      <c r="D911" s="4" t="s">
        <v>4</v>
      </c>
      <c r="M911" s="3"/>
      <c r="N911" s="4" t="s">
        <v>948</v>
      </c>
      <c r="O911" s="4">
        <v>-842150451</v>
      </c>
      <c r="P911" s="4" t="s">
        <v>104</v>
      </c>
    </row>
    <row r="912" spans="1:16" ht="17.25" thickBot="1">
      <c r="A912" s="3"/>
      <c r="B912" s="4" t="s">
        <v>949</v>
      </c>
      <c r="C912" s="4">
        <v>0</v>
      </c>
      <c r="D912" s="4" t="s">
        <v>4</v>
      </c>
      <c r="M912" s="3"/>
      <c r="N912" s="4" t="s">
        <v>949</v>
      </c>
      <c r="O912" s="4">
        <v>-842150451</v>
      </c>
      <c r="P912" s="4" t="s">
        <v>104</v>
      </c>
    </row>
    <row r="913" spans="1:16" ht="17.25" thickBot="1">
      <c r="A913" s="3"/>
      <c r="B913" s="4" t="s">
        <v>950</v>
      </c>
      <c r="C913" s="4">
        <v>0</v>
      </c>
      <c r="D913" s="4" t="s">
        <v>4</v>
      </c>
      <c r="M913" s="3"/>
      <c r="N913" s="4" t="s">
        <v>950</v>
      </c>
      <c r="O913" s="4">
        <v>-842150451</v>
      </c>
      <c r="P913" s="4" t="s">
        <v>104</v>
      </c>
    </row>
    <row r="914" spans="1:16" ht="17.25" thickBot="1">
      <c r="A914" s="3"/>
      <c r="B914" s="4" t="s">
        <v>951</v>
      </c>
      <c r="C914" s="4">
        <v>0</v>
      </c>
      <c r="D914" s="4" t="s">
        <v>4</v>
      </c>
      <c r="M914" s="3"/>
      <c r="N914" s="4" t="s">
        <v>951</v>
      </c>
      <c r="O914" s="4">
        <v>-842150451</v>
      </c>
      <c r="P914" s="4" t="s">
        <v>104</v>
      </c>
    </row>
    <row r="915" spans="1:16" ht="17.25" thickBot="1">
      <c r="A915" s="3"/>
      <c r="B915" s="4" t="s">
        <v>952</v>
      </c>
      <c r="C915" s="4">
        <v>0</v>
      </c>
      <c r="D915" s="4" t="s">
        <v>4</v>
      </c>
      <c r="M915" s="3"/>
      <c r="N915" s="4" t="s">
        <v>952</v>
      </c>
      <c r="O915" s="4">
        <v>-842150451</v>
      </c>
      <c r="P915" s="4" t="s">
        <v>104</v>
      </c>
    </row>
    <row r="916" spans="1:16" ht="17.25" thickBot="1">
      <c r="A916" s="3"/>
      <c r="B916" s="4" t="s">
        <v>953</v>
      </c>
      <c r="C916" s="4">
        <v>0</v>
      </c>
      <c r="D916" s="4" t="s">
        <v>4</v>
      </c>
      <c r="M916" s="3"/>
      <c r="N916" s="4" t="s">
        <v>953</v>
      </c>
      <c r="O916" s="4">
        <v>-842150451</v>
      </c>
      <c r="P916" s="4" t="s">
        <v>104</v>
      </c>
    </row>
    <row r="917" spans="1:16" ht="17.25" thickBot="1">
      <c r="A917" s="3"/>
      <c r="B917" s="4" t="s">
        <v>954</v>
      </c>
      <c r="C917" s="4">
        <v>0</v>
      </c>
      <c r="D917" s="4" t="s">
        <v>4</v>
      </c>
      <c r="M917" s="3"/>
      <c r="N917" s="4" t="s">
        <v>954</v>
      </c>
      <c r="O917" s="4">
        <v>-842150451</v>
      </c>
      <c r="P917" s="4" t="s">
        <v>104</v>
      </c>
    </row>
    <row r="918" spans="1:16" ht="17.25" thickBot="1">
      <c r="A918" s="3"/>
      <c r="B918" s="4" t="s">
        <v>955</v>
      </c>
      <c r="C918" s="4">
        <v>0</v>
      </c>
      <c r="D918" s="4" t="s">
        <v>4</v>
      </c>
      <c r="M918" s="3"/>
      <c r="N918" s="4" t="s">
        <v>955</v>
      </c>
      <c r="O918" s="4">
        <v>-842150451</v>
      </c>
      <c r="P918" s="4" t="s">
        <v>104</v>
      </c>
    </row>
    <row r="919" spans="1:16" ht="17.25" thickBot="1">
      <c r="A919" s="3"/>
      <c r="B919" s="4" t="s">
        <v>956</v>
      </c>
      <c r="C919" s="4">
        <v>0</v>
      </c>
      <c r="D919" s="4" t="s">
        <v>4</v>
      </c>
      <c r="M919" s="3"/>
      <c r="N919" s="4" t="s">
        <v>956</v>
      </c>
      <c r="O919" s="4">
        <v>-842150451</v>
      </c>
      <c r="P919" s="4" t="s">
        <v>104</v>
      </c>
    </row>
    <row r="920" spans="1:16" ht="17.25" thickBot="1">
      <c r="A920" s="3"/>
      <c r="B920" s="4" t="s">
        <v>957</v>
      </c>
      <c r="C920" s="4">
        <v>0</v>
      </c>
      <c r="D920" s="4" t="s">
        <v>4</v>
      </c>
      <c r="M920" s="3"/>
      <c r="N920" s="4" t="s">
        <v>957</v>
      </c>
      <c r="O920" s="4">
        <v>-842150451</v>
      </c>
      <c r="P920" s="4" t="s">
        <v>104</v>
      </c>
    </row>
    <row r="921" spans="1:16" ht="17.25" thickBot="1">
      <c r="A921" s="3"/>
      <c r="B921" s="4" t="s">
        <v>958</v>
      </c>
      <c r="C921" s="4">
        <v>0</v>
      </c>
      <c r="D921" s="4" t="s">
        <v>4</v>
      </c>
      <c r="M921" s="3"/>
      <c r="N921" s="4" t="s">
        <v>958</v>
      </c>
      <c r="O921" s="4">
        <v>-842150451</v>
      </c>
      <c r="P921" s="4" t="s">
        <v>104</v>
      </c>
    </row>
    <row r="922" spans="1:16" ht="17.25" thickBot="1">
      <c r="A922" s="3"/>
      <c r="B922" s="4" t="s">
        <v>959</v>
      </c>
      <c r="C922" s="4">
        <v>0</v>
      </c>
      <c r="D922" s="4" t="s">
        <v>4</v>
      </c>
      <c r="M922" s="3"/>
      <c r="N922" s="4" t="s">
        <v>959</v>
      </c>
      <c r="O922" s="4">
        <v>-842150451</v>
      </c>
      <c r="P922" s="4" t="s">
        <v>104</v>
      </c>
    </row>
    <row r="923" spans="1:16" ht="17.25" thickBot="1">
      <c r="A923" s="3"/>
      <c r="B923" s="4" t="s">
        <v>960</v>
      </c>
      <c r="C923" s="4">
        <v>0</v>
      </c>
      <c r="D923" s="4" t="s">
        <v>4</v>
      </c>
      <c r="M923" s="3"/>
      <c r="N923" s="4" t="s">
        <v>960</v>
      </c>
      <c r="O923" s="4">
        <v>-842150451</v>
      </c>
      <c r="P923" s="4" t="s">
        <v>104</v>
      </c>
    </row>
    <row r="924" spans="1:16" ht="17.25" thickBot="1">
      <c r="A924" s="3"/>
      <c r="B924" s="4" t="s">
        <v>961</v>
      </c>
      <c r="C924" s="4">
        <v>0</v>
      </c>
      <c r="D924" s="4" t="s">
        <v>4</v>
      </c>
      <c r="M924" s="3"/>
      <c r="N924" s="4" t="s">
        <v>961</v>
      </c>
      <c r="O924" s="4">
        <v>-842150451</v>
      </c>
      <c r="P924" s="4" t="s">
        <v>104</v>
      </c>
    </row>
    <row r="925" spans="1:16" ht="17.25" thickBot="1">
      <c r="A925" s="3"/>
      <c r="B925" s="4" t="s">
        <v>962</v>
      </c>
      <c r="C925" s="4">
        <v>0</v>
      </c>
      <c r="D925" s="4" t="s">
        <v>4</v>
      </c>
      <c r="M925" s="3"/>
      <c r="N925" s="4" t="s">
        <v>962</v>
      </c>
      <c r="O925" s="4">
        <v>-842150451</v>
      </c>
      <c r="P925" s="4" t="s">
        <v>104</v>
      </c>
    </row>
    <row r="926" spans="1:16" ht="17.25" thickBot="1">
      <c r="A926" s="3"/>
      <c r="B926" s="4" t="s">
        <v>963</v>
      </c>
      <c r="C926" s="4">
        <v>0</v>
      </c>
      <c r="D926" s="4" t="s">
        <v>4</v>
      </c>
      <c r="M926" s="3"/>
      <c r="N926" s="4" t="s">
        <v>963</v>
      </c>
      <c r="O926" s="4">
        <v>-842150451</v>
      </c>
      <c r="P926" s="4" t="s">
        <v>104</v>
      </c>
    </row>
    <row r="927" spans="1:16" ht="17.25" thickBot="1">
      <c r="A927" s="3"/>
      <c r="B927" s="4" t="s">
        <v>964</v>
      </c>
      <c r="C927" s="4">
        <v>0</v>
      </c>
      <c r="D927" s="4" t="s">
        <v>4</v>
      </c>
      <c r="M927" s="3"/>
      <c r="N927" s="4" t="s">
        <v>964</v>
      </c>
      <c r="O927" s="4">
        <v>-842150451</v>
      </c>
      <c r="P927" s="4" t="s">
        <v>104</v>
      </c>
    </row>
    <row r="928" spans="1:16" ht="17.25" thickBot="1">
      <c r="A928" s="3"/>
      <c r="B928" s="4" t="s">
        <v>965</v>
      </c>
      <c r="C928" s="4">
        <v>0</v>
      </c>
      <c r="D928" s="4" t="s">
        <v>4</v>
      </c>
      <c r="M928" s="3"/>
      <c r="N928" s="4" t="s">
        <v>965</v>
      </c>
      <c r="O928" s="4">
        <v>-842150451</v>
      </c>
      <c r="P928" s="4" t="s">
        <v>104</v>
      </c>
    </row>
    <row r="929" spans="1:16" ht="17.25" thickBot="1">
      <c r="A929" s="3"/>
      <c r="B929" s="4" t="s">
        <v>966</v>
      </c>
      <c r="C929" s="4">
        <v>0</v>
      </c>
      <c r="D929" s="4" t="s">
        <v>4</v>
      </c>
      <c r="M929" s="3"/>
      <c r="N929" s="4" t="s">
        <v>966</v>
      </c>
      <c r="O929" s="4">
        <v>-842150451</v>
      </c>
      <c r="P929" s="4" t="s">
        <v>104</v>
      </c>
    </row>
    <row r="930" spans="1:16" ht="17.25" thickBot="1">
      <c r="A930" s="3"/>
      <c r="B930" s="4" t="s">
        <v>967</v>
      </c>
      <c r="C930" s="4">
        <v>0</v>
      </c>
      <c r="D930" s="4" t="s">
        <v>4</v>
      </c>
      <c r="M930" s="3"/>
      <c r="N930" s="4" t="s">
        <v>967</v>
      </c>
      <c r="O930" s="4">
        <v>-842150451</v>
      </c>
      <c r="P930" s="4" t="s">
        <v>104</v>
      </c>
    </row>
    <row r="931" spans="1:16" ht="17.25" thickBot="1">
      <c r="A931" s="3"/>
      <c r="B931" s="4" t="s">
        <v>968</v>
      </c>
      <c r="C931" s="4">
        <v>0</v>
      </c>
      <c r="D931" s="4" t="s">
        <v>4</v>
      </c>
      <c r="M931" s="3"/>
      <c r="N931" s="4" t="s">
        <v>968</v>
      </c>
      <c r="O931" s="4">
        <v>-842150451</v>
      </c>
      <c r="P931" s="4" t="s">
        <v>104</v>
      </c>
    </row>
    <row r="932" spans="1:16" ht="17.25" thickBot="1">
      <c r="A932" s="3"/>
      <c r="B932" s="4" t="s">
        <v>969</v>
      </c>
      <c r="C932" s="4">
        <v>0</v>
      </c>
      <c r="D932" s="4" t="s">
        <v>4</v>
      </c>
      <c r="M932" s="3"/>
      <c r="N932" s="4" t="s">
        <v>969</v>
      </c>
      <c r="O932" s="4">
        <v>-842150451</v>
      </c>
      <c r="P932" s="4" t="s">
        <v>104</v>
      </c>
    </row>
    <row r="933" spans="1:16" ht="17.25" thickBot="1">
      <c r="A933" s="3"/>
      <c r="B933" s="4" t="s">
        <v>970</v>
      </c>
      <c r="C933" s="4">
        <v>0</v>
      </c>
      <c r="D933" s="4" t="s">
        <v>4</v>
      </c>
      <c r="M933" s="3"/>
      <c r="N933" s="4" t="s">
        <v>970</v>
      </c>
      <c r="O933" s="4">
        <v>-842150451</v>
      </c>
      <c r="P933" s="4" t="s">
        <v>104</v>
      </c>
    </row>
    <row r="934" spans="1:16" ht="17.25" thickBot="1">
      <c r="A934" s="3"/>
      <c r="B934" s="4" t="s">
        <v>971</v>
      </c>
      <c r="C934" s="4">
        <v>0</v>
      </c>
      <c r="D934" s="4" t="s">
        <v>4</v>
      </c>
      <c r="M934" s="3"/>
      <c r="N934" s="4" t="s">
        <v>971</v>
      </c>
      <c r="O934" s="4">
        <v>-842150451</v>
      </c>
      <c r="P934" s="4" t="s">
        <v>104</v>
      </c>
    </row>
    <row r="935" spans="1:16" ht="17.25" thickBot="1">
      <c r="A935" s="3"/>
      <c r="B935" s="4" t="s">
        <v>972</v>
      </c>
      <c r="C935" s="4">
        <v>0</v>
      </c>
      <c r="D935" s="4" t="s">
        <v>4</v>
      </c>
      <c r="M935" s="3"/>
      <c r="N935" s="4" t="s">
        <v>972</v>
      </c>
      <c r="O935" s="4">
        <v>-842150451</v>
      </c>
      <c r="P935" s="4" t="s">
        <v>104</v>
      </c>
    </row>
    <row r="936" spans="1:16" ht="17.25" thickBot="1">
      <c r="A936" s="3"/>
      <c r="B936" s="4" t="s">
        <v>973</v>
      </c>
      <c r="C936" s="4">
        <v>0</v>
      </c>
      <c r="D936" s="4" t="s">
        <v>4</v>
      </c>
      <c r="M936" s="3"/>
      <c r="N936" s="4" t="s">
        <v>973</v>
      </c>
      <c r="O936" s="4">
        <v>-842150451</v>
      </c>
      <c r="P936" s="4" t="s">
        <v>104</v>
      </c>
    </row>
    <row r="937" spans="1:16" ht="17.25" thickBot="1">
      <c r="A937" s="3"/>
      <c r="B937" s="4" t="s">
        <v>974</v>
      </c>
      <c r="C937" s="4">
        <v>0</v>
      </c>
      <c r="D937" s="4" t="s">
        <v>4</v>
      </c>
      <c r="M937" s="3"/>
      <c r="N937" s="4" t="s">
        <v>974</v>
      </c>
      <c r="O937" s="4">
        <v>-842150451</v>
      </c>
      <c r="P937" s="4" t="s">
        <v>104</v>
      </c>
    </row>
    <row r="938" spans="1:16" ht="17.25" thickBot="1">
      <c r="A938" s="3"/>
      <c r="B938" s="4" t="s">
        <v>975</v>
      </c>
      <c r="C938" s="4">
        <v>0</v>
      </c>
      <c r="D938" s="4" t="s">
        <v>4</v>
      </c>
      <c r="M938" s="3"/>
      <c r="N938" s="4" t="s">
        <v>975</v>
      </c>
      <c r="O938" s="4">
        <v>-842150451</v>
      </c>
      <c r="P938" s="4" t="s">
        <v>104</v>
      </c>
    </row>
    <row r="939" spans="1:16" ht="17.25" thickBot="1">
      <c r="A939" s="3"/>
      <c r="B939" s="4" t="s">
        <v>976</v>
      </c>
      <c r="C939" s="4">
        <v>0</v>
      </c>
      <c r="D939" s="4" t="s">
        <v>4</v>
      </c>
      <c r="M939" s="3"/>
      <c r="N939" s="4" t="s">
        <v>976</v>
      </c>
      <c r="O939" s="4">
        <v>-842150451</v>
      </c>
      <c r="P939" s="4" t="s">
        <v>104</v>
      </c>
    </row>
    <row r="940" spans="1:16" ht="17.25" thickBot="1">
      <c r="A940" s="3"/>
      <c r="B940" s="4" t="s">
        <v>977</v>
      </c>
      <c r="C940" s="4">
        <v>0</v>
      </c>
      <c r="D940" s="4" t="s">
        <v>4</v>
      </c>
      <c r="M940" s="3"/>
      <c r="N940" s="4" t="s">
        <v>977</v>
      </c>
      <c r="O940" s="4">
        <v>-842150451</v>
      </c>
      <c r="P940" s="4" t="s">
        <v>104</v>
      </c>
    </row>
    <row r="941" spans="1:16" ht="17.25" thickBot="1">
      <c r="A941" s="3"/>
      <c r="B941" s="4" t="s">
        <v>978</v>
      </c>
      <c r="C941" s="4">
        <v>0</v>
      </c>
      <c r="D941" s="4" t="s">
        <v>4</v>
      </c>
      <c r="M941" s="3"/>
      <c r="N941" s="4" t="s">
        <v>978</v>
      </c>
      <c r="O941" s="4">
        <v>-842150451</v>
      </c>
      <c r="P941" s="4" t="s">
        <v>104</v>
      </c>
    </row>
    <row r="942" spans="1:16" ht="17.25" thickBot="1">
      <c r="A942" s="3"/>
      <c r="B942" s="4" t="s">
        <v>979</v>
      </c>
      <c r="C942" s="4">
        <v>0</v>
      </c>
      <c r="D942" s="4" t="s">
        <v>4</v>
      </c>
      <c r="M942" s="3"/>
      <c r="N942" s="4" t="s">
        <v>979</v>
      </c>
      <c r="O942" s="4">
        <v>-842150451</v>
      </c>
      <c r="P942" s="4" t="s">
        <v>104</v>
      </c>
    </row>
    <row r="943" spans="1:16" ht="17.25" thickBot="1">
      <c r="A943" s="3"/>
      <c r="B943" s="4" t="s">
        <v>980</v>
      </c>
      <c r="C943" s="4">
        <v>0</v>
      </c>
      <c r="D943" s="4" t="s">
        <v>4</v>
      </c>
      <c r="M943" s="3"/>
      <c r="N943" s="4" t="s">
        <v>980</v>
      </c>
      <c r="O943" s="4">
        <v>-842150451</v>
      </c>
      <c r="P943" s="4" t="s">
        <v>104</v>
      </c>
    </row>
    <row r="944" spans="1:16" ht="17.25" thickBot="1">
      <c r="A944" s="3"/>
      <c r="B944" s="4" t="s">
        <v>981</v>
      </c>
      <c r="C944" s="4">
        <v>0</v>
      </c>
      <c r="D944" s="4" t="s">
        <v>4</v>
      </c>
      <c r="M944" s="3"/>
      <c r="N944" s="4" t="s">
        <v>981</v>
      </c>
      <c r="O944" s="4">
        <v>-842150451</v>
      </c>
      <c r="P944" s="4" t="s">
        <v>104</v>
      </c>
    </row>
    <row r="945" spans="1:16" ht="17.25" thickBot="1">
      <c r="A945" s="3"/>
      <c r="B945" s="4" t="s">
        <v>982</v>
      </c>
      <c r="C945" s="4">
        <v>0</v>
      </c>
      <c r="D945" s="4" t="s">
        <v>4</v>
      </c>
      <c r="M945" s="3"/>
      <c r="N945" s="4" t="s">
        <v>982</v>
      </c>
      <c r="O945" s="4">
        <v>-842150451</v>
      </c>
      <c r="P945" s="4" t="s">
        <v>104</v>
      </c>
    </row>
    <row r="946" spans="1:16" ht="17.25" thickBot="1">
      <c r="A946" s="3"/>
      <c r="B946" s="4" t="s">
        <v>983</v>
      </c>
      <c r="C946" s="4">
        <v>0</v>
      </c>
      <c r="D946" s="4" t="s">
        <v>4</v>
      </c>
      <c r="M946" s="3"/>
      <c r="N946" s="4" t="s">
        <v>983</v>
      </c>
      <c r="O946" s="4">
        <v>-842150451</v>
      </c>
      <c r="P946" s="4" t="s">
        <v>104</v>
      </c>
    </row>
    <row r="947" spans="1:16" ht="17.25" thickBot="1">
      <c r="A947" s="3"/>
      <c r="B947" s="4" t="s">
        <v>984</v>
      </c>
      <c r="C947" s="4">
        <v>0</v>
      </c>
      <c r="D947" s="4" t="s">
        <v>4</v>
      </c>
      <c r="M947" s="3"/>
      <c r="N947" s="4" t="s">
        <v>984</v>
      </c>
      <c r="O947" s="4">
        <v>-842150451</v>
      </c>
      <c r="P947" s="4" t="s">
        <v>104</v>
      </c>
    </row>
    <row r="948" spans="1:16" ht="17.25" thickBot="1">
      <c r="A948" s="3"/>
      <c r="B948" s="4" t="s">
        <v>985</v>
      </c>
      <c r="C948" s="4">
        <v>0</v>
      </c>
      <c r="D948" s="4" t="s">
        <v>4</v>
      </c>
      <c r="M948" s="3"/>
      <c r="N948" s="4" t="s">
        <v>985</v>
      </c>
      <c r="O948" s="4">
        <v>-842150451</v>
      </c>
      <c r="P948" s="4" t="s">
        <v>104</v>
      </c>
    </row>
    <row r="949" spans="1:16" ht="17.25" thickBot="1">
      <c r="A949" s="3"/>
      <c r="B949" s="4" t="s">
        <v>986</v>
      </c>
      <c r="C949" s="4">
        <v>0</v>
      </c>
      <c r="D949" s="4" t="s">
        <v>4</v>
      </c>
      <c r="M949" s="3"/>
      <c r="N949" s="4" t="s">
        <v>986</v>
      </c>
      <c r="O949" s="4">
        <v>-842150451</v>
      </c>
      <c r="P949" s="4" t="s">
        <v>104</v>
      </c>
    </row>
    <row r="950" spans="1:16" ht="17.25" thickBot="1">
      <c r="A950" s="3"/>
      <c r="B950" s="4" t="s">
        <v>987</v>
      </c>
      <c r="C950" s="4">
        <v>0</v>
      </c>
      <c r="D950" s="4" t="s">
        <v>4</v>
      </c>
      <c r="M950" s="3"/>
      <c r="N950" s="4" t="s">
        <v>987</v>
      </c>
      <c r="O950" s="4">
        <v>-842150451</v>
      </c>
      <c r="P950" s="4" t="s">
        <v>104</v>
      </c>
    </row>
    <row r="951" spans="1:16" ht="17.25" thickBot="1">
      <c r="A951" s="3"/>
      <c r="B951" s="4" t="s">
        <v>988</v>
      </c>
      <c r="C951" s="4">
        <v>0</v>
      </c>
      <c r="D951" s="4" t="s">
        <v>4</v>
      </c>
      <c r="M951" s="3"/>
      <c r="N951" s="4" t="s">
        <v>988</v>
      </c>
      <c r="O951" s="4">
        <v>-842150451</v>
      </c>
      <c r="P951" s="4" t="s">
        <v>104</v>
      </c>
    </row>
    <row r="952" spans="1:16" ht="17.25" thickBot="1">
      <c r="A952" s="3"/>
      <c r="B952" s="4" t="s">
        <v>989</v>
      </c>
      <c r="C952" s="4">
        <v>0</v>
      </c>
      <c r="D952" s="4" t="s">
        <v>4</v>
      </c>
      <c r="M952" s="3"/>
      <c r="N952" s="4" t="s">
        <v>989</v>
      </c>
      <c r="O952" s="4">
        <v>-842150451</v>
      </c>
      <c r="P952" s="4" t="s">
        <v>104</v>
      </c>
    </row>
    <row r="953" spans="1:16" ht="17.25" thickBot="1">
      <c r="A953" s="3"/>
      <c r="B953" s="4" t="s">
        <v>990</v>
      </c>
      <c r="C953" s="4">
        <v>0</v>
      </c>
      <c r="D953" s="4" t="s">
        <v>4</v>
      </c>
      <c r="M953" s="3"/>
      <c r="N953" s="4" t="s">
        <v>990</v>
      </c>
      <c r="O953" s="4">
        <v>-842150451</v>
      </c>
      <c r="P953" s="4" t="s">
        <v>104</v>
      </c>
    </row>
    <row r="954" spans="1:16" ht="17.25" thickBot="1">
      <c r="A954" s="3"/>
      <c r="B954" s="4" t="s">
        <v>991</v>
      </c>
      <c r="C954" s="4">
        <v>0</v>
      </c>
      <c r="D954" s="4" t="s">
        <v>4</v>
      </c>
      <c r="M954" s="3"/>
      <c r="N954" s="4" t="s">
        <v>991</v>
      </c>
      <c r="O954" s="4">
        <v>-842150451</v>
      </c>
      <c r="P954" s="4" t="s">
        <v>104</v>
      </c>
    </row>
    <row r="955" spans="1:16" ht="17.25" thickBot="1">
      <c r="A955" s="3"/>
      <c r="B955" s="4" t="s">
        <v>992</v>
      </c>
      <c r="C955" s="4">
        <v>0</v>
      </c>
      <c r="D955" s="4" t="s">
        <v>4</v>
      </c>
      <c r="M955" s="3"/>
      <c r="N955" s="4" t="s">
        <v>992</v>
      </c>
      <c r="O955" s="4">
        <v>-842150451</v>
      </c>
      <c r="P955" s="4" t="s">
        <v>104</v>
      </c>
    </row>
    <row r="956" spans="1:16" ht="17.25" thickBot="1">
      <c r="A956" s="3"/>
      <c r="B956" s="4" t="s">
        <v>993</v>
      </c>
      <c r="C956" s="4">
        <v>0</v>
      </c>
      <c r="D956" s="4" t="s">
        <v>4</v>
      </c>
      <c r="M956" s="3"/>
      <c r="N956" s="4" t="s">
        <v>993</v>
      </c>
      <c r="O956" s="4">
        <v>-842150451</v>
      </c>
      <c r="P956" s="4" t="s">
        <v>104</v>
      </c>
    </row>
    <row r="957" spans="1:16" ht="17.25" thickBot="1">
      <c r="A957" s="3"/>
      <c r="B957" s="4" t="s">
        <v>994</v>
      </c>
      <c r="C957" s="4">
        <v>0</v>
      </c>
      <c r="D957" s="4" t="s">
        <v>4</v>
      </c>
      <c r="M957" s="3"/>
      <c r="N957" s="4" t="s">
        <v>994</v>
      </c>
      <c r="O957" s="4">
        <v>-842150451</v>
      </c>
      <c r="P957" s="4" t="s">
        <v>104</v>
      </c>
    </row>
    <row r="958" spans="1:16" ht="17.25" thickBot="1">
      <c r="A958" s="3"/>
      <c r="B958" s="4" t="s">
        <v>995</v>
      </c>
      <c r="C958" s="4">
        <v>0</v>
      </c>
      <c r="D958" s="4" t="s">
        <v>4</v>
      </c>
      <c r="M958" s="3"/>
      <c r="N958" s="4" t="s">
        <v>995</v>
      </c>
      <c r="O958" s="4">
        <v>-842150451</v>
      </c>
      <c r="P958" s="4" t="s">
        <v>104</v>
      </c>
    </row>
    <row r="959" spans="1:16" ht="17.25" thickBot="1">
      <c r="A959" s="3"/>
      <c r="B959" s="4" t="s">
        <v>996</v>
      </c>
      <c r="C959" s="4">
        <v>0</v>
      </c>
      <c r="D959" s="4" t="s">
        <v>4</v>
      </c>
      <c r="M959" s="3"/>
      <c r="N959" s="4" t="s">
        <v>996</v>
      </c>
      <c r="O959" s="4">
        <v>-842150451</v>
      </c>
      <c r="P959" s="4" t="s">
        <v>104</v>
      </c>
    </row>
    <row r="960" spans="1:16" ht="17.25" thickBot="1">
      <c r="A960" s="3"/>
      <c r="B960" s="4" t="s">
        <v>997</v>
      </c>
      <c r="C960" s="4">
        <v>0</v>
      </c>
      <c r="D960" s="4" t="s">
        <v>4</v>
      </c>
      <c r="M960" s="3"/>
      <c r="N960" s="4" t="s">
        <v>997</v>
      </c>
      <c r="O960" s="4">
        <v>-842150451</v>
      </c>
      <c r="P960" s="4" t="s">
        <v>104</v>
      </c>
    </row>
    <row r="961" spans="1:16" ht="17.25" thickBot="1">
      <c r="A961" s="3"/>
      <c r="B961" s="4" t="s">
        <v>998</v>
      </c>
      <c r="C961" s="4">
        <v>0</v>
      </c>
      <c r="D961" s="4" t="s">
        <v>4</v>
      </c>
      <c r="M961" s="3"/>
      <c r="N961" s="4" t="s">
        <v>998</v>
      </c>
      <c r="O961" s="4">
        <v>-842150451</v>
      </c>
      <c r="P961" s="4" t="s">
        <v>104</v>
      </c>
    </row>
    <row r="962" spans="1:16" ht="17.25" thickBot="1">
      <c r="A962" s="3"/>
      <c r="B962" s="4" t="s">
        <v>999</v>
      </c>
      <c r="C962" s="4">
        <v>0</v>
      </c>
      <c r="D962" s="4" t="s">
        <v>4</v>
      </c>
      <c r="M962" s="3"/>
      <c r="N962" s="4" t="s">
        <v>999</v>
      </c>
      <c r="O962" s="4">
        <v>-842150451</v>
      </c>
      <c r="P962" s="4" t="s">
        <v>104</v>
      </c>
    </row>
    <row r="963" spans="1:16" ht="17.25" thickBot="1">
      <c r="A963" s="3"/>
      <c r="B963" s="4" t="s">
        <v>1000</v>
      </c>
      <c r="C963" s="4">
        <v>0</v>
      </c>
      <c r="D963" s="4" t="s">
        <v>4</v>
      </c>
      <c r="M963" s="3"/>
      <c r="N963" s="4" t="s">
        <v>1000</v>
      </c>
      <c r="O963" s="4">
        <v>-842150451</v>
      </c>
      <c r="P963" s="4" t="s">
        <v>104</v>
      </c>
    </row>
    <row r="964" spans="1:16" ht="17.25" thickBot="1">
      <c r="A964" s="3"/>
      <c r="B964" s="4" t="s">
        <v>1001</v>
      </c>
      <c r="C964" s="4">
        <v>0</v>
      </c>
      <c r="D964" s="4" t="s">
        <v>4</v>
      </c>
      <c r="M964" s="3"/>
      <c r="N964" s="4" t="s">
        <v>1001</v>
      </c>
      <c r="O964" s="4">
        <v>-842150451</v>
      </c>
      <c r="P964" s="4" t="s">
        <v>104</v>
      </c>
    </row>
    <row r="965" spans="1:16" ht="17.25" thickBot="1">
      <c r="A965" s="3"/>
      <c r="B965" s="4" t="s">
        <v>1002</v>
      </c>
      <c r="C965" s="4">
        <v>0</v>
      </c>
      <c r="D965" s="4" t="s">
        <v>4</v>
      </c>
      <c r="M965" s="3"/>
      <c r="N965" s="4" t="s">
        <v>1002</v>
      </c>
      <c r="O965" s="4">
        <v>-842150451</v>
      </c>
      <c r="P965" s="4" t="s">
        <v>104</v>
      </c>
    </row>
    <row r="966" spans="1:16" ht="17.25" thickBot="1">
      <c r="A966" s="3"/>
      <c r="B966" s="4" t="s">
        <v>1003</v>
      </c>
      <c r="C966" s="4">
        <v>0</v>
      </c>
      <c r="D966" s="4" t="s">
        <v>4</v>
      </c>
      <c r="M966" s="3"/>
      <c r="N966" s="4" t="s">
        <v>1003</v>
      </c>
      <c r="O966" s="4">
        <v>-842150451</v>
      </c>
      <c r="P966" s="4" t="s">
        <v>104</v>
      </c>
    </row>
    <row r="967" spans="1:16" ht="17.25" thickBot="1">
      <c r="A967" s="3"/>
      <c r="B967" s="4" t="s">
        <v>1004</v>
      </c>
      <c r="C967" s="4">
        <v>0</v>
      </c>
      <c r="D967" s="4" t="s">
        <v>4</v>
      </c>
      <c r="M967" s="3"/>
      <c r="N967" s="4" t="s">
        <v>1004</v>
      </c>
      <c r="O967" s="4">
        <v>-842150451</v>
      </c>
      <c r="P967" s="4" t="s">
        <v>104</v>
      </c>
    </row>
    <row r="968" spans="1:16" ht="17.25" thickBot="1">
      <c r="A968" s="3"/>
      <c r="B968" s="4" t="s">
        <v>1005</v>
      </c>
      <c r="C968" s="4">
        <v>0</v>
      </c>
      <c r="D968" s="4" t="s">
        <v>4</v>
      </c>
      <c r="M968" s="3"/>
      <c r="N968" s="4" t="s">
        <v>1005</v>
      </c>
      <c r="O968" s="4">
        <v>-842150451</v>
      </c>
      <c r="P968" s="4" t="s">
        <v>104</v>
      </c>
    </row>
    <row r="969" spans="1:16" ht="17.25" thickBot="1">
      <c r="A969" s="3"/>
      <c r="B969" s="4" t="s">
        <v>1006</v>
      </c>
      <c r="C969" s="4">
        <v>0</v>
      </c>
      <c r="D969" s="4" t="s">
        <v>4</v>
      </c>
      <c r="M969" s="3"/>
      <c r="N969" s="4" t="s">
        <v>1006</v>
      </c>
      <c r="O969" s="4">
        <v>-842150451</v>
      </c>
      <c r="P969" s="4" t="s">
        <v>104</v>
      </c>
    </row>
    <row r="970" spans="1:16" ht="17.25" thickBot="1">
      <c r="A970" s="3"/>
      <c r="B970" s="4" t="s">
        <v>1007</v>
      </c>
      <c r="C970" s="4">
        <v>0</v>
      </c>
      <c r="D970" s="4" t="s">
        <v>4</v>
      </c>
      <c r="M970" s="3"/>
      <c r="N970" s="4" t="s">
        <v>1007</v>
      </c>
      <c r="O970" s="4">
        <v>-842150451</v>
      </c>
      <c r="P970" s="4" t="s">
        <v>104</v>
      </c>
    </row>
    <row r="971" spans="1:16" ht="17.25" thickBot="1">
      <c r="A971" s="3"/>
      <c r="B971" s="4" t="s">
        <v>1008</v>
      </c>
      <c r="C971" s="4">
        <v>0</v>
      </c>
      <c r="D971" s="4" t="s">
        <v>4</v>
      </c>
      <c r="M971" s="3"/>
      <c r="N971" s="4" t="s">
        <v>1008</v>
      </c>
      <c r="O971" s="4">
        <v>-842150451</v>
      </c>
      <c r="P971" s="4" t="s">
        <v>104</v>
      </c>
    </row>
    <row r="972" spans="1:16" ht="17.25" thickBot="1">
      <c r="A972" s="3"/>
      <c r="B972" s="4" t="s">
        <v>1009</v>
      </c>
      <c r="C972" s="4">
        <v>0</v>
      </c>
      <c r="D972" s="4" t="s">
        <v>4</v>
      </c>
      <c r="M972" s="3"/>
      <c r="N972" s="4" t="s">
        <v>1009</v>
      </c>
      <c r="O972" s="4">
        <v>-842150451</v>
      </c>
      <c r="P972" s="4" t="s">
        <v>104</v>
      </c>
    </row>
    <row r="973" spans="1:16" ht="17.25" thickBot="1">
      <c r="A973" s="3"/>
      <c r="B973" s="4" t="s">
        <v>1010</v>
      </c>
      <c r="C973" s="4">
        <v>0</v>
      </c>
      <c r="D973" s="4" t="s">
        <v>4</v>
      </c>
      <c r="M973" s="3"/>
      <c r="N973" s="4" t="s">
        <v>1010</v>
      </c>
      <c r="O973" s="4">
        <v>-842150451</v>
      </c>
      <c r="P973" s="4" t="s">
        <v>104</v>
      </c>
    </row>
    <row r="974" spans="1:16" ht="17.25" thickBot="1">
      <c r="A974" s="3"/>
      <c r="B974" s="4" t="s">
        <v>1011</v>
      </c>
      <c r="C974" s="4">
        <v>0</v>
      </c>
      <c r="D974" s="4" t="s">
        <v>4</v>
      </c>
      <c r="M974" s="3"/>
      <c r="N974" s="4" t="s">
        <v>1011</v>
      </c>
      <c r="O974" s="4">
        <v>-842150451</v>
      </c>
      <c r="P974" s="4" t="s">
        <v>104</v>
      </c>
    </row>
    <row r="975" spans="1:16" ht="17.25" thickBot="1">
      <c r="A975" s="3"/>
      <c r="B975" s="4" t="s">
        <v>1012</v>
      </c>
      <c r="C975" s="4">
        <v>0</v>
      </c>
      <c r="D975" s="4" t="s">
        <v>4</v>
      </c>
      <c r="M975" s="3"/>
      <c r="N975" s="4" t="s">
        <v>1012</v>
      </c>
      <c r="O975" s="4">
        <v>-842150451</v>
      </c>
      <c r="P975" s="4" t="s">
        <v>104</v>
      </c>
    </row>
    <row r="976" spans="1:16" ht="17.25" thickBot="1">
      <c r="A976" s="3"/>
      <c r="B976" s="4" t="s">
        <v>1013</v>
      </c>
      <c r="C976" s="4">
        <v>0</v>
      </c>
      <c r="D976" s="4" t="s">
        <v>4</v>
      </c>
      <c r="M976" s="3"/>
      <c r="N976" s="4" t="s">
        <v>1013</v>
      </c>
      <c r="O976" s="4">
        <v>-842150451</v>
      </c>
      <c r="P976" s="4" t="s">
        <v>104</v>
      </c>
    </row>
    <row r="977" spans="1:16" ht="17.25" thickBot="1">
      <c r="A977" s="3"/>
      <c r="B977" s="4" t="s">
        <v>1014</v>
      </c>
      <c r="C977" s="4">
        <v>0</v>
      </c>
      <c r="D977" s="4" t="s">
        <v>4</v>
      </c>
      <c r="M977" s="3"/>
      <c r="N977" s="4" t="s">
        <v>1014</v>
      </c>
      <c r="O977" s="4">
        <v>-842150451</v>
      </c>
      <c r="P977" s="4" t="s">
        <v>104</v>
      </c>
    </row>
    <row r="978" spans="1:16" ht="17.25" thickBot="1">
      <c r="A978" s="3"/>
      <c r="B978" s="4" t="s">
        <v>1015</v>
      </c>
      <c r="C978" s="4">
        <v>0</v>
      </c>
      <c r="D978" s="4" t="s">
        <v>4</v>
      </c>
      <c r="M978" s="3"/>
      <c r="N978" s="4" t="s">
        <v>1015</v>
      </c>
      <c r="O978" s="4">
        <v>-842150451</v>
      </c>
      <c r="P978" s="4" t="s">
        <v>104</v>
      </c>
    </row>
    <row r="979" spans="1:16" ht="17.25" thickBot="1">
      <c r="A979" s="3"/>
      <c r="B979" s="4" t="s">
        <v>1016</v>
      </c>
      <c r="C979" s="4">
        <v>0</v>
      </c>
      <c r="D979" s="4" t="s">
        <v>4</v>
      </c>
      <c r="M979" s="3"/>
      <c r="N979" s="4" t="s">
        <v>1016</v>
      </c>
      <c r="O979" s="4">
        <v>-842150451</v>
      </c>
      <c r="P979" s="4" t="s">
        <v>104</v>
      </c>
    </row>
    <row r="980" spans="1:16" ht="17.25" thickBot="1">
      <c r="A980" s="3"/>
      <c r="B980" s="4" t="s">
        <v>1017</v>
      </c>
      <c r="C980" s="4">
        <v>0</v>
      </c>
      <c r="D980" s="4" t="s">
        <v>4</v>
      </c>
      <c r="M980" s="3"/>
      <c r="N980" s="4" t="s">
        <v>1017</v>
      </c>
      <c r="O980" s="4">
        <v>-842150451</v>
      </c>
      <c r="P980" s="4" t="s">
        <v>104</v>
      </c>
    </row>
    <row r="981" spans="1:16" ht="17.25" thickBot="1">
      <c r="A981" s="3"/>
      <c r="B981" s="4" t="s">
        <v>1018</v>
      </c>
      <c r="C981" s="4">
        <v>0</v>
      </c>
      <c r="D981" s="4" t="s">
        <v>4</v>
      </c>
      <c r="M981" s="3"/>
      <c r="N981" s="4" t="s">
        <v>1018</v>
      </c>
      <c r="O981" s="4">
        <v>-842150451</v>
      </c>
      <c r="P981" s="4" t="s">
        <v>104</v>
      </c>
    </row>
    <row r="982" spans="1:16" ht="17.25" thickBot="1">
      <c r="A982" s="3"/>
      <c r="B982" s="4" t="s">
        <v>1019</v>
      </c>
      <c r="C982" s="4">
        <v>0</v>
      </c>
      <c r="D982" s="4" t="s">
        <v>4</v>
      </c>
      <c r="M982" s="3"/>
      <c r="N982" s="4" t="s">
        <v>1019</v>
      </c>
      <c r="O982" s="4">
        <v>-842150451</v>
      </c>
      <c r="P982" s="4" t="s">
        <v>104</v>
      </c>
    </row>
    <row r="983" spans="1:16" ht="17.25" thickBot="1">
      <c r="A983" s="3"/>
      <c r="B983" s="4" t="s">
        <v>1020</v>
      </c>
      <c r="C983" s="4">
        <v>0</v>
      </c>
      <c r="D983" s="4" t="s">
        <v>4</v>
      </c>
      <c r="M983" s="3"/>
      <c r="N983" s="4" t="s">
        <v>1020</v>
      </c>
      <c r="O983" s="4">
        <v>-842150451</v>
      </c>
      <c r="P983" s="4" t="s">
        <v>104</v>
      </c>
    </row>
    <row r="984" spans="1:16" ht="17.25" thickBot="1">
      <c r="A984" s="3"/>
      <c r="B984" s="4" t="s">
        <v>1021</v>
      </c>
      <c r="C984" s="4">
        <v>0</v>
      </c>
      <c r="D984" s="4" t="s">
        <v>4</v>
      </c>
      <c r="M984" s="3"/>
      <c r="N984" s="4" t="s">
        <v>1021</v>
      </c>
      <c r="O984" s="4">
        <v>-842150451</v>
      </c>
      <c r="P984" s="4" t="s">
        <v>104</v>
      </c>
    </row>
    <row r="985" spans="1:16" ht="17.25" thickBot="1">
      <c r="A985" s="3"/>
      <c r="B985" s="4" t="s">
        <v>1022</v>
      </c>
      <c r="C985" s="4">
        <v>0</v>
      </c>
      <c r="D985" s="4" t="s">
        <v>4</v>
      </c>
      <c r="M985" s="3"/>
      <c r="N985" s="4" t="s">
        <v>1022</v>
      </c>
      <c r="O985" s="4">
        <v>-842150451</v>
      </c>
      <c r="P985" s="4" t="s">
        <v>104</v>
      </c>
    </row>
    <row r="986" spans="1:16" ht="17.25" thickBot="1">
      <c r="A986" s="3"/>
      <c r="B986" s="4" t="s">
        <v>1023</v>
      </c>
      <c r="C986" s="4">
        <v>0</v>
      </c>
      <c r="D986" s="4" t="s">
        <v>4</v>
      </c>
      <c r="M986" s="3"/>
      <c r="N986" s="4" t="s">
        <v>1023</v>
      </c>
      <c r="O986" s="4">
        <v>-842150451</v>
      </c>
      <c r="P986" s="4" t="s">
        <v>104</v>
      </c>
    </row>
    <row r="987" spans="1:16" ht="17.25" thickBot="1">
      <c r="A987" s="3"/>
      <c r="B987" s="4" t="s">
        <v>1024</v>
      </c>
      <c r="C987" s="4">
        <v>0</v>
      </c>
      <c r="D987" s="4" t="s">
        <v>4</v>
      </c>
      <c r="M987" s="3"/>
      <c r="N987" s="4" t="s">
        <v>1024</v>
      </c>
      <c r="O987" s="4">
        <v>-842150451</v>
      </c>
      <c r="P987" s="4" t="s">
        <v>104</v>
      </c>
    </row>
    <row r="988" spans="1:16" ht="17.25" thickBot="1">
      <c r="A988" s="3"/>
      <c r="B988" s="4" t="s">
        <v>1025</v>
      </c>
      <c r="C988" s="4">
        <v>0</v>
      </c>
      <c r="D988" s="4" t="s">
        <v>4</v>
      </c>
      <c r="M988" s="3"/>
      <c r="N988" s="4" t="s">
        <v>1025</v>
      </c>
      <c r="O988" s="4">
        <v>-842150451</v>
      </c>
      <c r="P988" s="4" t="s">
        <v>104</v>
      </c>
    </row>
    <row r="989" spans="1:16" ht="17.25" thickBot="1">
      <c r="A989" s="3"/>
      <c r="B989" s="4" t="s">
        <v>1026</v>
      </c>
      <c r="C989" s="4">
        <v>0</v>
      </c>
      <c r="D989" s="4" t="s">
        <v>4</v>
      </c>
      <c r="M989" s="3"/>
      <c r="N989" s="4" t="s">
        <v>1026</v>
      </c>
      <c r="O989" s="4">
        <v>-842150451</v>
      </c>
      <c r="P989" s="4" t="s">
        <v>104</v>
      </c>
    </row>
    <row r="990" spans="1:16" ht="17.25" thickBot="1">
      <c r="A990" s="3"/>
      <c r="B990" s="4" t="s">
        <v>1027</v>
      </c>
      <c r="C990" s="4">
        <v>0</v>
      </c>
      <c r="D990" s="4" t="s">
        <v>4</v>
      </c>
      <c r="M990" s="3"/>
      <c r="N990" s="4" t="s">
        <v>1027</v>
      </c>
      <c r="O990" s="4">
        <v>-842150451</v>
      </c>
      <c r="P990" s="4" t="s">
        <v>104</v>
      </c>
    </row>
    <row r="991" spans="1:16" ht="17.25" thickBot="1">
      <c r="A991" s="3"/>
      <c r="B991" s="4" t="s">
        <v>1028</v>
      </c>
      <c r="C991" s="4">
        <v>0</v>
      </c>
      <c r="D991" s="4" t="s">
        <v>4</v>
      </c>
      <c r="M991" s="3"/>
      <c r="N991" s="4" t="s">
        <v>1028</v>
      </c>
      <c r="O991" s="4">
        <v>-842150451</v>
      </c>
      <c r="P991" s="4" t="s">
        <v>104</v>
      </c>
    </row>
    <row r="992" spans="1:16" ht="17.25" thickBot="1">
      <c r="A992" s="3"/>
      <c r="B992" s="4" t="s">
        <v>1029</v>
      </c>
      <c r="C992" s="4">
        <v>0</v>
      </c>
      <c r="D992" s="4" t="s">
        <v>4</v>
      </c>
      <c r="M992" s="3"/>
      <c r="N992" s="4" t="s">
        <v>1029</v>
      </c>
      <c r="O992" s="4">
        <v>-842150451</v>
      </c>
      <c r="P992" s="4" t="s">
        <v>104</v>
      </c>
    </row>
    <row r="993" spans="1:16" ht="17.25" thickBot="1">
      <c r="A993" s="3"/>
      <c r="B993" s="4" t="s">
        <v>1030</v>
      </c>
      <c r="C993" s="4">
        <v>0</v>
      </c>
      <c r="D993" s="4" t="s">
        <v>4</v>
      </c>
      <c r="M993" s="3"/>
      <c r="N993" s="4" t="s">
        <v>1030</v>
      </c>
      <c r="O993" s="4">
        <v>-842150451</v>
      </c>
      <c r="P993" s="4" t="s">
        <v>104</v>
      </c>
    </row>
    <row r="994" spans="1:16" ht="17.25" thickBot="1">
      <c r="A994" s="3"/>
      <c r="B994" s="4" t="s">
        <v>1031</v>
      </c>
      <c r="C994" s="4">
        <v>0</v>
      </c>
      <c r="D994" s="4" t="s">
        <v>4</v>
      </c>
      <c r="M994" s="3"/>
      <c r="N994" s="4" t="s">
        <v>1031</v>
      </c>
      <c r="O994" s="4">
        <v>-842150451</v>
      </c>
      <c r="P994" s="4" t="s">
        <v>104</v>
      </c>
    </row>
    <row r="995" spans="1:16" ht="17.25" thickBot="1">
      <c r="A995" s="3"/>
      <c r="B995" s="4" t="s">
        <v>1032</v>
      </c>
      <c r="C995" s="4">
        <v>0</v>
      </c>
      <c r="D995" s="4" t="s">
        <v>4</v>
      </c>
      <c r="M995" s="3"/>
      <c r="N995" s="4" t="s">
        <v>1032</v>
      </c>
      <c r="O995" s="4">
        <v>-842150451</v>
      </c>
      <c r="P995" s="4" t="s">
        <v>104</v>
      </c>
    </row>
    <row r="996" spans="1:16" ht="17.25" thickBot="1">
      <c r="A996" s="3"/>
      <c r="B996" s="4" t="s">
        <v>1033</v>
      </c>
      <c r="C996" s="4">
        <v>0</v>
      </c>
      <c r="D996" s="4" t="s">
        <v>4</v>
      </c>
      <c r="M996" s="3"/>
      <c r="N996" s="4" t="s">
        <v>1033</v>
      </c>
      <c r="O996" s="4">
        <v>-842150451</v>
      </c>
      <c r="P996" s="4" t="s">
        <v>104</v>
      </c>
    </row>
    <row r="997" spans="1:16" ht="17.25" thickBot="1">
      <c r="A997" s="3"/>
      <c r="B997" s="4" t="s">
        <v>1034</v>
      </c>
      <c r="C997" s="4">
        <v>0</v>
      </c>
      <c r="D997" s="4" t="s">
        <v>4</v>
      </c>
      <c r="M997" s="3"/>
      <c r="N997" s="4" t="s">
        <v>1034</v>
      </c>
      <c r="O997" s="4">
        <v>-842150451</v>
      </c>
      <c r="P997" s="4" t="s">
        <v>104</v>
      </c>
    </row>
    <row r="998" spans="1:16" ht="17.25" thickBot="1">
      <c r="A998" s="3"/>
      <c r="B998" s="4" t="s">
        <v>1035</v>
      </c>
      <c r="C998" s="4">
        <v>0</v>
      </c>
      <c r="D998" s="4" t="s">
        <v>4</v>
      </c>
      <c r="M998" s="3"/>
      <c r="N998" s="4" t="s">
        <v>1035</v>
      </c>
      <c r="O998" s="4">
        <v>-842150451</v>
      </c>
      <c r="P998" s="4" t="s">
        <v>104</v>
      </c>
    </row>
    <row r="999" spans="1:16" ht="17.25" thickBot="1">
      <c r="A999" s="3"/>
      <c r="B999" s="4" t="s">
        <v>1036</v>
      </c>
      <c r="C999" s="4">
        <v>0</v>
      </c>
      <c r="D999" s="4" t="s">
        <v>4</v>
      </c>
      <c r="M999" s="3"/>
      <c r="N999" s="4" t="s">
        <v>1036</v>
      </c>
      <c r="O999" s="4">
        <v>-842150451</v>
      </c>
      <c r="P999" s="4" t="s">
        <v>104</v>
      </c>
    </row>
    <row r="1000" spans="1:16" ht="17.25" thickBot="1">
      <c r="A1000" s="3"/>
      <c r="B1000" s="4" t="s">
        <v>1037</v>
      </c>
      <c r="C1000" s="4">
        <v>0</v>
      </c>
      <c r="D1000" s="4" t="s">
        <v>4</v>
      </c>
      <c r="M1000" s="3"/>
      <c r="N1000" s="4" t="s">
        <v>1037</v>
      </c>
      <c r="O1000" s="4">
        <v>-842150451</v>
      </c>
      <c r="P1000" s="4" t="s">
        <v>104</v>
      </c>
    </row>
    <row r="1001" spans="1:16" ht="17.25" thickBot="1">
      <c r="A1001" s="3"/>
      <c r="B1001" s="4" t="s">
        <v>1038</v>
      </c>
      <c r="C1001" s="4">
        <v>0</v>
      </c>
      <c r="D1001" s="4" t="s">
        <v>4</v>
      </c>
      <c r="M1001" s="3"/>
      <c r="N1001" s="4" t="s">
        <v>1038</v>
      </c>
      <c r="O1001" s="4">
        <v>-842150451</v>
      </c>
      <c r="P1001" s="4" t="s">
        <v>104</v>
      </c>
    </row>
    <row r="1002" spans="1:16" ht="17.25" thickBot="1">
      <c r="A1002" s="3"/>
      <c r="B1002" s="4" t="s">
        <v>1039</v>
      </c>
      <c r="C1002" s="4">
        <v>0</v>
      </c>
      <c r="D1002" s="4" t="s">
        <v>4</v>
      </c>
      <c r="M1002" s="3"/>
      <c r="N1002" s="4" t="s">
        <v>1039</v>
      </c>
      <c r="O1002" s="4">
        <v>-842150451</v>
      </c>
      <c r="P1002" s="4" t="s">
        <v>104</v>
      </c>
    </row>
    <row r="1003" spans="1:16" ht="17.25" thickBot="1">
      <c r="A1003" s="3"/>
      <c r="B1003" s="4" t="s">
        <v>1040</v>
      </c>
      <c r="C1003" s="4">
        <v>0</v>
      </c>
      <c r="D1003" s="4" t="s">
        <v>4</v>
      </c>
      <c r="M1003" s="3"/>
      <c r="N1003" s="4" t="s">
        <v>1040</v>
      </c>
      <c r="O1003" s="4">
        <v>-842150451</v>
      </c>
      <c r="P1003" s="4" t="s">
        <v>104</v>
      </c>
    </row>
    <row r="1004" spans="1:16" ht="17.25" thickBot="1">
      <c r="A1004" s="3"/>
      <c r="B1004" s="4" t="s">
        <v>1041</v>
      </c>
      <c r="C1004" s="4">
        <v>0</v>
      </c>
      <c r="D1004" s="4" t="s">
        <v>4</v>
      </c>
      <c r="M1004" s="3"/>
      <c r="N1004" s="4" t="s">
        <v>1041</v>
      </c>
      <c r="O1004" s="4">
        <v>-842150451</v>
      </c>
      <c r="P1004" s="4" t="s">
        <v>104</v>
      </c>
    </row>
    <row r="1005" spans="1:16" ht="17.25" thickBot="1">
      <c r="A1005" s="3"/>
      <c r="B1005" s="4" t="s">
        <v>1042</v>
      </c>
      <c r="C1005" s="4">
        <v>0</v>
      </c>
      <c r="D1005" s="4" t="s">
        <v>4</v>
      </c>
      <c r="M1005" s="3"/>
      <c r="N1005" s="4" t="s">
        <v>1042</v>
      </c>
      <c r="O1005" s="4">
        <v>-842150451</v>
      </c>
      <c r="P1005" s="4" t="s">
        <v>104</v>
      </c>
    </row>
    <row r="1006" spans="1:16" ht="17.25" thickBot="1">
      <c r="A1006" s="3"/>
      <c r="B1006" s="4" t="s">
        <v>1043</v>
      </c>
      <c r="C1006" s="4">
        <v>0</v>
      </c>
      <c r="D1006" s="4" t="s">
        <v>4</v>
      </c>
      <c r="M1006" s="3"/>
      <c r="N1006" s="4" t="s">
        <v>1043</v>
      </c>
      <c r="O1006" s="4">
        <v>-842150451</v>
      </c>
      <c r="P1006" s="4" t="s">
        <v>104</v>
      </c>
    </row>
    <row r="1007" spans="1:16" ht="17.25" thickBot="1">
      <c r="A1007" s="3"/>
      <c r="B1007" s="4" t="s">
        <v>1044</v>
      </c>
      <c r="C1007" s="4">
        <v>0</v>
      </c>
      <c r="D1007" s="4" t="s">
        <v>4</v>
      </c>
      <c r="M1007" s="3"/>
      <c r="N1007" s="4" t="s">
        <v>1044</v>
      </c>
      <c r="O1007" s="4">
        <v>-842150451</v>
      </c>
      <c r="P1007" s="4" t="s">
        <v>104</v>
      </c>
    </row>
    <row r="1008" spans="1:16" ht="17.25" thickBot="1">
      <c r="A1008" s="3"/>
      <c r="B1008" s="4" t="s">
        <v>1045</v>
      </c>
      <c r="C1008" s="4">
        <v>0</v>
      </c>
      <c r="D1008" s="4" t="s">
        <v>4</v>
      </c>
      <c r="M1008" s="3"/>
      <c r="N1008" s="4" t="s">
        <v>1045</v>
      </c>
      <c r="O1008" s="4">
        <v>-842150451</v>
      </c>
      <c r="P1008" s="4" t="s">
        <v>104</v>
      </c>
    </row>
    <row r="1009" spans="1:16" ht="17.25" thickBot="1">
      <c r="A1009" s="3"/>
      <c r="B1009" s="4" t="s">
        <v>1046</v>
      </c>
      <c r="C1009" s="4">
        <v>0</v>
      </c>
      <c r="D1009" s="4" t="s">
        <v>4</v>
      </c>
      <c r="M1009" s="3"/>
      <c r="N1009" s="4" t="s">
        <v>1046</v>
      </c>
      <c r="O1009" s="4">
        <v>-842150451</v>
      </c>
      <c r="P1009" s="4" t="s">
        <v>104</v>
      </c>
    </row>
    <row r="1010" spans="1:16" ht="17.25" thickBot="1">
      <c r="A1010" s="3"/>
      <c r="B1010" s="4" t="s">
        <v>1047</v>
      </c>
      <c r="C1010" s="4">
        <v>0</v>
      </c>
      <c r="D1010" s="4" t="s">
        <v>4</v>
      </c>
      <c r="M1010" s="3"/>
      <c r="N1010" s="4" t="s">
        <v>1047</v>
      </c>
      <c r="O1010" s="4">
        <v>-842150451</v>
      </c>
      <c r="P1010" s="4" t="s">
        <v>104</v>
      </c>
    </row>
    <row r="1011" spans="1:16" ht="17.25" thickBot="1">
      <c r="A1011" s="3"/>
      <c r="B1011" s="4" t="s">
        <v>1048</v>
      </c>
      <c r="C1011" s="4">
        <v>0</v>
      </c>
      <c r="D1011" s="4" t="s">
        <v>4</v>
      </c>
      <c r="M1011" s="3"/>
      <c r="N1011" s="4" t="s">
        <v>1048</v>
      </c>
      <c r="O1011" s="4">
        <v>-842150451</v>
      </c>
      <c r="P1011" s="4" t="s">
        <v>104</v>
      </c>
    </row>
    <row r="1012" spans="1:16" ht="17.25" thickBot="1">
      <c r="A1012" s="3"/>
      <c r="B1012" s="4" t="s">
        <v>1049</v>
      </c>
      <c r="C1012" s="4">
        <v>0</v>
      </c>
      <c r="D1012" s="4" t="s">
        <v>4</v>
      </c>
      <c r="M1012" s="3"/>
      <c r="N1012" s="4" t="s">
        <v>1049</v>
      </c>
      <c r="O1012" s="4">
        <v>-842150451</v>
      </c>
      <c r="P1012" s="4" t="s">
        <v>104</v>
      </c>
    </row>
    <row r="1013" spans="1:16" ht="17.25" thickBot="1">
      <c r="A1013" s="3"/>
      <c r="B1013" s="4" t="s">
        <v>1050</v>
      </c>
      <c r="C1013" s="4">
        <v>0</v>
      </c>
      <c r="D1013" s="4" t="s">
        <v>4</v>
      </c>
      <c r="M1013" s="3"/>
      <c r="N1013" s="4" t="s">
        <v>1050</v>
      </c>
      <c r="O1013" s="4">
        <v>-842150451</v>
      </c>
      <c r="P1013" s="4" t="s">
        <v>104</v>
      </c>
    </row>
    <row r="1014" spans="1:16" ht="17.25" thickBot="1">
      <c r="A1014" s="3"/>
      <c r="B1014" s="4" t="s">
        <v>1051</v>
      </c>
      <c r="C1014" s="4">
        <v>0</v>
      </c>
      <c r="D1014" s="4" t="s">
        <v>4</v>
      </c>
      <c r="M1014" s="3"/>
      <c r="N1014" s="4" t="s">
        <v>1051</v>
      </c>
      <c r="O1014" s="4">
        <v>-842150451</v>
      </c>
      <c r="P1014" s="4" t="s">
        <v>104</v>
      </c>
    </row>
    <row r="1015" spans="1:16" ht="17.25" thickBot="1">
      <c r="A1015" s="3"/>
      <c r="B1015" s="4" t="s">
        <v>1052</v>
      </c>
      <c r="C1015" s="4">
        <v>0</v>
      </c>
      <c r="D1015" s="4" t="s">
        <v>4</v>
      </c>
      <c r="M1015" s="3"/>
      <c r="N1015" s="4" t="s">
        <v>1052</v>
      </c>
      <c r="O1015" s="4">
        <v>-842150451</v>
      </c>
      <c r="P1015" s="4" t="s">
        <v>104</v>
      </c>
    </row>
    <row r="1016" spans="1:16" ht="17.25" thickBot="1">
      <c r="A1016" s="3"/>
      <c r="B1016" s="4" t="s">
        <v>1053</v>
      </c>
      <c r="C1016" s="4">
        <v>0</v>
      </c>
      <c r="D1016" s="4" t="s">
        <v>4</v>
      </c>
      <c r="M1016" s="3"/>
      <c r="N1016" s="4" t="s">
        <v>1053</v>
      </c>
      <c r="O1016" s="4">
        <v>-842150451</v>
      </c>
      <c r="P1016" s="4" t="s">
        <v>104</v>
      </c>
    </row>
    <row r="1017" spans="1:16" ht="17.25" thickBot="1">
      <c r="A1017" s="3"/>
      <c r="B1017" s="4" t="s">
        <v>1054</v>
      </c>
      <c r="C1017" s="4">
        <v>0</v>
      </c>
      <c r="D1017" s="4" t="s">
        <v>4</v>
      </c>
      <c r="M1017" s="3"/>
      <c r="N1017" s="4" t="s">
        <v>1054</v>
      </c>
      <c r="O1017" s="4">
        <v>-842150451</v>
      </c>
      <c r="P1017" s="4" t="s">
        <v>104</v>
      </c>
    </row>
    <row r="1018" spans="1:16" ht="17.25" thickBot="1">
      <c r="A1018" s="3"/>
      <c r="B1018" s="4" t="s">
        <v>1055</v>
      </c>
      <c r="C1018" s="4">
        <v>0</v>
      </c>
      <c r="D1018" s="4" t="s">
        <v>4</v>
      </c>
      <c r="M1018" s="3"/>
      <c r="N1018" s="4" t="s">
        <v>1055</v>
      </c>
      <c r="O1018" s="4">
        <v>-842150451</v>
      </c>
      <c r="P1018" s="4" t="s">
        <v>104</v>
      </c>
    </row>
    <row r="1019" spans="1:16" ht="17.25" thickBot="1">
      <c r="A1019" s="3"/>
      <c r="B1019" s="4" t="s">
        <v>1056</v>
      </c>
      <c r="C1019" s="4">
        <v>0</v>
      </c>
      <c r="D1019" s="4" t="s">
        <v>4</v>
      </c>
      <c r="M1019" s="3"/>
      <c r="N1019" s="4" t="s">
        <v>1056</v>
      </c>
      <c r="O1019" s="4">
        <v>-842150451</v>
      </c>
      <c r="P1019" s="4" t="s">
        <v>104</v>
      </c>
    </row>
    <row r="1020" spans="1:16" ht="17.25" thickBot="1">
      <c r="A1020" s="3"/>
      <c r="B1020" s="4" t="s">
        <v>1057</v>
      </c>
      <c r="C1020" s="4">
        <v>0</v>
      </c>
      <c r="D1020" s="4" t="s">
        <v>4</v>
      </c>
      <c r="M1020" s="3"/>
      <c r="N1020" s="4" t="s">
        <v>1057</v>
      </c>
      <c r="O1020" s="4">
        <v>-842150451</v>
      </c>
      <c r="P1020" s="4" t="s">
        <v>104</v>
      </c>
    </row>
    <row r="1021" spans="1:16" ht="17.25" thickBot="1">
      <c r="A1021" s="3"/>
      <c r="B1021" s="4" t="s">
        <v>1058</v>
      </c>
      <c r="C1021" s="4">
        <v>0</v>
      </c>
      <c r="D1021" s="4" t="s">
        <v>4</v>
      </c>
      <c r="M1021" s="3"/>
      <c r="N1021" s="4" t="s">
        <v>1058</v>
      </c>
      <c r="O1021" s="4">
        <v>-842150451</v>
      </c>
      <c r="P1021" s="4" t="s">
        <v>104</v>
      </c>
    </row>
    <row r="1022" spans="1:16" ht="17.25" thickBot="1">
      <c r="A1022" s="3"/>
      <c r="B1022" s="4" t="s">
        <v>1059</v>
      </c>
      <c r="C1022" s="4">
        <v>0</v>
      </c>
      <c r="D1022" s="4" t="s">
        <v>4</v>
      </c>
      <c r="M1022" s="3"/>
      <c r="N1022" s="4" t="s">
        <v>1059</v>
      </c>
      <c r="O1022" s="4">
        <v>-842150451</v>
      </c>
      <c r="P1022" s="4" t="s">
        <v>104</v>
      </c>
    </row>
    <row r="1023" spans="1:16" ht="17.25" thickBot="1">
      <c r="A1023" s="3"/>
      <c r="B1023" s="4" t="s">
        <v>1060</v>
      </c>
      <c r="C1023" s="4">
        <v>0</v>
      </c>
      <c r="D1023" s="4" t="s">
        <v>4</v>
      </c>
      <c r="M1023" s="3"/>
      <c r="N1023" s="4" t="s">
        <v>1060</v>
      </c>
      <c r="O1023" s="4">
        <v>-842150451</v>
      </c>
      <c r="P1023" s="4" t="s">
        <v>104</v>
      </c>
    </row>
    <row r="1024" spans="1:16" ht="17.25" thickBot="1">
      <c r="A1024" s="3"/>
      <c r="B1024" s="4" t="s">
        <v>1061</v>
      </c>
      <c r="C1024" s="4">
        <v>0</v>
      </c>
      <c r="D1024" s="4" t="s">
        <v>4</v>
      </c>
      <c r="M1024" s="3"/>
      <c r="N1024" s="4" t="s">
        <v>1061</v>
      </c>
      <c r="O1024" s="4">
        <v>-842150451</v>
      </c>
      <c r="P1024" s="4" t="s">
        <v>104</v>
      </c>
    </row>
    <row r="1025" spans="1:16" ht="17.25" thickBot="1">
      <c r="A1025" s="3"/>
      <c r="B1025" s="4" t="s">
        <v>1062</v>
      </c>
      <c r="C1025" s="4">
        <v>0</v>
      </c>
      <c r="D1025" s="4" t="s">
        <v>4</v>
      </c>
      <c r="M1025" s="3"/>
      <c r="N1025" s="4" t="s">
        <v>1062</v>
      </c>
      <c r="O1025" s="4">
        <v>-842150451</v>
      </c>
      <c r="P1025" s="4" t="s">
        <v>104</v>
      </c>
    </row>
    <row r="1026" spans="1:16" ht="17.25" thickBot="1">
      <c r="A1026" s="3"/>
      <c r="B1026" s="4" t="s">
        <v>1063</v>
      </c>
      <c r="C1026" s="4">
        <v>0</v>
      </c>
      <c r="D1026" s="4" t="s">
        <v>4</v>
      </c>
    </row>
    <row r="1027" spans="1:16" ht="17.25" thickBot="1">
      <c r="A1027" s="3"/>
      <c r="B1027" s="4" t="s">
        <v>1064</v>
      </c>
      <c r="C1027" s="4">
        <v>0</v>
      </c>
      <c r="D1027" s="4" t="s">
        <v>4</v>
      </c>
    </row>
    <row r="1028" spans="1:16" ht="17.25" thickBot="1">
      <c r="A1028" s="3"/>
      <c r="B1028" s="4" t="s">
        <v>1065</v>
      </c>
      <c r="C1028" s="4">
        <v>0</v>
      </c>
      <c r="D1028" s="4" t="s">
        <v>4</v>
      </c>
    </row>
    <row r="1029" spans="1:16" ht="17.25" thickBot="1">
      <c r="A1029" s="3"/>
      <c r="B1029" s="4" t="s">
        <v>1066</v>
      </c>
      <c r="C1029" s="4">
        <v>0</v>
      </c>
      <c r="D1029" s="4" t="s">
        <v>4</v>
      </c>
    </row>
    <row r="1030" spans="1:16" ht="17.25" thickBot="1">
      <c r="A1030" s="3"/>
      <c r="B1030" s="4" t="s">
        <v>1067</v>
      </c>
      <c r="C1030" s="4">
        <v>0</v>
      </c>
      <c r="D1030" s="4" t="s">
        <v>4</v>
      </c>
    </row>
    <row r="1031" spans="1:16" ht="17.25" thickBot="1">
      <c r="A1031" s="3"/>
      <c r="B1031" s="4" t="s">
        <v>1068</v>
      </c>
      <c r="C1031" s="4">
        <v>0</v>
      </c>
      <c r="D1031" s="4" t="s">
        <v>4</v>
      </c>
    </row>
    <row r="1032" spans="1:16" ht="17.25" thickBot="1">
      <c r="A1032" s="3"/>
      <c r="B1032" s="4" t="s">
        <v>1069</v>
      </c>
      <c r="C1032" s="4">
        <v>0</v>
      </c>
      <c r="D1032" s="4" t="s">
        <v>4</v>
      </c>
    </row>
    <row r="1033" spans="1:16" ht="17.25" thickBot="1">
      <c r="A1033" s="3"/>
      <c r="B1033" s="4" t="s">
        <v>1070</v>
      </c>
      <c r="C1033" s="4">
        <v>0</v>
      </c>
      <c r="D1033" s="4" t="s">
        <v>4</v>
      </c>
    </row>
    <row r="1034" spans="1:16" ht="17.25" thickBot="1">
      <c r="A1034" s="3"/>
      <c r="B1034" s="4" t="s">
        <v>1071</v>
      </c>
      <c r="C1034" s="4">
        <v>0</v>
      </c>
      <c r="D1034" s="4" t="s">
        <v>4</v>
      </c>
    </row>
    <row r="1035" spans="1:16" ht="17.25" thickBot="1">
      <c r="A1035" s="3"/>
      <c r="B1035" s="4" t="s">
        <v>1072</v>
      </c>
      <c r="C1035" s="4">
        <v>2.4744315100000001E-2</v>
      </c>
      <c r="D1035" s="4" t="s">
        <v>4</v>
      </c>
    </row>
    <row r="1036" spans="1:16" ht="17.25" thickBot="1">
      <c r="A1036" s="3"/>
      <c r="B1036" s="4" t="s">
        <v>1073</v>
      </c>
      <c r="C1036" s="4">
        <v>5.5321291100000003E-2</v>
      </c>
      <c r="D1036" s="4" t="s">
        <v>4</v>
      </c>
    </row>
    <row r="1037" spans="1:16" ht="17.25" thickBot="1">
      <c r="A1037" s="3"/>
      <c r="B1037" s="4" t="s">
        <v>1074</v>
      </c>
      <c r="C1037" s="4">
        <v>8.8577687700000005E-2</v>
      </c>
      <c r="D1037" s="4" t="s">
        <v>4</v>
      </c>
    </row>
    <row r="1038" spans="1:16" ht="17.25" thickBot="1">
      <c r="A1038" s="3"/>
      <c r="B1038" s="4" t="s">
        <v>1075</v>
      </c>
      <c r="C1038" s="4">
        <v>0.105025955</v>
      </c>
      <c r="D1038" s="4" t="s">
        <v>4</v>
      </c>
    </row>
    <row r="1039" spans="1:16" ht="17.25" thickBot="1">
      <c r="A1039" s="3"/>
      <c r="B1039" s="4" t="s">
        <v>1076</v>
      </c>
      <c r="C1039" s="4">
        <v>0.115942247</v>
      </c>
      <c r="D1039" s="4" t="s">
        <v>4</v>
      </c>
    </row>
    <row r="1040" spans="1:16" ht="17.25" thickBot="1">
      <c r="A1040" s="3"/>
      <c r="B1040" s="4" t="s">
        <v>1077</v>
      </c>
      <c r="C1040" s="4">
        <v>0.13965603700000001</v>
      </c>
      <c r="D1040" s="4" t="s">
        <v>4</v>
      </c>
    </row>
    <row r="1041" spans="1:4" ht="17.25" thickBot="1">
      <c r="A1041" s="3"/>
      <c r="B1041" s="4" t="s">
        <v>1078</v>
      </c>
      <c r="C1041" s="4">
        <v>0.165157571</v>
      </c>
      <c r="D1041" s="4" t="s">
        <v>4</v>
      </c>
    </row>
    <row r="1042" spans="1:4" ht="17.25" thickBot="1">
      <c r="A1042" s="3"/>
      <c r="B1042" s="4" t="s">
        <v>1079</v>
      </c>
      <c r="C1042" s="4">
        <v>0.18572825200000001</v>
      </c>
      <c r="D1042" s="4" t="s">
        <v>4</v>
      </c>
    </row>
    <row r="1043" spans="1:4" ht="17.25" thickBot="1">
      <c r="A1043" s="3"/>
      <c r="B1043" s="4" t="s">
        <v>1080</v>
      </c>
      <c r="C1043" s="4">
        <v>0.17925529200000001</v>
      </c>
      <c r="D1043" s="4" t="s">
        <v>4</v>
      </c>
    </row>
    <row r="1044" spans="1:4" ht="17.25" thickBot="1">
      <c r="A1044" s="3"/>
      <c r="B1044" s="4" t="s">
        <v>1081</v>
      </c>
      <c r="C1044" s="4">
        <v>0.14108403</v>
      </c>
      <c r="D1044" s="4" t="s">
        <v>4</v>
      </c>
    </row>
    <row r="1045" spans="1:4" ht="17.25" thickBot="1">
      <c r="A1045" s="3"/>
      <c r="B1045" s="4" t="s">
        <v>1082</v>
      </c>
      <c r="C1045" s="4">
        <v>0.101765074</v>
      </c>
      <c r="D1045" s="4" t="s">
        <v>4</v>
      </c>
    </row>
    <row r="1046" spans="1:4" ht="17.25" thickBot="1">
      <c r="A1046" s="3"/>
      <c r="B1046" s="4" t="s">
        <v>1083</v>
      </c>
      <c r="C1046" s="4">
        <v>6.6849350900000007E-2</v>
      </c>
      <c r="D1046" s="4" t="s">
        <v>4</v>
      </c>
    </row>
    <row r="1047" spans="1:4" ht="17.25" thickBot="1">
      <c r="A1047" s="3"/>
      <c r="B1047" s="4" t="s">
        <v>1084</v>
      </c>
      <c r="C1047" s="4">
        <v>5.5933065699999999E-2</v>
      </c>
      <c r="D1047" s="4" t="s">
        <v>4</v>
      </c>
    </row>
    <row r="1048" spans="1:4" ht="17.25" thickBot="1">
      <c r="A1048" s="3"/>
      <c r="B1048" s="4" t="s">
        <v>1085</v>
      </c>
      <c r="C1048" s="4">
        <v>4.5016776799999998E-2</v>
      </c>
      <c r="D1048" s="4" t="s">
        <v>4</v>
      </c>
    </row>
    <row r="1049" spans="1:4" ht="17.25" thickBot="1">
      <c r="A1049" s="3"/>
      <c r="B1049" s="4" t="s">
        <v>1086</v>
      </c>
      <c r="C1049" s="4">
        <v>2.8335399899999999E-2</v>
      </c>
      <c r="D1049" s="4" t="s">
        <v>4</v>
      </c>
    </row>
    <row r="1050" spans="1:4" ht="17.25" thickBot="1">
      <c r="A1050" s="3"/>
      <c r="B1050" s="4" t="s">
        <v>1087</v>
      </c>
      <c r="C1050" s="4">
        <v>1.2663250799999999E-2</v>
      </c>
      <c r="D1050" s="4" t="s">
        <v>4</v>
      </c>
    </row>
    <row r="1051" spans="1:4" ht="17.25" thickBot="1">
      <c r="A1051" s="3"/>
      <c r="B1051" s="4" t="s">
        <v>1088</v>
      </c>
      <c r="C1051" s="4">
        <v>0</v>
      </c>
      <c r="D1051" s="4" t="s">
        <v>4</v>
      </c>
    </row>
    <row r="1052" spans="1:4" ht="17.25" thickBot="1">
      <c r="A1052" s="3"/>
      <c r="B1052" s="4" t="s">
        <v>1089</v>
      </c>
      <c r="C1052" s="4">
        <v>0</v>
      </c>
      <c r="D1052" s="4" t="s">
        <v>4</v>
      </c>
    </row>
    <row r="1053" spans="1:4" ht="17.25" thickBot="1">
      <c r="A1053" s="3"/>
      <c r="B1053" s="4" t="s">
        <v>1090</v>
      </c>
      <c r="C1053" s="4">
        <v>0</v>
      </c>
      <c r="D1053" s="4" t="s">
        <v>4</v>
      </c>
    </row>
    <row r="1054" spans="1:4" ht="17.25" thickBot="1">
      <c r="A1054" s="3"/>
      <c r="B1054" s="4" t="s">
        <v>1091</v>
      </c>
      <c r="C1054" s="4">
        <v>0</v>
      </c>
      <c r="D1054" s="4" t="s">
        <v>4</v>
      </c>
    </row>
    <row r="1055" spans="1:4" ht="17.25" thickBot="1">
      <c r="A1055" s="3"/>
      <c r="B1055" s="4" t="s">
        <v>1092</v>
      </c>
      <c r="C1055" s="4">
        <v>0</v>
      </c>
      <c r="D1055" s="4" t="s">
        <v>4</v>
      </c>
    </row>
    <row r="1056" spans="1:4" ht="17.25" thickBot="1">
      <c r="A1056" s="3"/>
      <c r="B1056" s="4" t="s">
        <v>1093</v>
      </c>
      <c r="C1056" s="4">
        <v>0</v>
      </c>
      <c r="D1056" s="4" t="s">
        <v>4</v>
      </c>
    </row>
    <row r="1057" spans="1:4" ht="17.25" thickBot="1">
      <c r="A1057" s="3"/>
      <c r="B1057" s="4" t="s">
        <v>1094</v>
      </c>
      <c r="C1057" s="4">
        <v>0</v>
      </c>
      <c r="D1057" s="4" t="s">
        <v>4</v>
      </c>
    </row>
    <row r="1058" spans="1:4" ht="17.25" thickBot="1">
      <c r="A1058" s="3"/>
      <c r="B1058" s="4" t="s">
        <v>1095</v>
      </c>
      <c r="C1058" s="4">
        <v>0</v>
      </c>
      <c r="D1058" s="4" t="s">
        <v>4</v>
      </c>
    </row>
    <row r="1059" spans="1:4" ht="17.25" thickBot="1">
      <c r="A1059" s="3"/>
      <c r="B1059" s="4" t="s">
        <v>1096</v>
      </c>
      <c r="C1059" s="4">
        <v>0</v>
      </c>
      <c r="D1059" s="4" t="s">
        <v>4</v>
      </c>
    </row>
    <row r="1060" spans="1:4" ht="17.25" thickBot="1">
      <c r="A1060" s="3"/>
      <c r="B1060" s="4" t="s">
        <v>1097</v>
      </c>
      <c r="C1060" s="4">
        <v>0</v>
      </c>
      <c r="D1060" s="4" t="s">
        <v>4</v>
      </c>
    </row>
    <row r="1061" spans="1:4" ht="17.25" thickBot="1">
      <c r="A1061" s="3"/>
      <c r="B1061" s="4" t="s">
        <v>1098</v>
      </c>
      <c r="C1061" s="4">
        <v>0</v>
      </c>
      <c r="D1061" s="4" t="s">
        <v>4</v>
      </c>
    </row>
    <row r="1062" spans="1:4" ht="17.25" thickBot="1">
      <c r="A1062" s="3"/>
      <c r="B1062" s="4" t="s">
        <v>1099</v>
      </c>
      <c r="C1062" s="4">
        <v>0</v>
      </c>
      <c r="D1062" s="4" t="s">
        <v>4</v>
      </c>
    </row>
    <row r="1063" spans="1:4" ht="17.25" thickBot="1">
      <c r="A1063" s="3"/>
      <c r="B1063" s="4" t="s">
        <v>1100</v>
      </c>
      <c r="C1063" s="4">
        <v>0</v>
      </c>
      <c r="D1063" s="4" t="s">
        <v>4</v>
      </c>
    </row>
    <row r="1064" spans="1:4" ht="17.25" thickBot="1">
      <c r="A1064" s="3"/>
      <c r="B1064" s="4" t="s">
        <v>1101</v>
      </c>
      <c r="C1064" s="4">
        <v>0</v>
      </c>
      <c r="D1064" s="4" t="s">
        <v>4</v>
      </c>
    </row>
    <row r="1065" spans="1:4" ht="17.25" thickBot="1">
      <c r="A1065" s="3"/>
      <c r="B1065" s="4" t="s">
        <v>1102</v>
      </c>
      <c r="C1065" s="4">
        <v>0</v>
      </c>
      <c r="D1065" s="4" t="s">
        <v>4</v>
      </c>
    </row>
    <row r="1066" spans="1:4" ht="17.25" thickBot="1">
      <c r="A1066" s="3"/>
      <c r="B1066" s="4" t="s">
        <v>1103</v>
      </c>
      <c r="C1066" s="4">
        <v>0</v>
      </c>
      <c r="D1066" s="4" t="s">
        <v>4</v>
      </c>
    </row>
    <row r="1067" spans="1:4" ht="17.25" thickBot="1">
      <c r="A1067" s="3"/>
      <c r="B1067" s="4" t="s">
        <v>1104</v>
      </c>
      <c r="C1067" s="4">
        <v>0</v>
      </c>
      <c r="D1067" s="4" t="s">
        <v>4</v>
      </c>
    </row>
    <row r="1068" spans="1:4" ht="17.25" thickBot="1">
      <c r="A1068" s="3"/>
      <c r="B1068" s="4" t="s">
        <v>1105</v>
      </c>
      <c r="C1068" s="4">
        <v>0</v>
      </c>
      <c r="D1068" s="4" t="s">
        <v>4</v>
      </c>
    </row>
    <row r="1069" spans="1:4" ht="17.25" thickBot="1">
      <c r="A1069" s="3"/>
      <c r="B1069" s="4" t="s">
        <v>1106</v>
      </c>
      <c r="C1069" s="4">
        <v>0</v>
      </c>
      <c r="D1069" s="4" t="s">
        <v>4</v>
      </c>
    </row>
    <row r="1070" spans="1:4" ht="17.25" thickBot="1">
      <c r="A1070" s="3"/>
      <c r="B1070" s="4" t="s">
        <v>1107</v>
      </c>
      <c r="C1070" s="4">
        <v>0</v>
      </c>
      <c r="D1070" s="4" t="s">
        <v>4</v>
      </c>
    </row>
    <row r="1071" spans="1:4" ht="17.25" thickBot="1">
      <c r="A1071" s="3"/>
      <c r="B1071" s="4" t="s">
        <v>1108</v>
      </c>
      <c r="C1071" s="4">
        <v>0</v>
      </c>
      <c r="D1071" s="4" t="s">
        <v>4</v>
      </c>
    </row>
    <row r="1072" spans="1:4" ht="17.25" thickBot="1">
      <c r="A1072" s="3"/>
      <c r="B1072" s="4" t="s">
        <v>1109</v>
      </c>
      <c r="C1072" s="4">
        <v>0</v>
      </c>
      <c r="D1072" s="4" t="s">
        <v>4</v>
      </c>
    </row>
    <row r="1073" spans="1:4" ht="17.25" thickBot="1">
      <c r="A1073" s="3"/>
      <c r="B1073" s="4" t="s">
        <v>1110</v>
      </c>
      <c r="C1073" s="4">
        <v>0</v>
      </c>
      <c r="D1073" s="4" t="s">
        <v>4</v>
      </c>
    </row>
    <row r="1074" spans="1:4" ht="17.25" thickBot="1">
      <c r="A1074" s="3"/>
      <c r="B1074" s="4" t="s">
        <v>1111</v>
      </c>
      <c r="C1074" s="4">
        <v>0</v>
      </c>
      <c r="D1074" s="4" t="s">
        <v>4</v>
      </c>
    </row>
    <row r="1075" spans="1:4" ht="17.25" thickBot="1">
      <c r="A1075" s="3"/>
      <c r="B1075" s="4" t="s">
        <v>1112</v>
      </c>
      <c r="C1075" s="4">
        <v>0</v>
      </c>
      <c r="D1075" s="4" t="s">
        <v>4</v>
      </c>
    </row>
    <row r="1076" spans="1:4" ht="17.25" thickBot="1">
      <c r="A1076" s="3"/>
      <c r="B1076" s="4" t="s">
        <v>1113</v>
      </c>
      <c r="C1076" s="4">
        <v>0</v>
      </c>
      <c r="D1076" s="4" t="s">
        <v>4</v>
      </c>
    </row>
    <row r="1077" spans="1:4" ht="17.25" thickBot="1">
      <c r="A1077" s="3"/>
      <c r="B1077" s="4" t="s">
        <v>1114</v>
      </c>
      <c r="C1077" s="4">
        <v>0</v>
      </c>
      <c r="D1077" s="4" t="s">
        <v>4</v>
      </c>
    </row>
    <row r="1078" spans="1:4" ht="17.25" thickBot="1">
      <c r="A1078" s="3"/>
      <c r="B1078" s="4" t="s">
        <v>1115</v>
      </c>
      <c r="C1078" s="4">
        <v>0</v>
      </c>
      <c r="D1078" s="4" t="s">
        <v>4</v>
      </c>
    </row>
    <row r="1079" spans="1:4" ht="17.25" thickBot="1">
      <c r="A1079" s="3"/>
      <c r="B1079" s="4" t="s">
        <v>1116</v>
      </c>
      <c r="C1079" s="4">
        <v>0</v>
      </c>
      <c r="D1079" s="4" t="s">
        <v>4</v>
      </c>
    </row>
    <row r="1080" spans="1:4" ht="17.25" thickBot="1">
      <c r="A1080" s="3"/>
      <c r="B1080" s="4" t="s">
        <v>1117</v>
      </c>
      <c r="C1080" s="4">
        <v>0</v>
      </c>
      <c r="D1080" s="4" t="s">
        <v>4</v>
      </c>
    </row>
    <row r="1081" spans="1:4" ht="17.25" thickBot="1">
      <c r="A1081" s="3"/>
      <c r="B1081" s="4" t="s">
        <v>1118</v>
      </c>
      <c r="C1081" s="4">
        <v>0</v>
      </c>
      <c r="D1081" s="4" t="s">
        <v>4</v>
      </c>
    </row>
    <row r="1082" spans="1:4" ht="17.25" thickBot="1">
      <c r="A1082" s="3"/>
      <c r="B1082" s="4" t="s">
        <v>1119</v>
      </c>
      <c r="C1082" s="4">
        <v>0</v>
      </c>
      <c r="D1082" s="4" t="s">
        <v>4</v>
      </c>
    </row>
    <row r="1083" spans="1:4" ht="17.25" thickBot="1">
      <c r="A1083" s="3"/>
      <c r="B1083" s="4" t="s">
        <v>1120</v>
      </c>
      <c r="C1083" s="4">
        <v>0</v>
      </c>
      <c r="D1083" s="4" t="s">
        <v>4</v>
      </c>
    </row>
    <row r="1084" spans="1:4" ht="17.25" thickBot="1">
      <c r="A1084" s="3"/>
      <c r="B1084" s="4" t="s">
        <v>1121</v>
      </c>
      <c r="C1084" s="4">
        <v>0</v>
      </c>
      <c r="D1084" s="4" t="s">
        <v>4</v>
      </c>
    </row>
    <row r="1085" spans="1:4" ht="17.25" thickBot="1">
      <c r="A1085" s="3"/>
      <c r="B1085" s="4" t="s">
        <v>1122</v>
      </c>
      <c r="C1085" s="4">
        <v>0</v>
      </c>
      <c r="D1085" s="4" t="s">
        <v>4</v>
      </c>
    </row>
    <row r="1086" spans="1:4" ht="17.25" thickBot="1">
      <c r="A1086" s="3"/>
      <c r="B1086" s="4" t="s">
        <v>1123</v>
      </c>
      <c r="C1086" s="4">
        <v>0</v>
      </c>
      <c r="D1086" s="4" t="s">
        <v>4</v>
      </c>
    </row>
    <row r="1087" spans="1:4" ht="17.25" thickBot="1">
      <c r="A1087" s="3"/>
      <c r="B1087" s="4" t="s">
        <v>1124</v>
      </c>
      <c r="C1087" s="4">
        <v>0</v>
      </c>
      <c r="D1087" s="4" t="s">
        <v>4</v>
      </c>
    </row>
    <row r="1088" spans="1:4" ht="17.25" thickBot="1">
      <c r="A1088" s="3"/>
      <c r="B1088" s="4" t="s">
        <v>1125</v>
      </c>
      <c r="C1088" s="4">
        <v>0</v>
      </c>
      <c r="D1088" s="4" t="s">
        <v>4</v>
      </c>
    </row>
    <row r="1089" spans="1:4" ht="17.25" thickBot="1">
      <c r="A1089" s="3"/>
      <c r="B1089" s="4" t="s">
        <v>1126</v>
      </c>
      <c r="C1089" s="4">
        <v>0</v>
      </c>
      <c r="D1089" s="4" t="s">
        <v>4</v>
      </c>
    </row>
    <row r="1090" spans="1:4" ht="17.25" thickBot="1">
      <c r="A1090" s="3"/>
      <c r="B1090" s="4" t="s">
        <v>1127</v>
      </c>
      <c r="C1090" s="4">
        <v>0</v>
      </c>
      <c r="D1090" s="4" t="s">
        <v>4</v>
      </c>
    </row>
    <row r="1091" spans="1:4" ht="17.25" thickBot="1">
      <c r="A1091" s="3"/>
      <c r="B1091" s="4" t="s">
        <v>1128</v>
      </c>
      <c r="C1091" s="4">
        <v>0</v>
      </c>
      <c r="D1091" s="4" t="s">
        <v>4</v>
      </c>
    </row>
    <row r="1092" spans="1:4" ht="17.25" thickBot="1">
      <c r="A1092" s="3"/>
      <c r="B1092" s="4" t="s">
        <v>1129</v>
      </c>
      <c r="C1092" s="4">
        <v>0</v>
      </c>
      <c r="D1092" s="4" t="s">
        <v>4</v>
      </c>
    </row>
    <row r="1093" spans="1:4" ht="17.25" thickBot="1">
      <c r="A1093" s="3"/>
      <c r="B1093" s="4" t="s">
        <v>1130</v>
      </c>
      <c r="C1093" s="4">
        <v>0</v>
      </c>
      <c r="D1093" s="4" t="s">
        <v>4</v>
      </c>
    </row>
    <row r="1094" spans="1:4" ht="17.25" thickBot="1">
      <c r="A1094" s="3"/>
      <c r="B1094" s="4" t="s">
        <v>1131</v>
      </c>
      <c r="C1094" s="4">
        <v>0</v>
      </c>
      <c r="D1094" s="4" t="s">
        <v>4</v>
      </c>
    </row>
    <row r="1095" spans="1:4" ht="17.25" thickBot="1">
      <c r="A1095" s="3"/>
      <c r="B1095" s="4" t="s">
        <v>1132</v>
      </c>
      <c r="C1095" s="4">
        <v>0</v>
      </c>
      <c r="D1095" s="4" t="s">
        <v>4</v>
      </c>
    </row>
    <row r="1096" spans="1:4" ht="17.25" thickBot="1">
      <c r="A1096" s="3"/>
      <c r="B1096" s="4" t="s">
        <v>1133</v>
      </c>
      <c r="C1096" s="4">
        <v>0</v>
      </c>
      <c r="D1096" s="4" t="s">
        <v>4</v>
      </c>
    </row>
    <row r="1097" spans="1:4" ht="17.25" thickBot="1">
      <c r="A1097" s="3"/>
      <c r="B1097" s="4" t="s">
        <v>1134</v>
      </c>
      <c r="C1097" s="4">
        <v>0</v>
      </c>
      <c r="D1097" s="4" t="s">
        <v>4</v>
      </c>
    </row>
    <row r="1098" spans="1:4" ht="17.25" thickBot="1">
      <c r="A1098" s="3"/>
      <c r="B1098" s="4" t="s">
        <v>1135</v>
      </c>
      <c r="C1098" s="4">
        <v>0</v>
      </c>
      <c r="D1098" s="4" t="s">
        <v>4</v>
      </c>
    </row>
    <row r="1099" spans="1:4" ht="17.25" thickBot="1">
      <c r="A1099" s="3"/>
      <c r="B1099" s="4" t="s">
        <v>1136</v>
      </c>
      <c r="C1099" s="4">
        <v>0</v>
      </c>
      <c r="D1099" s="4" t="s">
        <v>4</v>
      </c>
    </row>
    <row r="1100" spans="1:4" ht="17.25" thickBot="1">
      <c r="A1100" s="3"/>
      <c r="B1100" s="4" t="s">
        <v>1137</v>
      </c>
      <c r="C1100" s="4">
        <v>0</v>
      </c>
      <c r="D1100" s="4" t="s">
        <v>4</v>
      </c>
    </row>
    <row r="1101" spans="1:4" ht="17.25" thickBot="1">
      <c r="A1101" s="3"/>
      <c r="B1101" s="4" t="s">
        <v>1138</v>
      </c>
      <c r="C1101" s="4">
        <v>0</v>
      </c>
      <c r="D1101" s="4" t="s">
        <v>4</v>
      </c>
    </row>
    <row r="1102" spans="1:4" ht="17.25" thickBot="1">
      <c r="A1102" s="3"/>
      <c r="B1102" s="4" t="s">
        <v>1139</v>
      </c>
      <c r="C1102" s="4">
        <v>0</v>
      </c>
      <c r="D1102" s="4" t="s">
        <v>4</v>
      </c>
    </row>
    <row r="1103" spans="1:4" ht="17.25" thickBot="1">
      <c r="A1103" s="3"/>
      <c r="B1103" s="4" t="s">
        <v>1140</v>
      </c>
      <c r="C1103" s="4">
        <v>0</v>
      </c>
      <c r="D1103" s="4" t="s">
        <v>4</v>
      </c>
    </row>
    <row r="1104" spans="1:4" ht="17.25" thickBot="1">
      <c r="A1104" s="3"/>
      <c r="B1104" s="4" t="s">
        <v>1141</v>
      </c>
      <c r="C1104" s="4">
        <v>0</v>
      </c>
      <c r="D1104" s="4" t="s">
        <v>4</v>
      </c>
    </row>
    <row r="1105" spans="1:4" ht="17.25" thickBot="1">
      <c r="A1105" s="3"/>
      <c r="B1105" s="4" t="s">
        <v>1142</v>
      </c>
      <c r="C1105" s="4">
        <v>0</v>
      </c>
      <c r="D1105" s="4" t="s">
        <v>4</v>
      </c>
    </row>
    <row r="1106" spans="1:4" ht="17.25" thickBot="1">
      <c r="A1106" s="3"/>
      <c r="B1106" s="4" t="s">
        <v>1143</v>
      </c>
      <c r="C1106" s="4">
        <v>0</v>
      </c>
      <c r="D1106" s="4" t="s">
        <v>4</v>
      </c>
    </row>
    <row r="1107" spans="1:4" ht="17.25" thickBot="1">
      <c r="A1107" s="3"/>
      <c r="B1107" s="4" t="s">
        <v>1144</v>
      </c>
      <c r="C1107" s="4">
        <v>0</v>
      </c>
      <c r="D1107" s="4" t="s">
        <v>4</v>
      </c>
    </row>
    <row r="1108" spans="1:4" ht="17.25" thickBot="1">
      <c r="A1108" s="3"/>
      <c r="B1108" s="4" t="s">
        <v>1145</v>
      </c>
      <c r="C1108" s="4">
        <v>0</v>
      </c>
      <c r="D1108" s="4" t="s">
        <v>4</v>
      </c>
    </row>
    <row r="1109" spans="1:4" ht="17.25" thickBot="1">
      <c r="A1109" s="3"/>
      <c r="B1109" s="4" t="s">
        <v>1146</v>
      </c>
      <c r="C1109" s="4">
        <v>0</v>
      </c>
      <c r="D1109" s="4" t="s">
        <v>4</v>
      </c>
    </row>
    <row r="1110" spans="1:4" ht="17.25" thickBot="1">
      <c r="A1110" s="3"/>
      <c r="B1110" s="4" t="s">
        <v>1147</v>
      </c>
      <c r="C1110" s="4">
        <v>0</v>
      </c>
      <c r="D1110" s="4" t="s">
        <v>4</v>
      </c>
    </row>
    <row r="1111" spans="1:4" ht="17.25" thickBot="1">
      <c r="A1111" s="3"/>
      <c r="B1111" s="4" t="s">
        <v>1148</v>
      </c>
      <c r="C1111" s="4">
        <v>0</v>
      </c>
      <c r="D1111" s="4" t="s">
        <v>4</v>
      </c>
    </row>
    <row r="1112" spans="1:4" ht="17.25" thickBot="1">
      <c r="A1112" s="3"/>
      <c r="B1112" s="4" t="s">
        <v>1149</v>
      </c>
      <c r="C1112" s="4">
        <v>0</v>
      </c>
      <c r="D1112" s="4" t="s">
        <v>4</v>
      </c>
    </row>
    <row r="1113" spans="1:4" ht="17.25" thickBot="1">
      <c r="A1113" s="3"/>
      <c r="B1113" s="4" t="s">
        <v>1150</v>
      </c>
      <c r="C1113" s="4">
        <v>0</v>
      </c>
      <c r="D1113" s="4" t="s">
        <v>4</v>
      </c>
    </row>
    <row r="1114" spans="1:4" ht="17.25" thickBot="1">
      <c r="A1114" s="3"/>
      <c r="B1114" s="4" t="s">
        <v>1151</v>
      </c>
      <c r="C1114" s="4">
        <v>0</v>
      </c>
      <c r="D1114" s="4" t="s">
        <v>4</v>
      </c>
    </row>
    <row r="1115" spans="1:4" ht="17.25" thickBot="1">
      <c r="A1115" s="3"/>
      <c r="B1115" s="4" t="s">
        <v>1152</v>
      </c>
      <c r="C1115" s="4">
        <v>0</v>
      </c>
      <c r="D1115" s="4" t="s">
        <v>4</v>
      </c>
    </row>
    <row r="1116" spans="1:4" ht="17.25" thickBot="1">
      <c r="A1116" s="3"/>
      <c r="B1116" s="4" t="s">
        <v>1153</v>
      </c>
      <c r="C1116" s="4">
        <v>0</v>
      </c>
      <c r="D1116" s="4" t="s">
        <v>4</v>
      </c>
    </row>
    <row r="1117" spans="1:4" ht="17.25" thickBot="1">
      <c r="A1117" s="3"/>
      <c r="B1117" s="4" t="s">
        <v>1154</v>
      </c>
      <c r="C1117" s="4">
        <v>0</v>
      </c>
      <c r="D1117" s="4" t="s">
        <v>4</v>
      </c>
    </row>
    <row r="1118" spans="1:4" ht="17.25" thickBot="1">
      <c r="A1118" s="3"/>
      <c r="B1118" s="4" t="s">
        <v>1155</v>
      </c>
      <c r="C1118" s="4">
        <v>0</v>
      </c>
      <c r="D1118" s="4" t="s">
        <v>4</v>
      </c>
    </row>
    <row r="1119" spans="1:4" ht="17.25" thickBot="1">
      <c r="A1119" s="3"/>
      <c r="B1119" s="4" t="s">
        <v>1156</v>
      </c>
      <c r="C1119" s="4">
        <v>0</v>
      </c>
      <c r="D1119" s="4" t="s">
        <v>4</v>
      </c>
    </row>
    <row r="1120" spans="1:4" ht="17.25" thickBot="1">
      <c r="A1120" s="3"/>
      <c r="B1120" s="4" t="s">
        <v>1157</v>
      </c>
      <c r="C1120" s="4">
        <v>0</v>
      </c>
      <c r="D1120" s="4" t="s">
        <v>4</v>
      </c>
    </row>
    <row r="1121" spans="1:4" ht="17.25" thickBot="1">
      <c r="A1121" s="3"/>
      <c r="B1121" s="4" t="s">
        <v>1158</v>
      </c>
      <c r="C1121" s="4">
        <v>0</v>
      </c>
      <c r="D1121" s="4" t="s">
        <v>4</v>
      </c>
    </row>
    <row r="1122" spans="1:4" ht="17.25" thickBot="1">
      <c r="A1122" s="3"/>
      <c r="B1122" s="4" t="s">
        <v>1159</v>
      </c>
      <c r="C1122" s="4">
        <v>0</v>
      </c>
      <c r="D1122" s="4" t="s">
        <v>4</v>
      </c>
    </row>
    <row r="1123" spans="1:4" ht="17.25" thickBot="1">
      <c r="A1123" s="3"/>
      <c r="B1123" s="4" t="s">
        <v>1160</v>
      </c>
      <c r="C1123" s="4">
        <v>0</v>
      </c>
      <c r="D1123" s="4" t="s">
        <v>4</v>
      </c>
    </row>
    <row r="1124" spans="1:4" ht="17.25" thickBot="1">
      <c r="A1124" s="3"/>
      <c r="B1124" s="4" t="s">
        <v>1161</v>
      </c>
      <c r="C1124" s="4">
        <v>0</v>
      </c>
      <c r="D1124" s="4" t="s">
        <v>4</v>
      </c>
    </row>
    <row r="1125" spans="1:4" ht="17.25" thickBot="1">
      <c r="A1125" s="3"/>
      <c r="B1125" s="4" t="s">
        <v>1162</v>
      </c>
      <c r="C1125" s="4">
        <v>0</v>
      </c>
      <c r="D1125" s="4" t="s">
        <v>4</v>
      </c>
    </row>
    <row r="1126" spans="1:4" ht="17.25" thickBot="1">
      <c r="A1126" s="3"/>
      <c r="B1126" s="4" t="s">
        <v>1163</v>
      </c>
      <c r="C1126" s="4">
        <v>0</v>
      </c>
      <c r="D1126" s="4" t="s">
        <v>4</v>
      </c>
    </row>
    <row r="1127" spans="1:4" ht="17.25" thickBot="1">
      <c r="A1127" s="3"/>
      <c r="B1127" s="4" t="s">
        <v>1164</v>
      </c>
      <c r="C1127" s="4">
        <v>0</v>
      </c>
      <c r="D1127" s="4" t="s">
        <v>4</v>
      </c>
    </row>
    <row r="1128" spans="1:4" ht="17.25" thickBot="1">
      <c r="A1128" s="3"/>
      <c r="B1128" s="4" t="s">
        <v>1165</v>
      </c>
      <c r="C1128" s="4">
        <v>0</v>
      </c>
      <c r="D1128" s="4" t="s">
        <v>4</v>
      </c>
    </row>
    <row r="1129" spans="1:4" ht="17.25" thickBot="1">
      <c r="A1129" s="3"/>
      <c r="B1129" s="4" t="s">
        <v>1166</v>
      </c>
      <c r="C1129" s="4">
        <v>0</v>
      </c>
      <c r="D1129" s="4" t="s">
        <v>4</v>
      </c>
    </row>
    <row r="1130" spans="1:4" ht="17.25" thickBot="1">
      <c r="A1130" s="3"/>
      <c r="B1130" s="4" t="s">
        <v>1167</v>
      </c>
      <c r="C1130" s="4">
        <v>0</v>
      </c>
      <c r="D1130" s="4" t="s">
        <v>4</v>
      </c>
    </row>
    <row r="1131" spans="1:4" ht="17.25" thickBot="1">
      <c r="A1131" s="3"/>
      <c r="B1131" s="4" t="s">
        <v>1168</v>
      </c>
      <c r="C1131" s="4">
        <v>0</v>
      </c>
      <c r="D1131" s="4" t="s">
        <v>4</v>
      </c>
    </row>
    <row r="1132" spans="1:4" ht="17.25" thickBot="1">
      <c r="A1132" s="3"/>
      <c r="B1132" s="4" t="s">
        <v>1169</v>
      </c>
      <c r="C1132" s="4">
        <v>0</v>
      </c>
      <c r="D1132" s="4" t="s">
        <v>4</v>
      </c>
    </row>
    <row r="1133" spans="1:4" ht="17.25" thickBot="1">
      <c r="A1133" s="3"/>
      <c r="B1133" s="4" t="s">
        <v>1170</v>
      </c>
      <c r="C1133" s="4">
        <v>0</v>
      </c>
      <c r="D1133" s="4" t="s">
        <v>4</v>
      </c>
    </row>
    <row r="1134" spans="1:4" ht="17.25" thickBot="1">
      <c r="A1134" s="3"/>
      <c r="B1134" s="4" t="s">
        <v>1171</v>
      </c>
      <c r="C1134" s="4">
        <v>0</v>
      </c>
      <c r="D1134" s="4" t="s">
        <v>4</v>
      </c>
    </row>
    <row r="1135" spans="1:4" ht="17.25" thickBot="1">
      <c r="A1135" s="3"/>
      <c r="B1135" s="4" t="s">
        <v>1172</v>
      </c>
      <c r="C1135" s="4">
        <v>0</v>
      </c>
      <c r="D1135" s="4" t="s">
        <v>4</v>
      </c>
    </row>
    <row r="1136" spans="1:4" ht="17.25" thickBot="1">
      <c r="A1136" s="3"/>
      <c r="B1136" s="4" t="s">
        <v>1173</v>
      </c>
      <c r="C1136" s="4">
        <v>0</v>
      </c>
      <c r="D1136" s="4" t="s">
        <v>4</v>
      </c>
    </row>
    <row r="1137" spans="1:4" ht="17.25" thickBot="1">
      <c r="A1137" s="3"/>
      <c r="B1137" s="4" t="s">
        <v>1174</v>
      </c>
      <c r="C1137" s="4">
        <v>0</v>
      </c>
      <c r="D1137" s="4" t="s">
        <v>4</v>
      </c>
    </row>
    <row r="1138" spans="1:4" ht="17.25" thickBot="1">
      <c r="A1138" s="3"/>
      <c r="B1138" s="4" t="s">
        <v>1175</v>
      </c>
      <c r="C1138" s="4">
        <v>0</v>
      </c>
      <c r="D1138" s="4" t="s">
        <v>4</v>
      </c>
    </row>
    <row r="1139" spans="1:4" ht="17.25" thickBot="1">
      <c r="A1139" s="3"/>
      <c r="B1139" s="4" t="s">
        <v>1176</v>
      </c>
      <c r="C1139" s="4">
        <v>0</v>
      </c>
      <c r="D1139" s="4" t="s">
        <v>4</v>
      </c>
    </row>
    <row r="1140" spans="1:4" ht="17.25" thickBot="1">
      <c r="A1140" s="3"/>
      <c r="B1140" s="4" t="s">
        <v>1177</v>
      </c>
      <c r="C1140" s="4">
        <v>0</v>
      </c>
      <c r="D1140" s="4" t="s">
        <v>4</v>
      </c>
    </row>
    <row r="1141" spans="1:4" ht="17.25" thickBot="1">
      <c r="A1141" s="3"/>
      <c r="B1141" s="4" t="s">
        <v>1178</v>
      </c>
      <c r="C1141" s="4">
        <v>0</v>
      </c>
      <c r="D1141" s="4" t="s">
        <v>4</v>
      </c>
    </row>
    <row r="1142" spans="1:4" ht="17.25" thickBot="1">
      <c r="A1142" s="3"/>
      <c r="B1142" s="4" t="s">
        <v>1179</v>
      </c>
      <c r="C1142" s="4">
        <v>0</v>
      </c>
      <c r="D1142" s="4" t="s">
        <v>4</v>
      </c>
    </row>
    <row r="1143" spans="1:4" ht="17.25" thickBot="1">
      <c r="A1143" s="3"/>
      <c r="B1143" s="4" t="s">
        <v>1180</v>
      </c>
      <c r="C1143" s="4">
        <v>0</v>
      </c>
      <c r="D1143" s="4" t="s">
        <v>4</v>
      </c>
    </row>
    <row r="1144" spans="1:4" ht="17.25" thickBot="1">
      <c r="A1144" s="3"/>
      <c r="B1144" s="4" t="s">
        <v>1181</v>
      </c>
      <c r="C1144" s="4">
        <v>0</v>
      </c>
      <c r="D1144" s="4" t="s">
        <v>4</v>
      </c>
    </row>
    <row r="1145" spans="1:4" ht="17.25" thickBot="1">
      <c r="A1145" s="3"/>
      <c r="B1145" s="4" t="s">
        <v>1182</v>
      </c>
      <c r="C1145" s="4">
        <v>0</v>
      </c>
      <c r="D1145" s="4" t="s">
        <v>4</v>
      </c>
    </row>
    <row r="1146" spans="1:4" ht="17.25" thickBot="1">
      <c r="A1146" s="3"/>
      <c r="B1146" s="4" t="s">
        <v>1183</v>
      </c>
      <c r="C1146" s="4">
        <v>0</v>
      </c>
      <c r="D1146" s="4" t="s">
        <v>4</v>
      </c>
    </row>
    <row r="1147" spans="1:4" ht="17.25" thickBot="1">
      <c r="A1147" s="3"/>
      <c r="B1147" s="4" t="s">
        <v>1184</v>
      </c>
      <c r="C1147" s="4">
        <v>0</v>
      </c>
      <c r="D1147" s="4" t="s">
        <v>4</v>
      </c>
    </row>
    <row r="1148" spans="1:4" ht="17.25" thickBot="1">
      <c r="A1148" s="3"/>
      <c r="B1148" s="4" t="s">
        <v>1185</v>
      </c>
      <c r="C1148" s="4">
        <v>0</v>
      </c>
      <c r="D1148" s="4" t="s">
        <v>4</v>
      </c>
    </row>
    <row r="1149" spans="1:4" ht="17.25" thickBot="1">
      <c r="A1149" s="3"/>
      <c r="B1149" s="4" t="s">
        <v>1186</v>
      </c>
      <c r="C1149" s="4">
        <v>0</v>
      </c>
      <c r="D1149" s="4" t="s">
        <v>4</v>
      </c>
    </row>
    <row r="1150" spans="1:4" ht="17.25" thickBot="1">
      <c r="A1150" s="3"/>
      <c r="B1150" s="4" t="s">
        <v>1187</v>
      </c>
      <c r="C1150" s="4">
        <v>0</v>
      </c>
      <c r="D1150" s="4" t="s">
        <v>4</v>
      </c>
    </row>
    <row r="1151" spans="1:4" ht="17.25" thickBot="1">
      <c r="A1151" s="3"/>
      <c r="B1151" s="4" t="s">
        <v>1188</v>
      </c>
      <c r="C1151" s="4">
        <v>0</v>
      </c>
      <c r="D1151" s="4" t="s">
        <v>4</v>
      </c>
    </row>
    <row r="1152" spans="1:4" ht="17.25" thickBot="1">
      <c r="A1152" s="3"/>
      <c r="B1152" s="4" t="s">
        <v>1189</v>
      </c>
      <c r="C1152" s="4">
        <v>0</v>
      </c>
      <c r="D1152" s="4" t="s">
        <v>4</v>
      </c>
    </row>
    <row r="1153" spans="1:4" ht="17.25" thickBot="1">
      <c r="A1153" s="3"/>
      <c r="B1153" s="4" t="s">
        <v>1190</v>
      </c>
      <c r="C1153" s="4">
        <v>0</v>
      </c>
      <c r="D1153" s="4" t="s">
        <v>4</v>
      </c>
    </row>
    <row r="1154" spans="1:4" ht="17.25" thickBot="1">
      <c r="A1154" s="3"/>
      <c r="B1154" s="4" t="s">
        <v>1191</v>
      </c>
      <c r="C1154" s="4">
        <v>0</v>
      </c>
      <c r="D1154" s="4" t="s">
        <v>4</v>
      </c>
    </row>
    <row r="1155" spans="1:4" ht="17.25" thickBot="1">
      <c r="A1155" s="3"/>
      <c r="B1155" s="4" t="s">
        <v>1192</v>
      </c>
      <c r="C1155" s="4">
        <v>0</v>
      </c>
      <c r="D1155" s="4" t="s">
        <v>4</v>
      </c>
    </row>
    <row r="1156" spans="1:4" ht="17.25" thickBot="1">
      <c r="A1156" s="3"/>
      <c r="B1156" s="4" t="s">
        <v>1193</v>
      </c>
      <c r="C1156" s="4">
        <v>0</v>
      </c>
      <c r="D1156" s="4" t="s">
        <v>4</v>
      </c>
    </row>
    <row r="1157" spans="1:4" ht="17.25" thickBot="1">
      <c r="A1157" s="3"/>
      <c r="B1157" s="4" t="s">
        <v>1194</v>
      </c>
      <c r="C1157" s="4">
        <v>0</v>
      </c>
      <c r="D1157" s="4" t="s">
        <v>4</v>
      </c>
    </row>
    <row r="1158" spans="1:4" ht="17.25" thickBot="1">
      <c r="A1158" s="3"/>
      <c r="B1158" s="4" t="s">
        <v>1195</v>
      </c>
      <c r="C1158" s="4">
        <v>0</v>
      </c>
      <c r="D1158" s="4" t="s">
        <v>4</v>
      </c>
    </row>
    <row r="1159" spans="1:4" ht="17.25" thickBot="1">
      <c r="A1159" s="3"/>
      <c r="B1159" s="4" t="s">
        <v>1196</v>
      </c>
      <c r="C1159" s="4">
        <v>0</v>
      </c>
      <c r="D1159" s="4" t="s">
        <v>4</v>
      </c>
    </row>
    <row r="1160" spans="1:4" ht="17.25" thickBot="1">
      <c r="A1160" s="3"/>
      <c r="B1160" s="4" t="s">
        <v>1197</v>
      </c>
      <c r="C1160" s="4">
        <v>0</v>
      </c>
      <c r="D1160" s="4" t="s">
        <v>4</v>
      </c>
    </row>
    <row r="1161" spans="1:4" ht="17.25" thickBot="1">
      <c r="A1161" s="3"/>
      <c r="B1161" s="4" t="s">
        <v>1198</v>
      </c>
      <c r="C1161" s="4">
        <v>0</v>
      </c>
      <c r="D1161" s="4" t="s">
        <v>4</v>
      </c>
    </row>
    <row r="1162" spans="1:4" ht="17.25" thickBot="1">
      <c r="A1162" s="3"/>
      <c r="B1162" s="4" t="s">
        <v>1199</v>
      </c>
      <c r="C1162" s="4">
        <v>0</v>
      </c>
      <c r="D1162" s="4" t="s">
        <v>4</v>
      </c>
    </row>
    <row r="1163" spans="1:4" ht="17.25" thickBot="1">
      <c r="A1163" s="3"/>
      <c r="B1163" s="4" t="s">
        <v>1200</v>
      </c>
      <c r="C1163" s="4">
        <v>0</v>
      </c>
      <c r="D1163" s="4" t="s">
        <v>4</v>
      </c>
    </row>
    <row r="1164" spans="1:4" ht="17.25" thickBot="1">
      <c r="A1164" s="3"/>
      <c r="B1164" s="4" t="s">
        <v>1201</v>
      </c>
      <c r="C1164" s="4">
        <v>0</v>
      </c>
      <c r="D1164" s="4" t="s">
        <v>4</v>
      </c>
    </row>
    <row r="1165" spans="1:4" ht="17.25" thickBot="1">
      <c r="A1165" s="3"/>
      <c r="B1165" s="4" t="s">
        <v>1202</v>
      </c>
      <c r="C1165" s="4">
        <v>0</v>
      </c>
      <c r="D1165" s="4" t="s">
        <v>4</v>
      </c>
    </row>
    <row r="1166" spans="1:4" ht="17.25" thickBot="1">
      <c r="A1166" s="3"/>
      <c r="B1166" s="4" t="s">
        <v>1203</v>
      </c>
      <c r="C1166" s="4">
        <v>0</v>
      </c>
      <c r="D1166" s="4" t="s">
        <v>4</v>
      </c>
    </row>
    <row r="1167" spans="1:4" ht="17.25" thickBot="1">
      <c r="A1167" s="3"/>
      <c r="B1167" s="4" t="s">
        <v>1204</v>
      </c>
      <c r="C1167" s="4">
        <v>0</v>
      </c>
      <c r="D1167" s="4" t="s">
        <v>4</v>
      </c>
    </row>
    <row r="1168" spans="1:4" ht="17.25" thickBot="1">
      <c r="A1168" s="3"/>
      <c r="B1168" s="4" t="s">
        <v>1205</v>
      </c>
      <c r="C1168" s="4">
        <v>0</v>
      </c>
      <c r="D1168" s="4" t="s">
        <v>4</v>
      </c>
    </row>
    <row r="1169" spans="1:4" ht="17.25" thickBot="1">
      <c r="A1169" s="3"/>
      <c r="B1169" s="4" t="s">
        <v>1206</v>
      </c>
      <c r="C1169" s="4">
        <v>0</v>
      </c>
      <c r="D1169" s="4" t="s">
        <v>4</v>
      </c>
    </row>
    <row r="1170" spans="1:4" ht="17.25" thickBot="1">
      <c r="A1170" s="3"/>
      <c r="B1170" s="4" t="s">
        <v>1207</v>
      </c>
      <c r="C1170" s="4">
        <v>0</v>
      </c>
      <c r="D1170" s="4" t="s">
        <v>4</v>
      </c>
    </row>
    <row r="1171" spans="1:4" ht="17.25" thickBot="1">
      <c r="A1171" s="3"/>
      <c r="B1171" s="4" t="s">
        <v>1208</v>
      </c>
      <c r="C1171" s="4">
        <v>0</v>
      </c>
      <c r="D1171" s="4" t="s">
        <v>4</v>
      </c>
    </row>
    <row r="1172" spans="1:4" ht="17.25" thickBot="1">
      <c r="A1172" s="3"/>
      <c r="B1172" s="4" t="s">
        <v>1209</v>
      </c>
      <c r="C1172" s="4">
        <v>0</v>
      </c>
      <c r="D1172" s="4" t="s">
        <v>4</v>
      </c>
    </row>
    <row r="1173" spans="1:4" ht="17.25" thickBot="1">
      <c r="A1173" s="3"/>
      <c r="B1173" s="4" t="s">
        <v>1210</v>
      </c>
      <c r="C1173" s="4">
        <v>0</v>
      </c>
      <c r="D1173" s="4" t="s">
        <v>4</v>
      </c>
    </row>
    <row r="1174" spans="1:4" ht="17.25" thickBot="1">
      <c r="A1174" s="3"/>
      <c r="B1174" s="4" t="s">
        <v>1211</v>
      </c>
      <c r="C1174" s="4">
        <v>0</v>
      </c>
      <c r="D1174" s="4" t="s">
        <v>4</v>
      </c>
    </row>
    <row r="1175" spans="1:4" ht="17.25" thickBot="1">
      <c r="A1175" s="3"/>
      <c r="B1175" s="4" t="s">
        <v>1212</v>
      </c>
      <c r="C1175" s="4">
        <v>0</v>
      </c>
      <c r="D1175" s="4" t="s">
        <v>4</v>
      </c>
    </row>
    <row r="1176" spans="1:4" ht="17.25" thickBot="1">
      <c r="A1176" s="3"/>
      <c r="B1176" s="4" t="s">
        <v>1213</v>
      </c>
      <c r="C1176" s="4">
        <v>0</v>
      </c>
      <c r="D1176" s="4" t="s">
        <v>4</v>
      </c>
    </row>
    <row r="1177" spans="1:4" ht="17.25" thickBot="1">
      <c r="A1177" s="3"/>
      <c r="B1177" s="4" t="s">
        <v>1214</v>
      </c>
      <c r="C1177" s="4">
        <v>0</v>
      </c>
      <c r="D1177" s="4" t="s">
        <v>4</v>
      </c>
    </row>
    <row r="1178" spans="1:4" ht="17.25" thickBot="1">
      <c r="A1178" s="3"/>
      <c r="B1178" s="4" t="s">
        <v>1215</v>
      </c>
      <c r="C1178" s="4">
        <v>0</v>
      </c>
      <c r="D1178" s="4" t="s">
        <v>4</v>
      </c>
    </row>
    <row r="1179" spans="1:4" ht="17.25" thickBot="1">
      <c r="A1179" s="3"/>
      <c r="B1179" s="4" t="s">
        <v>1216</v>
      </c>
      <c r="C1179" s="4">
        <v>0</v>
      </c>
      <c r="D1179" s="4" t="s">
        <v>4</v>
      </c>
    </row>
    <row r="1180" spans="1:4" ht="17.25" thickBot="1">
      <c r="A1180" s="3"/>
      <c r="B1180" s="4" t="s">
        <v>1217</v>
      </c>
      <c r="C1180" s="4">
        <v>0</v>
      </c>
      <c r="D1180" s="4" t="s">
        <v>4</v>
      </c>
    </row>
    <row r="1181" spans="1:4" ht="17.25" thickBot="1">
      <c r="A1181" s="3"/>
      <c r="B1181" s="4" t="s">
        <v>1218</v>
      </c>
      <c r="C1181" s="4">
        <v>0</v>
      </c>
      <c r="D1181" s="4" t="s">
        <v>4</v>
      </c>
    </row>
    <row r="1182" spans="1:4" ht="17.25" thickBot="1">
      <c r="A1182" s="3"/>
      <c r="B1182" s="4" t="s">
        <v>1219</v>
      </c>
      <c r="C1182" s="4">
        <v>0</v>
      </c>
      <c r="D1182" s="4" t="s">
        <v>4</v>
      </c>
    </row>
    <row r="1183" spans="1:4" ht="17.25" thickBot="1">
      <c r="A1183" s="3"/>
      <c r="B1183" s="4" t="s">
        <v>1220</v>
      </c>
      <c r="C1183" s="4">
        <v>0</v>
      </c>
      <c r="D1183" s="4" t="s">
        <v>4</v>
      </c>
    </row>
    <row r="1184" spans="1:4" ht="17.25" thickBot="1">
      <c r="A1184" s="3"/>
      <c r="B1184" s="4" t="s">
        <v>1221</v>
      </c>
      <c r="C1184" s="4">
        <v>0</v>
      </c>
      <c r="D1184" s="4" t="s">
        <v>4</v>
      </c>
    </row>
    <row r="1185" spans="1:4" ht="17.25" thickBot="1">
      <c r="A1185" s="3"/>
      <c r="B1185" s="4" t="s">
        <v>1222</v>
      </c>
      <c r="C1185" s="4">
        <v>0</v>
      </c>
      <c r="D1185" s="4" t="s">
        <v>4</v>
      </c>
    </row>
    <row r="1186" spans="1:4" ht="17.25" thickBot="1">
      <c r="A1186" s="3"/>
      <c r="B1186" s="4" t="s">
        <v>1223</v>
      </c>
      <c r="C1186" s="4">
        <v>0</v>
      </c>
      <c r="D1186" s="4" t="s">
        <v>4</v>
      </c>
    </row>
    <row r="1187" spans="1:4" ht="17.25" thickBot="1">
      <c r="A1187" s="3"/>
      <c r="B1187" s="4" t="s">
        <v>1224</v>
      </c>
      <c r="C1187" s="4">
        <v>0</v>
      </c>
      <c r="D1187" s="4" t="s">
        <v>4</v>
      </c>
    </row>
    <row r="1188" spans="1:4" ht="17.25" thickBot="1">
      <c r="A1188" s="3"/>
      <c r="B1188" s="4" t="s">
        <v>1225</v>
      </c>
      <c r="C1188" s="4">
        <v>0</v>
      </c>
      <c r="D1188" s="4" t="s">
        <v>4</v>
      </c>
    </row>
    <row r="1189" spans="1:4" ht="17.25" thickBot="1">
      <c r="A1189" s="3"/>
      <c r="B1189" s="4" t="s">
        <v>1226</v>
      </c>
      <c r="C1189" s="4">
        <v>0</v>
      </c>
      <c r="D1189" s="4" t="s">
        <v>4</v>
      </c>
    </row>
    <row r="1190" spans="1:4" ht="17.25" thickBot="1">
      <c r="A1190" s="3"/>
      <c r="B1190" s="4" t="s">
        <v>1227</v>
      </c>
      <c r="C1190" s="4">
        <v>0</v>
      </c>
      <c r="D1190" s="4" t="s">
        <v>4</v>
      </c>
    </row>
    <row r="1191" spans="1:4" ht="17.25" thickBot="1">
      <c r="A1191" s="3"/>
      <c r="B1191" s="4" t="s">
        <v>1228</v>
      </c>
      <c r="C1191" s="4">
        <v>0</v>
      </c>
      <c r="D1191" s="4" t="s">
        <v>4</v>
      </c>
    </row>
    <row r="1192" spans="1:4" ht="17.25" thickBot="1">
      <c r="A1192" s="3"/>
      <c r="B1192" s="4" t="s">
        <v>1229</v>
      </c>
      <c r="C1192" s="4">
        <v>1.2663250799999999E-2</v>
      </c>
      <c r="D1192" s="4" t="s">
        <v>4</v>
      </c>
    </row>
    <row r="1193" spans="1:4" ht="17.25" thickBot="1">
      <c r="A1193" s="3"/>
      <c r="B1193" s="4" t="s">
        <v>1230</v>
      </c>
      <c r="C1193" s="4">
        <v>2.8296213600000002E-2</v>
      </c>
      <c r="D1193" s="4" t="s">
        <v>4</v>
      </c>
    </row>
    <row r="1194" spans="1:4" ht="17.25" thickBot="1">
      <c r="A1194" s="3"/>
      <c r="B1194" s="4" t="s">
        <v>1231</v>
      </c>
      <c r="C1194" s="4">
        <v>4.4987592799999997E-2</v>
      </c>
      <c r="D1194" s="4" t="s">
        <v>4</v>
      </c>
    </row>
    <row r="1195" spans="1:4" ht="17.25" thickBot="1">
      <c r="A1195" s="3"/>
      <c r="B1195" s="4" t="s">
        <v>1232</v>
      </c>
      <c r="C1195" s="4">
        <v>4.4987592799999997E-2</v>
      </c>
      <c r="D1195" s="4" t="s">
        <v>4</v>
      </c>
    </row>
    <row r="1196" spans="1:4" ht="17.25" thickBot="1">
      <c r="A1196" s="3"/>
      <c r="B1196" s="4" t="s">
        <v>1233</v>
      </c>
      <c r="C1196" s="4">
        <v>4.4987592799999997E-2</v>
      </c>
      <c r="D1196" s="4" t="s">
        <v>4</v>
      </c>
    </row>
    <row r="1197" spans="1:4" ht="17.25" thickBot="1">
      <c r="A1197" s="3"/>
      <c r="B1197" s="4" t="s">
        <v>1234</v>
      </c>
      <c r="C1197" s="4">
        <v>5.1675275E-2</v>
      </c>
      <c r="D1197" s="4" t="s">
        <v>4</v>
      </c>
    </row>
    <row r="1198" spans="1:4" ht="17.25" thickBot="1">
      <c r="A1198" s="3"/>
      <c r="B1198" s="4" t="s">
        <v>1235</v>
      </c>
      <c r="C1198" s="4">
        <v>5.87605909E-2</v>
      </c>
      <c r="D1198" s="4" t="s">
        <v>4</v>
      </c>
    </row>
    <row r="1199" spans="1:4" ht="17.25" thickBot="1">
      <c r="A1199" s="3"/>
      <c r="B1199" s="4" t="s">
        <v>1236</v>
      </c>
      <c r="C1199" s="4">
        <v>6.2639892099999997E-2</v>
      </c>
      <c r="D1199" s="4" t="s">
        <v>4</v>
      </c>
    </row>
    <row r="1200" spans="1:4" ht="17.25" thickBot="1">
      <c r="A1200" s="3"/>
      <c r="B1200" s="4" t="s">
        <v>1237</v>
      </c>
      <c r="C1200" s="4">
        <v>4.2097989500000002E-2</v>
      </c>
      <c r="D1200" s="4" t="s">
        <v>4</v>
      </c>
    </row>
    <row r="1201" spans="1:4" ht="17.25" thickBot="1">
      <c r="A1201" s="3"/>
      <c r="B1201" s="4" t="s">
        <v>1238</v>
      </c>
      <c r="C1201" s="4">
        <v>1.9362537199999998E-2</v>
      </c>
      <c r="D1201" s="4" t="s">
        <v>4</v>
      </c>
    </row>
  </sheetData>
  <phoneticPr fontId="3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C3" sqref="C3"/>
    </sheetView>
  </sheetViews>
  <sheetFormatPr defaultRowHeight="16.5"/>
  <sheetData>
    <row r="3" spans="2:2">
      <c r="B3">
        <v>37356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59"/>
  <sheetViews>
    <sheetView topLeftCell="Q1" zoomScale="85" zoomScaleNormal="85" workbookViewId="0">
      <selection activeCell="AC1" sqref="AC1:AC1048576"/>
    </sheetView>
  </sheetViews>
  <sheetFormatPr defaultRowHeight="16.5"/>
  <cols>
    <col min="9" max="9" width="4.5" customWidth="1"/>
    <col min="17" max="20" width="10.625" customWidth="1"/>
  </cols>
  <sheetData>
    <row r="1" spans="2:30" ht="17.25" thickBot="1"/>
    <row r="2" spans="2:30" ht="17.25" thickBot="1">
      <c r="B2" s="1"/>
      <c r="C2" s="2" t="s">
        <v>0</v>
      </c>
      <c r="D2" s="2" t="s">
        <v>1</v>
      </c>
      <c r="E2" s="2" t="s">
        <v>2</v>
      </c>
      <c r="F2" s="12"/>
      <c r="G2" s="12"/>
      <c r="H2" s="12"/>
      <c r="I2" s="12"/>
      <c r="J2" s="12"/>
      <c r="K2" s="12"/>
      <c r="L2" s="12"/>
      <c r="M2" s="12"/>
      <c r="N2" s="12"/>
      <c r="O2" s="12"/>
      <c r="V2" s="1"/>
      <c r="W2" s="2" t="s">
        <v>0</v>
      </c>
      <c r="X2" s="2" t="s">
        <v>1</v>
      </c>
      <c r="Y2" s="2" t="s">
        <v>2</v>
      </c>
      <c r="AA2" s="1"/>
      <c r="AB2" s="2" t="s">
        <v>0</v>
      </c>
      <c r="AC2" s="2" t="s">
        <v>1</v>
      </c>
      <c r="AD2" s="2" t="s">
        <v>2</v>
      </c>
    </row>
    <row r="3" spans="2:30" ht="30.75" thickBot="1">
      <c r="B3" s="3"/>
      <c r="C3" s="4" t="s">
        <v>3</v>
      </c>
      <c r="D3" s="4">
        <v>0</v>
      </c>
      <c r="E3" s="4" t="s">
        <v>311</v>
      </c>
      <c r="F3" s="13"/>
      <c r="G3" s="13"/>
      <c r="H3" s="13"/>
      <c r="I3" s="13"/>
      <c r="J3" s="13"/>
      <c r="K3" s="13"/>
      <c r="L3" s="13"/>
      <c r="M3" s="13"/>
      <c r="N3" s="13"/>
      <c r="O3" s="13"/>
      <c r="V3" s="3"/>
      <c r="W3" s="4" t="s">
        <v>3</v>
      </c>
      <c r="X3" s="4">
        <v>256</v>
      </c>
      <c r="Y3" s="4" t="s">
        <v>311</v>
      </c>
      <c r="AA3" s="3"/>
      <c r="AB3" s="4" t="s">
        <v>3</v>
      </c>
      <c r="AC3" s="4">
        <v>256</v>
      </c>
      <c r="AD3" s="4" t="s">
        <v>311</v>
      </c>
    </row>
    <row r="4" spans="2:30" ht="30.75" thickBot="1">
      <c r="B4" s="3"/>
      <c r="C4" s="4" t="s">
        <v>5</v>
      </c>
      <c r="D4" s="4">
        <v>32366</v>
      </c>
      <c r="E4" s="4" t="s">
        <v>311</v>
      </c>
      <c r="F4" s="13"/>
      <c r="G4" s="13">
        <f>D3+32366</f>
        <v>32366</v>
      </c>
      <c r="H4" s="13">
        <f>D4-G4</f>
        <v>0</v>
      </c>
      <c r="I4" s="13"/>
      <c r="J4" s="13"/>
      <c r="K4" s="13"/>
      <c r="L4" s="13"/>
      <c r="M4" s="13"/>
      <c r="N4" s="13"/>
      <c r="O4" s="13"/>
      <c r="Q4">
        <f>D4-D3</f>
        <v>32366</v>
      </c>
      <c r="V4" s="3"/>
      <c r="W4" s="4" t="s">
        <v>5</v>
      </c>
      <c r="X4" s="4">
        <v>67</v>
      </c>
      <c r="Y4" s="4" t="s">
        <v>311</v>
      </c>
      <c r="AA4" s="3"/>
      <c r="AB4" s="4" t="s">
        <v>5</v>
      </c>
      <c r="AC4" s="4">
        <v>111</v>
      </c>
      <c r="AD4" s="4" t="s">
        <v>311</v>
      </c>
    </row>
    <row r="5" spans="2:30" ht="30.75" thickBot="1">
      <c r="B5" s="3"/>
      <c r="C5" s="4" t="s">
        <v>6</v>
      </c>
      <c r="D5" s="4">
        <v>62420</v>
      </c>
      <c r="E5" s="4" t="s">
        <v>311</v>
      </c>
      <c r="F5" s="13"/>
      <c r="G5" s="13">
        <f t="shared" ref="G5:G68" si="0">D4+32366</f>
        <v>64732</v>
      </c>
      <c r="H5" s="13">
        <f t="shared" ref="H5:H68" si="1">D5-G5</f>
        <v>-2312</v>
      </c>
      <c r="I5" s="13"/>
      <c r="J5" s="13">
        <f>D3+62420</f>
        <v>62420</v>
      </c>
      <c r="K5" s="13">
        <f>D5-J5</f>
        <v>0</v>
      </c>
      <c r="L5" s="13"/>
      <c r="M5" s="13"/>
      <c r="N5" s="13"/>
      <c r="O5" s="13"/>
      <c r="Q5">
        <f t="shared" ref="Q5:Q68" si="2">D5-D4</f>
        <v>30054</v>
      </c>
      <c r="V5" s="3"/>
      <c r="W5" s="4" t="s">
        <v>6</v>
      </c>
      <c r="X5" s="4">
        <v>18</v>
      </c>
      <c r="Y5" s="4" t="s">
        <v>311</v>
      </c>
      <c r="AA5" s="3"/>
      <c r="AB5" s="4" t="s">
        <v>6</v>
      </c>
      <c r="AC5" s="4">
        <v>112</v>
      </c>
      <c r="AD5" s="4" t="s">
        <v>311</v>
      </c>
    </row>
    <row r="6" spans="2:30" ht="30.75" thickBot="1">
      <c r="B6" s="3"/>
      <c r="C6" s="4" t="s">
        <v>7</v>
      </c>
      <c r="D6" s="4">
        <v>90163</v>
      </c>
      <c r="E6" s="4" t="s">
        <v>311</v>
      </c>
      <c r="F6" s="13"/>
      <c r="G6" s="13">
        <f t="shared" si="0"/>
        <v>94786</v>
      </c>
      <c r="H6" s="13">
        <f t="shared" si="1"/>
        <v>-4623</v>
      </c>
      <c r="I6" s="13"/>
      <c r="J6" s="13">
        <f>D4+62420</f>
        <v>94786</v>
      </c>
      <c r="K6" s="13">
        <f t="shared" ref="K6:K69" si="3">D6-J6</f>
        <v>-4623</v>
      </c>
      <c r="L6" s="13"/>
      <c r="M6" s="13"/>
      <c r="N6" s="13"/>
      <c r="O6" s="13"/>
      <c r="Q6">
        <f t="shared" si="2"/>
        <v>27743</v>
      </c>
      <c r="V6" s="3"/>
      <c r="W6" s="4" t="s">
        <v>7</v>
      </c>
      <c r="X6" s="4">
        <v>34</v>
      </c>
      <c r="Y6" s="4" t="s">
        <v>311</v>
      </c>
      <c r="AA6" s="3"/>
      <c r="AB6" s="4" t="s">
        <v>7</v>
      </c>
      <c r="AC6" s="4">
        <v>58</v>
      </c>
      <c r="AD6" s="4" t="s">
        <v>311</v>
      </c>
    </row>
    <row r="7" spans="2:30" ht="30.75" thickBot="1">
      <c r="B7" s="3"/>
      <c r="C7" s="4" t="s">
        <v>8</v>
      </c>
      <c r="D7" s="4">
        <v>122529</v>
      </c>
      <c r="E7" s="4" t="s">
        <v>311</v>
      </c>
      <c r="F7" s="13"/>
      <c r="G7" s="13">
        <f t="shared" si="0"/>
        <v>122529</v>
      </c>
      <c r="H7" s="13">
        <f t="shared" si="1"/>
        <v>0</v>
      </c>
      <c r="I7" s="13"/>
      <c r="J7" s="13">
        <f t="shared" ref="J7:J70" si="4">D5+62420</f>
        <v>124840</v>
      </c>
      <c r="K7" s="13">
        <f t="shared" si="3"/>
        <v>-2311</v>
      </c>
      <c r="L7" s="13"/>
      <c r="M7" s="13"/>
      <c r="N7" s="13"/>
      <c r="O7" s="13"/>
      <c r="Q7">
        <f t="shared" si="2"/>
        <v>32366</v>
      </c>
      <c r="V7" s="3"/>
      <c r="W7" s="4" t="s">
        <v>8</v>
      </c>
      <c r="X7" s="4">
        <v>32</v>
      </c>
      <c r="Y7" s="4" t="s">
        <v>311</v>
      </c>
      <c r="AA7" s="3"/>
      <c r="AB7" s="4" t="s">
        <v>8</v>
      </c>
      <c r="AC7" s="4">
        <v>220</v>
      </c>
      <c r="AD7" s="4" t="s">
        <v>311</v>
      </c>
    </row>
    <row r="8" spans="2:30" ht="30.75" thickBot="1">
      <c r="B8" s="3"/>
      <c r="C8" s="4" t="s">
        <v>9</v>
      </c>
      <c r="D8" s="4">
        <v>156437</v>
      </c>
      <c r="E8" s="4" t="s">
        <v>311</v>
      </c>
      <c r="F8" s="13"/>
      <c r="G8" s="13">
        <f t="shared" si="0"/>
        <v>154895</v>
      </c>
      <c r="H8" s="13">
        <f t="shared" si="1"/>
        <v>1542</v>
      </c>
      <c r="I8" s="13"/>
      <c r="J8" s="13">
        <f t="shared" si="4"/>
        <v>152583</v>
      </c>
      <c r="K8" s="13">
        <f t="shared" si="3"/>
        <v>3854</v>
      </c>
      <c r="L8" s="13"/>
      <c r="M8" s="13"/>
      <c r="N8" s="13"/>
      <c r="O8" s="13"/>
      <c r="Q8">
        <f t="shared" si="2"/>
        <v>33908</v>
      </c>
      <c r="V8" s="3"/>
      <c r="W8" s="4" t="s">
        <v>9</v>
      </c>
      <c r="X8" s="4">
        <v>20</v>
      </c>
      <c r="Y8" s="4" t="s">
        <v>311</v>
      </c>
      <c r="AA8" s="3"/>
      <c r="AB8" s="4" t="s">
        <v>9</v>
      </c>
      <c r="AC8" s="4">
        <v>110</v>
      </c>
      <c r="AD8" s="4" t="s">
        <v>311</v>
      </c>
    </row>
    <row r="9" spans="2:30" ht="30.75" thickBot="1">
      <c r="B9" s="3"/>
      <c r="C9" s="4" t="s">
        <v>10</v>
      </c>
      <c r="D9" s="4">
        <v>185721</v>
      </c>
      <c r="E9" s="4" t="s">
        <v>311</v>
      </c>
      <c r="F9" s="13"/>
      <c r="G9" s="13">
        <f t="shared" si="0"/>
        <v>188803</v>
      </c>
      <c r="H9" s="13">
        <f t="shared" si="1"/>
        <v>-3082</v>
      </c>
      <c r="I9" s="13"/>
      <c r="J9" s="13">
        <f t="shared" si="4"/>
        <v>184949</v>
      </c>
      <c r="K9" s="13">
        <f t="shared" si="3"/>
        <v>772</v>
      </c>
      <c r="L9" s="13"/>
      <c r="M9" s="13"/>
      <c r="N9" s="13"/>
      <c r="O9" s="13"/>
      <c r="Q9">
        <f t="shared" si="2"/>
        <v>29284</v>
      </c>
      <c r="V9" s="3"/>
      <c r="W9" s="4" t="s">
        <v>10</v>
      </c>
      <c r="X9" s="4">
        <v>34</v>
      </c>
      <c r="Y9" s="4" t="s">
        <v>311</v>
      </c>
      <c r="AA9" s="3"/>
      <c r="AB9" s="4" t="s">
        <v>10</v>
      </c>
      <c r="AC9" s="4">
        <v>112</v>
      </c>
      <c r="AD9" s="4" t="s">
        <v>311</v>
      </c>
    </row>
    <row r="10" spans="2:30" ht="30.75" thickBot="1">
      <c r="B10" s="3"/>
      <c r="C10" s="4" t="s">
        <v>11</v>
      </c>
      <c r="D10" s="4">
        <v>213464</v>
      </c>
      <c r="E10" s="4" t="s">
        <v>311</v>
      </c>
      <c r="F10" s="13"/>
      <c r="G10" s="13">
        <f t="shared" si="0"/>
        <v>218087</v>
      </c>
      <c r="H10" s="13">
        <f t="shared" si="1"/>
        <v>-4623</v>
      </c>
      <c r="I10" s="13"/>
      <c r="J10" s="13">
        <f t="shared" si="4"/>
        <v>218857</v>
      </c>
      <c r="K10" s="13">
        <f t="shared" si="3"/>
        <v>-5393</v>
      </c>
      <c r="L10" s="13"/>
      <c r="M10" s="13"/>
      <c r="N10" s="13"/>
      <c r="O10" s="13"/>
      <c r="Q10">
        <f t="shared" si="2"/>
        <v>27743</v>
      </c>
      <c r="V10" s="3"/>
      <c r="W10" s="4" t="s">
        <v>11</v>
      </c>
      <c r="X10" s="4">
        <v>47</v>
      </c>
      <c r="Y10" s="4" t="s">
        <v>311</v>
      </c>
      <c r="AA10" s="3"/>
      <c r="AB10" s="4" t="s">
        <v>11</v>
      </c>
      <c r="AC10" s="4">
        <v>56</v>
      </c>
      <c r="AD10" s="4" t="s">
        <v>311</v>
      </c>
    </row>
    <row r="11" spans="2:30" ht="30.75" thickBot="1">
      <c r="B11" s="3"/>
      <c r="C11" s="4" t="s">
        <v>12</v>
      </c>
      <c r="D11" s="4">
        <v>246601</v>
      </c>
      <c r="E11" s="4" t="s">
        <v>311</v>
      </c>
      <c r="F11" s="13"/>
      <c r="G11" s="13">
        <f t="shared" si="0"/>
        <v>245830</v>
      </c>
      <c r="H11" s="13">
        <f t="shared" si="1"/>
        <v>771</v>
      </c>
      <c r="I11" s="13"/>
      <c r="J11" s="13">
        <f t="shared" si="4"/>
        <v>248141</v>
      </c>
      <c r="K11" s="13">
        <f t="shared" si="3"/>
        <v>-1540</v>
      </c>
      <c r="L11" s="13"/>
      <c r="M11" s="13"/>
      <c r="N11" s="13"/>
      <c r="O11" s="13"/>
      <c r="Q11">
        <f t="shared" si="2"/>
        <v>33137</v>
      </c>
      <c r="V11" s="3"/>
      <c r="W11" s="4" t="s">
        <v>12</v>
      </c>
      <c r="X11" s="4">
        <v>11</v>
      </c>
      <c r="Y11" s="4" t="s">
        <v>311</v>
      </c>
      <c r="AA11" s="3"/>
      <c r="AB11" s="4" t="s">
        <v>12</v>
      </c>
      <c r="AC11" s="4">
        <v>218</v>
      </c>
      <c r="AD11" s="4" t="s">
        <v>311</v>
      </c>
    </row>
    <row r="12" spans="2:30" ht="30.75" thickBot="1">
      <c r="B12" s="3"/>
      <c r="C12" s="4" t="s">
        <v>13</v>
      </c>
      <c r="D12" s="4">
        <v>335994</v>
      </c>
      <c r="E12" s="4" t="s">
        <v>311</v>
      </c>
      <c r="F12" s="13"/>
      <c r="G12" s="13">
        <f t="shared" si="0"/>
        <v>278967</v>
      </c>
      <c r="H12" s="13">
        <f t="shared" si="1"/>
        <v>57027</v>
      </c>
      <c r="I12" s="13"/>
      <c r="J12" s="13">
        <f t="shared" si="4"/>
        <v>275884</v>
      </c>
      <c r="K12" s="13">
        <f t="shared" si="3"/>
        <v>60110</v>
      </c>
      <c r="L12" s="13"/>
      <c r="M12" s="13"/>
      <c r="N12" s="13"/>
      <c r="O12" s="13"/>
      <c r="Q12">
        <f t="shared" si="2"/>
        <v>89393</v>
      </c>
      <c r="V12" s="3"/>
      <c r="W12" s="4" t="s">
        <v>13</v>
      </c>
      <c r="X12" s="4">
        <v>4</v>
      </c>
      <c r="Y12" s="4" t="s">
        <v>311</v>
      </c>
      <c r="AA12" s="3"/>
      <c r="AB12" s="4" t="s">
        <v>13</v>
      </c>
      <c r="AC12" s="4">
        <v>110</v>
      </c>
      <c r="AD12" s="4" t="s">
        <v>311</v>
      </c>
    </row>
    <row r="13" spans="2:30" ht="30.75" thickBot="1">
      <c r="B13" s="3"/>
      <c r="C13" s="4" t="s">
        <v>14</v>
      </c>
      <c r="D13" s="4">
        <v>366819</v>
      </c>
      <c r="E13" s="4" t="s">
        <v>311</v>
      </c>
      <c r="F13" s="13"/>
      <c r="G13" s="13">
        <f t="shared" si="0"/>
        <v>368360</v>
      </c>
      <c r="H13" s="13">
        <f t="shared" si="1"/>
        <v>-1541</v>
      </c>
      <c r="I13" s="13"/>
      <c r="J13" s="13">
        <f t="shared" si="4"/>
        <v>309021</v>
      </c>
      <c r="K13" s="13">
        <f t="shared" si="3"/>
        <v>57798</v>
      </c>
      <c r="L13" s="13"/>
      <c r="M13" s="13"/>
      <c r="N13" s="13"/>
      <c r="O13" s="13"/>
      <c r="Q13">
        <f t="shared" si="2"/>
        <v>30825</v>
      </c>
      <c r="V13" s="3"/>
      <c r="W13" s="4" t="s">
        <v>14</v>
      </c>
      <c r="X13" s="4">
        <v>31</v>
      </c>
      <c r="Y13" s="4" t="s">
        <v>311</v>
      </c>
      <c r="AA13" s="3"/>
      <c r="AB13" s="4" t="s">
        <v>14</v>
      </c>
      <c r="AC13" s="4">
        <v>107</v>
      </c>
      <c r="AD13" s="4" t="s">
        <v>311</v>
      </c>
    </row>
    <row r="14" spans="2:30" ht="30.75" thickBot="1">
      <c r="B14" s="3"/>
      <c r="C14" s="4" t="s">
        <v>15</v>
      </c>
      <c r="D14" s="4">
        <v>399185</v>
      </c>
      <c r="E14" s="4" t="s">
        <v>311</v>
      </c>
      <c r="F14" s="13"/>
      <c r="G14" s="13">
        <f t="shared" si="0"/>
        <v>399185</v>
      </c>
      <c r="H14" s="13">
        <f t="shared" si="1"/>
        <v>0</v>
      </c>
      <c r="I14" s="13"/>
      <c r="J14" s="13">
        <f t="shared" si="4"/>
        <v>398414</v>
      </c>
      <c r="K14" s="13">
        <f t="shared" si="3"/>
        <v>771</v>
      </c>
      <c r="L14" s="13"/>
      <c r="M14" s="13"/>
      <c r="N14" s="13"/>
      <c r="O14" s="13"/>
      <c r="Q14">
        <f t="shared" si="2"/>
        <v>32366</v>
      </c>
      <c r="V14" s="3"/>
      <c r="W14" s="4" t="s">
        <v>15</v>
      </c>
      <c r="X14" s="4">
        <v>12</v>
      </c>
      <c r="Y14" s="4" t="s">
        <v>311</v>
      </c>
      <c r="AA14" s="3"/>
      <c r="AB14" s="4" t="s">
        <v>15</v>
      </c>
      <c r="AC14" s="4">
        <v>56</v>
      </c>
      <c r="AD14" s="4" t="s">
        <v>311</v>
      </c>
    </row>
    <row r="15" spans="2:30" ht="30.75" thickBot="1">
      <c r="B15" s="3"/>
      <c r="C15" s="4" t="s">
        <v>16</v>
      </c>
      <c r="D15" s="4">
        <v>426928</v>
      </c>
      <c r="E15" s="4" t="s">
        <v>311</v>
      </c>
      <c r="F15" s="13"/>
      <c r="G15" s="13">
        <f t="shared" si="0"/>
        <v>431551</v>
      </c>
      <c r="H15" s="13">
        <f t="shared" si="1"/>
        <v>-4623</v>
      </c>
      <c r="I15" s="13"/>
      <c r="J15" s="13">
        <f t="shared" si="4"/>
        <v>429239</v>
      </c>
      <c r="K15" s="13">
        <f t="shared" si="3"/>
        <v>-2311</v>
      </c>
      <c r="L15" s="13"/>
      <c r="M15" s="13"/>
      <c r="N15" s="13"/>
      <c r="O15" s="13"/>
      <c r="Q15">
        <f t="shared" si="2"/>
        <v>27743</v>
      </c>
      <c r="V15" s="3"/>
      <c r="W15" s="4" t="s">
        <v>16</v>
      </c>
      <c r="X15" s="4">
        <v>16</v>
      </c>
      <c r="Y15" s="4" t="s">
        <v>311</v>
      </c>
      <c r="AA15" s="3"/>
      <c r="AB15" s="4" t="s">
        <v>16</v>
      </c>
      <c r="AC15" s="4">
        <v>216</v>
      </c>
      <c r="AD15" s="4" t="s">
        <v>311</v>
      </c>
    </row>
    <row r="16" spans="2:30" ht="30.75" thickBot="1">
      <c r="B16" s="3"/>
      <c r="C16" s="4" t="s">
        <v>17</v>
      </c>
      <c r="D16" s="4">
        <v>481642</v>
      </c>
      <c r="E16" s="4" t="s">
        <v>311</v>
      </c>
      <c r="F16" s="13"/>
      <c r="G16" s="13">
        <f t="shared" si="0"/>
        <v>459294</v>
      </c>
      <c r="H16" s="13">
        <f t="shared" si="1"/>
        <v>22348</v>
      </c>
      <c r="I16" s="13"/>
      <c r="J16" s="13">
        <f t="shared" si="4"/>
        <v>461605</v>
      </c>
      <c r="K16" s="13">
        <f t="shared" si="3"/>
        <v>20037</v>
      </c>
      <c r="L16" s="13"/>
      <c r="M16" s="13"/>
      <c r="N16" s="13"/>
      <c r="O16" s="13"/>
      <c r="Q16">
        <f t="shared" si="2"/>
        <v>54714</v>
      </c>
      <c r="V16" s="3"/>
      <c r="W16" s="4" t="s">
        <v>17</v>
      </c>
      <c r="X16" s="4">
        <v>10</v>
      </c>
      <c r="Y16" s="4" t="s">
        <v>311</v>
      </c>
      <c r="AA16" s="3"/>
      <c r="AB16" s="4" t="s">
        <v>17</v>
      </c>
      <c r="AC16" s="4">
        <v>107</v>
      </c>
      <c r="AD16" s="4" t="s">
        <v>311</v>
      </c>
    </row>
    <row r="17" spans="2:30" ht="30.75" thickBot="1">
      <c r="B17" s="3"/>
      <c r="C17" s="4" t="s">
        <v>18</v>
      </c>
      <c r="D17" s="4">
        <v>514008</v>
      </c>
      <c r="E17" s="4" t="s">
        <v>311</v>
      </c>
      <c r="F17" s="13"/>
      <c r="G17" s="13">
        <f t="shared" si="0"/>
        <v>514008</v>
      </c>
      <c r="H17" s="13">
        <f t="shared" si="1"/>
        <v>0</v>
      </c>
      <c r="I17" s="13"/>
      <c r="J17" s="13">
        <f t="shared" si="4"/>
        <v>489348</v>
      </c>
      <c r="K17" s="13">
        <f t="shared" si="3"/>
        <v>24660</v>
      </c>
      <c r="L17" s="13"/>
      <c r="M17" s="13"/>
      <c r="N17" s="13"/>
      <c r="O17" s="13"/>
      <c r="Q17">
        <f t="shared" si="2"/>
        <v>32366</v>
      </c>
      <c r="V17" s="3"/>
      <c r="W17" s="4" t="s">
        <v>18</v>
      </c>
      <c r="X17" s="4">
        <v>3</v>
      </c>
      <c r="Y17" s="4" t="s">
        <v>311</v>
      </c>
      <c r="AA17" s="3"/>
      <c r="AB17" s="4" t="s">
        <v>18</v>
      </c>
      <c r="AC17" s="4">
        <v>104</v>
      </c>
      <c r="AD17" s="4" t="s">
        <v>311</v>
      </c>
    </row>
    <row r="18" spans="2:30" ht="30.75" thickBot="1">
      <c r="B18" s="3"/>
      <c r="C18" s="4" t="s">
        <v>19</v>
      </c>
      <c r="D18" s="4">
        <v>541751</v>
      </c>
      <c r="E18" s="4" t="s">
        <v>311</v>
      </c>
      <c r="F18" s="13"/>
      <c r="G18" s="13">
        <f t="shared" si="0"/>
        <v>546374</v>
      </c>
      <c r="H18" s="13">
        <f t="shared" si="1"/>
        <v>-4623</v>
      </c>
      <c r="I18" s="13"/>
      <c r="J18" s="13">
        <f t="shared" si="4"/>
        <v>544062</v>
      </c>
      <c r="K18" s="13">
        <f t="shared" si="3"/>
        <v>-2311</v>
      </c>
      <c r="L18" s="13"/>
      <c r="M18" s="13"/>
      <c r="N18" s="13"/>
      <c r="O18" s="13"/>
      <c r="Q18">
        <f t="shared" si="2"/>
        <v>27743</v>
      </c>
      <c r="V18" s="3"/>
      <c r="W18" s="4" t="s">
        <v>19</v>
      </c>
      <c r="X18" s="4">
        <v>17</v>
      </c>
      <c r="Y18" s="4" t="s">
        <v>311</v>
      </c>
      <c r="AA18" s="3"/>
      <c r="AB18" s="4" t="s">
        <v>19</v>
      </c>
      <c r="AC18" s="4">
        <v>55</v>
      </c>
      <c r="AD18" s="4" t="s">
        <v>311</v>
      </c>
    </row>
    <row r="19" spans="2:30" ht="30.75" thickBot="1">
      <c r="B19" s="3"/>
      <c r="C19" s="4" t="s">
        <v>20</v>
      </c>
      <c r="D19" s="4">
        <v>574117</v>
      </c>
      <c r="E19" s="4" t="s">
        <v>311</v>
      </c>
      <c r="F19" s="13"/>
      <c r="G19" s="13">
        <f t="shared" si="0"/>
        <v>574117</v>
      </c>
      <c r="H19" s="13">
        <f t="shared" si="1"/>
        <v>0</v>
      </c>
      <c r="I19" s="13"/>
      <c r="J19" s="13">
        <f t="shared" si="4"/>
        <v>576428</v>
      </c>
      <c r="K19" s="13">
        <f t="shared" si="3"/>
        <v>-2311</v>
      </c>
      <c r="L19" s="13"/>
      <c r="M19" s="13"/>
      <c r="N19" s="13"/>
      <c r="O19" s="13"/>
      <c r="Q19">
        <f t="shared" si="2"/>
        <v>32366</v>
      </c>
      <c r="V19" s="3"/>
      <c r="W19" s="4" t="s">
        <v>20</v>
      </c>
      <c r="X19" s="4">
        <v>12</v>
      </c>
      <c r="Y19" s="4" t="s">
        <v>311</v>
      </c>
      <c r="AA19" s="3"/>
      <c r="AB19" s="4" t="s">
        <v>20</v>
      </c>
      <c r="AC19" s="4">
        <v>207</v>
      </c>
      <c r="AD19" s="4" t="s">
        <v>311</v>
      </c>
    </row>
    <row r="20" spans="2:30" ht="30.75" thickBot="1">
      <c r="B20" s="3"/>
      <c r="C20" s="4" t="s">
        <v>21</v>
      </c>
      <c r="D20" s="4">
        <v>601860</v>
      </c>
      <c r="E20" s="4" t="s">
        <v>311</v>
      </c>
      <c r="F20" s="13"/>
      <c r="G20" s="13">
        <f t="shared" si="0"/>
        <v>606483</v>
      </c>
      <c r="H20" s="13">
        <f t="shared" si="1"/>
        <v>-4623</v>
      </c>
      <c r="I20" s="13"/>
      <c r="J20" s="13">
        <f t="shared" si="4"/>
        <v>604171</v>
      </c>
      <c r="K20" s="13">
        <f t="shared" si="3"/>
        <v>-2311</v>
      </c>
      <c r="L20" s="13"/>
      <c r="M20" s="13"/>
      <c r="N20" s="13"/>
      <c r="O20" s="13"/>
      <c r="Q20">
        <f t="shared" si="2"/>
        <v>27743</v>
      </c>
      <c r="V20" s="3"/>
      <c r="W20" s="4" t="s">
        <v>21</v>
      </c>
      <c r="X20" s="4">
        <v>32</v>
      </c>
      <c r="Y20" s="4" t="s">
        <v>311</v>
      </c>
      <c r="AA20" s="3"/>
      <c r="AB20" s="4" t="s">
        <v>21</v>
      </c>
      <c r="AC20" s="4">
        <v>54</v>
      </c>
      <c r="AD20" s="4" t="s">
        <v>311</v>
      </c>
    </row>
    <row r="21" spans="2:30" ht="30.75" thickBot="1">
      <c r="B21" s="3"/>
      <c r="C21" s="4" t="s">
        <v>22</v>
      </c>
      <c r="D21" s="4">
        <v>634226</v>
      </c>
      <c r="E21" s="4" t="s">
        <v>311</v>
      </c>
      <c r="F21" s="13"/>
      <c r="G21" s="13">
        <f t="shared" si="0"/>
        <v>634226</v>
      </c>
      <c r="H21" s="13">
        <f t="shared" si="1"/>
        <v>0</v>
      </c>
      <c r="I21" s="13"/>
      <c r="J21" s="13">
        <f t="shared" si="4"/>
        <v>636537</v>
      </c>
      <c r="K21" s="13">
        <f t="shared" si="3"/>
        <v>-2311</v>
      </c>
      <c r="L21" s="13"/>
      <c r="M21" s="13"/>
      <c r="N21" s="13"/>
      <c r="O21" s="13"/>
      <c r="Q21">
        <f t="shared" si="2"/>
        <v>32366</v>
      </c>
      <c r="V21" s="3"/>
      <c r="W21" s="4" t="s">
        <v>22</v>
      </c>
      <c r="X21" s="4">
        <v>12</v>
      </c>
      <c r="Y21" s="4" t="s">
        <v>311</v>
      </c>
      <c r="AA21" s="3"/>
      <c r="AB21" s="4" t="s">
        <v>22</v>
      </c>
      <c r="AC21" s="4">
        <v>208</v>
      </c>
      <c r="AD21" s="4" t="s">
        <v>311</v>
      </c>
    </row>
    <row r="22" spans="2:30" ht="30.75" thickBot="1">
      <c r="B22" s="3"/>
      <c r="C22" s="4" t="s">
        <v>23</v>
      </c>
      <c r="D22" s="4">
        <v>663510</v>
      </c>
      <c r="E22" s="4" t="s">
        <v>311</v>
      </c>
      <c r="F22" s="13"/>
      <c r="G22" s="13">
        <f t="shared" si="0"/>
        <v>666592</v>
      </c>
      <c r="H22" s="13">
        <f t="shared" si="1"/>
        <v>-3082</v>
      </c>
      <c r="I22" s="13"/>
      <c r="J22" s="13">
        <f t="shared" si="4"/>
        <v>664280</v>
      </c>
      <c r="K22" s="13">
        <f t="shared" si="3"/>
        <v>-770</v>
      </c>
      <c r="L22" s="13"/>
      <c r="M22" s="13"/>
      <c r="N22" s="13"/>
      <c r="O22" s="13"/>
      <c r="Q22">
        <f t="shared" si="2"/>
        <v>29284</v>
      </c>
      <c r="V22" s="3"/>
      <c r="W22" s="4" t="s">
        <v>23</v>
      </c>
      <c r="X22" s="4">
        <v>28</v>
      </c>
      <c r="Y22" s="4" t="s">
        <v>311</v>
      </c>
      <c r="AA22" s="3"/>
      <c r="AB22" s="4" t="s">
        <v>23</v>
      </c>
      <c r="AC22" s="4">
        <v>106</v>
      </c>
      <c r="AD22" s="4" t="s">
        <v>311</v>
      </c>
    </row>
    <row r="23" spans="2:30" ht="30.75" thickBot="1">
      <c r="B23" s="3"/>
      <c r="C23" s="4" t="s">
        <v>24</v>
      </c>
      <c r="D23" s="4">
        <v>695876</v>
      </c>
      <c r="E23" s="4" t="s">
        <v>311</v>
      </c>
      <c r="F23" s="13"/>
      <c r="G23" s="13">
        <f t="shared" si="0"/>
        <v>695876</v>
      </c>
      <c r="H23" s="13">
        <f t="shared" si="1"/>
        <v>0</v>
      </c>
      <c r="I23" s="13"/>
      <c r="J23" s="13">
        <f t="shared" si="4"/>
        <v>696646</v>
      </c>
      <c r="K23" s="13">
        <f t="shared" si="3"/>
        <v>-770</v>
      </c>
      <c r="L23" s="13"/>
      <c r="M23" s="13"/>
      <c r="N23" s="13"/>
      <c r="O23" s="13"/>
      <c r="Q23">
        <f t="shared" si="2"/>
        <v>32366</v>
      </c>
      <c r="V23" s="3"/>
      <c r="W23" s="4" t="s">
        <v>24</v>
      </c>
      <c r="X23" s="4">
        <v>21</v>
      </c>
      <c r="Y23" s="4" t="s">
        <v>311</v>
      </c>
      <c r="AA23" s="3"/>
      <c r="AB23" s="4" t="s">
        <v>24</v>
      </c>
      <c r="AC23" s="4">
        <v>104</v>
      </c>
      <c r="AD23" s="4" t="s">
        <v>311</v>
      </c>
    </row>
    <row r="24" spans="2:30" ht="30.75" thickBot="1">
      <c r="B24" s="3"/>
      <c r="C24" s="4" t="s">
        <v>25</v>
      </c>
      <c r="D24" s="4">
        <v>753673</v>
      </c>
      <c r="E24" s="4" t="s">
        <v>311</v>
      </c>
      <c r="F24" s="13"/>
      <c r="G24" s="13">
        <f t="shared" si="0"/>
        <v>728242</v>
      </c>
      <c r="H24" s="13">
        <f t="shared" si="1"/>
        <v>25431</v>
      </c>
      <c r="I24" s="13"/>
      <c r="J24" s="13">
        <f t="shared" si="4"/>
        <v>725930</v>
      </c>
      <c r="K24" s="13">
        <f t="shared" si="3"/>
        <v>27743</v>
      </c>
      <c r="L24" s="13"/>
      <c r="M24" s="13"/>
      <c r="N24" s="13"/>
      <c r="O24" s="13"/>
      <c r="Q24">
        <f t="shared" si="2"/>
        <v>57797</v>
      </c>
      <c r="V24" s="3"/>
      <c r="W24" s="4" t="s">
        <v>25</v>
      </c>
      <c r="X24" s="4">
        <v>17</v>
      </c>
      <c r="Y24" s="4" t="s">
        <v>311</v>
      </c>
      <c r="AA24" s="3"/>
      <c r="AB24" s="4" t="s">
        <v>25</v>
      </c>
      <c r="AC24" s="4">
        <v>53</v>
      </c>
      <c r="AD24" s="4" t="s">
        <v>311</v>
      </c>
    </row>
    <row r="25" spans="2:30" ht="30.75" thickBot="1">
      <c r="B25" s="3"/>
      <c r="C25" s="4" t="s">
        <v>26</v>
      </c>
      <c r="D25" s="4">
        <v>786039</v>
      </c>
      <c r="E25" s="4" t="s">
        <v>311</v>
      </c>
      <c r="F25" s="13"/>
      <c r="G25" s="13">
        <f t="shared" si="0"/>
        <v>786039</v>
      </c>
      <c r="H25" s="13">
        <f t="shared" si="1"/>
        <v>0</v>
      </c>
      <c r="I25" s="13"/>
      <c r="J25" s="13">
        <f t="shared" si="4"/>
        <v>758296</v>
      </c>
      <c r="K25" s="13">
        <f t="shared" si="3"/>
        <v>27743</v>
      </c>
      <c r="L25" s="13"/>
      <c r="M25" s="13"/>
      <c r="N25" s="13"/>
      <c r="O25" s="13"/>
      <c r="Q25">
        <f t="shared" si="2"/>
        <v>32366</v>
      </c>
      <c r="V25" s="3"/>
      <c r="W25" s="4" t="s">
        <v>26</v>
      </c>
      <c r="X25" s="4">
        <v>5</v>
      </c>
      <c r="Y25" s="4" t="s">
        <v>311</v>
      </c>
      <c r="AA25" s="3"/>
      <c r="AB25" s="4" t="s">
        <v>26</v>
      </c>
      <c r="AC25" s="4">
        <v>210</v>
      </c>
      <c r="AD25" s="4" t="s">
        <v>311</v>
      </c>
    </row>
    <row r="26" spans="2:30" ht="30.75" thickBot="1">
      <c r="B26" s="3"/>
      <c r="C26" s="4" t="s">
        <v>27</v>
      </c>
      <c r="D26" s="4">
        <v>815323</v>
      </c>
      <c r="E26" s="4" t="s">
        <v>311</v>
      </c>
      <c r="F26" s="13"/>
      <c r="G26" s="13">
        <f t="shared" si="0"/>
        <v>818405</v>
      </c>
      <c r="H26" s="13">
        <f t="shared" si="1"/>
        <v>-3082</v>
      </c>
      <c r="I26" s="13"/>
      <c r="J26" s="13">
        <f t="shared" si="4"/>
        <v>816093</v>
      </c>
      <c r="K26" s="13">
        <f t="shared" si="3"/>
        <v>-770</v>
      </c>
      <c r="L26" s="13"/>
      <c r="M26" s="13"/>
      <c r="N26" s="13"/>
      <c r="O26" s="13"/>
      <c r="Q26">
        <f t="shared" si="2"/>
        <v>29284</v>
      </c>
      <c r="V26" s="3"/>
      <c r="W26" s="4" t="s">
        <v>27</v>
      </c>
      <c r="X26" s="4">
        <v>18</v>
      </c>
      <c r="Y26" s="4" t="s">
        <v>311</v>
      </c>
      <c r="AA26" s="3"/>
      <c r="AB26" s="4" t="s">
        <v>27</v>
      </c>
      <c r="AC26" s="4">
        <v>102</v>
      </c>
      <c r="AD26" s="4" t="s">
        <v>311</v>
      </c>
    </row>
    <row r="27" spans="2:30" ht="30.75" thickBot="1">
      <c r="B27" s="3"/>
      <c r="C27" s="4" t="s">
        <v>28</v>
      </c>
      <c r="D27" s="4">
        <v>843066</v>
      </c>
      <c r="E27" s="4" t="s">
        <v>311</v>
      </c>
      <c r="F27" s="13"/>
      <c r="G27" s="13">
        <f t="shared" si="0"/>
        <v>847689</v>
      </c>
      <c r="H27" s="13">
        <f t="shared" si="1"/>
        <v>-4623</v>
      </c>
      <c r="I27" s="13"/>
      <c r="J27" s="13">
        <f t="shared" si="4"/>
        <v>848459</v>
      </c>
      <c r="K27" s="13">
        <f t="shared" si="3"/>
        <v>-5393</v>
      </c>
      <c r="L27" s="13"/>
      <c r="M27" s="13"/>
      <c r="N27" s="13"/>
      <c r="O27" s="13"/>
      <c r="Q27">
        <f t="shared" si="2"/>
        <v>27743</v>
      </c>
      <c r="V27" s="3"/>
      <c r="W27" s="4" t="s">
        <v>28</v>
      </c>
      <c r="X27" s="4">
        <v>11</v>
      </c>
      <c r="Y27" s="4" t="s">
        <v>311</v>
      </c>
      <c r="AA27" s="3"/>
      <c r="AB27" s="4" t="s">
        <v>28</v>
      </c>
      <c r="AC27" s="4">
        <v>101</v>
      </c>
      <c r="AD27" s="4" t="s">
        <v>311</v>
      </c>
    </row>
    <row r="28" spans="2:30" ht="30.75" thickBot="1">
      <c r="B28" s="3"/>
      <c r="C28" s="4" t="s">
        <v>29</v>
      </c>
      <c r="D28" s="4">
        <v>875432</v>
      </c>
      <c r="E28" s="4" t="s">
        <v>311</v>
      </c>
      <c r="F28" s="13"/>
      <c r="G28" s="13">
        <f t="shared" si="0"/>
        <v>875432</v>
      </c>
      <c r="H28" s="13">
        <f t="shared" si="1"/>
        <v>0</v>
      </c>
      <c r="I28" s="13"/>
      <c r="J28" s="13">
        <f t="shared" si="4"/>
        <v>877743</v>
      </c>
      <c r="K28" s="13">
        <f t="shared" si="3"/>
        <v>-2311</v>
      </c>
      <c r="L28" s="13"/>
      <c r="M28" s="13"/>
      <c r="N28" s="13"/>
      <c r="O28" s="13"/>
      <c r="Q28">
        <f t="shared" si="2"/>
        <v>32366</v>
      </c>
      <c r="V28" s="3"/>
      <c r="W28" s="4" t="s">
        <v>29</v>
      </c>
      <c r="X28" s="4">
        <v>8</v>
      </c>
      <c r="Y28" s="4" t="s">
        <v>311</v>
      </c>
      <c r="AA28" s="3"/>
      <c r="AB28" s="4" t="s">
        <v>29</v>
      </c>
      <c r="AC28" s="4">
        <v>53</v>
      </c>
      <c r="AD28" s="4" t="s">
        <v>311</v>
      </c>
    </row>
    <row r="29" spans="2:30" ht="30.75" thickBot="1">
      <c r="B29" s="3"/>
      <c r="C29" s="4" t="s">
        <v>30</v>
      </c>
      <c r="D29" s="4">
        <v>909340</v>
      </c>
      <c r="E29" s="4" t="s">
        <v>311</v>
      </c>
      <c r="F29" s="13"/>
      <c r="G29" s="13">
        <f t="shared" si="0"/>
        <v>907798</v>
      </c>
      <c r="H29" s="13">
        <f t="shared" si="1"/>
        <v>1542</v>
      </c>
      <c r="I29" s="13"/>
      <c r="J29" s="13">
        <f t="shared" si="4"/>
        <v>905486</v>
      </c>
      <c r="K29" s="13">
        <f t="shared" si="3"/>
        <v>3854</v>
      </c>
      <c r="L29" s="13"/>
      <c r="M29" s="13"/>
      <c r="N29" s="13"/>
      <c r="O29" s="13"/>
      <c r="Q29">
        <f t="shared" si="2"/>
        <v>33908</v>
      </c>
      <c r="V29" s="3"/>
      <c r="W29" s="4" t="s">
        <v>30</v>
      </c>
      <c r="X29" s="4">
        <v>4</v>
      </c>
      <c r="Y29" s="4" t="s">
        <v>311</v>
      </c>
      <c r="AA29" s="3"/>
      <c r="AB29" s="4" t="s">
        <v>30</v>
      </c>
      <c r="AC29" s="4">
        <v>200</v>
      </c>
      <c r="AD29" s="4" t="s">
        <v>311</v>
      </c>
    </row>
    <row r="30" spans="2:30" ht="30.75" thickBot="1">
      <c r="B30" s="3"/>
      <c r="C30" s="4" t="s">
        <v>31</v>
      </c>
      <c r="D30" s="4">
        <v>938624</v>
      </c>
      <c r="E30" s="4" t="s">
        <v>311</v>
      </c>
      <c r="F30" s="13"/>
      <c r="G30" s="13">
        <f t="shared" si="0"/>
        <v>941706</v>
      </c>
      <c r="H30" s="13">
        <f t="shared" si="1"/>
        <v>-3082</v>
      </c>
      <c r="I30" s="13"/>
      <c r="J30" s="13">
        <f t="shared" si="4"/>
        <v>937852</v>
      </c>
      <c r="K30" s="13">
        <f t="shared" si="3"/>
        <v>772</v>
      </c>
      <c r="L30" s="13"/>
      <c r="M30" s="13"/>
      <c r="N30" s="13"/>
      <c r="O30" s="13"/>
      <c r="Q30">
        <f t="shared" si="2"/>
        <v>29284</v>
      </c>
      <c r="V30" s="3"/>
      <c r="W30" s="4" t="s">
        <v>31</v>
      </c>
      <c r="X30" s="4">
        <v>17</v>
      </c>
      <c r="Y30" s="4" t="s">
        <v>311</v>
      </c>
      <c r="AA30" s="3"/>
      <c r="AB30" s="4" t="s">
        <v>31</v>
      </c>
      <c r="AC30" s="4">
        <v>102</v>
      </c>
      <c r="AD30" s="4" t="s">
        <v>311</v>
      </c>
    </row>
    <row r="31" spans="2:30" ht="30.75" thickBot="1">
      <c r="B31" s="3"/>
      <c r="C31" s="4" t="s">
        <v>32</v>
      </c>
      <c r="D31" s="4">
        <v>1001044</v>
      </c>
      <c r="E31" s="4" t="s">
        <v>311</v>
      </c>
      <c r="F31" s="13"/>
      <c r="G31" s="13">
        <f t="shared" si="0"/>
        <v>970990</v>
      </c>
      <c r="H31" s="13">
        <f t="shared" si="1"/>
        <v>30054</v>
      </c>
      <c r="I31" s="13"/>
      <c r="J31" s="13">
        <f t="shared" si="4"/>
        <v>971760</v>
      </c>
      <c r="K31" s="13">
        <f t="shared" si="3"/>
        <v>29284</v>
      </c>
      <c r="L31" s="13"/>
      <c r="M31" s="13"/>
      <c r="N31" s="13"/>
      <c r="O31" s="13"/>
      <c r="Q31">
        <f t="shared" si="2"/>
        <v>62420</v>
      </c>
      <c r="V31" s="3"/>
      <c r="W31" s="4" t="s">
        <v>32</v>
      </c>
      <c r="X31" s="4">
        <v>62</v>
      </c>
      <c r="Y31" s="4" t="s">
        <v>311</v>
      </c>
      <c r="AA31" s="3"/>
      <c r="AB31" s="4" t="s">
        <v>32</v>
      </c>
      <c r="AC31" s="4">
        <v>101</v>
      </c>
      <c r="AD31" s="4" t="s">
        <v>311</v>
      </c>
    </row>
    <row r="32" spans="2:30" ht="30.75" thickBot="1">
      <c r="B32" s="3"/>
      <c r="C32" s="4" t="s">
        <v>33</v>
      </c>
      <c r="D32" s="4">
        <v>1031098</v>
      </c>
      <c r="E32" s="4" t="s">
        <v>311</v>
      </c>
      <c r="F32" s="13"/>
      <c r="G32" s="13">
        <f t="shared" si="0"/>
        <v>1033410</v>
      </c>
      <c r="H32" s="13">
        <f t="shared" si="1"/>
        <v>-2312</v>
      </c>
      <c r="I32" s="13"/>
      <c r="J32" s="13">
        <f t="shared" si="4"/>
        <v>1001044</v>
      </c>
      <c r="K32" s="13">
        <f t="shared" si="3"/>
        <v>30054</v>
      </c>
      <c r="L32" s="13"/>
      <c r="M32" s="13"/>
      <c r="N32" s="13"/>
      <c r="O32" s="13"/>
      <c r="Q32">
        <f t="shared" si="2"/>
        <v>30054</v>
      </c>
      <c r="V32" s="3"/>
      <c r="W32" s="4" t="s">
        <v>33</v>
      </c>
      <c r="X32" s="4">
        <v>15</v>
      </c>
      <c r="Y32" s="4" t="s">
        <v>311</v>
      </c>
      <c r="AA32" s="3"/>
      <c r="AB32" s="4" t="s">
        <v>33</v>
      </c>
      <c r="AC32" s="4">
        <v>52</v>
      </c>
      <c r="AD32" s="4" t="s">
        <v>311</v>
      </c>
    </row>
    <row r="33" spans="2:30" ht="30.75" thickBot="1">
      <c r="B33" s="3"/>
      <c r="C33" s="4" t="s">
        <v>34</v>
      </c>
      <c r="D33" s="4">
        <v>1058841</v>
      </c>
      <c r="E33" s="4" t="s">
        <v>311</v>
      </c>
      <c r="F33" s="13"/>
      <c r="G33" s="13">
        <f t="shared" si="0"/>
        <v>1063464</v>
      </c>
      <c r="H33" s="13">
        <f t="shared" si="1"/>
        <v>-4623</v>
      </c>
      <c r="I33" s="13"/>
      <c r="J33" s="13">
        <f t="shared" si="4"/>
        <v>1063464</v>
      </c>
      <c r="K33" s="13">
        <f t="shared" si="3"/>
        <v>-4623</v>
      </c>
      <c r="L33" s="13"/>
      <c r="M33" s="13"/>
      <c r="N33" s="13"/>
      <c r="O33" s="13"/>
      <c r="Q33">
        <f t="shared" si="2"/>
        <v>27743</v>
      </c>
      <c r="V33" s="3"/>
      <c r="W33" s="4" t="s">
        <v>34</v>
      </c>
      <c r="X33" s="4">
        <v>28</v>
      </c>
      <c r="Y33" s="4" t="s">
        <v>311</v>
      </c>
      <c r="AA33" s="3"/>
      <c r="AB33" s="4" t="s">
        <v>34</v>
      </c>
      <c r="AC33" s="4">
        <v>197</v>
      </c>
      <c r="AD33" s="4" t="s">
        <v>311</v>
      </c>
    </row>
    <row r="34" spans="2:30" ht="30.75" thickBot="1">
      <c r="B34" s="3"/>
      <c r="C34" s="4" t="s">
        <v>35</v>
      </c>
      <c r="D34" s="4">
        <v>1091207</v>
      </c>
      <c r="E34" s="4" t="s">
        <v>311</v>
      </c>
      <c r="F34" s="13"/>
      <c r="G34" s="13">
        <f t="shared" si="0"/>
        <v>1091207</v>
      </c>
      <c r="H34" s="13">
        <f t="shared" si="1"/>
        <v>0</v>
      </c>
      <c r="I34" s="13"/>
      <c r="J34" s="13">
        <f t="shared" si="4"/>
        <v>1093518</v>
      </c>
      <c r="K34" s="13">
        <f t="shared" si="3"/>
        <v>-2311</v>
      </c>
      <c r="L34" s="13"/>
      <c r="M34" s="13"/>
      <c r="N34" s="13"/>
      <c r="O34" s="13"/>
      <c r="Q34">
        <f t="shared" si="2"/>
        <v>32366</v>
      </c>
      <c r="V34" s="3"/>
      <c r="W34" s="4" t="s">
        <v>35</v>
      </c>
      <c r="X34" s="4">
        <v>29</v>
      </c>
      <c r="Y34" s="4" t="s">
        <v>311</v>
      </c>
      <c r="AA34" s="3"/>
      <c r="AB34" s="4" t="s">
        <v>35</v>
      </c>
      <c r="AC34" s="4">
        <v>98</v>
      </c>
      <c r="AD34" s="4" t="s">
        <v>311</v>
      </c>
    </row>
    <row r="35" spans="2:30" ht="30.75" thickBot="1">
      <c r="B35" s="3"/>
      <c r="C35" s="4" t="s">
        <v>36</v>
      </c>
      <c r="D35" s="4">
        <v>1125115</v>
      </c>
      <c r="E35" s="4" t="s">
        <v>311</v>
      </c>
      <c r="F35" s="13"/>
      <c r="G35" s="13">
        <f t="shared" si="0"/>
        <v>1123573</v>
      </c>
      <c r="H35" s="13">
        <f t="shared" si="1"/>
        <v>1542</v>
      </c>
      <c r="I35" s="13"/>
      <c r="J35" s="13">
        <f t="shared" si="4"/>
        <v>1121261</v>
      </c>
      <c r="K35" s="13">
        <f t="shared" si="3"/>
        <v>3854</v>
      </c>
      <c r="L35" s="13"/>
      <c r="M35" s="13"/>
      <c r="N35" s="13"/>
      <c r="O35" s="13"/>
      <c r="Q35">
        <f t="shared" si="2"/>
        <v>33908</v>
      </c>
      <c r="V35" s="3"/>
      <c r="W35" s="4" t="s">
        <v>36</v>
      </c>
      <c r="X35" s="4">
        <v>18</v>
      </c>
      <c r="Y35" s="4" t="s">
        <v>311</v>
      </c>
      <c r="AA35" s="3"/>
      <c r="AB35" s="4" t="s">
        <v>36</v>
      </c>
      <c r="AC35" s="4">
        <v>100</v>
      </c>
      <c r="AD35" s="4" t="s">
        <v>311</v>
      </c>
    </row>
    <row r="36" spans="2:30" ht="30.75" thickBot="1">
      <c r="B36" s="3"/>
      <c r="C36" s="4" t="s">
        <v>37</v>
      </c>
      <c r="D36" s="4">
        <v>1154399</v>
      </c>
      <c r="E36" s="4" t="s">
        <v>311</v>
      </c>
      <c r="F36" s="13"/>
      <c r="G36" s="13">
        <f t="shared" si="0"/>
        <v>1157481</v>
      </c>
      <c r="H36" s="13">
        <f t="shared" si="1"/>
        <v>-3082</v>
      </c>
      <c r="I36" s="13"/>
      <c r="J36" s="13">
        <f t="shared" si="4"/>
        <v>1153627</v>
      </c>
      <c r="K36" s="13">
        <f t="shared" si="3"/>
        <v>772</v>
      </c>
      <c r="L36" s="13"/>
      <c r="M36" s="13"/>
      <c r="N36" s="13"/>
      <c r="O36" s="13"/>
      <c r="Q36">
        <f t="shared" si="2"/>
        <v>29284</v>
      </c>
      <c r="V36" s="3"/>
      <c r="W36" s="4" t="s">
        <v>37</v>
      </c>
      <c r="X36" s="4">
        <v>31</v>
      </c>
      <c r="Y36" s="4" t="s">
        <v>311</v>
      </c>
      <c r="AA36" s="3"/>
      <c r="AB36" s="4" t="s">
        <v>37</v>
      </c>
      <c r="AC36" s="4">
        <v>52</v>
      </c>
      <c r="AD36" s="4" t="s">
        <v>311</v>
      </c>
    </row>
    <row r="37" spans="2:30" ht="30.75" thickBot="1">
      <c r="B37" s="3"/>
      <c r="C37" s="4" t="s">
        <v>38</v>
      </c>
      <c r="D37" s="4">
        <v>1182142</v>
      </c>
      <c r="E37" s="4" t="s">
        <v>311</v>
      </c>
      <c r="F37" s="13"/>
      <c r="G37" s="13">
        <f t="shared" si="0"/>
        <v>1186765</v>
      </c>
      <c r="H37" s="13">
        <f t="shared" si="1"/>
        <v>-4623</v>
      </c>
      <c r="I37" s="13"/>
      <c r="J37" s="13">
        <f t="shared" si="4"/>
        <v>1187535</v>
      </c>
      <c r="K37" s="13">
        <f t="shared" si="3"/>
        <v>-5393</v>
      </c>
      <c r="L37" s="13"/>
      <c r="M37" s="13"/>
      <c r="N37" s="13"/>
      <c r="O37" s="13"/>
      <c r="Q37">
        <f t="shared" si="2"/>
        <v>27743</v>
      </c>
      <c r="V37" s="3"/>
      <c r="W37" s="4" t="s">
        <v>38</v>
      </c>
      <c r="X37" s="4">
        <v>41</v>
      </c>
      <c r="Y37" s="4" t="s">
        <v>311</v>
      </c>
      <c r="AA37" s="3"/>
      <c r="AB37" s="4" t="s">
        <v>38</v>
      </c>
      <c r="AC37" s="4">
        <v>192</v>
      </c>
      <c r="AD37" s="4" t="s">
        <v>311</v>
      </c>
    </row>
    <row r="38" spans="2:30" ht="30.75" thickBot="1">
      <c r="B38" s="3"/>
      <c r="C38" s="4" t="s">
        <v>39</v>
      </c>
      <c r="D38" s="4">
        <v>1215279</v>
      </c>
      <c r="E38" s="4" t="s">
        <v>311</v>
      </c>
      <c r="F38" s="13"/>
      <c r="G38" s="13">
        <f t="shared" si="0"/>
        <v>1214508</v>
      </c>
      <c r="H38" s="13">
        <f t="shared" si="1"/>
        <v>771</v>
      </c>
      <c r="I38" s="13"/>
      <c r="J38" s="13">
        <f t="shared" si="4"/>
        <v>1216819</v>
      </c>
      <c r="K38" s="13">
        <f t="shared" si="3"/>
        <v>-1540</v>
      </c>
      <c r="L38" s="13"/>
      <c r="M38" s="13"/>
      <c r="N38" s="13"/>
      <c r="O38" s="13"/>
      <c r="Q38">
        <f t="shared" si="2"/>
        <v>33137</v>
      </c>
      <c r="V38" s="3"/>
      <c r="W38" s="4" t="s">
        <v>39</v>
      </c>
      <c r="X38" s="4">
        <v>9</v>
      </c>
      <c r="Y38" s="4" t="s">
        <v>311</v>
      </c>
      <c r="AA38" s="3"/>
      <c r="AB38" s="4" t="s">
        <v>39</v>
      </c>
      <c r="AC38" s="4">
        <v>97</v>
      </c>
      <c r="AD38" s="4" t="s">
        <v>311</v>
      </c>
    </row>
    <row r="39" spans="2:30" ht="30.75" thickBot="1">
      <c r="B39" s="3"/>
      <c r="C39" s="4" t="s">
        <v>40</v>
      </c>
      <c r="D39" s="4">
        <v>1247645</v>
      </c>
      <c r="E39" s="4" t="s">
        <v>311</v>
      </c>
      <c r="F39" s="13"/>
      <c r="G39" s="13">
        <f t="shared" si="0"/>
        <v>1247645</v>
      </c>
      <c r="H39" s="13">
        <f t="shared" si="1"/>
        <v>0</v>
      </c>
      <c r="I39" s="13"/>
      <c r="J39" s="13">
        <f t="shared" si="4"/>
        <v>1244562</v>
      </c>
      <c r="K39" s="13">
        <f t="shared" si="3"/>
        <v>3083</v>
      </c>
      <c r="L39" s="13"/>
      <c r="M39" s="13"/>
      <c r="N39" s="13"/>
      <c r="O39" s="13"/>
      <c r="Q39">
        <f t="shared" si="2"/>
        <v>32366</v>
      </c>
      <c r="V39" s="3"/>
      <c r="W39" s="4" t="s">
        <v>40</v>
      </c>
      <c r="X39" s="4">
        <v>10</v>
      </c>
      <c r="Y39" s="4" t="s">
        <v>311</v>
      </c>
      <c r="AA39" s="3"/>
      <c r="AB39" s="4" t="s">
        <v>40</v>
      </c>
      <c r="AC39" s="4">
        <v>50</v>
      </c>
      <c r="AD39" s="4" t="s">
        <v>311</v>
      </c>
    </row>
    <row r="40" spans="2:30" ht="30.75" thickBot="1">
      <c r="B40" s="3"/>
      <c r="C40" s="4" t="s">
        <v>41</v>
      </c>
      <c r="D40" s="4">
        <v>1276929</v>
      </c>
      <c r="E40" s="4" t="s">
        <v>311</v>
      </c>
      <c r="F40" s="13"/>
      <c r="G40" s="13">
        <f t="shared" si="0"/>
        <v>1280011</v>
      </c>
      <c r="H40" s="13">
        <f t="shared" si="1"/>
        <v>-3082</v>
      </c>
      <c r="I40" s="13"/>
      <c r="J40" s="13">
        <f t="shared" si="4"/>
        <v>1277699</v>
      </c>
      <c r="K40" s="13">
        <f t="shared" si="3"/>
        <v>-770</v>
      </c>
      <c r="L40" s="13"/>
      <c r="M40" s="13"/>
      <c r="N40" s="13"/>
      <c r="O40" s="13"/>
      <c r="Q40">
        <f t="shared" si="2"/>
        <v>29284</v>
      </c>
      <c r="V40" s="3"/>
      <c r="W40" s="4" t="s">
        <v>41</v>
      </c>
      <c r="X40" s="4">
        <v>4</v>
      </c>
      <c r="Y40" s="4" t="s">
        <v>311</v>
      </c>
      <c r="AA40" s="3"/>
      <c r="AB40" s="4" t="s">
        <v>41</v>
      </c>
      <c r="AC40" s="4">
        <v>188</v>
      </c>
      <c r="AD40" s="4" t="s">
        <v>311</v>
      </c>
    </row>
    <row r="41" spans="2:30" ht="30.75" thickBot="1">
      <c r="B41" s="3"/>
      <c r="C41" s="4" t="s">
        <v>42</v>
      </c>
      <c r="D41" s="4">
        <v>1304672</v>
      </c>
      <c r="E41" s="4" t="s">
        <v>311</v>
      </c>
      <c r="F41" s="13"/>
      <c r="G41" s="13">
        <f t="shared" si="0"/>
        <v>1309295</v>
      </c>
      <c r="H41" s="13">
        <f t="shared" si="1"/>
        <v>-4623</v>
      </c>
      <c r="I41" s="13"/>
      <c r="J41" s="13">
        <f t="shared" si="4"/>
        <v>1310065</v>
      </c>
      <c r="K41" s="13">
        <f t="shared" si="3"/>
        <v>-5393</v>
      </c>
      <c r="L41" s="13"/>
      <c r="M41" s="13"/>
      <c r="N41" s="13"/>
      <c r="O41" s="13"/>
      <c r="Q41">
        <f t="shared" si="2"/>
        <v>27743</v>
      </c>
      <c r="V41" s="3"/>
      <c r="W41" s="4" t="s">
        <v>42</v>
      </c>
      <c r="X41" s="4">
        <v>3</v>
      </c>
      <c r="Y41" s="4" t="s">
        <v>311</v>
      </c>
      <c r="AA41" s="3"/>
      <c r="AB41" s="4" t="s">
        <v>42</v>
      </c>
      <c r="AC41" s="4">
        <v>94</v>
      </c>
      <c r="AD41" s="4" t="s">
        <v>311</v>
      </c>
    </row>
    <row r="42" spans="2:30" ht="30.75" thickBot="1">
      <c r="B42" s="3"/>
      <c r="C42" s="4" t="s">
        <v>43</v>
      </c>
      <c r="D42" s="4">
        <v>1335497</v>
      </c>
      <c r="E42" s="4" t="s">
        <v>311</v>
      </c>
      <c r="F42" s="13"/>
      <c r="G42" s="13">
        <f t="shared" si="0"/>
        <v>1337038</v>
      </c>
      <c r="H42" s="13">
        <f t="shared" si="1"/>
        <v>-1541</v>
      </c>
      <c r="I42" s="13"/>
      <c r="J42" s="13">
        <f t="shared" si="4"/>
        <v>1339349</v>
      </c>
      <c r="K42" s="13">
        <f t="shared" si="3"/>
        <v>-3852</v>
      </c>
      <c r="L42" s="13"/>
      <c r="M42" s="13"/>
      <c r="N42" s="13"/>
      <c r="O42" s="13"/>
      <c r="Q42">
        <f t="shared" si="2"/>
        <v>30825</v>
      </c>
      <c r="V42" s="3"/>
      <c r="W42" s="4" t="s">
        <v>43</v>
      </c>
      <c r="X42" s="4">
        <v>27</v>
      </c>
      <c r="Y42" s="4" t="s">
        <v>311</v>
      </c>
      <c r="AA42" s="3"/>
      <c r="AB42" s="4" t="s">
        <v>43</v>
      </c>
      <c r="AC42" s="4">
        <v>96</v>
      </c>
      <c r="AD42" s="4" t="s">
        <v>311</v>
      </c>
    </row>
    <row r="43" spans="2:30" ht="30.75" thickBot="1">
      <c r="B43" s="3"/>
      <c r="C43" s="4" t="s">
        <v>44</v>
      </c>
      <c r="D43" s="4">
        <v>1367863</v>
      </c>
      <c r="E43" s="4" t="s">
        <v>311</v>
      </c>
      <c r="F43" s="13"/>
      <c r="G43" s="13">
        <f t="shared" si="0"/>
        <v>1367863</v>
      </c>
      <c r="H43" s="13">
        <f t="shared" si="1"/>
        <v>0</v>
      </c>
      <c r="I43" s="13"/>
      <c r="J43" s="13">
        <f t="shared" si="4"/>
        <v>1367092</v>
      </c>
      <c r="K43" s="13">
        <f t="shared" si="3"/>
        <v>771</v>
      </c>
      <c r="L43" s="13"/>
      <c r="M43" s="13"/>
      <c r="N43" s="13"/>
      <c r="O43" s="13"/>
      <c r="Q43">
        <f t="shared" si="2"/>
        <v>32366</v>
      </c>
      <c r="V43" s="3"/>
      <c r="W43" s="4" t="s">
        <v>44</v>
      </c>
      <c r="X43" s="4">
        <v>10</v>
      </c>
      <c r="Y43" s="4" t="s">
        <v>311</v>
      </c>
      <c r="AA43" s="3"/>
      <c r="AB43" s="4" t="s">
        <v>44</v>
      </c>
      <c r="AC43" s="4">
        <v>49</v>
      </c>
      <c r="AD43" s="4" t="s">
        <v>311</v>
      </c>
    </row>
    <row r="44" spans="2:30" ht="30.75" thickBot="1">
      <c r="B44" s="3"/>
      <c r="C44" s="4" t="s">
        <v>45</v>
      </c>
      <c r="D44" s="4">
        <v>1395606</v>
      </c>
      <c r="E44" s="4" t="s">
        <v>311</v>
      </c>
      <c r="F44" s="13"/>
      <c r="G44" s="13">
        <f t="shared" si="0"/>
        <v>1400229</v>
      </c>
      <c r="H44" s="13">
        <f t="shared" si="1"/>
        <v>-4623</v>
      </c>
      <c r="I44" s="13"/>
      <c r="J44" s="13">
        <f t="shared" si="4"/>
        <v>1397917</v>
      </c>
      <c r="K44" s="13">
        <f t="shared" si="3"/>
        <v>-2311</v>
      </c>
      <c r="L44" s="13"/>
      <c r="M44" s="13"/>
      <c r="N44" s="13"/>
      <c r="O44" s="13"/>
      <c r="Q44">
        <f t="shared" si="2"/>
        <v>27743</v>
      </c>
      <c r="V44" s="3"/>
      <c r="W44" s="4" t="s">
        <v>45</v>
      </c>
      <c r="X44" s="4">
        <v>14</v>
      </c>
      <c r="Y44" s="4" t="s">
        <v>311</v>
      </c>
      <c r="AA44" s="3"/>
      <c r="AB44" s="4" t="s">
        <v>45</v>
      </c>
      <c r="AC44" s="4">
        <v>185</v>
      </c>
      <c r="AD44" s="4" t="s">
        <v>311</v>
      </c>
    </row>
    <row r="45" spans="2:30" ht="30.75" thickBot="1">
      <c r="B45" s="3"/>
      <c r="C45" s="4" t="s">
        <v>46</v>
      </c>
      <c r="D45" s="4">
        <v>1421807</v>
      </c>
      <c r="E45" s="4" t="s">
        <v>311</v>
      </c>
      <c r="F45" s="13"/>
      <c r="G45" s="13">
        <f t="shared" si="0"/>
        <v>1427972</v>
      </c>
      <c r="H45" s="13">
        <f t="shared" si="1"/>
        <v>-6165</v>
      </c>
      <c r="I45" s="13"/>
      <c r="J45" s="13">
        <f t="shared" si="4"/>
        <v>1430283</v>
      </c>
      <c r="K45" s="13">
        <f t="shared" si="3"/>
        <v>-8476</v>
      </c>
      <c r="L45" s="13"/>
      <c r="M45" s="13"/>
      <c r="N45" s="13"/>
      <c r="O45" s="13"/>
      <c r="Q45">
        <f t="shared" si="2"/>
        <v>26201</v>
      </c>
      <c r="V45" s="3"/>
      <c r="W45" s="4" t="s">
        <v>46</v>
      </c>
      <c r="X45" s="4">
        <v>4</v>
      </c>
      <c r="Y45" s="4" t="s">
        <v>311</v>
      </c>
      <c r="AA45" s="3"/>
      <c r="AB45" s="4" t="s">
        <v>46</v>
      </c>
      <c r="AC45" s="4">
        <v>93</v>
      </c>
      <c r="AD45" s="4" t="s">
        <v>311</v>
      </c>
    </row>
    <row r="46" spans="2:30" ht="30.75" thickBot="1">
      <c r="B46" s="3"/>
      <c r="C46" s="4" t="s">
        <v>47</v>
      </c>
      <c r="D46" s="4">
        <v>1450320</v>
      </c>
      <c r="E46" s="4" t="s">
        <v>311</v>
      </c>
      <c r="F46" s="13"/>
      <c r="G46" s="13">
        <f t="shared" si="0"/>
        <v>1454173</v>
      </c>
      <c r="H46" s="13">
        <f t="shared" si="1"/>
        <v>-3853</v>
      </c>
      <c r="I46" s="13"/>
      <c r="J46" s="13">
        <f t="shared" si="4"/>
        <v>1458026</v>
      </c>
      <c r="K46" s="13">
        <f t="shared" si="3"/>
        <v>-7706</v>
      </c>
      <c r="L46" s="13"/>
      <c r="M46" s="13"/>
      <c r="N46" s="13"/>
      <c r="O46" s="13"/>
      <c r="Q46">
        <f t="shared" si="2"/>
        <v>28513</v>
      </c>
      <c r="V46" s="3"/>
      <c r="W46" s="4" t="s">
        <v>47</v>
      </c>
      <c r="X46" s="4">
        <v>8</v>
      </c>
      <c r="Y46" s="4" t="s">
        <v>311</v>
      </c>
      <c r="AA46" s="3"/>
      <c r="AB46" s="4" t="s">
        <v>47</v>
      </c>
      <c r="AC46" s="4">
        <v>48</v>
      </c>
      <c r="AD46" s="4" t="s">
        <v>311</v>
      </c>
    </row>
    <row r="47" spans="2:30" ht="30.75" thickBot="1">
      <c r="B47" s="3"/>
      <c r="C47" s="4" t="s">
        <v>48</v>
      </c>
      <c r="D47" s="4">
        <v>1482686</v>
      </c>
      <c r="E47" s="4" t="s">
        <v>311</v>
      </c>
      <c r="F47" s="13"/>
      <c r="G47" s="13">
        <f t="shared" si="0"/>
        <v>1482686</v>
      </c>
      <c r="H47" s="13">
        <f t="shared" si="1"/>
        <v>0</v>
      </c>
      <c r="I47" s="13"/>
      <c r="J47" s="13">
        <f t="shared" si="4"/>
        <v>1484227</v>
      </c>
      <c r="K47" s="13">
        <f t="shared" si="3"/>
        <v>-1541</v>
      </c>
      <c r="L47" s="13"/>
      <c r="M47" s="13"/>
      <c r="N47" s="13"/>
      <c r="O47" s="13"/>
      <c r="Q47">
        <f t="shared" si="2"/>
        <v>32366</v>
      </c>
      <c r="V47" s="3"/>
      <c r="W47" s="4" t="s">
        <v>48</v>
      </c>
      <c r="X47" s="4">
        <v>3</v>
      </c>
      <c r="Y47" s="4" t="s">
        <v>311</v>
      </c>
      <c r="AA47" s="3"/>
      <c r="AB47" s="4" t="s">
        <v>48</v>
      </c>
      <c r="AC47" s="4">
        <v>184</v>
      </c>
      <c r="AD47" s="4" t="s">
        <v>311</v>
      </c>
    </row>
    <row r="48" spans="2:30" ht="30.75" thickBot="1">
      <c r="B48" s="3"/>
      <c r="C48" s="4" t="s">
        <v>49</v>
      </c>
      <c r="D48" s="4">
        <v>1510429</v>
      </c>
      <c r="E48" s="4" t="s">
        <v>311</v>
      </c>
      <c r="F48" s="13"/>
      <c r="G48" s="13">
        <f t="shared" si="0"/>
        <v>1515052</v>
      </c>
      <c r="H48" s="13">
        <f t="shared" si="1"/>
        <v>-4623</v>
      </c>
      <c r="I48" s="13"/>
      <c r="J48" s="13">
        <f t="shared" si="4"/>
        <v>1512740</v>
      </c>
      <c r="K48" s="13">
        <f t="shared" si="3"/>
        <v>-2311</v>
      </c>
      <c r="L48" s="13"/>
      <c r="M48" s="13"/>
      <c r="N48" s="13"/>
      <c r="O48" s="13"/>
      <c r="Q48">
        <f t="shared" si="2"/>
        <v>27743</v>
      </c>
      <c r="V48" s="3"/>
      <c r="W48" s="4" t="s">
        <v>49</v>
      </c>
      <c r="X48" s="4">
        <v>15</v>
      </c>
      <c r="Y48" s="4" t="s">
        <v>311</v>
      </c>
      <c r="AA48" s="3"/>
      <c r="AB48" s="4" t="s">
        <v>49</v>
      </c>
      <c r="AC48" s="4">
        <v>93</v>
      </c>
      <c r="AD48" s="4" t="s">
        <v>311</v>
      </c>
    </row>
    <row r="49" spans="2:30" ht="30.75" thickBot="1">
      <c r="B49" s="3"/>
      <c r="C49" s="4" t="s">
        <v>50</v>
      </c>
      <c r="D49" s="4">
        <v>1542795</v>
      </c>
      <c r="E49" s="4" t="s">
        <v>311</v>
      </c>
      <c r="F49" s="13"/>
      <c r="G49" s="13">
        <f t="shared" si="0"/>
        <v>1542795</v>
      </c>
      <c r="H49" s="13">
        <f t="shared" si="1"/>
        <v>0</v>
      </c>
      <c r="I49" s="13"/>
      <c r="J49" s="13">
        <f t="shared" si="4"/>
        <v>1545106</v>
      </c>
      <c r="K49" s="13">
        <f t="shared" si="3"/>
        <v>-2311</v>
      </c>
      <c r="L49" s="13"/>
      <c r="M49" s="13"/>
      <c r="N49" s="13"/>
      <c r="O49" s="13"/>
      <c r="Q49">
        <f t="shared" si="2"/>
        <v>32366</v>
      </c>
      <c r="V49" s="3"/>
      <c r="W49" s="4" t="s">
        <v>50</v>
      </c>
      <c r="X49" s="4">
        <v>10</v>
      </c>
      <c r="Y49" s="4" t="s">
        <v>311</v>
      </c>
      <c r="AA49" s="3"/>
      <c r="AB49" s="4" t="s">
        <v>50</v>
      </c>
      <c r="AC49" s="4">
        <v>92</v>
      </c>
      <c r="AD49" s="4" t="s">
        <v>311</v>
      </c>
    </row>
    <row r="50" spans="2:30" ht="30.75" thickBot="1">
      <c r="B50" s="3"/>
      <c r="C50" s="4" t="s">
        <v>51</v>
      </c>
      <c r="D50" s="4">
        <v>1570538</v>
      </c>
      <c r="E50" s="4" t="s">
        <v>311</v>
      </c>
      <c r="F50" s="13"/>
      <c r="G50" s="13">
        <f t="shared" si="0"/>
        <v>1575161</v>
      </c>
      <c r="H50" s="13">
        <f t="shared" si="1"/>
        <v>-4623</v>
      </c>
      <c r="I50" s="13"/>
      <c r="J50" s="13">
        <f t="shared" si="4"/>
        <v>1572849</v>
      </c>
      <c r="K50" s="13">
        <f t="shared" si="3"/>
        <v>-2311</v>
      </c>
      <c r="L50" s="13"/>
      <c r="M50" s="13"/>
      <c r="N50" s="13"/>
      <c r="O50" s="13"/>
      <c r="Q50">
        <f t="shared" si="2"/>
        <v>27743</v>
      </c>
      <c r="V50" s="3"/>
      <c r="W50" s="4" t="s">
        <v>51</v>
      </c>
      <c r="X50" s="4">
        <v>29</v>
      </c>
      <c r="Y50" s="4" t="s">
        <v>311</v>
      </c>
      <c r="AA50" s="3"/>
      <c r="AB50" s="4" t="s">
        <v>51</v>
      </c>
      <c r="AC50" s="4">
        <v>49</v>
      </c>
      <c r="AD50" s="4" t="s">
        <v>311</v>
      </c>
    </row>
    <row r="51" spans="2:30" ht="30.75" thickBot="1">
      <c r="B51" s="3"/>
      <c r="C51" s="4" t="s">
        <v>52</v>
      </c>
      <c r="D51" s="4">
        <v>1602904</v>
      </c>
      <c r="E51" s="4" t="s">
        <v>311</v>
      </c>
      <c r="F51" s="13"/>
      <c r="G51" s="13">
        <f t="shared" si="0"/>
        <v>1602904</v>
      </c>
      <c r="H51" s="13">
        <f t="shared" si="1"/>
        <v>0</v>
      </c>
      <c r="I51" s="13"/>
      <c r="J51" s="13">
        <f t="shared" si="4"/>
        <v>1605215</v>
      </c>
      <c r="K51" s="13">
        <f t="shared" si="3"/>
        <v>-2311</v>
      </c>
      <c r="L51" s="13"/>
      <c r="M51" s="13"/>
      <c r="N51" s="13"/>
      <c r="O51" s="13"/>
      <c r="Q51">
        <f t="shared" si="2"/>
        <v>32366</v>
      </c>
      <c r="V51" s="3"/>
      <c r="W51" s="4" t="s">
        <v>52</v>
      </c>
      <c r="X51" s="4">
        <v>9</v>
      </c>
      <c r="Y51" s="4" t="s">
        <v>311</v>
      </c>
      <c r="AA51" s="3"/>
      <c r="AB51" s="4" t="s">
        <v>52</v>
      </c>
      <c r="AC51" s="4">
        <v>182</v>
      </c>
      <c r="AD51" s="4" t="s">
        <v>311</v>
      </c>
    </row>
    <row r="52" spans="2:30" ht="30.75" thickBot="1">
      <c r="B52" s="3"/>
      <c r="C52" s="4" t="s">
        <v>53</v>
      </c>
      <c r="D52" s="4">
        <v>1632188</v>
      </c>
      <c r="E52" s="4" t="s">
        <v>311</v>
      </c>
      <c r="F52" s="13"/>
      <c r="G52" s="13">
        <f t="shared" si="0"/>
        <v>1635270</v>
      </c>
      <c r="H52" s="13">
        <f t="shared" si="1"/>
        <v>-3082</v>
      </c>
      <c r="I52" s="13"/>
      <c r="J52" s="13">
        <f t="shared" si="4"/>
        <v>1632958</v>
      </c>
      <c r="K52" s="13">
        <f t="shared" si="3"/>
        <v>-770</v>
      </c>
      <c r="L52" s="13"/>
      <c r="M52" s="13"/>
      <c r="N52" s="13"/>
      <c r="O52" s="13"/>
      <c r="Q52">
        <f t="shared" si="2"/>
        <v>29284</v>
      </c>
      <c r="V52" s="3"/>
      <c r="W52" s="4" t="s">
        <v>53</v>
      </c>
      <c r="X52" s="4">
        <v>23</v>
      </c>
      <c r="Y52" s="4" t="s">
        <v>311</v>
      </c>
      <c r="AA52" s="3"/>
      <c r="AB52" s="4" t="s">
        <v>53</v>
      </c>
      <c r="AC52" s="4">
        <v>90</v>
      </c>
      <c r="AD52" s="4" t="s">
        <v>311</v>
      </c>
    </row>
    <row r="53" spans="2:30" ht="30.75" thickBot="1">
      <c r="B53" s="3"/>
      <c r="C53" s="4" t="s">
        <v>54</v>
      </c>
      <c r="D53" s="4">
        <v>1664554</v>
      </c>
      <c r="E53" s="4" t="s">
        <v>311</v>
      </c>
      <c r="F53" s="13"/>
      <c r="G53" s="13">
        <f t="shared" si="0"/>
        <v>1664554</v>
      </c>
      <c r="H53" s="13">
        <f t="shared" si="1"/>
        <v>0</v>
      </c>
      <c r="I53" s="13"/>
      <c r="J53" s="13">
        <f t="shared" si="4"/>
        <v>1665324</v>
      </c>
      <c r="K53" s="13">
        <f t="shared" si="3"/>
        <v>-770</v>
      </c>
      <c r="L53" s="13"/>
      <c r="M53" s="13"/>
      <c r="N53" s="13"/>
      <c r="O53" s="13"/>
      <c r="Q53">
        <f t="shared" si="2"/>
        <v>32366</v>
      </c>
      <c r="V53" s="3"/>
      <c r="W53" s="4" t="s">
        <v>54</v>
      </c>
      <c r="X53" s="4">
        <v>18</v>
      </c>
      <c r="Y53" s="4" t="s">
        <v>311</v>
      </c>
      <c r="AA53" s="3"/>
      <c r="AB53" s="4" t="s">
        <v>54</v>
      </c>
      <c r="AC53" s="4">
        <v>92</v>
      </c>
      <c r="AD53" s="4" t="s">
        <v>311</v>
      </c>
    </row>
    <row r="54" spans="2:30" ht="30.75" thickBot="1">
      <c r="B54" s="3"/>
      <c r="C54" s="4" t="s">
        <v>55</v>
      </c>
      <c r="D54" s="4">
        <v>1692297</v>
      </c>
      <c r="E54" s="4" t="s">
        <v>311</v>
      </c>
      <c r="F54" s="13"/>
      <c r="G54" s="13">
        <f t="shared" si="0"/>
        <v>1696920</v>
      </c>
      <c r="H54" s="13">
        <f t="shared" si="1"/>
        <v>-4623</v>
      </c>
      <c r="I54" s="13"/>
      <c r="J54" s="13">
        <f t="shared" si="4"/>
        <v>1694608</v>
      </c>
      <c r="K54" s="13">
        <f t="shared" si="3"/>
        <v>-2311</v>
      </c>
      <c r="L54" s="13"/>
      <c r="M54" s="13"/>
      <c r="N54" s="13"/>
      <c r="O54" s="13"/>
      <c r="Q54">
        <f t="shared" si="2"/>
        <v>27743</v>
      </c>
      <c r="V54" s="3"/>
      <c r="W54" s="4" t="s">
        <v>55</v>
      </c>
      <c r="X54" s="4">
        <v>17</v>
      </c>
      <c r="Y54" s="4" t="s">
        <v>311</v>
      </c>
      <c r="AA54" s="3"/>
      <c r="AB54" s="4" t="s">
        <v>55</v>
      </c>
      <c r="AC54" s="4">
        <v>180</v>
      </c>
      <c r="AD54" s="4" t="s">
        <v>311</v>
      </c>
    </row>
    <row r="55" spans="2:30" ht="30.75" thickBot="1">
      <c r="B55" s="3"/>
      <c r="C55" s="4" t="s">
        <v>56</v>
      </c>
      <c r="D55" s="4">
        <v>1722351</v>
      </c>
      <c r="E55" s="4" t="s">
        <v>311</v>
      </c>
      <c r="F55" s="13"/>
      <c r="G55" s="13">
        <f t="shared" si="0"/>
        <v>1724663</v>
      </c>
      <c r="H55" s="13">
        <f t="shared" si="1"/>
        <v>-2312</v>
      </c>
      <c r="I55" s="13"/>
      <c r="J55" s="13">
        <f t="shared" si="4"/>
        <v>1726974</v>
      </c>
      <c r="K55" s="13">
        <f t="shared" si="3"/>
        <v>-4623</v>
      </c>
      <c r="L55" s="13"/>
      <c r="M55" s="13"/>
      <c r="N55" s="13"/>
      <c r="O55" s="13"/>
      <c r="Q55">
        <f t="shared" si="2"/>
        <v>30054</v>
      </c>
      <c r="V55" s="3"/>
      <c r="W55" s="4" t="s">
        <v>56</v>
      </c>
      <c r="X55" s="4">
        <v>13</v>
      </c>
      <c r="Y55" s="4" t="s">
        <v>311</v>
      </c>
      <c r="AA55" s="3"/>
      <c r="AB55" s="4" t="s">
        <v>56</v>
      </c>
      <c r="AC55" s="4">
        <v>88</v>
      </c>
      <c r="AD55" s="4" t="s">
        <v>311</v>
      </c>
    </row>
    <row r="56" spans="2:30" ht="30.75" thickBot="1">
      <c r="B56" s="3"/>
      <c r="C56" s="4" t="s">
        <v>57</v>
      </c>
      <c r="D56" s="4">
        <v>1784001</v>
      </c>
      <c r="E56" s="4" t="s">
        <v>311</v>
      </c>
      <c r="F56" s="13"/>
      <c r="G56" s="13">
        <f t="shared" si="0"/>
        <v>1754717</v>
      </c>
      <c r="H56" s="13">
        <f t="shared" si="1"/>
        <v>29284</v>
      </c>
      <c r="I56" s="13"/>
      <c r="J56" s="13">
        <f t="shared" si="4"/>
        <v>1754717</v>
      </c>
      <c r="K56" s="13">
        <f t="shared" si="3"/>
        <v>29284</v>
      </c>
      <c r="L56" s="13"/>
      <c r="M56" s="13"/>
      <c r="N56" s="13"/>
      <c r="O56" s="13"/>
      <c r="Q56">
        <f t="shared" si="2"/>
        <v>61650</v>
      </c>
      <c r="V56" s="3"/>
      <c r="W56" s="4" t="s">
        <v>57</v>
      </c>
      <c r="X56" s="4">
        <v>15</v>
      </c>
      <c r="Y56" s="4" t="s">
        <v>311</v>
      </c>
      <c r="AA56" s="3"/>
      <c r="AB56" s="4" t="s">
        <v>57</v>
      </c>
      <c r="AC56" s="4">
        <v>91</v>
      </c>
      <c r="AD56" s="4" t="s">
        <v>311</v>
      </c>
    </row>
    <row r="57" spans="2:30" ht="30.75" thickBot="1">
      <c r="B57" s="3"/>
      <c r="C57" s="4" t="s">
        <v>58</v>
      </c>
      <c r="D57" s="4">
        <v>1811744</v>
      </c>
      <c r="E57" s="4" t="s">
        <v>311</v>
      </c>
      <c r="F57" s="13"/>
      <c r="G57" s="13">
        <f t="shared" si="0"/>
        <v>1816367</v>
      </c>
      <c r="H57" s="13">
        <f t="shared" si="1"/>
        <v>-4623</v>
      </c>
      <c r="I57" s="13"/>
      <c r="J57" s="13">
        <f t="shared" si="4"/>
        <v>1784771</v>
      </c>
      <c r="K57" s="13">
        <f t="shared" si="3"/>
        <v>26973</v>
      </c>
      <c r="L57" s="13"/>
      <c r="M57" s="13"/>
      <c r="N57" s="13"/>
      <c r="O57" s="13"/>
      <c r="Q57">
        <f t="shared" si="2"/>
        <v>27743</v>
      </c>
      <c r="V57" s="3"/>
      <c r="W57" s="4" t="s">
        <v>58</v>
      </c>
      <c r="X57" s="4">
        <v>9</v>
      </c>
      <c r="Y57" s="4" t="s">
        <v>311</v>
      </c>
      <c r="AA57" s="3"/>
      <c r="AB57" s="4" t="s">
        <v>58</v>
      </c>
      <c r="AC57" s="4">
        <v>47</v>
      </c>
      <c r="AD57" s="4" t="s">
        <v>311</v>
      </c>
    </row>
    <row r="58" spans="2:30" ht="30.75" thickBot="1">
      <c r="B58" s="3"/>
      <c r="C58" s="4" t="s">
        <v>59</v>
      </c>
      <c r="D58" s="4">
        <v>1844110</v>
      </c>
      <c r="E58" s="4" t="s">
        <v>311</v>
      </c>
      <c r="F58" s="13"/>
      <c r="G58" s="13">
        <f t="shared" si="0"/>
        <v>1844110</v>
      </c>
      <c r="H58" s="13">
        <f t="shared" si="1"/>
        <v>0</v>
      </c>
      <c r="I58" s="13"/>
      <c r="J58" s="13">
        <f t="shared" si="4"/>
        <v>1846421</v>
      </c>
      <c r="K58" s="13">
        <f t="shared" si="3"/>
        <v>-2311</v>
      </c>
      <c r="L58" s="13"/>
      <c r="M58" s="13"/>
      <c r="N58" s="13"/>
      <c r="O58" s="13"/>
      <c r="Q58">
        <f t="shared" si="2"/>
        <v>32366</v>
      </c>
      <c r="V58" s="3"/>
      <c r="W58" s="4" t="s">
        <v>59</v>
      </c>
      <c r="X58" s="4">
        <v>7</v>
      </c>
      <c r="Y58" s="4" t="s">
        <v>311</v>
      </c>
      <c r="AA58" s="3"/>
      <c r="AB58" s="4" t="s">
        <v>59</v>
      </c>
      <c r="AC58" s="4">
        <v>176</v>
      </c>
      <c r="AD58" s="4" t="s">
        <v>311</v>
      </c>
    </row>
    <row r="59" spans="2:30" ht="30.75" thickBot="1">
      <c r="B59" s="3"/>
      <c r="C59" s="4" t="s">
        <v>60</v>
      </c>
      <c r="D59" s="4">
        <v>1878018</v>
      </c>
      <c r="E59" s="4" t="s">
        <v>311</v>
      </c>
      <c r="F59" s="13"/>
      <c r="G59" s="13">
        <f t="shared" si="0"/>
        <v>1876476</v>
      </c>
      <c r="H59" s="13">
        <f t="shared" si="1"/>
        <v>1542</v>
      </c>
      <c r="I59" s="13"/>
      <c r="J59" s="13">
        <f t="shared" si="4"/>
        <v>1874164</v>
      </c>
      <c r="K59" s="13">
        <f t="shared" si="3"/>
        <v>3854</v>
      </c>
      <c r="L59" s="13"/>
      <c r="M59" s="13"/>
      <c r="N59" s="13"/>
      <c r="O59" s="13"/>
      <c r="Q59">
        <f t="shared" si="2"/>
        <v>33908</v>
      </c>
      <c r="V59" s="3"/>
      <c r="W59" s="4" t="s">
        <v>60</v>
      </c>
      <c r="X59" s="4">
        <v>3</v>
      </c>
      <c r="Y59" s="4" t="s">
        <v>311</v>
      </c>
      <c r="AA59" s="3"/>
      <c r="AB59" s="4" t="s">
        <v>60</v>
      </c>
      <c r="AC59" s="4">
        <v>87</v>
      </c>
      <c r="AD59" s="4" t="s">
        <v>311</v>
      </c>
    </row>
    <row r="60" spans="2:30" ht="30.75" thickBot="1">
      <c r="B60" s="3"/>
      <c r="C60" s="4" t="s">
        <v>61</v>
      </c>
      <c r="D60" s="4">
        <v>1907302</v>
      </c>
      <c r="E60" s="4" t="s">
        <v>311</v>
      </c>
      <c r="F60" s="13"/>
      <c r="G60" s="13">
        <f t="shared" si="0"/>
        <v>1910384</v>
      </c>
      <c r="H60" s="13">
        <f t="shared" si="1"/>
        <v>-3082</v>
      </c>
      <c r="I60" s="13"/>
      <c r="J60" s="13">
        <f t="shared" si="4"/>
        <v>1906530</v>
      </c>
      <c r="K60" s="13">
        <f t="shared" si="3"/>
        <v>772</v>
      </c>
      <c r="L60" s="13"/>
      <c r="M60" s="13"/>
      <c r="N60" s="13"/>
      <c r="O60" s="13"/>
      <c r="Q60">
        <f t="shared" si="2"/>
        <v>29284</v>
      </c>
      <c r="V60" s="3"/>
      <c r="W60" s="4" t="s">
        <v>61</v>
      </c>
      <c r="X60" s="4">
        <v>14</v>
      </c>
      <c r="Y60" s="4" t="s">
        <v>311</v>
      </c>
      <c r="AA60" s="3"/>
      <c r="AB60" s="4" t="s">
        <v>61</v>
      </c>
      <c r="AC60" s="4">
        <v>46</v>
      </c>
      <c r="AD60" s="4" t="s">
        <v>311</v>
      </c>
    </row>
    <row r="61" spans="2:30" ht="30.75" thickBot="1">
      <c r="B61" s="3"/>
      <c r="C61" s="4" t="s">
        <v>62</v>
      </c>
      <c r="D61" s="4">
        <v>1969722</v>
      </c>
      <c r="E61" s="4" t="s">
        <v>311</v>
      </c>
      <c r="F61" s="13"/>
      <c r="G61" s="13">
        <f t="shared" si="0"/>
        <v>1939668</v>
      </c>
      <c r="H61" s="13">
        <f t="shared" si="1"/>
        <v>30054</v>
      </c>
      <c r="I61" s="13"/>
      <c r="J61" s="13">
        <f t="shared" si="4"/>
        <v>1940438</v>
      </c>
      <c r="K61" s="13">
        <f t="shared" si="3"/>
        <v>29284</v>
      </c>
      <c r="L61" s="13"/>
      <c r="M61" s="13"/>
      <c r="N61" s="13"/>
      <c r="O61" s="13"/>
      <c r="Q61">
        <f t="shared" si="2"/>
        <v>62420</v>
      </c>
      <c r="V61" s="3"/>
      <c r="W61" s="4" t="s">
        <v>62</v>
      </c>
      <c r="X61" s="4">
        <v>53</v>
      </c>
      <c r="Y61" s="4" t="s">
        <v>311</v>
      </c>
      <c r="AA61" s="3"/>
      <c r="AB61" s="4" t="s">
        <v>62</v>
      </c>
      <c r="AC61" s="4">
        <v>172</v>
      </c>
      <c r="AD61" s="4" t="s">
        <v>311</v>
      </c>
    </row>
    <row r="62" spans="2:30" ht="30.75" thickBot="1">
      <c r="B62" s="3"/>
      <c r="C62" s="4" t="s">
        <v>63</v>
      </c>
      <c r="D62" s="4">
        <v>1999776</v>
      </c>
      <c r="E62" s="4" t="s">
        <v>311</v>
      </c>
      <c r="F62" s="13"/>
      <c r="G62" s="13">
        <f t="shared" si="0"/>
        <v>2002088</v>
      </c>
      <c r="H62" s="13">
        <f t="shared" si="1"/>
        <v>-2312</v>
      </c>
      <c r="I62" s="13"/>
      <c r="J62" s="13">
        <f t="shared" si="4"/>
        <v>1969722</v>
      </c>
      <c r="K62" s="13">
        <f t="shared" si="3"/>
        <v>30054</v>
      </c>
      <c r="L62" s="13"/>
      <c r="M62" s="13"/>
      <c r="N62" s="13"/>
      <c r="O62" s="13"/>
      <c r="Q62">
        <f t="shared" si="2"/>
        <v>30054</v>
      </c>
      <c r="V62" s="3"/>
      <c r="W62" s="4" t="s">
        <v>63</v>
      </c>
      <c r="X62" s="4">
        <v>12</v>
      </c>
      <c r="Y62" s="4" t="s">
        <v>311</v>
      </c>
      <c r="AA62" s="3"/>
      <c r="AB62" s="4" t="s">
        <v>63</v>
      </c>
      <c r="AC62" s="4">
        <v>86</v>
      </c>
      <c r="AD62" s="4" t="s">
        <v>311</v>
      </c>
    </row>
    <row r="63" spans="2:30" ht="30.75" thickBot="1">
      <c r="B63" s="3"/>
      <c r="C63" s="4" t="s">
        <v>64</v>
      </c>
      <c r="D63" s="4">
        <v>2027519</v>
      </c>
      <c r="E63" s="4" t="s">
        <v>311</v>
      </c>
      <c r="F63" s="13"/>
      <c r="G63" s="13">
        <f t="shared" si="0"/>
        <v>2032142</v>
      </c>
      <c r="H63" s="13">
        <f t="shared" si="1"/>
        <v>-4623</v>
      </c>
      <c r="I63" s="13"/>
      <c r="J63" s="13">
        <f t="shared" si="4"/>
        <v>2032142</v>
      </c>
      <c r="K63" s="13">
        <f t="shared" si="3"/>
        <v>-4623</v>
      </c>
      <c r="L63" s="13"/>
      <c r="M63" s="13"/>
      <c r="N63" s="13"/>
      <c r="O63" s="13"/>
      <c r="Q63">
        <f t="shared" si="2"/>
        <v>27743</v>
      </c>
      <c r="V63" s="3"/>
      <c r="W63" s="4" t="s">
        <v>64</v>
      </c>
      <c r="X63" s="4">
        <v>25</v>
      </c>
      <c r="Y63" s="4" t="s">
        <v>311</v>
      </c>
      <c r="AA63" s="3"/>
      <c r="AB63" s="4" t="s">
        <v>64</v>
      </c>
      <c r="AC63" s="4">
        <v>85</v>
      </c>
      <c r="AD63" s="4" t="s">
        <v>311</v>
      </c>
    </row>
    <row r="64" spans="2:30" ht="30.75" thickBot="1">
      <c r="B64" s="3"/>
      <c r="C64" s="4" t="s">
        <v>65</v>
      </c>
      <c r="D64" s="4">
        <v>2059885</v>
      </c>
      <c r="E64" s="4" t="s">
        <v>311</v>
      </c>
      <c r="F64" s="13"/>
      <c r="G64" s="13">
        <f t="shared" si="0"/>
        <v>2059885</v>
      </c>
      <c r="H64" s="13">
        <f t="shared" si="1"/>
        <v>0</v>
      </c>
      <c r="I64" s="13"/>
      <c r="J64" s="13">
        <f t="shared" si="4"/>
        <v>2062196</v>
      </c>
      <c r="K64" s="13">
        <f t="shared" si="3"/>
        <v>-2311</v>
      </c>
      <c r="L64" s="13"/>
      <c r="M64" s="13"/>
      <c r="N64" s="13"/>
      <c r="O64" s="13"/>
      <c r="Q64">
        <f t="shared" si="2"/>
        <v>32366</v>
      </c>
      <c r="V64" s="3"/>
      <c r="W64" s="4" t="s">
        <v>65</v>
      </c>
      <c r="X64" s="4">
        <v>25</v>
      </c>
      <c r="Y64" s="4" t="s">
        <v>311</v>
      </c>
      <c r="AA64" s="3"/>
      <c r="AB64" s="4" t="s">
        <v>65</v>
      </c>
      <c r="AC64" s="4">
        <v>168</v>
      </c>
      <c r="AD64" s="4" t="s">
        <v>311</v>
      </c>
    </row>
    <row r="65" spans="2:30" ht="30.75" thickBot="1">
      <c r="B65" s="3"/>
      <c r="C65" s="4" t="s">
        <v>66</v>
      </c>
      <c r="D65" s="4">
        <v>2093793</v>
      </c>
      <c r="E65" s="4" t="s">
        <v>311</v>
      </c>
      <c r="F65" s="13"/>
      <c r="G65" s="13">
        <f t="shared" si="0"/>
        <v>2092251</v>
      </c>
      <c r="H65" s="13">
        <f t="shared" si="1"/>
        <v>1542</v>
      </c>
      <c r="I65" s="13"/>
      <c r="J65" s="13">
        <f t="shared" si="4"/>
        <v>2089939</v>
      </c>
      <c r="K65" s="13">
        <f t="shared" si="3"/>
        <v>3854</v>
      </c>
      <c r="L65" s="13"/>
      <c r="M65" s="13"/>
      <c r="N65" s="13"/>
      <c r="O65" s="13"/>
      <c r="Q65">
        <f t="shared" si="2"/>
        <v>33908</v>
      </c>
      <c r="V65" s="3"/>
      <c r="W65" s="4" t="s">
        <v>66</v>
      </c>
      <c r="X65" s="4">
        <v>15</v>
      </c>
      <c r="Y65" s="4" t="s">
        <v>311</v>
      </c>
      <c r="AA65" s="3"/>
      <c r="AB65" s="4" t="s">
        <v>66</v>
      </c>
      <c r="AC65" s="4">
        <v>88</v>
      </c>
      <c r="AD65" s="4" t="s">
        <v>311</v>
      </c>
    </row>
    <row r="66" spans="2:30" ht="30.75" thickBot="1">
      <c r="B66" s="3"/>
      <c r="C66" s="4" t="s">
        <v>67</v>
      </c>
      <c r="D66" s="4">
        <v>2123077</v>
      </c>
      <c r="E66" s="4" t="s">
        <v>311</v>
      </c>
      <c r="F66" s="13"/>
      <c r="G66" s="13">
        <f t="shared" si="0"/>
        <v>2126159</v>
      </c>
      <c r="H66" s="13">
        <f t="shared" si="1"/>
        <v>-3082</v>
      </c>
      <c r="I66" s="13"/>
      <c r="J66" s="13">
        <f t="shared" si="4"/>
        <v>2122305</v>
      </c>
      <c r="K66" s="13">
        <f t="shared" si="3"/>
        <v>772</v>
      </c>
      <c r="L66" s="13"/>
      <c r="M66" s="13"/>
      <c r="N66" s="13"/>
      <c r="O66" s="13"/>
      <c r="Q66">
        <f t="shared" si="2"/>
        <v>29284</v>
      </c>
      <c r="V66" s="3"/>
      <c r="W66" s="4" t="s">
        <v>67</v>
      </c>
      <c r="X66" s="4">
        <v>25</v>
      </c>
      <c r="Y66" s="4" t="s">
        <v>311</v>
      </c>
      <c r="AA66" s="3"/>
      <c r="AB66" s="4" t="s">
        <v>67</v>
      </c>
      <c r="AC66" s="4">
        <v>84</v>
      </c>
      <c r="AD66" s="4" t="s">
        <v>311</v>
      </c>
    </row>
    <row r="67" spans="2:30" ht="30.75" thickBot="1">
      <c r="B67" s="3"/>
      <c r="C67" s="4" t="s">
        <v>68</v>
      </c>
      <c r="D67" s="4">
        <v>2150820</v>
      </c>
      <c r="E67" s="4" t="s">
        <v>311</v>
      </c>
      <c r="F67" s="13"/>
      <c r="G67" s="13">
        <f t="shared" si="0"/>
        <v>2155443</v>
      </c>
      <c r="H67" s="13">
        <f t="shared" si="1"/>
        <v>-4623</v>
      </c>
      <c r="I67" s="13"/>
      <c r="J67" s="13">
        <f t="shared" si="4"/>
        <v>2156213</v>
      </c>
      <c r="K67" s="13">
        <f t="shared" si="3"/>
        <v>-5393</v>
      </c>
      <c r="L67" s="13"/>
      <c r="M67" s="13"/>
      <c r="N67" s="13"/>
      <c r="O67" s="13"/>
      <c r="Q67">
        <f t="shared" si="2"/>
        <v>27743</v>
      </c>
      <c r="V67" s="3"/>
      <c r="W67" s="4" t="s">
        <v>68</v>
      </c>
      <c r="X67" s="4">
        <v>35</v>
      </c>
      <c r="Y67" s="4" t="s">
        <v>311</v>
      </c>
      <c r="AA67" s="3"/>
      <c r="AB67" s="4" t="s">
        <v>68</v>
      </c>
      <c r="AC67" s="4">
        <v>46</v>
      </c>
      <c r="AD67" s="4" t="s">
        <v>311</v>
      </c>
    </row>
    <row r="68" spans="2:30" ht="30.75" thickBot="1">
      <c r="B68" s="3"/>
      <c r="C68" s="4" t="s">
        <v>69</v>
      </c>
      <c r="D68" s="4">
        <v>2183957</v>
      </c>
      <c r="E68" s="4" t="s">
        <v>311</v>
      </c>
      <c r="F68" s="13"/>
      <c r="G68" s="13">
        <f t="shared" si="0"/>
        <v>2183186</v>
      </c>
      <c r="H68" s="13">
        <f t="shared" si="1"/>
        <v>771</v>
      </c>
      <c r="I68" s="13"/>
      <c r="J68" s="13">
        <f t="shared" si="4"/>
        <v>2185497</v>
      </c>
      <c r="K68" s="13">
        <f t="shared" si="3"/>
        <v>-1540</v>
      </c>
      <c r="L68" s="13"/>
      <c r="M68" s="13"/>
      <c r="N68" s="13"/>
      <c r="O68" s="13"/>
      <c r="Q68">
        <f t="shared" si="2"/>
        <v>33137</v>
      </c>
      <c r="V68" s="3"/>
      <c r="W68" s="4" t="s">
        <v>69</v>
      </c>
      <c r="X68" s="4">
        <v>7</v>
      </c>
      <c r="Y68" s="4" t="s">
        <v>311</v>
      </c>
      <c r="AA68" s="3"/>
      <c r="AB68" s="4" t="s">
        <v>69</v>
      </c>
      <c r="AC68" s="4">
        <v>166</v>
      </c>
      <c r="AD68" s="4" t="s">
        <v>311</v>
      </c>
    </row>
    <row r="69" spans="2:30" ht="30.75" thickBot="1">
      <c r="B69" s="3"/>
      <c r="C69" s="4" t="s">
        <v>70</v>
      </c>
      <c r="D69" s="4">
        <v>2216323</v>
      </c>
      <c r="E69" s="4" t="s">
        <v>311</v>
      </c>
      <c r="F69" s="13"/>
      <c r="G69" s="13">
        <f t="shared" ref="G69:G132" si="5">D68+32366</f>
        <v>2216323</v>
      </c>
      <c r="H69" s="13">
        <f t="shared" ref="H69:H132" si="6">D69-G69</f>
        <v>0</v>
      </c>
      <c r="I69" s="13"/>
      <c r="J69" s="13">
        <f t="shared" si="4"/>
        <v>2213240</v>
      </c>
      <c r="K69" s="13">
        <f t="shared" si="3"/>
        <v>3083</v>
      </c>
      <c r="L69" s="13"/>
      <c r="M69" s="13"/>
      <c r="N69" s="13"/>
      <c r="O69" s="13"/>
      <c r="Q69">
        <f t="shared" ref="Q69:Q132" si="7">D69-D68</f>
        <v>32366</v>
      </c>
      <c r="V69" s="3"/>
      <c r="W69" s="4" t="s">
        <v>70</v>
      </c>
      <c r="X69" s="4">
        <v>8</v>
      </c>
      <c r="Y69" s="4" t="s">
        <v>311</v>
      </c>
      <c r="AA69" s="3"/>
      <c r="AB69" s="4" t="s">
        <v>70</v>
      </c>
      <c r="AC69" s="4">
        <v>85</v>
      </c>
      <c r="AD69" s="4" t="s">
        <v>311</v>
      </c>
    </row>
    <row r="70" spans="2:30" ht="30.75" thickBot="1">
      <c r="B70" s="3"/>
      <c r="C70" s="4" t="s">
        <v>71</v>
      </c>
      <c r="D70" s="4">
        <v>2245607</v>
      </c>
      <c r="E70" s="4" t="s">
        <v>311</v>
      </c>
      <c r="F70" s="13"/>
      <c r="G70" s="13">
        <f t="shared" si="5"/>
        <v>2248689</v>
      </c>
      <c r="H70" s="13">
        <f t="shared" si="6"/>
        <v>-3082</v>
      </c>
      <c r="I70" s="13"/>
      <c r="J70" s="13">
        <f t="shared" si="4"/>
        <v>2246377</v>
      </c>
      <c r="K70" s="13">
        <f t="shared" ref="K70:K133" si="8">D70-J70</f>
        <v>-770</v>
      </c>
      <c r="L70" s="13"/>
      <c r="M70" s="13"/>
      <c r="N70" s="13"/>
      <c r="O70" s="13"/>
      <c r="Q70">
        <f t="shared" si="7"/>
        <v>29284</v>
      </c>
      <c r="V70" s="3"/>
      <c r="W70" s="4" t="s">
        <v>71</v>
      </c>
      <c r="X70" s="4">
        <v>3</v>
      </c>
      <c r="Y70" s="4" t="s">
        <v>311</v>
      </c>
      <c r="AA70" s="3"/>
      <c r="AB70" s="4" t="s">
        <v>71</v>
      </c>
      <c r="AC70" s="4">
        <v>84</v>
      </c>
      <c r="AD70" s="4" t="s">
        <v>311</v>
      </c>
    </row>
    <row r="71" spans="2:30" ht="30.75" thickBot="1">
      <c r="B71" s="3"/>
      <c r="C71" s="4" t="s">
        <v>72</v>
      </c>
      <c r="D71" s="4">
        <v>2273350</v>
      </c>
      <c r="E71" s="4" t="s">
        <v>311</v>
      </c>
      <c r="F71" s="13"/>
      <c r="G71" s="13">
        <f t="shared" si="5"/>
        <v>2277973</v>
      </c>
      <c r="H71" s="13">
        <f t="shared" si="6"/>
        <v>-4623</v>
      </c>
      <c r="I71" s="13"/>
      <c r="J71" s="13">
        <f t="shared" ref="J71:J134" si="9">D69+62420</f>
        <v>2278743</v>
      </c>
      <c r="K71" s="13">
        <f t="shared" si="8"/>
        <v>-5393</v>
      </c>
      <c r="L71" s="13"/>
      <c r="M71" s="13"/>
      <c r="N71" s="13"/>
      <c r="O71" s="13"/>
      <c r="Q71">
        <f t="shared" si="7"/>
        <v>27743</v>
      </c>
      <c r="V71" s="3"/>
      <c r="W71" s="4" t="s">
        <v>72</v>
      </c>
      <c r="X71" s="4">
        <v>3</v>
      </c>
      <c r="Y71" s="4" t="s">
        <v>311</v>
      </c>
      <c r="AA71" s="3"/>
      <c r="AB71" s="4" t="s">
        <v>72</v>
      </c>
      <c r="AC71" s="4">
        <v>44</v>
      </c>
      <c r="AD71" s="4" t="s">
        <v>311</v>
      </c>
    </row>
    <row r="72" spans="2:30" ht="30.75" thickBot="1">
      <c r="B72" s="3"/>
      <c r="C72" s="4" t="s">
        <v>73</v>
      </c>
      <c r="D72" s="4">
        <v>2304175</v>
      </c>
      <c r="E72" s="4" t="s">
        <v>311</v>
      </c>
      <c r="F72" s="13"/>
      <c r="G72" s="13">
        <f t="shared" si="5"/>
        <v>2305716</v>
      </c>
      <c r="H72" s="13">
        <f t="shared" si="6"/>
        <v>-1541</v>
      </c>
      <c r="I72" s="13"/>
      <c r="J72" s="13">
        <f t="shared" si="9"/>
        <v>2308027</v>
      </c>
      <c r="K72" s="13">
        <f t="shared" si="8"/>
        <v>-3852</v>
      </c>
      <c r="L72" s="13"/>
      <c r="M72" s="13"/>
      <c r="N72" s="13"/>
      <c r="O72" s="13"/>
      <c r="Q72">
        <f t="shared" si="7"/>
        <v>30825</v>
      </c>
      <c r="V72" s="3"/>
      <c r="W72" s="4" t="s">
        <v>73</v>
      </c>
      <c r="X72" s="4">
        <v>23</v>
      </c>
      <c r="Y72" s="4" t="s">
        <v>311</v>
      </c>
      <c r="AA72" s="3"/>
      <c r="AB72" s="4" t="s">
        <v>73</v>
      </c>
      <c r="AC72" s="4">
        <v>161</v>
      </c>
      <c r="AD72" s="4" t="s">
        <v>311</v>
      </c>
    </row>
    <row r="73" spans="2:30" ht="30.75" thickBot="1">
      <c r="B73" s="3"/>
      <c r="C73" s="4" t="s">
        <v>74</v>
      </c>
      <c r="D73" s="4">
        <v>2336541</v>
      </c>
      <c r="E73" s="4" t="s">
        <v>311</v>
      </c>
      <c r="F73" s="13"/>
      <c r="G73" s="13">
        <f t="shared" si="5"/>
        <v>2336541</v>
      </c>
      <c r="H73" s="13">
        <f t="shared" si="6"/>
        <v>0</v>
      </c>
      <c r="I73" s="13"/>
      <c r="J73" s="13">
        <f t="shared" si="9"/>
        <v>2335770</v>
      </c>
      <c r="K73" s="13">
        <f t="shared" si="8"/>
        <v>771</v>
      </c>
      <c r="L73" s="13"/>
      <c r="M73" s="13"/>
      <c r="N73" s="13"/>
      <c r="O73" s="13"/>
      <c r="Q73">
        <f t="shared" si="7"/>
        <v>32366</v>
      </c>
      <c r="V73" s="3"/>
      <c r="W73" s="4" t="s">
        <v>74</v>
      </c>
      <c r="X73" s="4">
        <v>8</v>
      </c>
      <c r="Y73" s="4" t="s">
        <v>311</v>
      </c>
      <c r="AA73" s="3"/>
      <c r="AB73" s="4" t="s">
        <v>74</v>
      </c>
      <c r="AC73" s="4">
        <v>84</v>
      </c>
      <c r="AD73" s="4" t="s">
        <v>311</v>
      </c>
    </row>
    <row r="74" spans="2:30" ht="30.75" thickBot="1">
      <c r="B74" s="3"/>
      <c r="C74" s="4" t="s">
        <v>75</v>
      </c>
      <c r="D74" s="4">
        <v>2364284</v>
      </c>
      <c r="E74" s="4" t="s">
        <v>311</v>
      </c>
      <c r="F74" s="13"/>
      <c r="G74" s="13">
        <f t="shared" si="5"/>
        <v>2368907</v>
      </c>
      <c r="H74" s="13">
        <f t="shared" si="6"/>
        <v>-4623</v>
      </c>
      <c r="I74" s="13"/>
      <c r="J74" s="13">
        <f t="shared" si="9"/>
        <v>2366595</v>
      </c>
      <c r="K74" s="13">
        <f t="shared" si="8"/>
        <v>-2311</v>
      </c>
      <c r="L74" s="13"/>
      <c r="M74" s="13"/>
      <c r="N74" s="13"/>
      <c r="O74" s="13"/>
      <c r="Q74">
        <f t="shared" si="7"/>
        <v>27743</v>
      </c>
      <c r="V74" s="3"/>
      <c r="W74" s="4" t="s">
        <v>75</v>
      </c>
      <c r="X74" s="4">
        <v>12</v>
      </c>
      <c r="Y74" s="4" t="s">
        <v>311</v>
      </c>
      <c r="AA74" s="3"/>
      <c r="AB74" s="4" t="s">
        <v>75</v>
      </c>
      <c r="AC74" s="4">
        <v>82</v>
      </c>
      <c r="AD74" s="4" t="s">
        <v>311</v>
      </c>
    </row>
    <row r="75" spans="2:30" ht="30.75" thickBot="1">
      <c r="B75" s="3"/>
      <c r="C75" s="4" t="s">
        <v>76</v>
      </c>
      <c r="D75" s="4">
        <v>2390485</v>
      </c>
      <c r="E75" s="4" t="s">
        <v>311</v>
      </c>
      <c r="F75" s="13"/>
      <c r="G75" s="13">
        <f t="shared" si="5"/>
        <v>2396650</v>
      </c>
      <c r="H75" s="13">
        <f t="shared" si="6"/>
        <v>-6165</v>
      </c>
      <c r="I75" s="13"/>
      <c r="J75" s="13">
        <f t="shared" si="9"/>
        <v>2398961</v>
      </c>
      <c r="K75" s="13">
        <f t="shared" si="8"/>
        <v>-8476</v>
      </c>
      <c r="L75" s="13"/>
      <c r="M75" s="13"/>
      <c r="N75" s="13"/>
      <c r="O75" s="13"/>
      <c r="Q75">
        <f t="shared" si="7"/>
        <v>26201</v>
      </c>
      <c r="V75" s="3"/>
      <c r="W75" s="4" t="s">
        <v>76</v>
      </c>
      <c r="X75" s="4">
        <v>3</v>
      </c>
      <c r="Y75" s="4" t="s">
        <v>311</v>
      </c>
      <c r="AA75" s="3"/>
      <c r="AB75" s="4" t="s">
        <v>76</v>
      </c>
      <c r="AC75" s="4">
        <v>43</v>
      </c>
      <c r="AD75" s="4" t="s">
        <v>311</v>
      </c>
    </row>
    <row r="76" spans="2:30" ht="30.75" thickBot="1">
      <c r="B76" s="3"/>
      <c r="C76" s="4" t="s">
        <v>77</v>
      </c>
      <c r="D76" s="4">
        <v>2418998</v>
      </c>
      <c r="E76" s="4" t="s">
        <v>311</v>
      </c>
      <c r="F76" s="13"/>
      <c r="G76" s="13">
        <f t="shared" si="5"/>
        <v>2422851</v>
      </c>
      <c r="H76" s="13">
        <f t="shared" si="6"/>
        <v>-3853</v>
      </c>
      <c r="I76" s="13"/>
      <c r="J76" s="13">
        <f t="shared" si="9"/>
        <v>2426704</v>
      </c>
      <c r="K76" s="13">
        <f t="shared" si="8"/>
        <v>-7706</v>
      </c>
      <c r="L76" s="13"/>
      <c r="M76" s="13"/>
      <c r="N76" s="13"/>
      <c r="O76" s="13"/>
      <c r="Q76">
        <f t="shared" si="7"/>
        <v>28513</v>
      </c>
      <c r="V76" s="3"/>
      <c r="W76" s="4" t="s">
        <v>77</v>
      </c>
      <c r="X76" s="4">
        <v>7</v>
      </c>
      <c r="Y76" s="4" t="s">
        <v>311</v>
      </c>
      <c r="AA76" s="3"/>
      <c r="AB76" s="4" t="s">
        <v>77</v>
      </c>
      <c r="AC76" s="4">
        <v>159</v>
      </c>
      <c r="AD76" s="4" t="s">
        <v>311</v>
      </c>
    </row>
    <row r="77" spans="2:30" ht="30.75" thickBot="1">
      <c r="B77" s="3"/>
      <c r="C77" s="4" t="s">
        <v>78</v>
      </c>
      <c r="D77" s="4">
        <v>2479107</v>
      </c>
      <c r="E77" s="4" t="s">
        <v>311</v>
      </c>
      <c r="F77" s="13"/>
      <c r="G77" s="13">
        <f t="shared" si="5"/>
        <v>2451364</v>
      </c>
      <c r="H77" s="13">
        <f t="shared" si="6"/>
        <v>27743</v>
      </c>
      <c r="I77" s="13"/>
      <c r="J77" s="13">
        <f t="shared" si="9"/>
        <v>2452905</v>
      </c>
      <c r="K77" s="13">
        <f t="shared" si="8"/>
        <v>26202</v>
      </c>
      <c r="L77" s="13"/>
      <c r="M77" s="13"/>
      <c r="N77" s="13"/>
      <c r="O77" s="13"/>
      <c r="Q77">
        <f t="shared" si="7"/>
        <v>60109</v>
      </c>
      <c r="V77" s="3"/>
      <c r="W77" s="4" t="s">
        <v>78</v>
      </c>
      <c r="X77" s="4">
        <v>13</v>
      </c>
      <c r="Y77" s="4" t="s">
        <v>311</v>
      </c>
      <c r="AA77" s="3"/>
      <c r="AB77" s="4" t="s">
        <v>78</v>
      </c>
      <c r="AC77" s="4">
        <v>81</v>
      </c>
      <c r="AD77" s="4" t="s">
        <v>311</v>
      </c>
    </row>
    <row r="78" spans="2:30" ht="30.75" thickBot="1">
      <c r="B78" s="3"/>
      <c r="C78" s="4" t="s">
        <v>79</v>
      </c>
      <c r="D78" s="4">
        <v>2511473</v>
      </c>
      <c r="E78" s="4" t="s">
        <v>311</v>
      </c>
      <c r="F78" s="13"/>
      <c r="G78" s="13">
        <f t="shared" si="5"/>
        <v>2511473</v>
      </c>
      <c r="H78" s="13">
        <f t="shared" si="6"/>
        <v>0</v>
      </c>
      <c r="I78" s="13"/>
      <c r="J78" s="13">
        <f t="shared" si="9"/>
        <v>2481418</v>
      </c>
      <c r="K78" s="13">
        <f t="shared" si="8"/>
        <v>30055</v>
      </c>
      <c r="L78" s="13"/>
      <c r="M78" s="13"/>
      <c r="N78" s="13"/>
      <c r="O78" s="13"/>
      <c r="Q78">
        <f t="shared" si="7"/>
        <v>32366</v>
      </c>
      <c r="V78" s="3"/>
      <c r="W78" s="4" t="s">
        <v>79</v>
      </c>
      <c r="X78" s="4">
        <v>8</v>
      </c>
      <c r="Y78" s="4" t="s">
        <v>311</v>
      </c>
      <c r="AA78" s="3"/>
      <c r="AB78" s="4" t="s">
        <v>79</v>
      </c>
      <c r="AC78" s="4">
        <v>79</v>
      </c>
      <c r="AD78" s="4" t="s">
        <v>311</v>
      </c>
    </row>
    <row r="79" spans="2:30" ht="30.75" thickBot="1">
      <c r="B79" s="3"/>
      <c r="C79" s="4" t="s">
        <v>80</v>
      </c>
      <c r="D79" s="4">
        <v>2539216</v>
      </c>
      <c r="E79" s="4" t="s">
        <v>311</v>
      </c>
      <c r="F79" s="13"/>
      <c r="G79" s="13">
        <f t="shared" si="5"/>
        <v>2543839</v>
      </c>
      <c r="H79" s="13">
        <f t="shared" si="6"/>
        <v>-4623</v>
      </c>
      <c r="I79" s="13"/>
      <c r="J79" s="13">
        <f t="shared" si="9"/>
        <v>2541527</v>
      </c>
      <c r="K79" s="13">
        <f t="shared" si="8"/>
        <v>-2311</v>
      </c>
      <c r="L79" s="13"/>
      <c r="M79" s="13"/>
      <c r="N79" s="13"/>
      <c r="O79" s="13"/>
      <c r="Q79">
        <f t="shared" si="7"/>
        <v>27743</v>
      </c>
      <c r="V79" s="3"/>
      <c r="W79" s="4" t="s">
        <v>80</v>
      </c>
      <c r="X79" s="4">
        <v>24</v>
      </c>
      <c r="Y79" s="4" t="s">
        <v>311</v>
      </c>
      <c r="AA79" s="3"/>
      <c r="AB79" s="4" t="s">
        <v>80</v>
      </c>
      <c r="AC79" s="4">
        <v>42</v>
      </c>
      <c r="AD79" s="4" t="s">
        <v>311</v>
      </c>
    </row>
    <row r="80" spans="2:30" ht="30.75" thickBot="1">
      <c r="B80" s="3"/>
      <c r="C80" s="4" t="s">
        <v>81</v>
      </c>
      <c r="D80" s="4">
        <v>2571582</v>
      </c>
      <c r="E80" s="4" t="s">
        <v>311</v>
      </c>
      <c r="F80" s="13"/>
      <c r="G80" s="13">
        <f t="shared" si="5"/>
        <v>2571582</v>
      </c>
      <c r="H80" s="13">
        <f t="shared" si="6"/>
        <v>0</v>
      </c>
      <c r="I80" s="13"/>
      <c r="J80" s="13">
        <f t="shared" si="9"/>
        <v>2573893</v>
      </c>
      <c r="K80" s="13">
        <f t="shared" si="8"/>
        <v>-2311</v>
      </c>
      <c r="L80" s="13"/>
      <c r="M80" s="13"/>
      <c r="N80" s="13"/>
      <c r="O80" s="13"/>
      <c r="Q80">
        <f t="shared" si="7"/>
        <v>32366</v>
      </c>
      <c r="V80" s="3"/>
      <c r="W80" s="4" t="s">
        <v>81</v>
      </c>
      <c r="X80" s="4">
        <v>7</v>
      </c>
      <c r="Y80" s="4" t="s">
        <v>311</v>
      </c>
      <c r="AA80" s="3"/>
      <c r="AB80" s="4" t="s">
        <v>81</v>
      </c>
      <c r="AC80" s="4">
        <v>155</v>
      </c>
      <c r="AD80" s="4" t="s">
        <v>311</v>
      </c>
    </row>
    <row r="81" spans="2:30" ht="30.75" thickBot="1">
      <c r="B81" s="3"/>
      <c r="C81" s="4" t="s">
        <v>82</v>
      </c>
      <c r="D81" s="4">
        <v>2633232</v>
      </c>
      <c r="E81" s="4" t="s">
        <v>311</v>
      </c>
      <c r="F81" s="13"/>
      <c r="G81" s="13">
        <f t="shared" si="5"/>
        <v>2603948</v>
      </c>
      <c r="H81" s="13">
        <f t="shared" si="6"/>
        <v>29284</v>
      </c>
      <c r="I81" s="13"/>
      <c r="J81" s="13">
        <f t="shared" si="9"/>
        <v>2601636</v>
      </c>
      <c r="K81" s="13">
        <f t="shared" si="8"/>
        <v>31596</v>
      </c>
      <c r="L81" s="13"/>
      <c r="M81" s="13"/>
      <c r="N81" s="13"/>
      <c r="O81" s="13"/>
      <c r="Q81">
        <f t="shared" si="7"/>
        <v>61650</v>
      </c>
      <c r="V81" s="3"/>
      <c r="W81" s="4" t="s">
        <v>82</v>
      </c>
      <c r="X81" s="4">
        <v>16</v>
      </c>
      <c r="Y81" s="4" t="s">
        <v>311</v>
      </c>
      <c r="AA81" s="3"/>
      <c r="AB81" s="4" t="s">
        <v>82</v>
      </c>
      <c r="AC81" s="4">
        <v>78</v>
      </c>
      <c r="AD81" s="4" t="s">
        <v>311</v>
      </c>
    </row>
    <row r="82" spans="2:30" ht="30.75" thickBot="1">
      <c r="B82" s="3"/>
      <c r="C82" s="4" t="s">
        <v>83</v>
      </c>
      <c r="D82" s="4">
        <v>2691029</v>
      </c>
      <c r="E82" s="4" t="s">
        <v>311</v>
      </c>
      <c r="F82" s="13"/>
      <c r="G82" s="13">
        <f t="shared" si="5"/>
        <v>2665598</v>
      </c>
      <c r="H82" s="13">
        <f t="shared" si="6"/>
        <v>25431</v>
      </c>
      <c r="I82" s="13"/>
      <c r="J82" s="13">
        <f t="shared" si="9"/>
        <v>2634002</v>
      </c>
      <c r="K82" s="13">
        <f t="shared" si="8"/>
        <v>57027</v>
      </c>
      <c r="L82" s="13"/>
      <c r="M82" s="13"/>
      <c r="N82" s="13"/>
      <c r="O82" s="13"/>
      <c r="Q82">
        <f t="shared" si="7"/>
        <v>57797</v>
      </c>
      <c r="V82" s="3"/>
      <c r="W82" s="4" t="s">
        <v>83</v>
      </c>
      <c r="X82" s="4">
        <v>13</v>
      </c>
      <c r="Y82" s="4" t="s">
        <v>311</v>
      </c>
      <c r="AA82" s="3"/>
      <c r="AB82" s="4" t="s">
        <v>83</v>
      </c>
      <c r="AC82" s="4">
        <v>79</v>
      </c>
      <c r="AD82" s="4" t="s">
        <v>311</v>
      </c>
    </row>
    <row r="83" spans="2:30" ht="30.75" thickBot="1">
      <c r="B83" s="3"/>
      <c r="C83" s="4" t="s">
        <v>84</v>
      </c>
      <c r="D83" s="4">
        <v>2723395</v>
      </c>
      <c r="E83" s="4" t="s">
        <v>311</v>
      </c>
      <c r="F83" s="13"/>
      <c r="G83" s="13">
        <f t="shared" si="5"/>
        <v>2723395</v>
      </c>
      <c r="H83" s="13">
        <f t="shared" si="6"/>
        <v>0</v>
      </c>
      <c r="I83" s="13"/>
      <c r="J83" s="13">
        <f t="shared" si="9"/>
        <v>2695652</v>
      </c>
      <c r="K83" s="13">
        <f t="shared" si="8"/>
        <v>27743</v>
      </c>
      <c r="L83" s="13"/>
      <c r="M83" s="13"/>
      <c r="N83" s="13"/>
      <c r="O83" s="13"/>
      <c r="Q83">
        <f t="shared" si="7"/>
        <v>32366</v>
      </c>
      <c r="V83" s="3"/>
      <c r="W83" s="4" t="s">
        <v>84</v>
      </c>
      <c r="X83" s="4">
        <v>3</v>
      </c>
      <c r="Y83" s="4" t="s">
        <v>311</v>
      </c>
      <c r="AA83" s="3"/>
      <c r="AB83" s="4" t="s">
        <v>84</v>
      </c>
      <c r="AC83" s="4">
        <v>42</v>
      </c>
      <c r="AD83" s="4" t="s">
        <v>311</v>
      </c>
    </row>
    <row r="84" spans="2:30" ht="30.75" thickBot="1">
      <c r="B84" s="3"/>
      <c r="C84" s="4" t="s">
        <v>85</v>
      </c>
      <c r="D84" s="4">
        <v>2752679</v>
      </c>
      <c r="E84" s="4" t="s">
        <v>311</v>
      </c>
      <c r="F84" s="13"/>
      <c r="G84" s="13">
        <f t="shared" si="5"/>
        <v>2755761</v>
      </c>
      <c r="H84" s="13">
        <f t="shared" si="6"/>
        <v>-3082</v>
      </c>
      <c r="I84" s="13"/>
      <c r="J84" s="13">
        <f t="shared" si="9"/>
        <v>2753449</v>
      </c>
      <c r="K84" s="13">
        <f t="shared" si="8"/>
        <v>-770</v>
      </c>
      <c r="L84" s="13"/>
      <c r="M84" s="13"/>
      <c r="N84" s="13"/>
      <c r="O84" s="13"/>
      <c r="Q84">
        <f t="shared" si="7"/>
        <v>29284</v>
      </c>
      <c r="V84" s="3"/>
      <c r="W84" s="4" t="s">
        <v>85</v>
      </c>
      <c r="X84" s="4">
        <v>13</v>
      </c>
      <c r="Y84" s="4" t="s">
        <v>311</v>
      </c>
      <c r="AA84" s="3"/>
      <c r="AB84" s="4" t="s">
        <v>85</v>
      </c>
      <c r="AC84" s="4">
        <v>150</v>
      </c>
      <c r="AD84" s="4" t="s">
        <v>311</v>
      </c>
    </row>
    <row r="85" spans="2:30" ht="30.75" thickBot="1">
      <c r="B85" s="3"/>
      <c r="C85" s="4" t="s">
        <v>86</v>
      </c>
      <c r="D85" s="4">
        <v>2812788</v>
      </c>
      <c r="E85" s="4" t="s">
        <v>311</v>
      </c>
      <c r="F85" s="13"/>
      <c r="G85" s="13">
        <f t="shared" si="5"/>
        <v>2785045</v>
      </c>
      <c r="H85" s="13">
        <f t="shared" si="6"/>
        <v>27743</v>
      </c>
      <c r="I85" s="13"/>
      <c r="J85" s="13">
        <f t="shared" si="9"/>
        <v>2785815</v>
      </c>
      <c r="K85" s="13">
        <f t="shared" si="8"/>
        <v>26973</v>
      </c>
      <c r="L85" s="13"/>
      <c r="M85" s="13"/>
      <c r="N85" s="13"/>
      <c r="O85" s="13"/>
      <c r="Q85">
        <f t="shared" si="7"/>
        <v>60109</v>
      </c>
      <c r="V85" s="3"/>
      <c r="W85" s="4" t="s">
        <v>86</v>
      </c>
      <c r="X85" s="4">
        <v>5</v>
      </c>
      <c r="Y85" s="4" t="s">
        <v>311</v>
      </c>
      <c r="AA85" s="3"/>
      <c r="AB85" s="4" t="s">
        <v>86</v>
      </c>
      <c r="AC85" s="4">
        <v>78</v>
      </c>
      <c r="AD85" s="4" t="s">
        <v>311</v>
      </c>
    </row>
    <row r="86" spans="2:30" ht="30.75" thickBot="1">
      <c r="B86" s="3"/>
      <c r="C86" s="4" t="s">
        <v>87</v>
      </c>
      <c r="D86" s="4">
        <v>2846696</v>
      </c>
      <c r="E86" s="4" t="s">
        <v>311</v>
      </c>
      <c r="F86" s="13"/>
      <c r="G86" s="13">
        <f t="shared" si="5"/>
        <v>2845154</v>
      </c>
      <c r="H86" s="13">
        <f t="shared" si="6"/>
        <v>1542</v>
      </c>
      <c r="I86" s="13"/>
      <c r="J86" s="13">
        <f t="shared" si="9"/>
        <v>2815099</v>
      </c>
      <c r="K86" s="13">
        <f t="shared" si="8"/>
        <v>31597</v>
      </c>
      <c r="L86" s="13"/>
      <c r="M86" s="13"/>
      <c r="N86" s="13"/>
      <c r="O86" s="13"/>
      <c r="Q86">
        <f t="shared" si="7"/>
        <v>33908</v>
      </c>
      <c r="V86" s="3"/>
      <c r="W86" s="4" t="s">
        <v>87</v>
      </c>
      <c r="X86" s="4">
        <v>2</v>
      </c>
      <c r="Y86" s="4" t="s">
        <v>311</v>
      </c>
      <c r="AA86" s="3"/>
      <c r="AB86" s="4" t="s">
        <v>87</v>
      </c>
      <c r="AC86" s="4">
        <v>76</v>
      </c>
      <c r="AD86" s="4" t="s">
        <v>311</v>
      </c>
    </row>
    <row r="87" spans="2:30" ht="30.75" thickBot="1">
      <c r="B87" s="3"/>
      <c r="C87" s="4" t="s">
        <v>88</v>
      </c>
      <c r="D87" s="4">
        <v>2875980</v>
      </c>
      <c r="E87" s="4" t="s">
        <v>311</v>
      </c>
      <c r="F87" s="13"/>
      <c r="G87" s="13">
        <f t="shared" si="5"/>
        <v>2879062</v>
      </c>
      <c r="H87" s="13">
        <f t="shared" si="6"/>
        <v>-3082</v>
      </c>
      <c r="I87" s="13"/>
      <c r="J87" s="13">
        <f t="shared" si="9"/>
        <v>2875208</v>
      </c>
      <c r="K87" s="13">
        <f t="shared" si="8"/>
        <v>772</v>
      </c>
      <c r="L87" s="13"/>
      <c r="M87" s="13"/>
      <c r="N87" s="13"/>
      <c r="O87" s="13"/>
      <c r="Q87">
        <f t="shared" si="7"/>
        <v>29284</v>
      </c>
      <c r="V87" s="3"/>
      <c r="W87" s="4" t="s">
        <v>88</v>
      </c>
      <c r="X87" s="4">
        <v>12</v>
      </c>
      <c r="Y87" s="4" t="s">
        <v>311</v>
      </c>
      <c r="AA87" s="3"/>
      <c r="AB87" s="4" t="s">
        <v>88</v>
      </c>
      <c r="AC87" s="4">
        <v>42</v>
      </c>
      <c r="AD87" s="4" t="s">
        <v>311</v>
      </c>
    </row>
    <row r="88" spans="2:30" ht="30.75" thickBot="1">
      <c r="B88" s="3"/>
      <c r="C88" s="4" t="s">
        <v>89</v>
      </c>
      <c r="D88" s="4">
        <v>2938400</v>
      </c>
      <c r="E88" s="4" t="s">
        <v>311</v>
      </c>
      <c r="F88" s="13"/>
      <c r="G88" s="13">
        <f t="shared" si="5"/>
        <v>2908346</v>
      </c>
      <c r="H88" s="13">
        <f t="shared" si="6"/>
        <v>30054</v>
      </c>
      <c r="I88" s="13"/>
      <c r="J88" s="13">
        <f t="shared" si="9"/>
        <v>2909116</v>
      </c>
      <c r="K88" s="13">
        <f t="shared" si="8"/>
        <v>29284</v>
      </c>
      <c r="L88" s="13"/>
      <c r="M88" s="13"/>
      <c r="N88" s="13"/>
      <c r="O88" s="13"/>
      <c r="Q88">
        <f t="shared" si="7"/>
        <v>62420</v>
      </c>
      <c r="V88" s="3"/>
      <c r="W88" s="4" t="s">
        <v>89</v>
      </c>
      <c r="X88" s="4">
        <v>45</v>
      </c>
      <c r="Y88" s="4" t="s">
        <v>311</v>
      </c>
      <c r="AA88" s="3"/>
      <c r="AB88" s="4" t="s">
        <v>89</v>
      </c>
      <c r="AC88" s="4">
        <v>147</v>
      </c>
      <c r="AD88" s="4" t="s">
        <v>311</v>
      </c>
    </row>
    <row r="89" spans="2:30" ht="30.75" thickBot="1">
      <c r="B89" s="3"/>
      <c r="C89" s="4" t="s">
        <v>90</v>
      </c>
      <c r="D89" s="4">
        <v>2968454</v>
      </c>
      <c r="E89" s="4" t="s">
        <v>311</v>
      </c>
      <c r="F89" s="13"/>
      <c r="G89" s="13">
        <f t="shared" si="5"/>
        <v>2970766</v>
      </c>
      <c r="H89" s="13">
        <f t="shared" si="6"/>
        <v>-2312</v>
      </c>
      <c r="I89" s="13"/>
      <c r="J89" s="13">
        <f t="shared" si="9"/>
        <v>2938400</v>
      </c>
      <c r="K89" s="13">
        <f t="shared" si="8"/>
        <v>30054</v>
      </c>
      <c r="L89" s="13"/>
      <c r="M89" s="13"/>
      <c r="N89" s="13"/>
      <c r="O89" s="13"/>
      <c r="Q89">
        <f t="shared" si="7"/>
        <v>30054</v>
      </c>
      <c r="V89" s="3"/>
      <c r="W89" s="4" t="s">
        <v>90</v>
      </c>
      <c r="X89" s="4">
        <v>9</v>
      </c>
      <c r="Y89" s="4" t="s">
        <v>311</v>
      </c>
      <c r="AA89" s="3"/>
      <c r="AB89" s="4" t="s">
        <v>90</v>
      </c>
      <c r="AC89" s="4">
        <v>75</v>
      </c>
      <c r="AD89" s="4" t="s">
        <v>311</v>
      </c>
    </row>
    <row r="90" spans="2:30" ht="30.75" thickBot="1">
      <c r="B90" s="3"/>
      <c r="C90" s="4" t="s">
        <v>91</v>
      </c>
      <c r="D90" s="4">
        <v>2996197</v>
      </c>
      <c r="E90" s="4" t="s">
        <v>311</v>
      </c>
      <c r="F90" s="13"/>
      <c r="G90" s="13">
        <f t="shared" si="5"/>
        <v>3000820</v>
      </c>
      <c r="H90" s="13">
        <f t="shared" si="6"/>
        <v>-4623</v>
      </c>
      <c r="I90" s="13"/>
      <c r="J90" s="13">
        <f t="shared" si="9"/>
        <v>3000820</v>
      </c>
      <c r="K90" s="13">
        <f t="shared" si="8"/>
        <v>-4623</v>
      </c>
      <c r="L90" s="13"/>
      <c r="M90" s="13"/>
      <c r="N90" s="13"/>
      <c r="O90" s="13"/>
      <c r="Q90">
        <f t="shared" si="7"/>
        <v>27743</v>
      </c>
      <c r="V90" s="3"/>
      <c r="W90" s="4" t="s">
        <v>91</v>
      </c>
      <c r="X90" s="4">
        <v>21</v>
      </c>
      <c r="Y90" s="4" t="s">
        <v>311</v>
      </c>
      <c r="AA90" s="3"/>
      <c r="AB90" s="4" t="s">
        <v>91</v>
      </c>
      <c r="AC90" s="4">
        <v>73</v>
      </c>
      <c r="AD90" s="4" t="s">
        <v>311</v>
      </c>
    </row>
    <row r="91" spans="2:30" ht="30.75" thickBot="1">
      <c r="B91" s="3"/>
      <c r="C91" s="4" t="s">
        <v>92</v>
      </c>
      <c r="D91" s="4">
        <v>3028563</v>
      </c>
      <c r="E91" s="4" t="s">
        <v>311</v>
      </c>
      <c r="F91" s="13"/>
      <c r="G91" s="13">
        <f t="shared" si="5"/>
        <v>3028563</v>
      </c>
      <c r="H91" s="13">
        <f t="shared" si="6"/>
        <v>0</v>
      </c>
      <c r="I91" s="13"/>
      <c r="J91" s="13">
        <f t="shared" si="9"/>
        <v>3030874</v>
      </c>
      <c r="K91" s="13">
        <f t="shared" si="8"/>
        <v>-2311</v>
      </c>
      <c r="L91" s="13"/>
      <c r="M91" s="13"/>
      <c r="N91" s="13"/>
      <c r="O91" s="13"/>
      <c r="Q91">
        <f t="shared" si="7"/>
        <v>32366</v>
      </c>
      <c r="V91" s="3"/>
      <c r="W91" s="4" t="s">
        <v>92</v>
      </c>
      <c r="X91" s="4">
        <v>21</v>
      </c>
      <c r="Y91" s="4" t="s">
        <v>311</v>
      </c>
      <c r="AA91" s="3"/>
      <c r="AB91" s="4" t="s">
        <v>92</v>
      </c>
      <c r="AC91" s="4">
        <v>40</v>
      </c>
      <c r="AD91" s="4" t="s">
        <v>311</v>
      </c>
    </row>
    <row r="92" spans="2:30" ht="30.75" thickBot="1">
      <c r="B92" s="3"/>
      <c r="C92" s="4" t="s">
        <v>93</v>
      </c>
      <c r="D92" s="4">
        <v>3062471</v>
      </c>
      <c r="E92" s="4" t="s">
        <v>311</v>
      </c>
      <c r="F92" s="13"/>
      <c r="G92" s="13">
        <f t="shared" si="5"/>
        <v>3060929</v>
      </c>
      <c r="H92" s="13">
        <f t="shared" si="6"/>
        <v>1542</v>
      </c>
      <c r="I92" s="13"/>
      <c r="J92" s="13">
        <f t="shared" si="9"/>
        <v>3058617</v>
      </c>
      <c r="K92" s="13">
        <f t="shared" si="8"/>
        <v>3854</v>
      </c>
      <c r="L92" s="13"/>
      <c r="M92" s="13"/>
      <c r="N92" s="13"/>
      <c r="O92" s="13"/>
      <c r="Q92">
        <f t="shared" si="7"/>
        <v>33908</v>
      </c>
      <c r="V92" s="3"/>
      <c r="W92" s="4" t="s">
        <v>93</v>
      </c>
      <c r="X92" s="4">
        <v>12</v>
      </c>
      <c r="Y92" s="4" t="s">
        <v>311</v>
      </c>
      <c r="AA92" s="3"/>
      <c r="AB92" s="4" t="s">
        <v>93</v>
      </c>
      <c r="AC92" s="4">
        <v>143</v>
      </c>
      <c r="AD92" s="4" t="s">
        <v>311</v>
      </c>
    </row>
    <row r="93" spans="2:30" ht="30.75" thickBot="1">
      <c r="B93" s="3"/>
      <c r="C93" s="4" t="s">
        <v>94</v>
      </c>
      <c r="D93" s="4">
        <v>3091755</v>
      </c>
      <c r="E93" s="4" t="s">
        <v>311</v>
      </c>
      <c r="F93" s="13"/>
      <c r="G93" s="13">
        <f t="shared" si="5"/>
        <v>3094837</v>
      </c>
      <c r="H93" s="13">
        <f t="shared" si="6"/>
        <v>-3082</v>
      </c>
      <c r="I93" s="13"/>
      <c r="J93" s="13">
        <f t="shared" si="9"/>
        <v>3090983</v>
      </c>
      <c r="K93" s="13">
        <f t="shared" si="8"/>
        <v>772</v>
      </c>
      <c r="L93" s="13"/>
      <c r="M93" s="13"/>
      <c r="N93" s="13"/>
      <c r="O93" s="13"/>
      <c r="Q93">
        <f t="shared" si="7"/>
        <v>29284</v>
      </c>
      <c r="V93" s="3"/>
      <c r="W93" s="4" t="s">
        <v>94</v>
      </c>
      <c r="X93" s="4">
        <v>21</v>
      </c>
      <c r="Y93" s="4" t="s">
        <v>311</v>
      </c>
      <c r="AA93" s="3"/>
      <c r="AB93" s="4" t="s">
        <v>94</v>
      </c>
      <c r="AC93" s="4">
        <v>73</v>
      </c>
      <c r="AD93" s="4" t="s">
        <v>311</v>
      </c>
    </row>
    <row r="94" spans="2:30" ht="30.75" thickBot="1">
      <c r="B94" s="3"/>
      <c r="C94" s="4" t="s">
        <v>95</v>
      </c>
      <c r="D94" s="4">
        <v>3119498</v>
      </c>
      <c r="E94" s="4" t="s">
        <v>311</v>
      </c>
      <c r="F94" s="13"/>
      <c r="G94" s="13">
        <f t="shared" si="5"/>
        <v>3124121</v>
      </c>
      <c r="H94" s="13">
        <f t="shared" si="6"/>
        <v>-4623</v>
      </c>
      <c r="I94" s="13"/>
      <c r="J94" s="13">
        <f t="shared" si="9"/>
        <v>3124891</v>
      </c>
      <c r="K94" s="13">
        <f t="shared" si="8"/>
        <v>-5393</v>
      </c>
      <c r="L94" s="13"/>
      <c r="M94" s="13"/>
      <c r="N94" s="13"/>
      <c r="O94" s="13"/>
      <c r="Q94">
        <f t="shared" si="7"/>
        <v>27743</v>
      </c>
      <c r="V94" s="3"/>
      <c r="W94" s="4" t="s">
        <v>95</v>
      </c>
      <c r="X94" s="4">
        <v>30</v>
      </c>
      <c r="Y94" s="4" t="s">
        <v>311</v>
      </c>
      <c r="AA94" s="3"/>
      <c r="AB94" s="4" t="s">
        <v>95</v>
      </c>
      <c r="AC94" s="4">
        <v>73</v>
      </c>
      <c r="AD94" s="4" t="s">
        <v>311</v>
      </c>
    </row>
    <row r="95" spans="2:30" ht="30.75" thickBot="1">
      <c r="B95" s="3"/>
      <c r="C95" s="4" t="s">
        <v>96</v>
      </c>
      <c r="D95" s="4">
        <v>3152635</v>
      </c>
      <c r="E95" s="4" t="s">
        <v>311</v>
      </c>
      <c r="F95" s="13"/>
      <c r="G95" s="13">
        <f t="shared" si="5"/>
        <v>3151864</v>
      </c>
      <c r="H95" s="13">
        <f t="shared" si="6"/>
        <v>771</v>
      </c>
      <c r="I95" s="13"/>
      <c r="J95" s="13">
        <f t="shared" si="9"/>
        <v>3154175</v>
      </c>
      <c r="K95" s="13">
        <f t="shared" si="8"/>
        <v>-1540</v>
      </c>
      <c r="L95" s="13"/>
      <c r="M95" s="13"/>
      <c r="N95" s="13"/>
      <c r="O95" s="13"/>
      <c r="Q95">
        <f t="shared" si="7"/>
        <v>33137</v>
      </c>
      <c r="V95" s="3"/>
      <c r="W95" s="4" t="s">
        <v>96</v>
      </c>
      <c r="X95" s="4">
        <v>6</v>
      </c>
      <c r="Y95" s="4" t="s">
        <v>311</v>
      </c>
      <c r="AA95" s="3"/>
      <c r="AB95" s="4" t="s">
        <v>96</v>
      </c>
      <c r="AC95" s="4">
        <v>38</v>
      </c>
      <c r="AD95" s="4" t="s">
        <v>311</v>
      </c>
    </row>
    <row r="96" spans="2:30" ht="30.75" thickBot="1">
      <c r="B96" s="3"/>
      <c r="C96" s="4" t="s">
        <v>97</v>
      </c>
      <c r="D96" s="4">
        <v>3185001</v>
      </c>
      <c r="E96" s="4" t="s">
        <v>311</v>
      </c>
      <c r="F96" s="13"/>
      <c r="G96" s="13">
        <f t="shared" si="5"/>
        <v>3185001</v>
      </c>
      <c r="H96" s="13">
        <f t="shared" si="6"/>
        <v>0</v>
      </c>
      <c r="I96" s="13"/>
      <c r="J96" s="13">
        <f t="shared" si="9"/>
        <v>3181918</v>
      </c>
      <c r="K96" s="13">
        <f t="shared" si="8"/>
        <v>3083</v>
      </c>
      <c r="L96" s="13"/>
      <c r="M96" s="13"/>
      <c r="N96" s="13"/>
      <c r="O96" s="13"/>
      <c r="Q96">
        <f t="shared" si="7"/>
        <v>32366</v>
      </c>
      <c r="V96" s="3"/>
      <c r="W96" s="4" t="s">
        <v>97</v>
      </c>
      <c r="X96" s="4">
        <v>6</v>
      </c>
      <c r="Y96" s="4" t="s">
        <v>311</v>
      </c>
      <c r="AA96" s="3"/>
      <c r="AB96" s="4" t="s">
        <v>97</v>
      </c>
      <c r="AC96" s="4">
        <v>137</v>
      </c>
      <c r="AD96" s="4" t="s">
        <v>311</v>
      </c>
    </row>
    <row r="97" spans="2:30" ht="30.75" thickBot="1">
      <c r="B97" s="3"/>
      <c r="C97" s="4" t="s">
        <v>98</v>
      </c>
      <c r="D97" s="4">
        <v>3214285</v>
      </c>
      <c r="E97" s="4" t="s">
        <v>311</v>
      </c>
      <c r="F97" s="13"/>
      <c r="G97" s="13">
        <f t="shared" si="5"/>
        <v>3217367</v>
      </c>
      <c r="H97" s="13">
        <f t="shared" si="6"/>
        <v>-3082</v>
      </c>
      <c r="I97" s="13"/>
      <c r="J97" s="13">
        <f t="shared" si="9"/>
        <v>3215055</v>
      </c>
      <c r="K97" s="13">
        <f t="shared" si="8"/>
        <v>-770</v>
      </c>
      <c r="L97" s="13"/>
      <c r="M97" s="13"/>
      <c r="N97" s="13"/>
      <c r="O97" s="13"/>
      <c r="Q97">
        <f t="shared" si="7"/>
        <v>29284</v>
      </c>
      <c r="V97" s="3"/>
      <c r="W97" s="4" t="s">
        <v>98</v>
      </c>
      <c r="X97" s="4">
        <v>2</v>
      </c>
      <c r="Y97" s="4" t="s">
        <v>311</v>
      </c>
      <c r="AA97" s="3"/>
      <c r="AB97" s="4" t="s">
        <v>98</v>
      </c>
      <c r="AC97" s="4">
        <v>71</v>
      </c>
      <c r="AD97" s="4" t="s">
        <v>311</v>
      </c>
    </row>
    <row r="98" spans="2:30" ht="30.75" thickBot="1">
      <c r="B98" s="3"/>
      <c r="C98" s="4" t="s">
        <v>99</v>
      </c>
      <c r="D98" s="4">
        <v>3242028</v>
      </c>
      <c r="E98" s="4" t="s">
        <v>311</v>
      </c>
      <c r="F98" s="13"/>
      <c r="G98" s="13">
        <f t="shared" si="5"/>
        <v>3246651</v>
      </c>
      <c r="H98" s="13">
        <f t="shared" si="6"/>
        <v>-4623</v>
      </c>
      <c r="I98" s="13"/>
      <c r="J98" s="13">
        <f t="shared" si="9"/>
        <v>3247421</v>
      </c>
      <c r="K98" s="13">
        <f t="shared" si="8"/>
        <v>-5393</v>
      </c>
      <c r="L98" s="13"/>
      <c r="M98" s="13"/>
      <c r="N98" s="13"/>
      <c r="O98" s="13"/>
      <c r="Q98">
        <f t="shared" si="7"/>
        <v>27743</v>
      </c>
      <c r="V98" s="3"/>
      <c r="W98" s="4" t="s">
        <v>99</v>
      </c>
      <c r="X98" s="4">
        <v>1</v>
      </c>
      <c r="Y98" s="4" t="s">
        <v>311</v>
      </c>
      <c r="AA98" s="3"/>
      <c r="AB98" s="4" t="s">
        <v>99</v>
      </c>
      <c r="AC98" s="4">
        <v>39</v>
      </c>
      <c r="AD98" s="4" t="s">
        <v>311</v>
      </c>
    </row>
    <row r="99" spans="2:30" ht="30.75" thickBot="1">
      <c r="B99" s="3"/>
      <c r="C99" s="4" t="s">
        <v>100</v>
      </c>
      <c r="D99" s="4">
        <v>3305219</v>
      </c>
      <c r="E99" s="4" t="s">
        <v>311</v>
      </c>
      <c r="F99" s="13"/>
      <c r="G99" s="13">
        <f t="shared" si="5"/>
        <v>3274394</v>
      </c>
      <c r="H99" s="13">
        <f t="shared" si="6"/>
        <v>30825</v>
      </c>
      <c r="I99" s="13"/>
      <c r="J99" s="13">
        <f t="shared" si="9"/>
        <v>3276705</v>
      </c>
      <c r="K99" s="13">
        <f t="shared" si="8"/>
        <v>28514</v>
      </c>
      <c r="L99" s="13"/>
      <c r="M99" s="13"/>
      <c r="N99" s="13"/>
      <c r="O99" s="13"/>
      <c r="Q99">
        <f t="shared" si="7"/>
        <v>63191</v>
      </c>
      <c r="V99" s="3"/>
      <c r="W99" s="4" t="s">
        <v>100</v>
      </c>
      <c r="X99" s="4">
        <v>6</v>
      </c>
      <c r="Y99" s="4" t="s">
        <v>311</v>
      </c>
      <c r="AA99" s="3"/>
      <c r="AB99" s="4" t="s">
        <v>100</v>
      </c>
      <c r="AC99" s="4">
        <v>137</v>
      </c>
      <c r="AD99" s="4" t="s">
        <v>311</v>
      </c>
    </row>
    <row r="100" spans="2:30" ht="30.75" thickBot="1">
      <c r="B100" s="3"/>
      <c r="C100" s="4" t="s">
        <v>101</v>
      </c>
      <c r="D100" s="4">
        <v>3332962</v>
      </c>
      <c r="E100" s="4" t="s">
        <v>311</v>
      </c>
      <c r="F100" s="13"/>
      <c r="G100" s="13">
        <f t="shared" si="5"/>
        <v>3337585</v>
      </c>
      <c r="H100" s="13">
        <f t="shared" si="6"/>
        <v>-4623</v>
      </c>
      <c r="I100" s="13"/>
      <c r="J100" s="13">
        <f t="shared" si="9"/>
        <v>3304448</v>
      </c>
      <c r="K100" s="13">
        <f t="shared" si="8"/>
        <v>28514</v>
      </c>
      <c r="L100" s="13"/>
      <c r="M100" s="13"/>
      <c r="N100" s="13"/>
      <c r="O100" s="13"/>
      <c r="Q100">
        <f t="shared" si="7"/>
        <v>27743</v>
      </c>
      <c r="V100" s="3"/>
      <c r="W100" s="4" t="s">
        <v>101</v>
      </c>
      <c r="X100" s="4">
        <v>10</v>
      </c>
      <c r="Y100" s="4" t="s">
        <v>311</v>
      </c>
      <c r="AA100" s="3"/>
      <c r="AB100" s="4" t="s">
        <v>101</v>
      </c>
      <c r="AC100" s="4">
        <v>70</v>
      </c>
      <c r="AD100" s="4" t="s">
        <v>311</v>
      </c>
    </row>
    <row r="101" spans="2:30" ht="30.75" thickBot="1">
      <c r="B101" s="3"/>
      <c r="C101" s="4" t="s">
        <v>102</v>
      </c>
      <c r="D101" s="4">
        <v>3359163</v>
      </c>
      <c r="E101" s="4" t="s">
        <v>311</v>
      </c>
      <c r="F101" s="13"/>
      <c r="G101" s="13">
        <f t="shared" si="5"/>
        <v>3365328</v>
      </c>
      <c r="H101" s="13">
        <f t="shared" si="6"/>
        <v>-6165</v>
      </c>
      <c r="I101" s="13"/>
      <c r="J101" s="13">
        <f t="shared" si="9"/>
        <v>3367639</v>
      </c>
      <c r="K101" s="13">
        <f t="shared" si="8"/>
        <v>-8476</v>
      </c>
      <c r="L101" s="13"/>
      <c r="M101" s="13"/>
      <c r="N101" s="13"/>
      <c r="O101" s="13"/>
      <c r="Q101">
        <f t="shared" si="7"/>
        <v>26201</v>
      </c>
      <c r="V101" s="3"/>
      <c r="W101" s="4" t="s">
        <v>102</v>
      </c>
      <c r="X101" s="4">
        <v>2</v>
      </c>
      <c r="Y101" s="4" t="s">
        <v>311</v>
      </c>
      <c r="AA101" s="3"/>
      <c r="AB101" s="4" t="s">
        <v>102</v>
      </c>
      <c r="AC101" s="4">
        <v>38</v>
      </c>
      <c r="AD101" s="4" t="s">
        <v>311</v>
      </c>
    </row>
    <row r="102" spans="2:30" ht="30.75" thickBot="1">
      <c r="B102" s="3"/>
      <c r="C102" s="4" t="s">
        <v>103</v>
      </c>
      <c r="D102" s="4">
        <v>3420042</v>
      </c>
      <c r="E102" s="4" t="s">
        <v>311</v>
      </c>
      <c r="F102" s="13"/>
      <c r="G102" s="13">
        <f t="shared" si="5"/>
        <v>3391529</v>
      </c>
      <c r="H102" s="13">
        <f t="shared" si="6"/>
        <v>28513</v>
      </c>
      <c r="I102" s="13"/>
      <c r="J102" s="13">
        <f t="shared" si="9"/>
        <v>3395382</v>
      </c>
      <c r="K102" s="13">
        <f t="shared" si="8"/>
        <v>24660</v>
      </c>
      <c r="L102" s="13"/>
      <c r="M102" s="13"/>
      <c r="N102" s="13"/>
      <c r="O102" s="13"/>
      <c r="Q102">
        <f t="shared" si="7"/>
        <v>60879</v>
      </c>
      <c r="V102" s="3"/>
      <c r="W102" s="4" t="s">
        <v>103</v>
      </c>
      <c r="X102" s="4">
        <v>2</v>
      </c>
      <c r="Y102" s="4" t="s">
        <v>311</v>
      </c>
      <c r="AA102" s="3"/>
      <c r="AB102" s="4" t="s">
        <v>103</v>
      </c>
      <c r="AC102" s="4">
        <v>132</v>
      </c>
      <c r="AD102" s="4" t="s">
        <v>311</v>
      </c>
    </row>
    <row r="103" spans="2:30" ht="30.75" thickBot="1">
      <c r="B103" s="3"/>
      <c r="C103" s="4" t="s">
        <v>105</v>
      </c>
      <c r="D103" s="4">
        <v>3447785</v>
      </c>
      <c r="E103" s="4" t="s">
        <v>311</v>
      </c>
      <c r="F103" s="13"/>
      <c r="G103" s="13">
        <f t="shared" si="5"/>
        <v>3452408</v>
      </c>
      <c r="H103" s="13">
        <f t="shared" si="6"/>
        <v>-4623</v>
      </c>
      <c r="I103" s="13"/>
      <c r="J103" s="13">
        <f t="shared" si="9"/>
        <v>3421583</v>
      </c>
      <c r="K103" s="13">
        <f t="shared" si="8"/>
        <v>26202</v>
      </c>
      <c r="L103" s="13"/>
      <c r="M103" s="13"/>
      <c r="N103" s="13"/>
      <c r="O103" s="13"/>
      <c r="Q103">
        <f t="shared" si="7"/>
        <v>27743</v>
      </c>
      <c r="V103" s="3"/>
      <c r="W103" s="4" t="s">
        <v>105</v>
      </c>
      <c r="X103" s="4">
        <v>11</v>
      </c>
      <c r="Y103" s="4" t="s">
        <v>311</v>
      </c>
      <c r="AA103" s="3"/>
      <c r="AB103" s="4" t="s">
        <v>105</v>
      </c>
      <c r="AC103" s="4">
        <v>70</v>
      </c>
      <c r="AD103" s="4" t="s">
        <v>311</v>
      </c>
    </row>
    <row r="104" spans="2:30" ht="30.75" thickBot="1">
      <c r="B104" s="3"/>
      <c r="C104" s="4" t="s">
        <v>106</v>
      </c>
      <c r="D104" s="4">
        <v>3480151</v>
      </c>
      <c r="E104" s="4" t="s">
        <v>311</v>
      </c>
      <c r="F104" s="13"/>
      <c r="G104" s="13">
        <f t="shared" si="5"/>
        <v>3480151</v>
      </c>
      <c r="H104" s="13">
        <f t="shared" si="6"/>
        <v>0</v>
      </c>
      <c r="I104" s="13"/>
      <c r="J104" s="13">
        <f t="shared" si="9"/>
        <v>3482462</v>
      </c>
      <c r="K104" s="13">
        <f t="shared" si="8"/>
        <v>-2311</v>
      </c>
      <c r="L104" s="13"/>
      <c r="M104" s="13"/>
      <c r="N104" s="13"/>
      <c r="O104" s="13"/>
      <c r="Q104">
        <f t="shared" si="7"/>
        <v>32366</v>
      </c>
      <c r="V104" s="3"/>
      <c r="W104" s="4" t="s">
        <v>106</v>
      </c>
      <c r="X104" s="4">
        <v>6</v>
      </c>
      <c r="Y104" s="4" t="s">
        <v>311</v>
      </c>
      <c r="AA104" s="3"/>
      <c r="AB104" s="4" t="s">
        <v>106</v>
      </c>
      <c r="AC104" s="4">
        <v>71</v>
      </c>
      <c r="AD104" s="4" t="s">
        <v>311</v>
      </c>
    </row>
    <row r="105" spans="2:30" ht="30.75" thickBot="1">
      <c r="B105" s="3"/>
      <c r="C105" s="4" t="s">
        <v>107</v>
      </c>
      <c r="D105" s="4">
        <v>3507894</v>
      </c>
      <c r="E105" s="4" t="s">
        <v>311</v>
      </c>
      <c r="F105" s="13"/>
      <c r="G105" s="13">
        <f t="shared" si="5"/>
        <v>3512517</v>
      </c>
      <c r="H105" s="13">
        <f t="shared" si="6"/>
        <v>-4623</v>
      </c>
      <c r="I105" s="13"/>
      <c r="J105" s="13">
        <f t="shared" si="9"/>
        <v>3510205</v>
      </c>
      <c r="K105" s="13">
        <f t="shared" si="8"/>
        <v>-2311</v>
      </c>
      <c r="L105" s="13"/>
      <c r="M105" s="13"/>
      <c r="N105" s="13"/>
      <c r="O105" s="13"/>
      <c r="Q105">
        <f t="shared" si="7"/>
        <v>27743</v>
      </c>
      <c r="V105" s="3"/>
      <c r="W105" s="4" t="s">
        <v>107</v>
      </c>
      <c r="X105" s="4">
        <v>20</v>
      </c>
      <c r="Y105" s="4" t="s">
        <v>311</v>
      </c>
      <c r="AA105" s="3"/>
      <c r="AB105" s="4" t="s">
        <v>107</v>
      </c>
      <c r="AC105" s="4">
        <v>37</v>
      </c>
      <c r="AD105" s="4" t="s">
        <v>311</v>
      </c>
    </row>
    <row r="106" spans="2:30" ht="30.75" thickBot="1">
      <c r="B106" s="3"/>
      <c r="C106" s="4" t="s">
        <v>108</v>
      </c>
      <c r="D106" s="4">
        <v>3540260</v>
      </c>
      <c r="E106" s="4" t="s">
        <v>311</v>
      </c>
      <c r="F106" s="13"/>
      <c r="G106" s="13">
        <f t="shared" si="5"/>
        <v>3540260</v>
      </c>
      <c r="H106" s="13">
        <f t="shared" si="6"/>
        <v>0</v>
      </c>
      <c r="I106" s="13"/>
      <c r="J106" s="13">
        <f t="shared" si="9"/>
        <v>3542571</v>
      </c>
      <c r="K106" s="13">
        <f t="shared" si="8"/>
        <v>-2311</v>
      </c>
      <c r="L106" s="13"/>
      <c r="M106" s="13"/>
      <c r="N106" s="13"/>
      <c r="O106" s="13"/>
      <c r="Q106">
        <f t="shared" si="7"/>
        <v>32366</v>
      </c>
      <c r="V106" s="3"/>
      <c r="W106" s="4" t="s">
        <v>108</v>
      </c>
      <c r="X106" s="4">
        <v>5</v>
      </c>
      <c r="Y106" s="4" t="s">
        <v>311</v>
      </c>
      <c r="AA106" s="3"/>
      <c r="AB106" s="4" t="s">
        <v>108</v>
      </c>
      <c r="AC106" s="4">
        <v>69</v>
      </c>
      <c r="AD106" s="4" t="s">
        <v>311</v>
      </c>
    </row>
    <row r="107" spans="2:30" ht="30.75" thickBot="1">
      <c r="B107" s="3"/>
      <c r="C107" s="4" t="s">
        <v>109</v>
      </c>
      <c r="D107" s="4">
        <v>3601910</v>
      </c>
      <c r="E107" s="4" t="s">
        <v>311</v>
      </c>
      <c r="F107" s="13"/>
      <c r="G107" s="13">
        <f t="shared" si="5"/>
        <v>3572626</v>
      </c>
      <c r="H107" s="13">
        <f t="shared" si="6"/>
        <v>29284</v>
      </c>
      <c r="I107" s="13"/>
      <c r="J107" s="13">
        <f t="shared" si="9"/>
        <v>3570314</v>
      </c>
      <c r="K107" s="13">
        <f t="shared" si="8"/>
        <v>31596</v>
      </c>
      <c r="L107" s="13"/>
      <c r="M107" s="13"/>
      <c r="N107" s="13"/>
      <c r="O107" s="13"/>
      <c r="Q107">
        <f t="shared" si="7"/>
        <v>61650</v>
      </c>
      <c r="V107" s="3"/>
      <c r="W107" s="4" t="s">
        <v>109</v>
      </c>
      <c r="X107" s="4">
        <v>13</v>
      </c>
      <c r="Y107" s="4" t="s">
        <v>311</v>
      </c>
      <c r="AA107" s="3"/>
      <c r="AB107" s="4" t="s">
        <v>109</v>
      </c>
      <c r="AC107" s="4">
        <v>130</v>
      </c>
      <c r="AD107" s="4" t="s">
        <v>311</v>
      </c>
    </row>
    <row r="108" spans="2:30" ht="30.75" thickBot="1">
      <c r="B108" s="3"/>
      <c r="C108" s="4" t="s">
        <v>110</v>
      </c>
      <c r="D108" s="4">
        <v>3629653</v>
      </c>
      <c r="E108" s="4" t="s">
        <v>311</v>
      </c>
      <c r="F108" s="13"/>
      <c r="G108" s="13">
        <f t="shared" si="5"/>
        <v>3634276</v>
      </c>
      <c r="H108" s="13">
        <f t="shared" si="6"/>
        <v>-4623</v>
      </c>
      <c r="I108" s="13"/>
      <c r="J108" s="13">
        <f t="shared" si="9"/>
        <v>3602680</v>
      </c>
      <c r="K108" s="13">
        <f t="shared" si="8"/>
        <v>26973</v>
      </c>
      <c r="L108" s="13"/>
      <c r="M108" s="13"/>
      <c r="N108" s="13"/>
      <c r="O108" s="13"/>
      <c r="Q108">
        <f t="shared" si="7"/>
        <v>27743</v>
      </c>
      <c r="V108" s="3"/>
      <c r="W108" s="4" t="s">
        <v>110</v>
      </c>
      <c r="X108" s="4">
        <v>13</v>
      </c>
      <c r="Y108" s="4" t="s">
        <v>311</v>
      </c>
      <c r="AA108" s="3"/>
      <c r="AB108" s="4" t="s">
        <v>110</v>
      </c>
      <c r="AC108" s="4">
        <v>68</v>
      </c>
      <c r="AD108" s="4" t="s">
        <v>311</v>
      </c>
    </row>
    <row r="109" spans="2:30" ht="30.75" thickBot="1">
      <c r="B109" s="3"/>
      <c r="C109" s="4" t="s">
        <v>111</v>
      </c>
      <c r="D109" s="4">
        <v>3659707</v>
      </c>
      <c r="E109" s="4" t="s">
        <v>311</v>
      </c>
      <c r="F109" s="13"/>
      <c r="G109" s="13">
        <f t="shared" si="5"/>
        <v>3662019</v>
      </c>
      <c r="H109" s="13">
        <f t="shared" si="6"/>
        <v>-2312</v>
      </c>
      <c r="I109" s="13"/>
      <c r="J109" s="13">
        <f t="shared" si="9"/>
        <v>3664330</v>
      </c>
      <c r="K109" s="13">
        <f t="shared" si="8"/>
        <v>-4623</v>
      </c>
      <c r="L109" s="13"/>
      <c r="M109" s="13"/>
      <c r="N109" s="13"/>
      <c r="O109" s="13"/>
      <c r="Q109">
        <f t="shared" si="7"/>
        <v>30054</v>
      </c>
      <c r="V109" s="3"/>
      <c r="W109" s="4" t="s">
        <v>111</v>
      </c>
      <c r="X109" s="4">
        <v>11</v>
      </c>
      <c r="Y109" s="4" t="s">
        <v>311</v>
      </c>
      <c r="AA109" s="3"/>
      <c r="AB109" s="4" t="s">
        <v>111</v>
      </c>
      <c r="AC109" s="4">
        <v>38</v>
      </c>
      <c r="AD109" s="4" t="s">
        <v>311</v>
      </c>
    </row>
    <row r="110" spans="2:30" ht="30.75" thickBot="1">
      <c r="B110" s="3"/>
      <c r="C110" s="4" t="s">
        <v>112</v>
      </c>
      <c r="D110" s="4">
        <v>3692073</v>
      </c>
      <c r="E110" s="4" t="s">
        <v>311</v>
      </c>
      <c r="F110" s="13"/>
      <c r="G110" s="13">
        <f t="shared" si="5"/>
        <v>3692073</v>
      </c>
      <c r="H110" s="13">
        <f t="shared" si="6"/>
        <v>0</v>
      </c>
      <c r="I110" s="13"/>
      <c r="J110" s="13">
        <f t="shared" si="9"/>
        <v>3692073</v>
      </c>
      <c r="K110" s="13">
        <f t="shared" si="8"/>
        <v>0</v>
      </c>
      <c r="L110" s="13"/>
      <c r="M110" s="13"/>
      <c r="N110" s="13"/>
      <c r="O110" s="13"/>
      <c r="Q110">
        <f t="shared" si="7"/>
        <v>32366</v>
      </c>
      <c r="V110" s="3"/>
      <c r="W110" s="4" t="s">
        <v>112</v>
      </c>
      <c r="X110" s="4">
        <v>2</v>
      </c>
      <c r="Y110" s="4" t="s">
        <v>311</v>
      </c>
      <c r="AA110" s="3"/>
      <c r="AB110" s="4" t="s">
        <v>112</v>
      </c>
      <c r="AC110" s="4">
        <v>128</v>
      </c>
      <c r="AD110" s="4" t="s">
        <v>311</v>
      </c>
    </row>
    <row r="111" spans="2:30" ht="30.75" thickBot="1">
      <c r="B111" s="3"/>
      <c r="C111" s="4" t="s">
        <v>113</v>
      </c>
      <c r="D111" s="4">
        <v>3721357</v>
      </c>
      <c r="E111" s="4" t="s">
        <v>311</v>
      </c>
      <c r="F111" s="13"/>
      <c r="G111" s="13">
        <f t="shared" si="5"/>
        <v>3724439</v>
      </c>
      <c r="H111" s="13">
        <f t="shared" si="6"/>
        <v>-3082</v>
      </c>
      <c r="I111" s="13"/>
      <c r="J111" s="13">
        <f t="shared" si="9"/>
        <v>3722127</v>
      </c>
      <c r="K111" s="13">
        <f t="shared" si="8"/>
        <v>-770</v>
      </c>
      <c r="L111" s="13"/>
      <c r="M111" s="13"/>
      <c r="N111" s="13"/>
      <c r="O111" s="13"/>
      <c r="Q111">
        <f t="shared" si="7"/>
        <v>29284</v>
      </c>
      <c r="V111" s="3"/>
      <c r="W111" s="4" t="s">
        <v>113</v>
      </c>
      <c r="X111" s="4">
        <v>10</v>
      </c>
      <c r="Y111" s="4" t="s">
        <v>311</v>
      </c>
      <c r="AA111" s="3"/>
      <c r="AB111" s="4" t="s">
        <v>113</v>
      </c>
      <c r="AC111" s="4">
        <v>68</v>
      </c>
      <c r="AD111" s="4" t="s">
        <v>311</v>
      </c>
    </row>
    <row r="112" spans="2:30" ht="30.75" thickBot="1">
      <c r="B112" s="3"/>
      <c r="C112" s="4" t="s">
        <v>114</v>
      </c>
      <c r="D112" s="4">
        <v>3749100</v>
      </c>
      <c r="E112" s="4" t="s">
        <v>311</v>
      </c>
      <c r="F112" s="13"/>
      <c r="G112" s="13">
        <f t="shared" si="5"/>
        <v>3753723</v>
      </c>
      <c r="H112" s="13">
        <f t="shared" si="6"/>
        <v>-4623</v>
      </c>
      <c r="I112" s="13"/>
      <c r="J112" s="13">
        <f t="shared" si="9"/>
        <v>3754493</v>
      </c>
      <c r="K112" s="13">
        <f t="shared" si="8"/>
        <v>-5393</v>
      </c>
      <c r="L112" s="13"/>
      <c r="M112" s="13"/>
      <c r="N112" s="13"/>
      <c r="O112" s="13"/>
      <c r="Q112">
        <f t="shared" si="7"/>
        <v>27743</v>
      </c>
      <c r="V112" s="3"/>
      <c r="W112" s="4" t="s">
        <v>114</v>
      </c>
      <c r="X112" s="4">
        <v>6</v>
      </c>
      <c r="Y112" s="4" t="s">
        <v>311</v>
      </c>
      <c r="AA112" s="3"/>
      <c r="AB112" s="4" t="s">
        <v>114</v>
      </c>
      <c r="AC112" s="4">
        <v>66</v>
      </c>
      <c r="AD112" s="4" t="s">
        <v>311</v>
      </c>
    </row>
    <row r="113" spans="2:30" ht="30.75" thickBot="1">
      <c r="B113" s="3"/>
      <c r="C113" s="4" t="s">
        <v>115</v>
      </c>
      <c r="D113" s="4">
        <v>3781466</v>
      </c>
      <c r="E113" s="4" t="s">
        <v>311</v>
      </c>
      <c r="F113" s="13"/>
      <c r="G113" s="13">
        <f t="shared" si="5"/>
        <v>3781466</v>
      </c>
      <c r="H113" s="13">
        <f t="shared" si="6"/>
        <v>0</v>
      </c>
      <c r="I113" s="13"/>
      <c r="J113" s="13">
        <f t="shared" si="9"/>
        <v>3783777</v>
      </c>
      <c r="K113" s="13">
        <f t="shared" si="8"/>
        <v>-2311</v>
      </c>
      <c r="L113" s="13"/>
      <c r="M113" s="13"/>
      <c r="N113" s="13"/>
      <c r="O113" s="13"/>
      <c r="Q113">
        <f t="shared" si="7"/>
        <v>32366</v>
      </c>
      <c r="V113" s="3"/>
      <c r="W113" s="4" t="s">
        <v>115</v>
      </c>
      <c r="X113" s="4">
        <v>3</v>
      </c>
      <c r="Y113" s="4" t="s">
        <v>311</v>
      </c>
      <c r="AA113" s="3"/>
      <c r="AB113" s="4" t="s">
        <v>115</v>
      </c>
      <c r="AC113" s="4">
        <v>36</v>
      </c>
      <c r="AD113" s="4" t="s">
        <v>311</v>
      </c>
    </row>
    <row r="114" spans="2:30" ht="30.75" thickBot="1">
      <c r="B114" s="3"/>
      <c r="C114" s="4" t="s">
        <v>116</v>
      </c>
      <c r="D114" s="4">
        <v>3815374</v>
      </c>
      <c r="E114" s="4" t="s">
        <v>311</v>
      </c>
      <c r="F114" s="13"/>
      <c r="G114" s="13">
        <f t="shared" si="5"/>
        <v>3813832</v>
      </c>
      <c r="H114" s="13">
        <f t="shared" si="6"/>
        <v>1542</v>
      </c>
      <c r="I114" s="13"/>
      <c r="J114" s="13">
        <f t="shared" si="9"/>
        <v>3811520</v>
      </c>
      <c r="K114" s="13">
        <f t="shared" si="8"/>
        <v>3854</v>
      </c>
      <c r="L114" s="13"/>
      <c r="M114" s="13"/>
      <c r="N114" s="13"/>
      <c r="O114" s="13"/>
      <c r="Q114">
        <f t="shared" si="7"/>
        <v>33908</v>
      </c>
      <c r="V114" s="3"/>
      <c r="W114" s="4" t="s">
        <v>116</v>
      </c>
      <c r="X114" s="4">
        <v>2</v>
      </c>
      <c r="Y114" s="4" t="s">
        <v>311</v>
      </c>
      <c r="AA114" s="3"/>
      <c r="AB114" s="4" t="s">
        <v>116</v>
      </c>
      <c r="AC114" s="4">
        <v>125</v>
      </c>
      <c r="AD114" s="4" t="s">
        <v>311</v>
      </c>
    </row>
    <row r="115" spans="2:30" ht="30.75" thickBot="1">
      <c r="B115" s="3"/>
      <c r="C115" s="4" t="s">
        <v>117</v>
      </c>
      <c r="D115" s="4">
        <v>3874712</v>
      </c>
      <c r="E115" s="4" t="s">
        <v>311</v>
      </c>
      <c r="F115" s="13"/>
      <c r="G115" s="13">
        <f t="shared" si="5"/>
        <v>3847740</v>
      </c>
      <c r="H115" s="13">
        <f t="shared" si="6"/>
        <v>26972</v>
      </c>
      <c r="I115" s="13"/>
      <c r="J115" s="13">
        <f t="shared" si="9"/>
        <v>3843886</v>
      </c>
      <c r="K115" s="13">
        <f t="shared" si="8"/>
        <v>30826</v>
      </c>
      <c r="L115" s="13"/>
      <c r="M115" s="13"/>
      <c r="N115" s="13"/>
      <c r="O115" s="13"/>
      <c r="Q115">
        <f t="shared" si="7"/>
        <v>59338</v>
      </c>
      <c r="V115" s="3"/>
      <c r="W115" s="4" t="s">
        <v>117</v>
      </c>
      <c r="X115" s="4">
        <v>129</v>
      </c>
      <c r="Y115" s="4" t="s">
        <v>311</v>
      </c>
      <c r="AA115" s="3"/>
      <c r="AB115" s="4" t="s">
        <v>117</v>
      </c>
      <c r="AC115" s="4">
        <v>67</v>
      </c>
      <c r="AD115" s="4" t="s">
        <v>311</v>
      </c>
    </row>
    <row r="116" spans="2:30" ht="30.75" thickBot="1">
      <c r="B116" s="3"/>
      <c r="C116" s="4" t="s">
        <v>118</v>
      </c>
      <c r="D116" s="4">
        <v>3937132</v>
      </c>
      <c r="E116" s="4" t="s">
        <v>311</v>
      </c>
      <c r="F116" s="13"/>
      <c r="G116" s="13">
        <f t="shared" si="5"/>
        <v>3907078</v>
      </c>
      <c r="H116" s="13">
        <f t="shared" si="6"/>
        <v>30054</v>
      </c>
      <c r="I116" s="13"/>
      <c r="J116" s="13">
        <f t="shared" si="9"/>
        <v>3877794</v>
      </c>
      <c r="K116" s="13">
        <f t="shared" si="8"/>
        <v>59338</v>
      </c>
      <c r="L116" s="13"/>
      <c r="M116" s="13"/>
      <c r="N116" s="13"/>
      <c r="O116" s="13"/>
      <c r="Q116">
        <f t="shared" si="7"/>
        <v>62420</v>
      </c>
      <c r="V116" s="3"/>
      <c r="W116" s="4" t="s">
        <v>118</v>
      </c>
      <c r="X116" s="4">
        <v>8</v>
      </c>
      <c r="Y116" s="4" t="s">
        <v>311</v>
      </c>
      <c r="AA116" s="3"/>
      <c r="AB116" s="4" t="s">
        <v>118</v>
      </c>
      <c r="AC116" s="4">
        <v>63</v>
      </c>
      <c r="AD116" s="4" t="s">
        <v>311</v>
      </c>
    </row>
    <row r="117" spans="2:30" ht="30.75" thickBot="1">
      <c r="B117" s="3"/>
      <c r="C117" s="4" t="s">
        <v>119</v>
      </c>
      <c r="D117" s="4">
        <v>3964875</v>
      </c>
      <c r="E117" s="4" t="s">
        <v>311</v>
      </c>
      <c r="F117" s="13"/>
      <c r="G117" s="13">
        <f t="shared" si="5"/>
        <v>3969498</v>
      </c>
      <c r="H117" s="13">
        <f t="shared" si="6"/>
        <v>-4623</v>
      </c>
      <c r="I117" s="13"/>
      <c r="J117" s="13">
        <f t="shared" si="9"/>
        <v>3937132</v>
      </c>
      <c r="K117" s="13">
        <f t="shared" si="8"/>
        <v>27743</v>
      </c>
      <c r="L117" s="13"/>
      <c r="M117" s="13"/>
      <c r="N117" s="13"/>
      <c r="O117" s="13"/>
      <c r="Q117">
        <f t="shared" si="7"/>
        <v>27743</v>
      </c>
      <c r="V117" s="3"/>
      <c r="W117" s="4" t="s">
        <v>119</v>
      </c>
      <c r="X117" s="4">
        <v>16</v>
      </c>
      <c r="Y117" s="4" t="s">
        <v>311</v>
      </c>
      <c r="AA117" s="3"/>
      <c r="AB117" s="4" t="s">
        <v>119</v>
      </c>
      <c r="AC117" s="4">
        <v>35</v>
      </c>
      <c r="AD117" s="4" t="s">
        <v>311</v>
      </c>
    </row>
    <row r="118" spans="2:30" ht="30.75" thickBot="1">
      <c r="B118" s="3"/>
      <c r="C118" s="4" t="s">
        <v>120</v>
      </c>
      <c r="D118" s="4">
        <v>3997241</v>
      </c>
      <c r="E118" s="4" t="s">
        <v>311</v>
      </c>
      <c r="F118" s="13"/>
      <c r="G118" s="13">
        <f t="shared" si="5"/>
        <v>3997241</v>
      </c>
      <c r="H118" s="13">
        <f t="shared" si="6"/>
        <v>0</v>
      </c>
      <c r="I118" s="13"/>
      <c r="J118" s="13">
        <f t="shared" si="9"/>
        <v>3999552</v>
      </c>
      <c r="K118" s="13">
        <f t="shared" si="8"/>
        <v>-2311</v>
      </c>
      <c r="L118" s="13"/>
      <c r="M118" s="13"/>
      <c r="N118" s="13"/>
      <c r="O118" s="13"/>
      <c r="Q118">
        <f t="shared" si="7"/>
        <v>32366</v>
      </c>
      <c r="V118" s="3"/>
      <c r="W118" s="4" t="s">
        <v>120</v>
      </c>
      <c r="X118" s="4">
        <v>18</v>
      </c>
      <c r="Y118" s="4" t="s">
        <v>311</v>
      </c>
      <c r="AA118" s="3"/>
      <c r="AB118" s="4" t="s">
        <v>120</v>
      </c>
      <c r="AC118" s="4">
        <v>121</v>
      </c>
      <c r="AD118" s="4" t="s">
        <v>311</v>
      </c>
    </row>
    <row r="119" spans="2:30" ht="30.75" thickBot="1">
      <c r="B119" s="3"/>
      <c r="C119" s="4" t="s">
        <v>121</v>
      </c>
      <c r="D119" s="4">
        <v>4031149</v>
      </c>
      <c r="E119" s="4" t="s">
        <v>311</v>
      </c>
      <c r="F119" s="13"/>
      <c r="G119" s="13">
        <f t="shared" si="5"/>
        <v>4029607</v>
      </c>
      <c r="H119" s="13">
        <f t="shared" si="6"/>
        <v>1542</v>
      </c>
      <c r="I119" s="13"/>
      <c r="J119" s="13">
        <f t="shared" si="9"/>
        <v>4027295</v>
      </c>
      <c r="K119" s="13">
        <f t="shared" si="8"/>
        <v>3854</v>
      </c>
      <c r="L119" s="13"/>
      <c r="M119" s="13"/>
      <c r="N119" s="13"/>
      <c r="O119" s="13"/>
      <c r="Q119">
        <f t="shared" si="7"/>
        <v>33908</v>
      </c>
      <c r="V119" s="3"/>
      <c r="W119" s="4" t="s">
        <v>121</v>
      </c>
      <c r="X119" s="4">
        <v>10</v>
      </c>
      <c r="Y119" s="4" t="s">
        <v>311</v>
      </c>
      <c r="AA119" s="3"/>
      <c r="AB119" s="4" t="s">
        <v>121</v>
      </c>
      <c r="AC119" s="4">
        <v>63</v>
      </c>
      <c r="AD119" s="4" t="s">
        <v>311</v>
      </c>
    </row>
    <row r="120" spans="2:30" ht="30.75" thickBot="1">
      <c r="B120" s="3"/>
      <c r="C120" s="4" t="s">
        <v>122</v>
      </c>
      <c r="D120" s="4">
        <v>4060433</v>
      </c>
      <c r="E120" s="4" t="s">
        <v>311</v>
      </c>
      <c r="F120" s="13"/>
      <c r="G120" s="13">
        <f t="shared" si="5"/>
        <v>4063515</v>
      </c>
      <c r="H120" s="13">
        <f t="shared" si="6"/>
        <v>-3082</v>
      </c>
      <c r="I120" s="13"/>
      <c r="J120" s="13">
        <f t="shared" si="9"/>
        <v>4059661</v>
      </c>
      <c r="K120" s="13">
        <f t="shared" si="8"/>
        <v>772</v>
      </c>
      <c r="L120" s="13"/>
      <c r="M120" s="13"/>
      <c r="N120" s="13"/>
      <c r="O120" s="13"/>
      <c r="Q120">
        <f t="shared" si="7"/>
        <v>29284</v>
      </c>
      <c r="V120" s="3"/>
      <c r="W120" s="4" t="s">
        <v>122</v>
      </c>
      <c r="X120" s="4">
        <v>18</v>
      </c>
      <c r="Y120" s="4" t="s">
        <v>311</v>
      </c>
      <c r="AA120" s="3"/>
      <c r="AB120" s="4" t="s">
        <v>122</v>
      </c>
      <c r="AC120" s="4">
        <v>34</v>
      </c>
      <c r="AD120" s="4" t="s">
        <v>311</v>
      </c>
    </row>
    <row r="121" spans="2:30" ht="30.75" thickBot="1">
      <c r="B121" s="3"/>
      <c r="C121" s="4" t="s">
        <v>123</v>
      </c>
      <c r="D121" s="4">
        <v>4088176</v>
      </c>
      <c r="E121" s="4" t="s">
        <v>311</v>
      </c>
      <c r="F121" s="13"/>
      <c r="G121" s="13">
        <f t="shared" si="5"/>
        <v>4092799</v>
      </c>
      <c r="H121" s="13">
        <f t="shared" si="6"/>
        <v>-4623</v>
      </c>
      <c r="I121" s="13"/>
      <c r="J121" s="13">
        <f t="shared" si="9"/>
        <v>4093569</v>
      </c>
      <c r="K121" s="13">
        <f t="shared" si="8"/>
        <v>-5393</v>
      </c>
      <c r="L121" s="13"/>
      <c r="M121" s="13"/>
      <c r="N121" s="13"/>
      <c r="O121" s="13"/>
      <c r="Q121">
        <f t="shared" si="7"/>
        <v>27743</v>
      </c>
      <c r="V121" s="3"/>
      <c r="W121" s="4" t="s">
        <v>123</v>
      </c>
      <c r="X121" s="4">
        <v>25</v>
      </c>
      <c r="Y121" s="4" t="s">
        <v>311</v>
      </c>
      <c r="AA121" s="3"/>
      <c r="AB121" s="4" t="s">
        <v>123</v>
      </c>
      <c r="AC121" s="4">
        <v>118</v>
      </c>
      <c r="AD121" s="4" t="s">
        <v>311</v>
      </c>
    </row>
    <row r="122" spans="2:30" ht="30.75" thickBot="1">
      <c r="B122" s="3"/>
      <c r="C122" s="4" t="s">
        <v>124</v>
      </c>
      <c r="D122" s="4">
        <v>4121313</v>
      </c>
      <c r="E122" s="4" t="s">
        <v>311</v>
      </c>
      <c r="F122" s="13"/>
      <c r="G122" s="13">
        <f t="shared" si="5"/>
        <v>4120542</v>
      </c>
      <c r="H122" s="13">
        <f t="shared" si="6"/>
        <v>771</v>
      </c>
      <c r="I122" s="13"/>
      <c r="J122" s="13">
        <f t="shared" si="9"/>
        <v>4122853</v>
      </c>
      <c r="K122" s="13">
        <f t="shared" si="8"/>
        <v>-1540</v>
      </c>
      <c r="L122" s="13"/>
      <c r="M122" s="13"/>
      <c r="N122" s="13"/>
      <c r="O122" s="13"/>
      <c r="Q122">
        <f t="shared" si="7"/>
        <v>33137</v>
      </c>
      <c r="V122" s="3"/>
      <c r="W122" s="4" t="s">
        <v>124</v>
      </c>
      <c r="X122" s="4">
        <v>4</v>
      </c>
      <c r="Y122" s="4" t="s">
        <v>311</v>
      </c>
      <c r="AA122" s="3"/>
      <c r="AB122" s="4" t="s">
        <v>124</v>
      </c>
      <c r="AC122" s="4">
        <v>63</v>
      </c>
      <c r="AD122" s="4" t="s">
        <v>311</v>
      </c>
    </row>
    <row r="123" spans="2:30" ht="30.75" thickBot="1">
      <c r="B123" s="3"/>
      <c r="C123" s="4" t="s">
        <v>125</v>
      </c>
      <c r="D123" s="4">
        <v>4182963</v>
      </c>
      <c r="E123" s="4" t="s">
        <v>311</v>
      </c>
      <c r="F123" s="13"/>
      <c r="G123" s="13">
        <f t="shared" si="5"/>
        <v>4153679</v>
      </c>
      <c r="H123" s="13">
        <f t="shared" si="6"/>
        <v>29284</v>
      </c>
      <c r="I123" s="13"/>
      <c r="J123" s="13">
        <f t="shared" si="9"/>
        <v>4150596</v>
      </c>
      <c r="K123" s="13">
        <f t="shared" si="8"/>
        <v>32367</v>
      </c>
      <c r="L123" s="13"/>
      <c r="M123" s="13"/>
      <c r="N123" s="13"/>
      <c r="O123" s="13"/>
      <c r="Q123">
        <f t="shared" si="7"/>
        <v>61650</v>
      </c>
      <c r="V123" s="3"/>
      <c r="W123" s="4" t="s">
        <v>125</v>
      </c>
      <c r="X123" s="4">
        <v>2</v>
      </c>
      <c r="Y123" s="4" t="s">
        <v>311</v>
      </c>
      <c r="AA123" s="3"/>
      <c r="AB123" s="4" t="s">
        <v>125</v>
      </c>
      <c r="AC123" s="4">
        <v>61</v>
      </c>
      <c r="AD123" s="4" t="s">
        <v>311</v>
      </c>
    </row>
    <row r="124" spans="2:30" ht="30.75" thickBot="1">
      <c r="B124" s="3"/>
      <c r="C124" s="4" t="s">
        <v>126</v>
      </c>
      <c r="D124" s="4">
        <v>4210706</v>
      </c>
      <c r="E124" s="4" t="s">
        <v>311</v>
      </c>
      <c r="F124" s="13"/>
      <c r="G124" s="13">
        <f t="shared" si="5"/>
        <v>4215329</v>
      </c>
      <c r="H124" s="13">
        <f t="shared" si="6"/>
        <v>-4623</v>
      </c>
      <c r="I124" s="13"/>
      <c r="J124" s="13">
        <f t="shared" si="9"/>
        <v>4183733</v>
      </c>
      <c r="K124" s="13">
        <f t="shared" si="8"/>
        <v>26973</v>
      </c>
      <c r="L124" s="13"/>
      <c r="M124" s="13"/>
      <c r="N124" s="13"/>
      <c r="O124" s="13"/>
      <c r="Q124">
        <f t="shared" si="7"/>
        <v>27743</v>
      </c>
      <c r="V124" s="3"/>
      <c r="W124" s="4" t="s">
        <v>126</v>
      </c>
      <c r="X124" s="4">
        <v>2</v>
      </c>
      <c r="Y124" s="4" t="s">
        <v>311</v>
      </c>
      <c r="AA124" s="3"/>
      <c r="AB124" s="4" t="s">
        <v>126</v>
      </c>
      <c r="AC124" s="4">
        <v>33</v>
      </c>
      <c r="AD124" s="4" t="s">
        <v>311</v>
      </c>
    </row>
    <row r="125" spans="2:30" ht="30.75" thickBot="1">
      <c r="B125" s="3"/>
      <c r="C125" s="4" t="s">
        <v>127</v>
      </c>
      <c r="D125" s="4">
        <v>4241531</v>
      </c>
      <c r="E125" s="4" t="s">
        <v>311</v>
      </c>
      <c r="F125" s="13"/>
      <c r="G125" s="13">
        <f t="shared" si="5"/>
        <v>4243072</v>
      </c>
      <c r="H125" s="13">
        <f t="shared" si="6"/>
        <v>-1541</v>
      </c>
      <c r="I125" s="13"/>
      <c r="J125" s="13">
        <f t="shared" si="9"/>
        <v>4245383</v>
      </c>
      <c r="K125" s="13">
        <f t="shared" si="8"/>
        <v>-3852</v>
      </c>
      <c r="L125" s="13"/>
      <c r="M125" s="13"/>
      <c r="N125" s="13"/>
      <c r="O125" s="13"/>
      <c r="Q125">
        <f t="shared" si="7"/>
        <v>30825</v>
      </c>
      <c r="V125" s="3"/>
      <c r="W125" s="4" t="s">
        <v>127</v>
      </c>
      <c r="X125" s="4">
        <v>16</v>
      </c>
      <c r="Y125" s="4" t="s">
        <v>311</v>
      </c>
      <c r="AA125" s="3"/>
      <c r="AB125" s="4" t="s">
        <v>127</v>
      </c>
      <c r="AC125" s="4">
        <v>113</v>
      </c>
      <c r="AD125" s="4" t="s">
        <v>311</v>
      </c>
    </row>
    <row r="126" spans="2:30" ht="30.75" thickBot="1">
      <c r="B126" s="3"/>
      <c r="C126" s="4" t="s">
        <v>128</v>
      </c>
      <c r="D126" s="4">
        <v>4273897</v>
      </c>
      <c r="E126" s="4" t="s">
        <v>311</v>
      </c>
      <c r="F126" s="13"/>
      <c r="G126" s="13">
        <f t="shared" si="5"/>
        <v>4273897</v>
      </c>
      <c r="H126" s="13">
        <f t="shared" si="6"/>
        <v>0</v>
      </c>
      <c r="I126" s="13"/>
      <c r="J126" s="13">
        <f t="shared" si="9"/>
        <v>4273126</v>
      </c>
      <c r="K126" s="13">
        <f t="shared" si="8"/>
        <v>771</v>
      </c>
      <c r="L126" s="13"/>
      <c r="M126" s="13"/>
      <c r="N126" s="13"/>
      <c r="O126" s="13"/>
      <c r="Q126">
        <f t="shared" si="7"/>
        <v>32366</v>
      </c>
      <c r="V126" s="3"/>
      <c r="W126" s="4" t="s">
        <v>128</v>
      </c>
      <c r="X126" s="4">
        <v>6</v>
      </c>
      <c r="Y126" s="4" t="s">
        <v>311</v>
      </c>
      <c r="AA126" s="3"/>
      <c r="AB126" s="4" t="s">
        <v>128</v>
      </c>
      <c r="AC126" s="4">
        <v>60</v>
      </c>
      <c r="AD126" s="4" t="s">
        <v>311</v>
      </c>
    </row>
    <row r="127" spans="2:30" ht="30.75" thickBot="1">
      <c r="B127" s="3"/>
      <c r="C127" s="4" t="s">
        <v>129</v>
      </c>
      <c r="D127" s="4">
        <v>4301640</v>
      </c>
      <c r="E127" s="4" t="s">
        <v>311</v>
      </c>
      <c r="F127" s="13"/>
      <c r="G127" s="13">
        <f t="shared" si="5"/>
        <v>4306263</v>
      </c>
      <c r="H127" s="13">
        <f t="shared" si="6"/>
        <v>-4623</v>
      </c>
      <c r="I127" s="13"/>
      <c r="J127" s="13">
        <f t="shared" si="9"/>
        <v>4303951</v>
      </c>
      <c r="K127" s="13">
        <f t="shared" si="8"/>
        <v>-2311</v>
      </c>
      <c r="L127" s="13"/>
      <c r="M127" s="13"/>
      <c r="N127" s="13"/>
      <c r="O127" s="13"/>
      <c r="Q127">
        <f t="shared" si="7"/>
        <v>27743</v>
      </c>
      <c r="V127" s="3"/>
      <c r="W127" s="4" t="s">
        <v>129</v>
      </c>
      <c r="X127" s="4">
        <v>9</v>
      </c>
      <c r="Y127" s="4" t="s">
        <v>311</v>
      </c>
      <c r="AA127" s="3"/>
      <c r="AB127" s="4" t="s">
        <v>129</v>
      </c>
      <c r="AC127" s="4">
        <v>33</v>
      </c>
      <c r="AD127" s="4" t="s">
        <v>311</v>
      </c>
    </row>
    <row r="128" spans="2:30" ht="30.75" thickBot="1">
      <c r="B128" s="3"/>
      <c r="C128" s="4" t="s">
        <v>130</v>
      </c>
      <c r="D128" s="4">
        <v>4327841</v>
      </c>
      <c r="E128" s="4" t="s">
        <v>311</v>
      </c>
      <c r="F128" s="13"/>
      <c r="G128" s="13">
        <f t="shared" si="5"/>
        <v>4334006</v>
      </c>
      <c r="H128" s="13">
        <f t="shared" si="6"/>
        <v>-6165</v>
      </c>
      <c r="I128" s="13"/>
      <c r="J128" s="13">
        <f t="shared" si="9"/>
        <v>4336317</v>
      </c>
      <c r="K128" s="13">
        <f t="shared" si="8"/>
        <v>-8476</v>
      </c>
      <c r="L128" s="13"/>
      <c r="M128" s="13"/>
      <c r="N128" s="13"/>
      <c r="O128" s="13"/>
      <c r="Q128">
        <f t="shared" si="7"/>
        <v>26201</v>
      </c>
      <c r="V128" s="3"/>
      <c r="W128" s="4" t="s">
        <v>130</v>
      </c>
      <c r="X128" s="4">
        <v>2</v>
      </c>
      <c r="Y128" s="4" t="s">
        <v>311</v>
      </c>
      <c r="AA128" s="3"/>
      <c r="AB128" s="4" t="s">
        <v>130</v>
      </c>
      <c r="AC128" s="4">
        <v>112</v>
      </c>
      <c r="AD128" s="4" t="s">
        <v>311</v>
      </c>
    </row>
    <row r="129" spans="2:30" ht="30.75" thickBot="1">
      <c r="B129" s="3"/>
      <c r="C129" s="4" t="s">
        <v>131</v>
      </c>
      <c r="D129" s="4">
        <v>4356354</v>
      </c>
      <c r="E129" s="4" t="s">
        <v>311</v>
      </c>
      <c r="F129" s="13"/>
      <c r="G129" s="13">
        <f t="shared" si="5"/>
        <v>4360207</v>
      </c>
      <c r="H129" s="13">
        <f t="shared" si="6"/>
        <v>-3853</v>
      </c>
      <c r="I129" s="13"/>
      <c r="J129" s="13">
        <f t="shared" si="9"/>
        <v>4364060</v>
      </c>
      <c r="K129" s="13">
        <f t="shared" si="8"/>
        <v>-7706</v>
      </c>
      <c r="L129" s="13"/>
      <c r="M129" s="13"/>
      <c r="N129" s="13"/>
      <c r="O129" s="13"/>
      <c r="Q129">
        <f t="shared" si="7"/>
        <v>28513</v>
      </c>
      <c r="V129" s="3"/>
      <c r="W129" s="4" t="s">
        <v>131</v>
      </c>
      <c r="X129" s="4">
        <v>5</v>
      </c>
      <c r="Y129" s="4" t="s">
        <v>311</v>
      </c>
      <c r="AA129" s="3"/>
      <c r="AB129" s="4" t="s">
        <v>131</v>
      </c>
      <c r="AC129" s="4">
        <v>57</v>
      </c>
      <c r="AD129" s="4" t="s">
        <v>311</v>
      </c>
    </row>
    <row r="130" spans="2:30" ht="30.75" thickBot="1">
      <c r="B130" s="3"/>
      <c r="C130" s="4" t="s">
        <v>132</v>
      </c>
      <c r="D130" s="4">
        <v>4388720</v>
      </c>
      <c r="E130" s="4" t="s">
        <v>311</v>
      </c>
      <c r="F130" s="13"/>
      <c r="G130" s="13">
        <f t="shared" si="5"/>
        <v>4388720</v>
      </c>
      <c r="H130" s="13">
        <f t="shared" si="6"/>
        <v>0</v>
      </c>
      <c r="I130" s="13"/>
      <c r="J130" s="13">
        <f t="shared" si="9"/>
        <v>4390261</v>
      </c>
      <c r="K130" s="13">
        <f t="shared" si="8"/>
        <v>-1541</v>
      </c>
      <c r="L130" s="13"/>
      <c r="M130" s="13"/>
      <c r="N130" s="13"/>
      <c r="O130" s="13"/>
      <c r="Q130">
        <f t="shared" si="7"/>
        <v>32366</v>
      </c>
      <c r="V130" s="3"/>
      <c r="W130" s="4" t="s">
        <v>132</v>
      </c>
      <c r="X130" s="4">
        <v>1</v>
      </c>
      <c r="Y130" s="4" t="s">
        <v>311</v>
      </c>
      <c r="AA130" s="3"/>
      <c r="AB130" s="4" t="s">
        <v>132</v>
      </c>
      <c r="AC130" s="4">
        <v>32</v>
      </c>
      <c r="AD130" s="4" t="s">
        <v>311</v>
      </c>
    </row>
    <row r="131" spans="2:30" ht="30.75" thickBot="1">
      <c r="B131" s="3"/>
      <c r="C131" s="4" t="s">
        <v>133</v>
      </c>
      <c r="D131" s="4">
        <v>4416463</v>
      </c>
      <c r="E131" s="4" t="s">
        <v>311</v>
      </c>
      <c r="F131" s="13"/>
      <c r="G131" s="13">
        <f t="shared" si="5"/>
        <v>4421086</v>
      </c>
      <c r="H131" s="13">
        <f t="shared" si="6"/>
        <v>-4623</v>
      </c>
      <c r="I131" s="13"/>
      <c r="J131" s="13">
        <f t="shared" si="9"/>
        <v>4418774</v>
      </c>
      <c r="K131" s="13">
        <f t="shared" si="8"/>
        <v>-2311</v>
      </c>
      <c r="L131" s="13"/>
      <c r="M131" s="13"/>
      <c r="N131" s="13"/>
      <c r="O131" s="13"/>
      <c r="Q131">
        <f t="shared" si="7"/>
        <v>27743</v>
      </c>
      <c r="V131" s="3"/>
      <c r="W131" s="4" t="s">
        <v>133</v>
      </c>
      <c r="X131" s="4">
        <v>9</v>
      </c>
      <c r="Y131" s="4" t="s">
        <v>311</v>
      </c>
      <c r="AA131" s="3"/>
      <c r="AB131" s="4" t="s">
        <v>133</v>
      </c>
      <c r="AC131" s="4">
        <v>109</v>
      </c>
      <c r="AD131" s="4" t="s">
        <v>311</v>
      </c>
    </row>
    <row r="132" spans="2:30" ht="30.75" thickBot="1">
      <c r="B132" s="3"/>
      <c r="C132" s="4" t="s">
        <v>134</v>
      </c>
      <c r="D132" s="4">
        <v>4448829</v>
      </c>
      <c r="E132" s="4" t="s">
        <v>311</v>
      </c>
      <c r="F132" s="13"/>
      <c r="G132" s="13">
        <f t="shared" si="5"/>
        <v>4448829</v>
      </c>
      <c r="H132" s="13">
        <f t="shared" si="6"/>
        <v>0</v>
      </c>
      <c r="I132" s="13"/>
      <c r="J132" s="13">
        <f t="shared" si="9"/>
        <v>4451140</v>
      </c>
      <c r="K132" s="13">
        <f t="shared" si="8"/>
        <v>-2311</v>
      </c>
      <c r="L132" s="13"/>
      <c r="M132" s="13"/>
      <c r="N132" s="13"/>
      <c r="O132" s="13"/>
      <c r="Q132">
        <f t="shared" si="7"/>
        <v>32366</v>
      </c>
      <c r="V132" s="3"/>
      <c r="W132" s="4" t="s">
        <v>134</v>
      </c>
      <c r="X132" s="4">
        <v>6</v>
      </c>
      <c r="Y132" s="4" t="s">
        <v>311</v>
      </c>
      <c r="AA132" s="3"/>
      <c r="AB132" s="4" t="s">
        <v>134</v>
      </c>
      <c r="AC132" s="4">
        <v>60</v>
      </c>
      <c r="AD132" s="4" t="s">
        <v>311</v>
      </c>
    </row>
    <row r="133" spans="2:30" ht="30.75" thickBot="1">
      <c r="B133" s="3"/>
      <c r="C133" s="4" t="s">
        <v>135</v>
      </c>
      <c r="D133" s="4">
        <v>4476572</v>
      </c>
      <c r="E133" s="4" t="s">
        <v>311</v>
      </c>
      <c r="F133" s="13"/>
      <c r="G133" s="13">
        <f t="shared" ref="G133:G196" si="10">D132+32366</f>
        <v>4481195</v>
      </c>
      <c r="H133" s="13">
        <f t="shared" ref="H133:H196" si="11">D133-G133</f>
        <v>-4623</v>
      </c>
      <c r="I133" s="13"/>
      <c r="J133" s="13">
        <f t="shared" si="9"/>
        <v>4478883</v>
      </c>
      <c r="K133" s="13">
        <f t="shared" si="8"/>
        <v>-2311</v>
      </c>
      <c r="L133" s="13"/>
      <c r="M133" s="13"/>
      <c r="N133" s="13"/>
      <c r="O133" s="13"/>
      <c r="Q133">
        <f t="shared" ref="Q133:Q196" si="12">D133-D132</f>
        <v>27743</v>
      </c>
      <c r="V133" s="3"/>
      <c r="W133" s="4" t="s">
        <v>135</v>
      </c>
      <c r="X133" s="4">
        <v>17</v>
      </c>
      <c r="Y133" s="4" t="s">
        <v>311</v>
      </c>
      <c r="AA133" s="3"/>
      <c r="AB133" s="4" t="s">
        <v>135</v>
      </c>
      <c r="AC133" s="4">
        <v>58</v>
      </c>
      <c r="AD133" s="4" t="s">
        <v>311</v>
      </c>
    </row>
    <row r="134" spans="2:30" ht="30.75" thickBot="1">
      <c r="B134" s="3"/>
      <c r="C134" s="4" t="s">
        <v>136</v>
      </c>
      <c r="D134" s="4">
        <v>4508938</v>
      </c>
      <c r="E134" s="4" t="s">
        <v>311</v>
      </c>
      <c r="F134" s="13"/>
      <c r="G134" s="13">
        <f t="shared" si="10"/>
        <v>4508938</v>
      </c>
      <c r="H134" s="13">
        <f t="shared" si="11"/>
        <v>0</v>
      </c>
      <c r="I134" s="13"/>
      <c r="J134" s="13">
        <f t="shared" si="9"/>
        <v>4511249</v>
      </c>
      <c r="K134" s="13">
        <f t="shared" ref="K134:K197" si="13">D134-J134</f>
        <v>-2311</v>
      </c>
      <c r="L134" s="13"/>
      <c r="M134" s="13"/>
      <c r="N134" s="13"/>
      <c r="O134" s="13"/>
      <c r="Q134">
        <f t="shared" si="12"/>
        <v>32366</v>
      </c>
      <c r="V134" s="3"/>
      <c r="W134" s="4" t="s">
        <v>136</v>
      </c>
      <c r="X134" s="4">
        <v>5</v>
      </c>
      <c r="Y134" s="4" t="s">
        <v>311</v>
      </c>
      <c r="AA134" s="3"/>
      <c r="AB134" s="4" t="s">
        <v>136</v>
      </c>
      <c r="AC134" s="4">
        <v>108</v>
      </c>
      <c r="AD134" s="4" t="s">
        <v>311</v>
      </c>
    </row>
    <row r="135" spans="2:30" ht="30.75" thickBot="1">
      <c r="B135" s="3"/>
      <c r="C135" s="4" t="s">
        <v>137</v>
      </c>
      <c r="D135" s="4">
        <v>4538222</v>
      </c>
      <c r="E135" s="4" t="s">
        <v>311</v>
      </c>
      <c r="F135" s="13"/>
      <c r="G135" s="13">
        <f t="shared" si="10"/>
        <v>4541304</v>
      </c>
      <c r="H135" s="13">
        <f t="shared" si="11"/>
        <v>-3082</v>
      </c>
      <c r="I135" s="13"/>
      <c r="J135" s="13">
        <f t="shared" ref="J135:J198" si="14">D133+62420</f>
        <v>4538992</v>
      </c>
      <c r="K135" s="13">
        <f t="shared" si="13"/>
        <v>-770</v>
      </c>
      <c r="L135" s="13"/>
      <c r="M135" s="13"/>
      <c r="N135" s="13"/>
      <c r="O135" s="13"/>
      <c r="Q135">
        <f t="shared" si="12"/>
        <v>29284</v>
      </c>
      <c r="V135" s="3"/>
      <c r="W135" s="4" t="s">
        <v>137</v>
      </c>
      <c r="X135" s="4">
        <v>14</v>
      </c>
      <c r="Y135" s="4" t="s">
        <v>311</v>
      </c>
      <c r="AA135" s="3"/>
      <c r="AB135" s="4" t="s">
        <v>137</v>
      </c>
      <c r="AC135" s="4">
        <v>58</v>
      </c>
      <c r="AD135" s="4" t="s">
        <v>311</v>
      </c>
    </row>
    <row r="136" spans="2:30" ht="30.75" thickBot="1">
      <c r="B136" s="3"/>
      <c r="C136" s="4" t="s">
        <v>138</v>
      </c>
      <c r="D136" s="4">
        <v>4570588</v>
      </c>
      <c r="E136" s="4" t="s">
        <v>311</v>
      </c>
      <c r="F136" s="13"/>
      <c r="G136" s="13">
        <f t="shared" si="10"/>
        <v>4570588</v>
      </c>
      <c r="H136" s="13">
        <f t="shared" si="11"/>
        <v>0</v>
      </c>
      <c r="I136" s="13"/>
      <c r="J136" s="13">
        <f t="shared" si="14"/>
        <v>4571358</v>
      </c>
      <c r="K136" s="13">
        <f t="shared" si="13"/>
        <v>-770</v>
      </c>
      <c r="L136" s="13"/>
      <c r="M136" s="13"/>
      <c r="N136" s="13"/>
      <c r="O136" s="13"/>
      <c r="Q136">
        <f t="shared" si="12"/>
        <v>32366</v>
      </c>
      <c r="V136" s="3"/>
      <c r="W136" s="4" t="s">
        <v>138</v>
      </c>
      <c r="X136" s="4">
        <v>11</v>
      </c>
      <c r="Y136" s="4" t="s">
        <v>311</v>
      </c>
      <c r="AA136" s="3"/>
      <c r="AB136" s="4" t="s">
        <v>138</v>
      </c>
      <c r="AC136" s="4">
        <v>55</v>
      </c>
      <c r="AD136" s="4" t="s">
        <v>311</v>
      </c>
    </row>
    <row r="137" spans="2:30" ht="30.75" thickBot="1">
      <c r="B137" s="3"/>
      <c r="C137" s="4" t="s">
        <v>139</v>
      </c>
      <c r="D137" s="4">
        <v>4598331</v>
      </c>
      <c r="E137" s="4" t="s">
        <v>311</v>
      </c>
      <c r="F137" s="13"/>
      <c r="G137" s="13">
        <f t="shared" si="10"/>
        <v>4602954</v>
      </c>
      <c r="H137" s="13">
        <f t="shared" si="11"/>
        <v>-4623</v>
      </c>
      <c r="I137" s="13"/>
      <c r="J137" s="13">
        <f t="shared" si="14"/>
        <v>4600642</v>
      </c>
      <c r="K137" s="13">
        <f t="shared" si="13"/>
        <v>-2311</v>
      </c>
      <c r="L137" s="13"/>
      <c r="M137" s="13"/>
      <c r="N137" s="13"/>
      <c r="O137" s="13"/>
      <c r="Q137">
        <f t="shared" si="12"/>
        <v>27743</v>
      </c>
      <c r="V137" s="3"/>
      <c r="W137" s="4" t="s">
        <v>139</v>
      </c>
      <c r="X137" s="4">
        <v>11</v>
      </c>
      <c r="Y137" s="4" t="s">
        <v>311</v>
      </c>
      <c r="AA137" s="3"/>
      <c r="AB137" s="4" t="s">
        <v>139</v>
      </c>
      <c r="AC137" s="4">
        <v>30</v>
      </c>
      <c r="AD137" s="4" t="s">
        <v>311</v>
      </c>
    </row>
    <row r="138" spans="2:30" ht="30.75" thickBot="1">
      <c r="B138" s="3"/>
      <c r="C138" s="4" t="s">
        <v>140</v>
      </c>
      <c r="D138" s="4">
        <v>4628385</v>
      </c>
      <c r="E138" s="4" t="s">
        <v>311</v>
      </c>
      <c r="F138" s="13"/>
      <c r="G138" s="13">
        <f t="shared" si="10"/>
        <v>4630697</v>
      </c>
      <c r="H138" s="13">
        <f t="shared" si="11"/>
        <v>-2312</v>
      </c>
      <c r="I138" s="13"/>
      <c r="J138" s="13">
        <f t="shared" si="14"/>
        <v>4633008</v>
      </c>
      <c r="K138" s="13">
        <f t="shared" si="13"/>
        <v>-4623</v>
      </c>
      <c r="L138" s="13"/>
      <c r="M138" s="13"/>
      <c r="N138" s="13"/>
      <c r="O138" s="13"/>
      <c r="Q138">
        <f t="shared" si="12"/>
        <v>30054</v>
      </c>
      <c r="V138" s="3"/>
      <c r="W138" s="4" t="s">
        <v>140</v>
      </c>
      <c r="X138" s="4">
        <v>8</v>
      </c>
      <c r="Y138" s="4" t="s">
        <v>311</v>
      </c>
      <c r="AA138" s="3"/>
      <c r="AB138" s="4" t="s">
        <v>140</v>
      </c>
      <c r="AC138" s="4">
        <v>104</v>
      </c>
      <c r="AD138" s="4" t="s">
        <v>311</v>
      </c>
    </row>
    <row r="139" spans="2:30" ht="30.75" thickBot="1">
      <c r="B139" s="3"/>
      <c r="C139" s="4" t="s">
        <v>141</v>
      </c>
      <c r="D139" s="4">
        <v>4660751</v>
      </c>
      <c r="E139" s="4" t="s">
        <v>311</v>
      </c>
      <c r="F139" s="13"/>
      <c r="G139" s="13">
        <f t="shared" si="10"/>
        <v>4660751</v>
      </c>
      <c r="H139" s="13">
        <f t="shared" si="11"/>
        <v>0</v>
      </c>
      <c r="I139" s="13"/>
      <c r="J139" s="13">
        <f t="shared" si="14"/>
        <v>4660751</v>
      </c>
      <c r="K139" s="13">
        <f t="shared" si="13"/>
        <v>0</v>
      </c>
      <c r="L139" s="13"/>
      <c r="M139" s="13"/>
      <c r="N139" s="13"/>
      <c r="O139" s="13"/>
      <c r="Q139">
        <f t="shared" si="12"/>
        <v>32366</v>
      </c>
      <c r="V139" s="3"/>
      <c r="W139" s="4" t="s">
        <v>141</v>
      </c>
      <c r="X139" s="4">
        <v>2</v>
      </c>
      <c r="Y139" s="4" t="s">
        <v>311</v>
      </c>
      <c r="AA139" s="3"/>
      <c r="AB139" s="4" t="s">
        <v>141</v>
      </c>
      <c r="AC139" s="4">
        <v>56</v>
      </c>
      <c r="AD139" s="4" t="s">
        <v>311</v>
      </c>
    </row>
    <row r="140" spans="2:30" ht="30.75" thickBot="1">
      <c r="B140" s="3"/>
      <c r="C140" s="4" t="s">
        <v>142</v>
      </c>
      <c r="D140" s="4">
        <v>4690035</v>
      </c>
      <c r="E140" s="4" t="s">
        <v>311</v>
      </c>
      <c r="F140" s="13"/>
      <c r="G140" s="13">
        <f t="shared" si="10"/>
        <v>4693117</v>
      </c>
      <c r="H140" s="13">
        <f t="shared" si="11"/>
        <v>-3082</v>
      </c>
      <c r="I140" s="13"/>
      <c r="J140" s="13">
        <f t="shared" si="14"/>
        <v>4690805</v>
      </c>
      <c r="K140" s="13">
        <f t="shared" si="13"/>
        <v>-770</v>
      </c>
      <c r="L140" s="13"/>
      <c r="M140" s="13"/>
      <c r="N140" s="13"/>
      <c r="O140" s="13"/>
      <c r="Q140">
        <f t="shared" si="12"/>
        <v>29284</v>
      </c>
      <c r="V140" s="3"/>
      <c r="W140" s="4" t="s">
        <v>142</v>
      </c>
      <c r="X140" s="4">
        <v>9</v>
      </c>
      <c r="Y140" s="4" t="s">
        <v>311</v>
      </c>
      <c r="AA140" s="3"/>
      <c r="AB140" s="4" t="s">
        <v>142</v>
      </c>
      <c r="AC140" s="4">
        <v>54</v>
      </c>
      <c r="AD140" s="4" t="s">
        <v>311</v>
      </c>
    </row>
    <row r="141" spans="2:30" ht="30.75" thickBot="1">
      <c r="B141" s="3"/>
      <c r="C141" s="4" t="s">
        <v>143</v>
      </c>
      <c r="D141" s="4">
        <v>4717778</v>
      </c>
      <c r="E141" s="4" t="s">
        <v>311</v>
      </c>
      <c r="F141" s="13"/>
      <c r="G141" s="13">
        <f t="shared" si="10"/>
        <v>4722401</v>
      </c>
      <c r="H141" s="13">
        <f t="shared" si="11"/>
        <v>-4623</v>
      </c>
      <c r="I141" s="13"/>
      <c r="J141" s="13">
        <f t="shared" si="14"/>
        <v>4723171</v>
      </c>
      <c r="K141" s="13">
        <f t="shared" si="13"/>
        <v>-5393</v>
      </c>
      <c r="L141" s="13"/>
      <c r="M141" s="13"/>
      <c r="N141" s="13"/>
      <c r="O141" s="13"/>
      <c r="Q141">
        <f t="shared" si="12"/>
        <v>27743</v>
      </c>
      <c r="V141" s="3"/>
      <c r="W141" s="4" t="s">
        <v>143</v>
      </c>
      <c r="X141" s="4">
        <v>5</v>
      </c>
      <c r="Y141" s="4" t="s">
        <v>311</v>
      </c>
      <c r="AA141" s="3"/>
      <c r="AB141" s="4" t="s">
        <v>143</v>
      </c>
      <c r="AC141" s="4">
        <v>29</v>
      </c>
      <c r="AD141" s="4" t="s">
        <v>311</v>
      </c>
    </row>
    <row r="142" spans="2:30" ht="30.75" thickBot="1">
      <c r="B142" s="3"/>
      <c r="C142" s="4" t="s">
        <v>144</v>
      </c>
      <c r="D142" s="4">
        <v>4750144</v>
      </c>
      <c r="E142" s="4" t="s">
        <v>311</v>
      </c>
      <c r="F142" s="13"/>
      <c r="G142" s="13">
        <f t="shared" si="10"/>
        <v>4750144</v>
      </c>
      <c r="H142" s="13">
        <f t="shared" si="11"/>
        <v>0</v>
      </c>
      <c r="I142" s="13"/>
      <c r="J142" s="13">
        <f t="shared" si="14"/>
        <v>4752455</v>
      </c>
      <c r="K142" s="13">
        <f t="shared" si="13"/>
        <v>-2311</v>
      </c>
      <c r="L142" s="13"/>
      <c r="M142" s="13"/>
      <c r="N142" s="13"/>
      <c r="O142" s="13"/>
      <c r="Q142">
        <f t="shared" si="12"/>
        <v>32366</v>
      </c>
      <c r="V142" s="3"/>
      <c r="W142" s="4" t="s">
        <v>144</v>
      </c>
      <c r="X142" s="4">
        <v>3</v>
      </c>
      <c r="Y142" s="4" t="s">
        <v>311</v>
      </c>
      <c r="AA142" s="3"/>
      <c r="AB142" s="4" t="s">
        <v>144</v>
      </c>
      <c r="AC142" s="4">
        <v>101</v>
      </c>
      <c r="AD142" s="4" t="s">
        <v>311</v>
      </c>
    </row>
    <row r="143" spans="2:30" ht="30.75" thickBot="1">
      <c r="B143" s="3"/>
      <c r="C143" s="4" t="s">
        <v>145</v>
      </c>
      <c r="D143" s="4">
        <v>4784052</v>
      </c>
      <c r="E143" s="4" t="s">
        <v>311</v>
      </c>
      <c r="F143" s="13"/>
      <c r="G143" s="13">
        <f t="shared" si="10"/>
        <v>4782510</v>
      </c>
      <c r="H143" s="13">
        <f t="shared" si="11"/>
        <v>1542</v>
      </c>
      <c r="I143" s="13"/>
      <c r="J143" s="13">
        <f t="shared" si="14"/>
        <v>4780198</v>
      </c>
      <c r="K143" s="13">
        <f t="shared" si="13"/>
        <v>3854</v>
      </c>
      <c r="L143" s="13"/>
      <c r="M143" s="13"/>
      <c r="N143" s="13"/>
      <c r="O143" s="13"/>
      <c r="Q143">
        <f t="shared" si="12"/>
        <v>33908</v>
      </c>
      <c r="V143" s="3"/>
      <c r="W143" s="4" t="s">
        <v>145</v>
      </c>
      <c r="X143" s="4">
        <v>1</v>
      </c>
      <c r="Y143" s="4" t="s">
        <v>311</v>
      </c>
      <c r="AA143" s="3"/>
      <c r="AB143" s="4" t="s">
        <v>145</v>
      </c>
      <c r="AC143" s="4">
        <v>53</v>
      </c>
      <c r="AD143" s="4" t="s">
        <v>311</v>
      </c>
    </row>
    <row r="144" spans="2:30" ht="30.75" thickBot="1">
      <c r="B144" s="3"/>
      <c r="C144" s="4" t="s">
        <v>146</v>
      </c>
      <c r="D144" s="4">
        <v>4813336</v>
      </c>
      <c r="E144" s="4" t="s">
        <v>311</v>
      </c>
      <c r="F144" s="13"/>
      <c r="G144" s="13">
        <f t="shared" si="10"/>
        <v>4816418</v>
      </c>
      <c r="H144" s="13">
        <f t="shared" si="11"/>
        <v>-3082</v>
      </c>
      <c r="I144" s="13"/>
      <c r="J144" s="13">
        <f t="shared" si="14"/>
        <v>4812564</v>
      </c>
      <c r="K144" s="13">
        <f t="shared" si="13"/>
        <v>772</v>
      </c>
      <c r="L144" s="13"/>
      <c r="M144" s="13"/>
      <c r="N144" s="13"/>
      <c r="O144" s="13"/>
      <c r="Q144">
        <f t="shared" si="12"/>
        <v>29284</v>
      </c>
      <c r="V144" s="3"/>
      <c r="W144" s="4" t="s">
        <v>146</v>
      </c>
      <c r="X144" s="4">
        <v>9</v>
      </c>
      <c r="Y144" s="4" t="s">
        <v>311</v>
      </c>
      <c r="AA144" s="3"/>
      <c r="AB144" s="4" t="s">
        <v>146</v>
      </c>
      <c r="AC144" s="4">
        <v>52</v>
      </c>
      <c r="AD144" s="4" t="s">
        <v>311</v>
      </c>
    </row>
    <row r="145" spans="2:30" ht="30.75" thickBot="1">
      <c r="B145" s="3"/>
      <c r="C145" s="4" t="s">
        <v>147</v>
      </c>
      <c r="D145" s="4">
        <v>4875756</v>
      </c>
      <c r="E145" s="4" t="s">
        <v>311</v>
      </c>
      <c r="F145" s="13"/>
      <c r="G145" s="13">
        <f t="shared" si="10"/>
        <v>4845702</v>
      </c>
      <c r="H145" s="13">
        <f t="shared" si="11"/>
        <v>30054</v>
      </c>
      <c r="I145" s="13"/>
      <c r="J145" s="13">
        <f t="shared" si="14"/>
        <v>4846472</v>
      </c>
      <c r="K145" s="13">
        <f t="shared" si="13"/>
        <v>29284</v>
      </c>
      <c r="L145" s="13"/>
      <c r="M145" s="13"/>
      <c r="N145" s="13"/>
      <c r="O145" s="13"/>
      <c r="Q145">
        <f t="shared" si="12"/>
        <v>62420</v>
      </c>
      <c r="V145" s="3"/>
      <c r="W145" s="4" t="s">
        <v>147</v>
      </c>
      <c r="X145" s="4">
        <v>30</v>
      </c>
      <c r="Y145" s="4" t="s">
        <v>311</v>
      </c>
      <c r="AA145" s="3"/>
      <c r="AB145" s="4" t="s">
        <v>147</v>
      </c>
      <c r="AC145" s="4">
        <v>28</v>
      </c>
      <c r="AD145" s="4" t="s">
        <v>311</v>
      </c>
    </row>
    <row r="146" spans="2:30" ht="30.75" thickBot="1">
      <c r="B146" s="3"/>
      <c r="C146" s="4" t="s">
        <v>148</v>
      </c>
      <c r="D146" s="4">
        <v>4905810</v>
      </c>
      <c r="E146" s="4" t="s">
        <v>311</v>
      </c>
      <c r="F146" s="13"/>
      <c r="G146" s="13">
        <f t="shared" si="10"/>
        <v>4908122</v>
      </c>
      <c r="H146" s="13">
        <f t="shared" si="11"/>
        <v>-2312</v>
      </c>
      <c r="I146" s="13"/>
      <c r="J146" s="13">
        <f t="shared" si="14"/>
        <v>4875756</v>
      </c>
      <c r="K146" s="13">
        <f t="shared" si="13"/>
        <v>30054</v>
      </c>
      <c r="L146" s="13"/>
      <c r="M146" s="13"/>
      <c r="N146" s="13"/>
      <c r="O146" s="13"/>
      <c r="Q146">
        <f t="shared" si="12"/>
        <v>30054</v>
      </c>
      <c r="V146" s="3"/>
      <c r="W146" s="4" t="s">
        <v>148</v>
      </c>
      <c r="X146" s="4">
        <v>6</v>
      </c>
      <c r="Y146" s="4" t="s">
        <v>311</v>
      </c>
      <c r="AA146" s="3"/>
      <c r="AB146" s="4" t="s">
        <v>148</v>
      </c>
      <c r="AC146" s="4">
        <v>96</v>
      </c>
      <c r="AD146" s="4" t="s">
        <v>311</v>
      </c>
    </row>
    <row r="147" spans="2:30" ht="30.75" thickBot="1">
      <c r="B147" s="3"/>
      <c r="C147" s="4" t="s">
        <v>149</v>
      </c>
      <c r="D147" s="4">
        <v>4933553</v>
      </c>
      <c r="E147" s="4" t="s">
        <v>311</v>
      </c>
      <c r="F147" s="13"/>
      <c r="G147" s="13">
        <f t="shared" si="10"/>
        <v>4938176</v>
      </c>
      <c r="H147" s="13">
        <f t="shared" si="11"/>
        <v>-4623</v>
      </c>
      <c r="I147" s="13"/>
      <c r="J147" s="13">
        <f t="shared" si="14"/>
        <v>4938176</v>
      </c>
      <c r="K147" s="13">
        <f t="shared" si="13"/>
        <v>-4623</v>
      </c>
      <c r="L147" s="13"/>
      <c r="M147" s="13"/>
      <c r="N147" s="13"/>
      <c r="O147" s="13"/>
      <c r="Q147">
        <f t="shared" si="12"/>
        <v>27743</v>
      </c>
      <c r="V147" s="3"/>
      <c r="W147" s="4" t="s">
        <v>149</v>
      </c>
      <c r="X147" s="4">
        <v>13</v>
      </c>
      <c r="Y147" s="4" t="s">
        <v>311</v>
      </c>
      <c r="AA147" s="3"/>
      <c r="AB147" s="4" t="s">
        <v>149</v>
      </c>
      <c r="AC147" s="4">
        <v>51</v>
      </c>
      <c r="AD147" s="4" t="s">
        <v>311</v>
      </c>
    </row>
    <row r="148" spans="2:30" ht="30.75" thickBot="1">
      <c r="B148" s="3"/>
      <c r="C148" s="4" t="s">
        <v>150</v>
      </c>
      <c r="D148" s="4">
        <v>4965919</v>
      </c>
      <c r="E148" s="4" t="s">
        <v>311</v>
      </c>
      <c r="F148" s="13"/>
      <c r="G148" s="13">
        <f t="shared" si="10"/>
        <v>4965919</v>
      </c>
      <c r="H148" s="13">
        <f t="shared" si="11"/>
        <v>0</v>
      </c>
      <c r="I148" s="13"/>
      <c r="J148" s="13">
        <f t="shared" si="14"/>
        <v>4968230</v>
      </c>
      <c r="K148" s="13">
        <f t="shared" si="13"/>
        <v>-2311</v>
      </c>
      <c r="L148" s="13"/>
      <c r="M148" s="13"/>
      <c r="N148" s="13"/>
      <c r="O148" s="13"/>
      <c r="Q148">
        <f t="shared" si="12"/>
        <v>32366</v>
      </c>
      <c r="V148" s="3"/>
      <c r="W148" s="4" t="s">
        <v>150</v>
      </c>
      <c r="X148" s="4">
        <v>14</v>
      </c>
      <c r="Y148" s="4" t="s">
        <v>311</v>
      </c>
      <c r="AA148" s="3"/>
      <c r="AB148" s="4" t="s">
        <v>150</v>
      </c>
      <c r="AC148" s="4">
        <v>50</v>
      </c>
      <c r="AD148" s="4" t="s">
        <v>311</v>
      </c>
    </row>
    <row r="149" spans="2:30" ht="30.75" thickBot="1">
      <c r="B149" s="3"/>
      <c r="C149" s="4" t="s">
        <v>151</v>
      </c>
      <c r="D149" s="4">
        <v>4999827</v>
      </c>
      <c r="E149" s="4" t="s">
        <v>311</v>
      </c>
      <c r="F149" s="13"/>
      <c r="G149" s="13">
        <f t="shared" si="10"/>
        <v>4998285</v>
      </c>
      <c r="H149" s="13">
        <f t="shared" si="11"/>
        <v>1542</v>
      </c>
      <c r="I149" s="13"/>
      <c r="J149" s="13">
        <f t="shared" si="14"/>
        <v>4995973</v>
      </c>
      <c r="K149" s="13">
        <f t="shared" si="13"/>
        <v>3854</v>
      </c>
      <c r="L149" s="13"/>
      <c r="M149" s="13"/>
      <c r="N149" s="13"/>
      <c r="O149" s="13"/>
      <c r="Q149">
        <f t="shared" si="12"/>
        <v>33908</v>
      </c>
      <c r="V149" s="3"/>
      <c r="W149" s="4" t="s">
        <v>151</v>
      </c>
      <c r="X149" s="4">
        <v>8</v>
      </c>
      <c r="Y149" s="4" t="s">
        <v>311</v>
      </c>
      <c r="AA149" s="3"/>
      <c r="AB149" s="4" t="s">
        <v>151</v>
      </c>
      <c r="AC149" s="4">
        <v>95</v>
      </c>
      <c r="AD149" s="4" t="s">
        <v>311</v>
      </c>
    </row>
    <row r="150" spans="2:30" ht="30.75" thickBot="1">
      <c r="B150" s="3"/>
      <c r="C150" s="4" t="s">
        <v>152</v>
      </c>
      <c r="D150" s="4">
        <v>5029111</v>
      </c>
      <c r="E150" s="4" t="s">
        <v>311</v>
      </c>
      <c r="F150" s="13"/>
      <c r="G150" s="13">
        <f t="shared" si="10"/>
        <v>5032193</v>
      </c>
      <c r="H150" s="13">
        <f t="shared" si="11"/>
        <v>-3082</v>
      </c>
      <c r="I150" s="13"/>
      <c r="J150" s="13">
        <f t="shared" si="14"/>
        <v>5028339</v>
      </c>
      <c r="K150" s="13">
        <f t="shared" si="13"/>
        <v>772</v>
      </c>
      <c r="L150" s="13"/>
      <c r="M150" s="13"/>
      <c r="N150" s="13"/>
      <c r="O150" s="13"/>
      <c r="Q150">
        <f t="shared" si="12"/>
        <v>29284</v>
      </c>
      <c r="V150" s="3"/>
      <c r="W150" s="4" t="s">
        <v>152</v>
      </c>
      <c r="X150" s="4">
        <v>13</v>
      </c>
      <c r="Y150" s="4" t="s">
        <v>311</v>
      </c>
      <c r="AA150" s="3"/>
      <c r="AB150" s="4" t="s">
        <v>152</v>
      </c>
      <c r="AC150" s="4">
        <v>50</v>
      </c>
      <c r="AD150" s="4" t="s">
        <v>311</v>
      </c>
    </row>
    <row r="151" spans="2:30" ht="30.75" thickBot="1">
      <c r="B151" s="3"/>
      <c r="C151" s="4" t="s">
        <v>153</v>
      </c>
      <c r="D151" s="4">
        <v>5056854</v>
      </c>
      <c r="E151" s="4" t="s">
        <v>311</v>
      </c>
      <c r="F151" s="13"/>
      <c r="G151" s="13">
        <f t="shared" si="10"/>
        <v>5061477</v>
      </c>
      <c r="H151" s="13">
        <f t="shared" si="11"/>
        <v>-4623</v>
      </c>
      <c r="I151" s="13"/>
      <c r="J151" s="13">
        <f t="shared" si="14"/>
        <v>5062247</v>
      </c>
      <c r="K151" s="13">
        <f t="shared" si="13"/>
        <v>-5393</v>
      </c>
      <c r="L151" s="13"/>
      <c r="M151" s="13"/>
      <c r="N151" s="13"/>
      <c r="O151" s="13"/>
      <c r="Q151">
        <f t="shared" si="12"/>
        <v>27743</v>
      </c>
      <c r="V151" s="3"/>
      <c r="W151" s="4" t="s">
        <v>153</v>
      </c>
      <c r="X151" s="4">
        <v>19</v>
      </c>
      <c r="Y151" s="4" t="s">
        <v>311</v>
      </c>
      <c r="AA151" s="3"/>
      <c r="AB151" s="4" t="s">
        <v>153</v>
      </c>
      <c r="AC151" s="4">
        <v>28</v>
      </c>
      <c r="AD151" s="4" t="s">
        <v>311</v>
      </c>
    </row>
    <row r="152" spans="2:30" ht="30.75" thickBot="1">
      <c r="B152" s="3"/>
      <c r="C152" s="4" t="s">
        <v>154</v>
      </c>
      <c r="D152" s="4">
        <v>5089991</v>
      </c>
      <c r="E152" s="4" t="s">
        <v>311</v>
      </c>
      <c r="F152" s="13"/>
      <c r="G152" s="13">
        <f t="shared" si="10"/>
        <v>5089220</v>
      </c>
      <c r="H152" s="13">
        <f t="shared" si="11"/>
        <v>771</v>
      </c>
      <c r="I152" s="13"/>
      <c r="J152" s="13">
        <f t="shared" si="14"/>
        <v>5091531</v>
      </c>
      <c r="K152" s="13">
        <f t="shared" si="13"/>
        <v>-1540</v>
      </c>
      <c r="L152" s="13"/>
      <c r="M152" s="13"/>
      <c r="N152" s="13"/>
      <c r="O152" s="13"/>
      <c r="Q152">
        <f t="shared" si="12"/>
        <v>33137</v>
      </c>
      <c r="V152" s="3"/>
      <c r="W152" s="4" t="s">
        <v>154</v>
      </c>
      <c r="X152" s="4">
        <v>5</v>
      </c>
      <c r="Y152" s="4" t="s">
        <v>311</v>
      </c>
      <c r="AA152" s="3"/>
      <c r="AB152" s="4" t="s">
        <v>154</v>
      </c>
      <c r="AC152" s="4">
        <v>91</v>
      </c>
      <c r="AD152" s="4" t="s">
        <v>311</v>
      </c>
    </row>
    <row r="153" spans="2:30" ht="30.75" thickBot="1">
      <c r="B153" s="3"/>
      <c r="C153" s="4" t="s">
        <v>155</v>
      </c>
      <c r="D153" s="4">
        <v>5122357</v>
      </c>
      <c r="E153" s="4" t="s">
        <v>311</v>
      </c>
      <c r="F153" s="13"/>
      <c r="G153" s="13">
        <f t="shared" si="10"/>
        <v>5122357</v>
      </c>
      <c r="H153" s="13">
        <f t="shared" si="11"/>
        <v>0</v>
      </c>
      <c r="I153" s="13"/>
      <c r="J153" s="13">
        <f t="shared" si="14"/>
        <v>5119274</v>
      </c>
      <c r="K153" s="13">
        <f t="shared" si="13"/>
        <v>3083</v>
      </c>
      <c r="L153" s="13"/>
      <c r="M153" s="13"/>
      <c r="N153" s="13"/>
      <c r="O153" s="13"/>
      <c r="Q153">
        <f t="shared" si="12"/>
        <v>32366</v>
      </c>
      <c r="V153" s="3"/>
      <c r="W153" s="4" t="s">
        <v>155</v>
      </c>
      <c r="X153" s="4">
        <v>3</v>
      </c>
      <c r="Y153" s="4" t="s">
        <v>311</v>
      </c>
      <c r="AA153" s="3"/>
      <c r="AB153" s="4" t="s">
        <v>155</v>
      </c>
      <c r="AC153" s="4">
        <v>50</v>
      </c>
      <c r="AD153" s="4" t="s">
        <v>311</v>
      </c>
    </row>
    <row r="154" spans="2:30" ht="30.75" thickBot="1">
      <c r="B154" s="3"/>
      <c r="C154" s="4" t="s">
        <v>156</v>
      </c>
      <c r="D154" s="4">
        <v>5151641</v>
      </c>
      <c r="E154" s="4" t="s">
        <v>311</v>
      </c>
      <c r="F154" s="13"/>
      <c r="G154" s="13">
        <f t="shared" si="10"/>
        <v>5154723</v>
      </c>
      <c r="H154" s="13">
        <f t="shared" si="11"/>
        <v>-3082</v>
      </c>
      <c r="I154" s="13"/>
      <c r="J154" s="13">
        <f t="shared" si="14"/>
        <v>5152411</v>
      </c>
      <c r="K154" s="13">
        <f t="shared" si="13"/>
        <v>-770</v>
      </c>
      <c r="L154" s="13"/>
      <c r="M154" s="13"/>
      <c r="N154" s="13"/>
      <c r="O154" s="13"/>
      <c r="Q154">
        <f t="shared" si="12"/>
        <v>29284</v>
      </c>
      <c r="V154" s="3"/>
      <c r="W154" s="4" t="s">
        <v>156</v>
      </c>
      <c r="X154" s="4">
        <v>1</v>
      </c>
      <c r="Y154" s="4" t="s">
        <v>311</v>
      </c>
      <c r="AA154" s="3"/>
      <c r="AB154" s="4" t="s">
        <v>156</v>
      </c>
      <c r="AC154" s="4">
        <v>50</v>
      </c>
      <c r="AD154" s="4" t="s">
        <v>311</v>
      </c>
    </row>
    <row r="155" spans="2:30" ht="30.75" thickBot="1">
      <c r="B155" s="3"/>
      <c r="C155" s="4" t="s">
        <v>157</v>
      </c>
      <c r="D155" s="4">
        <v>5179384</v>
      </c>
      <c r="E155" s="4" t="s">
        <v>311</v>
      </c>
      <c r="F155" s="13"/>
      <c r="G155" s="13">
        <f t="shared" si="10"/>
        <v>5184007</v>
      </c>
      <c r="H155" s="13">
        <f t="shared" si="11"/>
        <v>-4623</v>
      </c>
      <c r="I155" s="13"/>
      <c r="J155" s="13">
        <f t="shared" si="14"/>
        <v>5184777</v>
      </c>
      <c r="K155" s="13">
        <f t="shared" si="13"/>
        <v>-5393</v>
      </c>
      <c r="L155" s="13"/>
      <c r="M155" s="13"/>
      <c r="N155" s="13"/>
      <c r="O155" s="13"/>
      <c r="Q155">
        <f t="shared" si="12"/>
        <v>27743</v>
      </c>
      <c r="V155" s="3"/>
      <c r="W155" s="4" t="s">
        <v>157</v>
      </c>
      <c r="X155" s="4">
        <v>1</v>
      </c>
      <c r="Y155" s="4" t="s">
        <v>311</v>
      </c>
      <c r="AA155" s="3"/>
      <c r="AB155" s="4" t="s">
        <v>157</v>
      </c>
      <c r="AC155" s="4">
        <v>50</v>
      </c>
      <c r="AD155" s="4" t="s">
        <v>311</v>
      </c>
    </row>
    <row r="156" spans="2:30" ht="30.75" thickBot="1">
      <c r="B156" s="3"/>
      <c r="C156" s="4" t="s">
        <v>158</v>
      </c>
      <c r="D156" s="4">
        <v>5210209</v>
      </c>
      <c r="E156" s="4" t="s">
        <v>311</v>
      </c>
      <c r="F156" s="13"/>
      <c r="G156" s="13">
        <f t="shared" si="10"/>
        <v>5211750</v>
      </c>
      <c r="H156" s="13">
        <f t="shared" si="11"/>
        <v>-1541</v>
      </c>
      <c r="I156" s="13"/>
      <c r="J156" s="13">
        <f t="shared" si="14"/>
        <v>5214061</v>
      </c>
      <c r="K156" s="13">
        <f t="shared" si="13"/>
        <v>-3852</v>
      </c>
      <c r="L156" s="13"/>
      <c r="M156" s="13"/>
      <c r="N156" s="13"/>
      <c r="O156" s="13"/>
      <c r="Q156">
        <f t="shared" si="12"/>
        <v>30825</v>
      </c>
      <c r="V156" s="3"/>
      <c r="W156" s="4" t="s">
        <v>158</v>
      </c>
      <c r="X156" s="4">
        <v>14</v>
      </c>
      <c r="Y156" s="4" t="s">
        <v>311</v>
      </c>
      <c r="AA156" s="3"/>
      <c r="AB156" s="4" t="s">
        <v>158</v>
      </c>
      <c r="AC156" s="4">
        <v>48</v>
      </c>
      <c r="AD156" s="4" t="s">
        <v>311</v>
      </c>
    </row>
    <row r="157" spans="2:30" ht="30.75" thickBot="1">
      <c r="B157" s="3"/>
      <c r="C157" s="4" t="s">
        <v>159</v>
      </c>
      <c r="D157" s="4">
        <v>5242575</v>
      </c>
      <c r="E157" s="4" t="s">
        <v>311</v>
      </c>
      <c r="F157" s="13"/>
      <c r="G157" s="13">
        <f t="shared" si="10"/>
        <v>5242575</v>
      </c>
      <c r="H157" s="13">
        <f t="shared" si="11"/>
        <v>0</v>
      </c>
      <c r="I157" s="13"/>
      <c r="J157" s="13">
        <f t="shared" si="14"/>
        <v>5241804</v>
      </c>
      <c r="K157" s="13">
        <f t="shared" si="13"/>
        <v>771</v>
      </c>
      <c r="L157" s="13"/>
      <c r="M157" s="13"/>
      <c r="N157" s="13"/>
      <c r="O157" s="13"/>
      <c r="Q157">
        <f t="shared" si="12"/>
        <v>32366</v>
      </c>
      <c r="V157" s="3"/>
      <c r="W157" s="4" t="s">
        <v>159</v>
      </c>
      <c r="X157" s="4">
        <v>4</v>
      </c>
      <c r="Y157" s="4" t="s">
        <v>311</v>
      </c>
      <c r="AA157" s="3"/>
      <c r="AB157" s="4" t="s">
        <v>159</v>
      </c>
      <c r="AC157" s="4">
        <v>27</v>
      </c>
      <c r="AD157" s="4" t="s">
        <v>311</v>
      </c>
    </row>
    <row r="158" spans="2:30" ht="30.75" thickBot="1">
      <c r="B158" s="3"/>
      <c r="C158" s="4" t="s">
        <v>160</v>
      </c>
      <c r="D158" s="4">
        <v>5270318</v>
      </c>
      <c r="E158" s="4" t="s">
        <v>311</v>
      </c>
      <c r="F158" s="13"/>
      <c r="G158" s="13">
        <f t="shared" si="10"/>
        <v>5274941</v>
      </c>
      <c r="H158" s="13">
        <f t="shared" si="11"/>
        <v>-4623</v>
      </c>
      <c r="I158" s="13"/>
      <c r="J158" s="13">
        <f t="shared" si="14"/>
        <v>5272629</v>
      </c>
      <c r="K158" s="13">
        <f t="shared" si="13"/>
        <v>-2311</v>
      </c>
      <c r="L158" s="13"/>
      <c r="M158" s="13"/>
      <c r="N158" s="13"/>
      <c r="O158" s="13"/>
      <c r="Q158">
        <f t="shared" si="12"/>
        <v>27743</v>
      </c>
      <c r="V158" s="3"/>
      <c r="W158" s="4" t="s">
        <v>160</v>
      </c>
      <c r="X158" s="4">
        <v>7</v>
      </c>
      <c r="Y158" s="4" t="s">
        <v>311</v>
      </c>
      <c r="AA158" s="3"/>
      <c r="AB158" s="4" t="s">
        <v>160</v>
      </c>
      <c r="AC158" s="4">
        <v>88</v>
      </c>
      <c r="AD158" s="4" t="s">
        <v>311</v>
      </c>
    </row>
    <row r="159" spans="2:30" ht="30.75" thickBot="1">
      <c r="B159" s="3"/>
      <c r="C159" s="4" t="s">
        <v>161</v>
      </c>
      <c r="D159" s="4">
        <v>5296519</v>
      </c>
      <c r="E159" s="4" t="s">
        <v>311</v>
      </c>
      <c r="F159" s="13"/>
      <c r="G159" s="13">
        <f t="shared" si="10"/>
        <v>5302684</v>
      </c>
      <c r="H159" s="13">
        <f t="shared" si="11"/>
        <v>-6165</v>
      </c>
      <c r="I159" s="13"/>
      <c r="J159" s="13">
        <f t="shared" si="14"/>
        <v>5304995</v>
      </c>
      <c r="K159" s="13">
        <f t="shared" si="13"/>
        <v>-8476</v>
      </c>
      <c r="L159" s="13"/>
      <c r="M159" s="13"/>
      <c r="N159" s="13"/>
      <c r="O159" s="13"/>
      <c r="Q159">
        <f t="shared" si="12"/>
        <v>26201</v>
      </c>
      <c r="V159" s="3"/>
      <c r="W159" s="4" t="s">
        <v>161</v>
      </c>
      <c r="X159" s="4">
        <v>1</v>
      </c>
      <c r="Y159" s="4" t="s">
        <v>311</v>
      </c>
      <c r="AA159" s="3"/>
      <c r="AB159" s="4" t="s">
        <v>161</v>
      </c>
      <c r="AC159" s="4">
        <v>47</v>
      </c>
      <c r="AD159" s="4" t="s">
        <v>311</v>
      </c>
    </row>
    <row r="160" spans="2:30" ht="30.75" thickBot="1">
      <c r="B160" s="3"/>
      <c r="C160" s="4" t="s">
        <v>162</v>
      </c>
      <c r="D160" s="4">
        <v>5325032</v>
      </c>
      <c r="E160" s="4" t="s">
        <v>311</v>
      </c>
      <c r="F160" s="13"/>
      <c r="G160" s="13">
        <f t="shared" si="10"/>
        <v>5328885</v>
      </c>
      <c r="H160" s="13">
        <f t="shared" si="11"/>
        <v>-3853</v>
      </c>
      <c r="I160" s="13"/>
      <c r="J160" s="13">
        <f t="shared" si="14"/>
        <v>5332738</v>
      </c>
      <c r="K160" s="13">
        <f t="shared" si="13"/>
        <v>-7706</v>
      </c>
      <c r="L160" s="13"/>
      <c r="M160" s="13"/>
      <c r="N160" s="13"/>
      <c r="O160" s="13"/>
      <c r="Q160">
        <f t="shared" si="12"/>
        <v>28513</v>
      </c>
      <c r="V160" s="3"/>
      <c r="W160" s="4" t="s">
        <v>162</v>
      </c>
      <c r="X160" s="4">
        <v>3</v>
      </c>
      <c r="Y160" s="4" t="s">
        <v>311</v>
      </c>
      <c r="AA160" s="3"/>
      <c r="AB160" s="4" t="s">
        <v>162</v>
      </c>
      <c r="AC160" s="4">
        <v>46</v>
      </c>
      <c r="AD160" s="4" t="s">
        <v>311</v>
      </c>
    </row>
    <row r="161" spans="2:30" ht="30.75" thickBot="1">
      <c r="B161" s="3"/>
      <c r="C161" s="4" t="s">
        <v>163</v>
      </c>
      <c r="D161" s="4">
        <v>5357398</v>
      </c>
      <c r="E161" s="4" t="s">
        <v>311</v>
      </c>
      <c r="F161" s="13"/>
      <c r="G161" s="13">
        <f t="shared" si="10"/>
        <v>5357398</v>
      </c>
      <c r="H161" s="13">
        <f t="shared" si="11"/>
        <v>0</v>
      </c>
      <c r="I161" s="13"/>
      <c r="J161" s="13">
        <f t="shared" si="14"/>
        <v>5358939</v>
      </c>
      <c r="K161" s="13">
        <f t="shared" si="13"/>
        <v>-1541</v>
      </c>
      <c r="L161" s="13"/>
      <c r="M161" s="13"/>
      <c r="N161" s="13"/>
      <c r="O161" s="13"/>
      <c r="Q161">
        <f t="shared" si="12"/>
        <v>32366</v>
      </c>
      <c r="V161" s="3"/>
      <c r="W161" s="4" t="s">
        <v>163</v>
      </c>
      <c r="X161" s="4">
        <v>1</v>
      </c>
      <c r="Y161" s="4" t="s">
        <v>311</v>
      </c>
      <c r="AA161" s="3"/>
      <c r="AB161" s="4" t="s">
        <v>163</v>
      </c>
      <c r="AC161" s="4">
        <v>26</v>
      </c>
      <c r="AD161" s="4" t="s">
        <v>311</v>
      </c>
    </row>
    <row r="162" spans="2:30" ht="30.75" thickBot="1">
      <c r="B162" s="3"/>
      <c r="C162" s="4" t="s">
        <v>164</v>
      </c>
      <c r="D162" s="4">
        <v>5385141</v>
      </c>
      <c r="E162" s="4" t="s">
        <v>311</v>
      </c>
      <c r="F162" s="13"/>
      <c r="G162" s="13">
        <f t="shared" si="10"/>
        <v>5389764</v>
      </c>
      <c r="H162" s="13">
        <f t="shared" si="11"/>
        <v>-4623</v>
      </c>
      <c r="I162" s="13"/>
      <c r="J162" s="13">
        <f t="shared" si="14"/>
        <v>5387452</v>
      </c>
      <c r="K162" s="13">
        <f t="shared" si="13"/>
        <v>-2311</v>
      </c>
      <c r="L162" s="13"/>
      <c r="M162" s="13"/>
      <c r="N162" s="13"/>
      <c r="O162" s="13"/>
      <c r="Q162">
        <f t="shared" si="12"/>
        <v>27743</v>
      </c>
      <c r="V162" s="3"/>
      <c r="W162" s="4" t="s">
        <v>164</v>
      </c>
      <c r="X162" s="4">
        <v>8</v>
      </c>
      <c r="Y162" s="4" t="s">
        <v>311</v>
      </c>
      <c r="AA162" s="3"/>
      <c r="AB162" s="4" t="s">
        <v>164</v>
      </c>
      <c r="AC162" s="4">
        <v>45</v>
      </c>
      <c r="AD162" s="4" t="s">
        <v>311</v>
      </c>
    </row>
    <row r="163" spans="2:30" ht="30.75" thickBot="1">
      <c r="B163" s="3"/>
      <c r="C163" s="4" t="s">
        <v>165</v>
      </c>
      <c r="D163" s="4">
        <v>5417507</v>
      </c>
      <c r="E163" s="4" t="s">
        <v>311</v>
      </c>
      <c r="F163" s="13"/>
      <c r="G163" s="13">
        <f t="shared" si="10"/>
        <v>5417507</v>
      </c>
      <c r="H163" s="13">
        <f t="shared" si="11"/>
        <v>0</v>
      </c>
      <c r="I163" s="13"/>
      <c r="J163" s="13">
        <f t="shared" si="14"/>
        <v>5419818</v>
      </c>
      <c r="K163" s="13">
        <f t="shared" si="13"/>
        <v>-2311</v>
      </c>
      <c r="L163" s="13"/>
      <c r="M163" s="13"/>
      <c r="N163" s="13"/>
      <c r="O163" s="13"/>
      <c r="Q163">
        <f t="shared" si="12"/>
        <v>32366</v>
      </c>
      <c r="V163" s="3"/>
      <c r="W163" s="4" t="s">
        <v>165</v>
      </c>
      <c r="X163" s="4">
        <v>4</v>
      </c>
      <c r="Y163" s="4" t="s">
        <v>311</v>
      </c>
      <c r="AA163" s="3"/>
      <c r="AB163" s="4" t="s">
        <v>165</v>
      </c>
      <c r="AC163" s="4">
        <v>45</v>
      </c>
      <c r="AD163" s="4" t="s">
        <v>311</v>
      </c>
    </row>
    <row r="164" spans="2:30" ht="30.75" thickBot="1">
      <c r="B164" s="3"/>
      <c r="C164" s="4" t="s">
        <v>166</v>
      </c>
      <c r="D164" s="4">
        <v>5445250</v>
      </c>
      <c r="E164" s="4" t="s">
        <v>311</v>
      </c>
      <c r="F164" s="13"/>
      <c r="G164" s="13">
        <f t="shared" si="10"/>
        <v>5449873</v>
      </c>
      <c r="H164" s="13">
        <f t="shared" si="11"/>
        <v>-4623</v>
      </c>
      <c r="I164" s="13"/>
      <c r="J164" s="13">
        <f t="shared" si="14"/>
        <v>5447561</v>
      </c>
      <c r="K164" s="13">
        <f t="shared" si="13"/>
        <v>-2311</v>
      </c>
      <c r="L164" s="13"/>
      <c r="M164" s="13"/>
      <c r="N164" s="13"/>
      <c r="O164" s="13"/>
      <c r="Q164">
        <f t="shared" si="12"/>
        <v>27743</v>
      </c>
      <c r="V164" s="3"/>
      <c r="W164" s="4" t="s">
        <v>166</v>
      </c>
      <c r="X164" s="4">
        <v>15</v>
      </c>
      <c r="Y164" s="4" t="s">
        <v>311</v>
      </c>
      <c r="AA164" s="3"/>
      <c r="AB164" s="4" t="s">
        <v>166</v>
      </c>
      <c r="AC164" s="4">
        <v>25</v>
      </c>
      <c r="AD164" s="4" t="s">
        <v>311</v>
      </c>
    </row>
    <row r="165" spans="2:30" ht="30.75" thickBot="1">
      <c r="B165" s="3"/>
      <c r="C165" s="4" t="s">
        <v>167</v>
      </c>
      <c r="D165" s="4">
        <v>5477616</v>
      </c>
      <c r="E165" s="4" t="s">
        <v>311</v>
      </c>
      <c r="F165" s="13"/>
      <c r="G165" s="13">
        <f t="shared" si="10"/>
        <v>5477616</v>
      </c>
      <c r="H165" s="13">
        <f t="shared" si="11"/>
        <v>0</v>
      </c>
      <c r="I165" s="13"/>
      <c r="J165" s="13">
        <f t="shared" si="14"/>
        <v>5479927</v>
      </c>
      <c r="K165" s="13">
        <f t="shared" si="13"/>
        <v>-2311</v>
      </c>
      <c r="L165" s="13"/>
      <c r="M165" s="13"/>
      <c r="N165" s="13"/>
      <c r="O165" s="13"/>
      <c r="Q165">
        <f t="shared" si="12"/>
        <v>32366</v>
      </c>
      <c r="V165" s="3"/>
      <c r="W165" s="4" t="s">
        <v>167</v>
      </c>
      <c r="X165" s="4">
        <v>4</v>
      </c>
      <c r="Y165" s="4" t="s">
        <v>311</v>
      </c>
      <c r="AA165" s="3"/>
      <c r="AB165" s="4" t="s">
        <v>167</v>
      </c>
      <c r="AC165" s="4">
        <v>44</v>
      </c>
      <c r="AD165" s="4" t="s">
        <v>311</v>
      </c>
    </row>
    <row r="166" spans="2:30" ht="30.75" thickBot="1">
      <c r="B166" s="3"/>
      <c r="C166" s="4" t="s">
        <v>168</v>
      </c>
      <c r="D166" s="4">
        <v>5539266</v>
      </c>
      <c r="E166" s="4" t="s">
        <v>311</v>
      </c>
      <c r="F166" s="13"/>
      <c r="G166" s="13">
        <f t="shared" si="10"/>
        <v>5509982</v>
      </c>
      <c r="H166" s="13">
        <f t="shared" si="11"/>
        <v>29284</v>
      </c>
      <c r="I166" s="13"/>
      <c r="J166" s="13">
        <f t="shared" si="14"/>
        <v>5507670</v>
      </c>
      <c r="K166" s="13">
        <f t="shared" si="13"/>
        <v>31596</v>
      </c>
      <c r="L166" s="13"/>
      <c r="M166" s="13"/>
      <c r="N166" s="13"/>
      <c r="O166" s="13"/>
      <c r="Q166">
        <f t="shared" si="12"/>
        <v>61650</v>
      </c>
      <c r="V166" s="3"/>
      <c r="W166" s="4" t="s">
        <v>168</v>
      </c>
      <c r="X166" s="4">
        <v>8</v>
      </c>
      <c r="Y166" s="4" t="s">
        <v>311</v>
      </c>
      <c r="AA166" s="3"/>
      <c r="AB166" s="4" t="s">
        <v>168</v>
      </c>
      <c r="AC166" s="4">
        <v>43</v>
      </c>
      <c r="AD166" s="4" t="s">
        <v>311</v>
      </c>
    </row>
    <row r="167" spans="2:30" ht="30.75" thickBot="1">
      <c r="B167" s="3"/>
      <c r="C167" s="4" t="s">
        <v>169</v>
      </c>
      <c r="D167" s="4">
        <v>5567009</v>
      </c>
      <c r="E167" s="4" t="s">
        <v>311</v>
      </c>
      <c r="F167" s="13"/>
      <c r="G167" s="13">
        <f t="shared" si="10"/>
        <v>5571632</v>
      </c>
      <c r="H167" s="13">
        <f t="shared" si="11"/>
        <v>-4623</v>
      </c>
      <c r="I167" s="13"/>
      <c r="J167" s="13">
        <f t="shared" si="14"/>
        <v>5540036</v>
      </c>
      <c r="K167" s="13">
        <f t="shared" si="13"/>
        <v>26973</v>
      </c>
      <c r="L167" s="13"/>
      <c r="M167" s="13"/>
      <c r="N167" s="13"/>
      <c r="O167" s="13"/>
      <c r="Q167">
        <f t="shared" si="12"/>
        <v>27743</v>
      </c>
      <c r="V167" s="3"/>
      <c r="W167" s="4" t="s">
        <v>169</v>
      </c>
      <c r="X167" s="4">
        <v>8</v>
      </c>
      <c r="Y167" s="4" t="s">
        <v>311</v>
      </c>
      <c r="AA167" s="3"/>
      <c r="AB167" s="4" t="s">
        <v>169</v>
      </c>
      <c r="AC167" s="4">
        <v>24</v>
      </c>
      <c r="AD167" s="4" t="s">
        <v>311</v>
      </c>
    </row>
    <row r="168" spans="2:30" ht="30.75" thickBot="1">
      <c r="B168" s="3"/>
      <c r="C168" s="4" t="s">
        <v>170</v>
      </c>
      <c r="D168" s="4">
        <v>5629429</v>
      </c>
      <c r="E168" s="4" t="s">
        <v>311</v>
      </c>
      <c r="F168" s="13"/>
      <c r="G168" s="13">
        <f t="shared" si="10"/>
        <v>5599375</v>
      </c>
      <c r="H168" s="13">
        <f t="shared" si="11"/>
        <v>30054</v>
      </c>
      <c r="I168" s="13"/>
      <c r="J168" s="13">
        <f t="shared" si="14"/>
        <v>5601686</v>
      </c>
      <c r="K168" s="13">
        <f t="shared" si="13"/>
        <v>27743</v>
      </c>
      <c r="L168" s="13"/>
      <c r="M168" s="13"/>
      <c r="N168" s="13"/>
      <c r="O168" s="13"/>
      <c r="Q168">
        <f t="shared" si="12"/>
        <v>62420</v>
      </c>
      <c r="V168" s="3"/>
      <c r="W168" s="4" t="s">
        <v>170</v>
      </c>
      <c r="X168" s="4">
        <v>1</v>
      </c>
      <c r="Y168" s="4" t="s">
        <v>311</v>
      </c>
      <c r="AA168" s="3"/>
      <c r="AB168" s="4" t="s">
        <v>170</v>
      </c>
      <c r="AC168" s="4">
        <v>80</v>
      </c>
      <c r="AD168" s="4" t="s">
        <v>311</v>
      </c>
    </row>
    <row r="169" spans="2:30" ht="30.75" thickBot="1">
      <c r="B169" s="3"/>
      <c r="C169" s="4" t="s">
        <v>171</v>
      </c>
      <c r="D169" s="4">
        <v>5658713</v>
      </c>
      <c r="E169" s="4" t="s">
        <v>311</v>
      </c>
      <c r="F169" s="13"/>
      <c r="G169" s="13">
        <f t="shared" si="10"/>
        <v>5661795</v>
      </c>
      <c r="H169" s="13">
        <f t="shared" si="11"/>
        <v>-3082</v>
      </c>
      <c r="I169" s="13"/>
      <c r="J169" s="13">
        <f t="shared" si="14"/>
        <v>5629429</v>
      </c>
      <c r="K169" s="13">
        <f t="shared" si="13"/>
        <v>29284</v>
      </c>
      <c r="L169" s="13"/>
      <c r="M169" s="13"/>
      <c r="N169" s="13"/>
      <c r="O169" s="13"/>
      <c r="Q169">
        <f t="shared" si="12"/>
        <v>29284</v>
      </c>
      <c r="V169" s="3"/>
      <c r="W169" s="4" t="s">
        <v>171</v>
      </c>
      <c r="X169" s="4">
        <v>7</v>
      </c>
      <c r="Y169" s="4" t="s">
        <v>311</v>
      </c>
      <c r="AA169" s="3"/>
      <c r="AB169" s="4" t="s">
        <v>171</v>
      </c>
      <c r="AC169" s="4">
        <v>42</v>
      </c>
      <c r="AD169" s="4" t="s">
        <v>311</v>
      </c>
    </row>
    <row r="170" spans="2:30" ht="30.75" thickBot="1">
      <c r="B170" s="3"/>
      <c r="C170" s="4" t="s">
        <v>172</v>
      </c>
      <c r="D170" s="4">
        <v>5686456</v>
      </c>
      <c r="E170" s="4" t="s">
        <v>311</v>
      </c>
      <c r="F170" s="13"/>
      <c r="G170" s="13">
        <f t="shared" si="10"/>
        <v>5691079</v>
      </c>
      <c r="H170" s="13">
        <f t="shared" si="11"/>
        <v>-4623</v>
      </c>
      <c r="I170" s="13"/>
      <c r="J170" s="13">
        <f t="shared" si="14"/>
        <v>5691849</v>
      </c>
      <c r="K170" s="13">
        <f t="shared" si="13"/>
        <v>-5393</v>
      </c>
      <c r="L170" s="13"/>
      <c r="M170" s="13"/>
      <c r="N170" s="13"/>
      <c r="O170" s="13"/>
      <c r="Q170">
        <f t="shared" si="12"/>
        <v>27743</v>
      </c>
      <c r="V170" s="3"/>
      <c r="W170" s="4" t="s">
        <v>172</v>
      </c>
      <c r="X170" s="4">
        <v>3</v>
      </c>
      <c r="Y170" s="4" t="s">
        <v>311</v>
      </c>
      <c r="AA170" s="3"/>
      <c r="AB170" s="4" t="s">
        <v>172</v>
      </c>
      <c r="AC170" s="4">
        <v>23</v>
      </c>
      <c r="AD170" s="4" t="s">
        <v>311</v>
      </c>
    </row>
    <row r="171" spans="2:30" ht="30.75" thickBot="1">
      <c r="B171" s="3"/>
      <c r="C171" s="4" t="s">
        <v>173</v>
      </c>
      <c r="D171" s="4">
        <v>5718822</v>
      </c>
      <c r="E171" s="4" t="s">
        <v>311</v>
      </c>
      <c r="F171" s="13"/>
      <c r="G171" s="13">
        <f t="shared" si="10"/>
        <v>5718822</v>
      </c>
      <c r="H171" s="13">
        <f t="shared" si="11"/>
        <v>0</v>
      </c>
      <c r="I171" s="13"/>
      <c r="J171" s="13">
        <f t="shared" si="14"/>
        <v>5721133</v>
      </c>
      <c r="K171" s="13">
        <f t="shared" si="13"/>
        <v>-2311</v>
      </c>
      <c r="L171" s="13"/>
      <c r="M171" s="13"/>
      <c r="N171" s="13"/>
      <c r="O171" s="13"/>
      <c r="Q171">
        <f t="shared" si="12"/>
        <v>32366</v>
      </c>
      <c r="V171" s="3"/>
      <c r="W171" s="4" t="s">
        <v>173</v>
      </c>
      <c r="X171" s="4">
        <v>3</v>
      </c>
      <c r="Y171" s="4" t="s">
        <v>311</v>
      </c>
      <c r="AA171" s="3"/>
      <c r="AB171" s="4" t="s">
        <v>173</v>
      </c>
      <c r="AC171" s="4">
        <v>77</v>
      </c>
      <c r="AD171" s="4" t="s">
        <v>311</v>
      </c>
    </row>
    <row r="172" spans="2:30" ht="30.75" thickBot="1">
      <c r="B172" s="3"/>
      <c r="C172" s="4" t="s">
        <v>174</v>
      </c>
      <c r="D172" s="4">
        <v>5752730</v>
      </c>
      <c r="E172" s="4" t="s">
        <v>311</v>
      </c>
      <c r="F172" s="13"/>
      <c r="G172" s="13">
        <f t="shared" si="10"/>
        <v>5751188</v>
      </c>
      <c r="H172" s="13">
        <f t="shared" si="11"/>
        <v>1542</v>
      </c>
      <c r="I172" s="13"/>
      <c r="J172" s="13">
        <f t="shared" si="14"/>
        <v>5748876</v>
      </c>
      <c r="K172" s="13">
        <f t="shared" si="13"/>
        <v>3854</v>
      </c>
      <c r="L172" s="13"/>
      <c r="M172" s="13"/>
      <c r="N172" s="13"/>
      <c r="O172" s="13"/>
      <c r="Q172">
        <f t="shared" si="12"/>
        <v>33908</v>
      </c>
      <c r="V172" s="3"/>
      <c r="W172" s="4" t="s">
        <v>174</v>
      </c>
      <c r="X172" s="4">
        <v>1</v>
      </c>
      <c r="Y172" s="4" t="s">
        <v>311</v>
      </c>
      <c r="AA172" s="3"/>
      <c r="AB172" s="4" t="s">
        <v>174</v>
      </c>
      <c r="AC172" s="4">
        <v>41</v>
      </c>
      <c r="AD172" s="4" t="s">
        <v>311</v>
      </c>
    </row>
    <row r="173" spans="2:30" ht="30.75" thickBot="1">
      <c r="B173" s="3"/>
      <c r="C173" s="4" t="s">
        <v>175</v>
      </c>
      <c r="D173" s="4">
        <v>5782014</v>
      </c>
      <c r="E173" s="4" t="s">
        <v>311</v>
      </c>
      <c r="F173" s="13"/>
      <c r="G173" s="13">
        <f t="shared" si="10"/>
        <v>5785096</v>
      </c>
      <c r="H173" s="13">
        <f t="shared" si="11"/>
        <v>-3082</v>
      </c>
      <c r="I173" s="13"/>
      <c r="J173" s="13">
        <f t="shared" si="14"/>
        <v>5781242</v>
      </c>
      <c r="K173" s="13">
        <f t="shared" si="13"/>
        <v>772</v>
      </c>
      <c r="L173" s="13"/>
      <c r="M173" s="13"/>
      <c r="N173" s="13"/>
      <c r="O173" s="13"/>
      <c r="Q173">
        <f t="shared" si="12"/>
        <v>29284</v>
      </c>
      <c r="V173" s="3"/>
      <c r="W173" s="4" t="s">
        <v>175</v>
      </c>
      <c r="X173" s="4">
        <v>7</v>
      </c>
      <c r="Y173" s="4" t="s">
        <v>311</v>
      </c>
      <c r="AA173" s="3"/>
      <c r="AB173" s="4" t="s">
        <v>175</v>
      </c>
      <c r="AC173" s="4">
        <v>23</v>
      </c>
      <c r="AD173" s="4" t="s">
        <v>311</v>
      </c>
    </row>
    <row r="174" spans="2:30" ht="30.75" thickBot="1">
      <c r="B174" s="3"/>
      <c r="C174" s="4" t="s">
        <v>176</v>
      </c>
      <c r="D174" s="4">
        <v>5812068</v>
      </c>
      <c r="E174" s="4" t="s">
        <v>311</v>
      </c>
      <c r="F174" s="13"/>
      <c r="G174" s="13">
        <f t="shared" si="10"/>
        <v>5814380</v>
      </c>
      <c r="H174" s="13">
        <f t="shared" si="11"/>
        <v>-2312</v>
      </c>
      <c r="I174" s="13"/>
      <c r="J174" s="13">
        <f t="shared" si="14"/>
        <v>5815150</v>
      </c>
      <c r="K174" s="13">
        <f t="shared" si="13"/>
        <v>-3082</v>
      </c>
      <c r="L174" s="13"/>
      <c r="M174" s="13"/>
      <c r="N174" s="13"/>
      <c r="O174" s="13"/>
      <c r="Q174">
        <f t="shared" si="12"/>
        <v>30054</v>
      </c>
      <c r="V174" s="3"/>
      <c r="W174" s="4" t="s">
        <v>176</v>
      </c>
      <c r="X174" s="4">
        <v>75</v>
      </c>
      <c r="Y174" s="4" t="s">
        <v>311</v>
      </c>
      <c r="AA174" s="3"/>
      <c r="AB174" s="4" t="s">
        <v>176</v>
      </c>
      <c r="AC174" s="4">
        <v>75</v>
      </c>
      <c r="AD174" s="4" t="s">
        <v>311</v>
      </c>
    </row>
    <row r="175" spans="2:30" ht="30.75" thickBot="1">
      <c r="B175" s="3"/>
      <c r="C175" s="4" t="s">
        <v>177</v>
      </c>
      <c r="D175" s="4">
        <v>5844434</v>
      </c>
      <c r="E175" s="4" t="s">
        <v>311</v>
      </c>
      <c r="F175" s="13"/>
      <c r="G175" s="13">
        <f t="shared" si="10"/>
        <v>5844434</v>
      </c>
      <c r="H175" s="13">
        <f t="shared" si="11"/>
        <v>0</v>
      </c>
      <c r="I175" s="13"/>
      <c r="J175" s="13">
        <f t="shared" si="14"/>
        <v>5844434</v>
      </c>
      <c r="K175" s="13">
        <f t="shared" si="13"/>
        <v>0</v>
      </c>
      <c r="L175" s="13"/>
      <c r="M175" s="13"/>
      <c r="N175" s="13"/>
      <c r="O175" s="13"/>
      <c r="Q175">
        <f t="shared" si="12"/>
        <v>32366</v>
      </c>
      <c r="V175" s="3"/>
      <c r="W175" s="4" t="s">
        <v>177</v>
      </c>
      <c r="X175" s="4">
        <v>23</v>
      </c>
      <c r="Y175" s="4" t="s">
        <v>311</v>
      </c>
      <c r="AA175" s="3"/>
      <c r="AB175" s="4" t="s">
        <v>177</v>
      </c>
      <c r="AC175" s="4">
        <v>41</v>
      </c>
      <c r="AD175" s="4" t="s">
        <v>311</v>
      </c>
    </row>
    <row r="176" spans="2:30" ht="30.75" thickBot="1">
      <c r="B176" s="3"/>
      <c r="C176" s="4" t="s">
        <v>178</v>
      </c>
      <c r="D176" s="4">
        <v>5874488</v>
      </c>
      <c r="E176" s="4" t="s">
        <v>311</v>
      </c>
      <c r="F176" s="13"/>
      <c r="G176" s="13">
        <f t="shared" si="10"/>
        <v>5876800</v>
      </c>
      <c r="H176" s="13">
        <f t="shared" si="11"/>
        <v>-2312</v>
      </c>
      <c r="I176" s="13"/>
      <c r="J176" s="13">
        <f t="shared" si="14"/>
        <v>5874488</v>
      </c>
      <c r="K176" s="13">
        <f t="shared" si="13"/>
        <v>0</v>
      </c>
      <c r="L176" s="13"/>
      <c r="M176" s="13"/>
      <c r="N176" s="13"/>
      <c r="O176" s="13"/>
      <c r="Q176">
        <f t="shared" si="12"/>
        <v>30054</v>
      </c>
      <c r="V176" s="3"/>
      <c r="W176" s="4" t="s">
        <v>178</v>
      </c>
      <c r="X176" s="4">
        <v>4</v>
      </c>
      <c r="Y176" s="4" t="s">
        <v>311</v>
      </c>
      <c r="AA176" s="3"/>
      <c r="AB176" s="4" t="s">
        <v>178</v>
      </c>
      <c r="AC176" s="4">
        <v>39</v>
      </c>
      <c r="AD176" s="4" t="s">
        <v>311</v>
      </c>
    </row>
    <row r="177" spans="2:30" ht="30.75" thickBot="1">
      <c r="B177" s="3"/>
      <c r="C177" s="4" t="s">
        <v>179</v>
      </c>
      <c r="D177" s="4">
        <v>5902231</v>
      </c>
      <c r="E177" s="4" t="s">
        <v>311</v>
      </c>
      <c r="F177" s="13"/>
      <c r="G177" s="13">
        <f t="shared" si="10"/>
        <v>5906854</v>
      </c>
      <c r="H177" s="13">
        <f t="shared" si="11"/>
        <v>-4623</v>
      </c>
      <c r="I177" s="13"/>
      <c r="J177" s="13">
        <f t="shared" si="14"/>
        <v>5906854</v>
      </c>
      <c r="K177" s="13">
        <f t="shared" si="13"/>
        <v>-4623</v>
      </c>
      <c r="L177" s="13"/>
      <c r="M177" s="13"/>
      <c r="N177" s="13"/>
      <c r="O177" s="13"/>
      <c r="Q177">
        <f t="shared" si="12"/>
        <v>27743</v>
      </c>
      <c r="V177" s="3"/>
      <c r="W177" s="4" t="s">
        <v>179</v>
      </c>
      <c r="X177" s="4">
        <v>11</v>
      </c>
      <c r="Y177" s="4" t="s">
        <v>311</v>
      </c>
      <c r="AA177" s="3"/>
      <c r="AB177" s="4" t="s">
        <v>179</v>
      </c>
      <c r="AC177" s="4">
        <v>22</v>
      </c>
      <c r="AD177" s="4" t="s">
        <v>311</v>
      </c>
    </row>
    <row r="178" spans="2:30" ht="30.75" thickBot="1">
      <c r="B178" s="3"/>
      <c r="C178" s="4" t="s">
        <v>180</v>
      </c>
      <c r="D178" s="4">
        <v>5934597</v>
      </c>
      <c r="E178" s="4" t="s">
        <v>311</v>
      </c>
      <c r="F178" s="13"/>
      <c r="G178" s="13">
        <f t="shared" si="10"/>
        <v>5934597</v>
      </c>
      <c r="H178" s="13">
        <f t="shared" si="11"/>
        <v>0</v>
      </c>
      <c r="I178" s="13"/>
      <c r="J178" s="13">
        <f t="shared" si="14"/>
        <v>5936908</v>
      </c>
      <c r="K178" s="13">
        <f t="shared" si="13"/>
        <v>-2311</v>
      </c>
      <c r="L178" s="13"/>
      <c r="M178" s="13"/>
      <c r="N178" s="13"/>
      <c r="O178" s="13"/>
      <c r="Q178">
        <f t="shared" si="12"/>
        <v>32366</v>
      </c>
      <c r="V178" s="3"/>
      <c r="W178" s="4" t="s">
        <v>180</v>
      </c>
      <c r="X178" s="4">
        <v>11</v>
      </c>
      <c r="Y178" s="4" t="s">
        <v>311</v>
      </c>
      <c r="AA178" s="3"/>
      <c r="AB178" s="4" t="s">
        <v>180</v>
      </c>
      <c r="AC178" s="4">
        <v>71</v>
      </c>
      <c r="AD178" s="4" t="s">
        <v>311</v>
      </c>
    </row>
    <row r="179" spans="2:30" ht="30.75" thickBot="1">
      <c r="B179" s="3"/>
      <c r="C179" s="4" t="s">
        <v>181</v>
      </c>
      <c r="D179" s="4">
        <v>5968505</v>
      </c>
      <c r="E179" s="4" t="s">
        <v>311</v>
      </c>
      <c r="F179" s="13"/>
      <c r="G179" s="13">
        <f t="shared" si="10"/>
        <v>5966963</v>
      </c>
      <c r="H179" s="13">
        <f t="shared" si="11"/>
        <v>1542</v>
      </c>
      <c r="I179" s="13"/>
      <c r="J179" s="13">
        <f t="shared" si="14"/>
        <v>5964651</v>
      </c>
      <c r="K179" s="13">
        <f t="shared" si="13"/>
        <v>3854</v>
      </c>
      <c r="L179" s="13"/>
      <c r="M179" s="13"/>
      <c r="N179" s="13"/>
      <c r="O179" s="13"/>
      <c r="Q179">
        <f t="shared" si="12"/>
        <v>33908</v>
      </c>
      <c r="V179" s="3"/>
      <c r="W179" s="4" t="s">
        <v>181</v>
      </c>
      <c r="X179" s="4">
        <v>6</v>
      </c>
      <c r="Y179" s="4" t="s">
        <v>311</v>
      </c>
      <c r="AA179" s="3"/>
      <c r="AB179" s="4" t="s">
        <v>181</v>
      </c>
      <c r="AC179" s="4">
        <v>21</v>
      </c>
      <c r="AD179" s="4" t="s">
        <v>311</v>
      </c>
    </row>
    <row r="180" spans="2:30" ht="30.75" thickBot="1">
      <c r="B180" s="3"/>
      <c r="C180" s="4" t="s">
        <v>182</v>
      </c>
      <c r="D180" s="4">
        <v>6025532</v>
      </c>
      <c r="E180" s="4" t="s">
        <v>311</v>
      </c>
      <c r="F180" s="13"/>
      <c r="G180" s="13">
        <f t="shared" si="10"/>
        <v>6000871</v>
      </c>
      <c r="H180" s="13">
        <f t="shared" si="11"/>
        <v>24661</v>
      </c>
      <c r="I180" s="13"/>
      <c r="J180" s="13">
        <f t="shared" si="14"/>
        <v>5997017</v>
      </c>
      <c r="K180" s="13">
        <f t="shared" si="13"/>
        <v>28515</v>
      </c>
      <c r="L180" s="13"/>
      <c r="M180" s="13"/>
      <c r="N180" s="13"/>
      <c r="O180" s="13"/>
      <c r="Q180">
        <f t="shared" si="12"/>
        <v>57027</v>
      </c>
      <c r="V180" s="3"/>
      <c r="W180" s="4" t="s">
        <v>182</v>
      </c>
      <c r="X180" s="4">
        <v>14</v>
      </c>
      <c r="Y180" s="4" t="s">
        <v>311</v>
      </c>
      <c r="AA180" s="3"/>
      <c r="AB180" s="4" t="s">
        <v>182</v>
      </c>
      <c r="AC180" s="4">
        <v>39</v>
      </c>
      <c r="AD180" s="4" t="s">
        <v>311</v>
      </c>
    </row>
    <row r="181" spans="2:30" ht="30.75" thickBot="1">
      <c r="B181" s="3"/>
      <c r="C181" s="4" t="s">
        <v>183</v>
      </c>
      <c r="D181" s="4">
        <v>6058669</v>
      </c>
      <c r="E181" s="4" t="s">
        <v>311</v>
      </c>
      <c r="F181" s="13"/>
      <c r="G181" s="13">
        <f t="shared" si="10"/>
        <v>6057898</v>
      </c>
      <c r="H181" s="13">
        <f t="shared" si="11"/>
        <v>771</v>
      </c>
      <c r="I181" s="13"/>
      <c r="J181" s="13">
        <f t="shared" si="14"/>
        <v>6030925</v>
      </c>
      <c r="K181" s="13">
        <f t="shared" si="13"/>
        <v>27744</v>
      </c>
      <c r="L181" s="13"/>
      <c r="M181" s="13"/>
      <c r="N181" s="13"/>
      <c r="O181" s="13"/>
      <c r="Q181">
        <f t="shared" si="12"/>
        <v>33137</v>
      </c>
      <c r="V181" s="3"/>
      <c r="W181" s="4" t="s">
        <v>183</v>
      </c>
      <c r="X181" s="4">
        <v>4</v>
      </c>
      <c r="Y181" s="4" t="s">
        <v>311</v>
      </c>
      <c r="AA181" s="3"/>
      <c r="AB181" s="4" t="s">
        <v>183</v>
      </c>
      <c r="AC181" s="4">
        <v>37</v>
      </c>
      <c r="AD181" s="4" t="s">
        <v>311</v>
      </c>
    </row>
    <row r="182" spans="2:30" ht="30.75" thickBot="1">
      <c r="B182" s="3"/>
      <c r="C182" s="4" t="s">
        <v>184</v>
      </c>
      <c r="D182" s="4">
        <v>6091035</v>
      </c>
      <c r="E182" s="4" t="s">
        <v>311</v>
      </c>
      <c r="F182" s="13"/>
      <c r="G182" s="13">
        <f t="shared" si="10"/>
        <v>6091035</v>
      </c>
      <c r="H182" s="13">
        <f t="shared" si="11"/>
        <v>0</v>
      </c>
      <c r="I182" s="13"/>
      <c r="J182" s="13">
        <f t="shared" si="14"/>
        <v>6087952</v>
      </c>
      <c r="K182" s="13">
        <f t="shared" si="13"/>
        <v>3083</v>
      </c>
      <c r="L182" s="13"/>
      <c r="M182" s="13"/>
      <c r="N182" s="13"/>
      <c r="O182" s="13"/>
      <c r="Q182">
        <f t="shared" si="12"/>
        <v>32366</v>
      </c>
      <c r="V182" s="3"/>
      <c r="W182" s="4" t="s">
        <v>184</v>
      </c>
      <c r="X182" s="4">
        <v>3</v>
      </c>
      <c r="Y182" s="4" t="s">
        <v>311</v>
      </c>
      <c r="AA182" s="3"/>
      <c r="AB182" s="4" t="s">
        <v>184</v>
      </c>
      <c r="AC182" s="4">
        <v>20</v>
      </c>
      <c r="AD182" s="4" t="s">
        <v>311</v>
      </c>
    </row>
    <row r="183" spans="2:30" ht="30.75" thickBot="1">
      <c r="B183" s="3"/>
      <c r="C183" s="4" t="s">
        <v>185</v>
      </c>
      <c r="D183" s="4">
        <v>6120319</v>
      </c>
      <c r="E183" s="4" t="s">
        <v>311</v>
      </c>
      <c r="F183" s="13"/>
      <c r="G183" s="13">
        <f t="shared" si="10"/>
        <v>6123401</v>
      </c>
      <c r="H183" s="13">
        <f t="shared" si="11"/>
        <v>-3082</v>
      </c>
      <c r="I183" s="13"/>
      <c r="J183" s="13">
        <f t="shared" si="14"/>
        <v>6121089</v>
      </c>
      <c r="K183" s="13">
        <f t="shared" si="13"/>
        <v>-770</v>
      </c>
      <c r="L183" s="13"/>
      <c r="M183" s="13"/>
      <c r="N183" s="13"/>
      <c r="O183" s="13"/>
      <c r="Q183">
        <f t="shared" si="12"/>
        <v>29284</v>
      </c>
      <c r="V183" s="3"/>
      <c r="W183" s="4" t="s">
        <v>185</v>
      </c>
      <c r="X183" s="4">
        <v>1</v>
      </c>
      <c r="Y183" s="4" t="s">
        <v>311</v>
      </c>
      <c r="AA183" s="3"/>
      <c r="AB183" s="4" t="s">
        <v>185</v>
      </c>
      <c r="AC183" s="4">
        <v>70</v>
      </c>
      <c r="AD183" s="4" t="s">
        <v>311</v>
      </c>
    </row>
    <row r="184" spans="2:30" ht="30.75" thickBot="1">
      <c r="B184" s="3"/>
      <c r="C184" s="4" t="s">
        <v>186</v>
      </c>
      <c r="D184" s="4">
        <v>6148062</v>
      </c>
      <c r="E184" s="4" t="s">
        <v>311</v>
      </c>
      <c r="F184" s="13"/>
      <c r="G184" s="13">
        <f t="shared" si="10"/>
        <v>6152685</v>
      </c>
      <c r="H184" s="13">
        <f t="shared" si="11"/>
        <v>-4623</v>
      </c>
      <c r="I184" s="13"/>
      <c r="J184" s="13">
        <f t="shared" si="14"/>
        <v>6153455</v>
      </c>
      <c r="K184" s="13">
        <f t="shared" si="13"/>
        <v>-5393</v>
      </c>
      <c r="L184" s="13"/>
      <c r="M184" s="13"/>
      <c r="N184" s="13"/>
      <c r="O184" s="13"/>
      <c r="Q184">
        <f t="shared" si="12"/>
        <v>27743</v>
      </c>
      <c r="V184" s="3"/>
      <c r="W184" s="4" t="s">
        <v>186</v>
      </c>
      <c r="X184" s="4">
        <v>1</v>
      </c>
      <c r="Y184" s="4" t="s">
        <v>311</v>
      </c>
      <c r="AA184" s="3"/>
      <c r="AB184" s="4" t="s">
        <v>186</v>
      </c>
      <c r="AC184" s="4">
        <v>37</v>
      </c>
      <c r="AD184" s="4" t="s">
        <v>311</v>
      </c>
    </row>
    <row r="185" spans="2:30" ht="30.75" thickBot="1">
      <c r="B185" s="3"/>
      <c r="C185" s="4" t="s">
        <v>187</v>
      </c>
      <c r="D185" s="4">
        <v>6178887</v>
      </c>
      <c r="E185" s="4" t="s">
        <v>311</v>
      </c>
      <c r="F185" s="13"/>
      <c r="G185" s="13">
        <f t="shared" si="10"/>
        <v>6180428</v>
      </c>
      <c r="H185" s="13">
        <f t="shared" si="11"/>
        <v>-1541</v>
      </c>
      <c r="I185" s="13"/>
      <c r="J185" s="13">
        <f t="shared" si="14"/>
        <v>6182739</v>
      </c>
      <c r="K185" s="13">
        <f t="shared" si="13"/>
        <v>-3852</v>
      </c>
      <c r="L185" s="13"/>
      <c r="M185" s="13"/>
      <c r="N185" s="13"/>
      <c r="O185" s="13"/>
      <c r="Q185">
        <f t="shared" si="12"/>
        <v>30825</v>
      </c>
      <c r="V185" s="3"/>
      <c r="W185" s="4" t="s">
        <v>187</v>
      </c>
      <c r="X185" s="4">
        <v>10</v>
      </c>
      <c r="Y185" s="4" t="s">
        <v>311</v>
      </c>
      <c r="AA185" s="3"/>
      <c r="AB185" s="4" t="s">
        <v>187</v>
      </c>
      <c r="AC185" s="4">
        <v>35</v>
      </c>
      <c r="AD185" s="4" t="s">
        <v>311</v>
      </c>
    </row>
    <row r="186" spans="2:30" ht="30.75" thickBot="1">
      <c r="B186" s="3"/>
      <c r="C186" s="4" t="s">
        <v>188</v>
      </c>
      <c r="D186" s="4">
        <v>6211253</v>
      </c>
      <c r="E186" s="4" t="s">
        <v>311</v>
      </c>
      <c r="F186" s="13"/>
      <c r="G186" s="13">
        <f t="shared" si="10"/>
        <v>6211253</v>
      </c>
      <c r="H186" s="13">
        <f t="shared" si="11"/>
        <v>0</v>
      </c>
      <c r="I186" s="13"/>
      <c r="J186" s="13">
        <f t="shared" si="14"/>
        <v>6210482</v>
      </c>
      <c r="K186" s="13">
        <f t="shared" si="13"/>
        <v>771</v>
      </c>
      <c r="L186" s="13"/>
      <c r="M186" s="13"/>
      <c r="N186" s="13"/>
      <c r="O186" s="13"/>
      <c r="Q186">
        <f t="shared" si="12"/>
        <v>32366</v>
      </c>
      <c r="V186" s="3"/>
      <c r="W186" s="4" t="s">
        <v>188</v>
      </c>
      <c r="X186" s="4">
        <v>3</v>
      </c>
      <c r="Y186" s="4" t="s">
        <v>311</v>
      </c>
      <c r="AA186" s="3"/>
      <c r="AB186" s="4" t="s">
        <v>188</v>
      </c>
      <c r="AC186" s="4">
        <v>19</v>
      </c>
      <c r="AD186" s="4" t="s">
        <v>311</v>
      </c>
    </row>
    <row r="187" spans="2:30" ht="30.75" thickBot="1">
      <c r="B187" s="3"/>
      <c r="C187" s="4" t="s">
        <v>189</v>
      </c>
      <c r="D187" s="4">
        <v>6238996</v>
      </c>
      <c r="E187" s="4" t="s">
        <v>311</v>
      </c>
      <c r="F187" s="13"/>
      <c r="G187" s="13">
        <f t="shared" si="10"/>
        <v>6243619</v>
      </c>
      <c r="H187" s="13">
        <f t="shared" si="11"/>
        <v>-4623</v>
      </c>
      <c r="I187" s="13"/>
      <c r="J187" s="13">
        <f t="shared" si="14"/>
        <v>6241307</v>
      </c>
      <c r="K187" s="13">
        <f t="shared" si="13"/>
        <v>-2311</v>
      </c>
      <c r="L187" s="13"/>
      <c r="M187" s="13"/>
      <c r="N187" s="13"/>
      <c r="O187" s="13"/>
      <c r="Q187">
        <f t="shared" si="12"/>
        <v>27743</v>
      </c>
      <c r="V187" s="3"/>
      <c r="W187" s="4" t="s">
        <v>189</v>
      </c>
      <c r="X187" s="4">
        <v>5</v>
      </c>
      <c r="Y187" s="4" t="s">
        <v>311</v>
      </c>
      <c r="AA187" s="3"/>
      <c r="AB187" s="4" t="s">
        <v>189</v>
      </c>
      <c r="AC187" s="4">
        <v>65</v>
      </c>
      <c r="AD187" s="4" t="s">
        <v>311</v>
      </c>
    </row>
    <row r="188" spans="2:30" ht="30.75" thickBot="1">
      <c r="B188" s="3"/>
      <c r="C188" s="4" t="s">
        <v>190</v>
      </c>
      <c r="D188" s="4">
        <v>6265197</v>
      </c>
      <c r="E188" s="4" t="s">
        <v>311</v>
      </c>
      <c r="F188" s="13"/>
      <c r="G188" s="13">
        <f t="shared" si="10"/>
        <v>6271362</v>
      </c>
      <c r="H188" s="13">
        <f t="shared" si="11"/>
        <v>-6165</v>
      </c>
      <c r="I188" s="13"/>
      <c r="J188" s="13">
        <f t="shared" si="14"/>
        <v>6273673</v>
      </c>
      <c r="K188" s="13">
        <f t="shared" si="13"/>
        <v>-8476</v>
      </c>
      <c r="L188" s="13"/>
      <c r="M188" s="13"/>
      <c r="N188" s="13"/>
      <c r="O188" s="13"/>
      <c r="Q188">
        <f t="shared" si="12"/>
        <v>26201</v>
      </c>
      <c r="V188" s="3"/>
      <c r="W188" s="4" t="s">
        <v>190</v>
      </c>
      <c r="X188" s="4">
        <v>1</v>
      </c>
      <c r="Y188" s="4" t="s">
        <v>311</v>
      </c>
      <c r="AA188" s="3"/>
      <c r="AB188" s="4" t="s">
        <v>190</v>
      </c>
      <c r="AC188" s="4">
        <v>35</v>
      </c>
      <c r="AD188" s="4" t="s">
        <v>311</v>
      </c>
    </row>
    <row r="189" spans="2:30" ht="30.75" thickBot="1">
      <c r="B189" s="3"/>
      <c r="C189" s="4" t="s">
        <v>191</v>
      </c>
      <c r="D189" s="4">
        <v>6293710</v>
      </c>
      <c r="E189" s="4" t="s">
        <v>311</v>
      </c>
      <c r="F189" s="13"/>
      <c r="G189" s="13">
        <f t="shared" si="10"/>
        <v>6297563</v>
      </c>
      <c r="H189" s="13">
        <f t="shared" si="11"/>
        <v>-3853</v>
      </c>
      <c r="I189" s="13"/>
      <c r="J189" s="13">
        <f t="shared" si="14"/>
        <v>6301416</v>
      </c>
      <c r="K189" s="13">
        <f t="shared" si="13"/>
        <v>-7706</v>
      </c>
      <c r="L189" s="13"/>
      <c r="M189" s="13"/>
      <c r="N189" s="13"/>
      <c r="O189" s="13"/>
      <c r="Q189">
        <f t="shared" si="12"/>
        <v>28513</v>
      </c>
      <c r="V189" s="3"/>
      <c r="W189" s="4" t="s">
        <v>191</v>
      </c>
      <c r="X189" s="4">
        <v>2</v>
      </c>
      <c r="Y189" s="4" t="s">
        <v>311</v>
      </c>
      <c r="AA189" s="3"/>
      <c r="AB189" s="4" t="s">
        <v>191</v>
      </c>
      <c r="AC189" s="4">
        <v>34</v>
      </c>
      <c r="AD189" s="4" t="s">
        <v>311</v>
      </c>
    </row>
    <row r="190" spans="2:30" ht="30.75" thickBot="1">
      <c r="B190" s="3"/>
      <c r="C190" s="4" t="s">
        <v>192</v>
      </c>
      <c r="D190" s="4">
        <v>6353819</v>
      </c>
      <c r="E190" s="4" t="s">
        <v>311</v>
      </c>
      <c r="F190" s="13"/>
      <c r="G190" s="13">
        <f t="shared" si="10"/>
        <v>6326076</v>
      </c>
      <c r="H190" s="13">
        <f t="shared" si="11"/>
        <v>27743</v>
      </c>
      <c r="I190" s="13"/>
      <c r="J190" s="13">
        <f t="shared" si="14"/>
        <v>6327617</v>
      </c>
      <c r="K190" s="13">
        <f t="shared" si="13"/>
        <v>26202</v>
      </c>
      <c r="L190" s="13"/>
      <c r="M190" s="13"/>
      <c r="N190" s="13"/>
      <c r="O190" s="13"/>
      <c r="Q190">
        <f t="shared" si="12"/>
        <v>60109</v>
      </c>
      <c r="V190" s="3"/>
      <c r="W190" s="4" t="s">
        <v>192</v>
      </c>
      <c r="X190" s="4">
        <v>6</v>
      </c>
      <c r="Y190" s="4" t="s">
        <v>311</v>
      </c>
      <c r="AA190" s="3"/>
      <c r="AB190" s="4" t="s">
        <v>192</v>
      </c>
      <c r="AC190" s="4">
        <v>18</v>
      </c>
      <c r="AD190" s="4" t="s">
        <v>311</v>
      </c>
    </row>
    <row r="191" spans="2:30" ht="30.75" thickBot="1">
      <c r="B191" s="3"/>
      <c r="C191" s="4" t="s">
        <v>193</v>
      </c>
      <c r="D191" s="4">
        <v>6386185</v>
      </c>
      <c r="E191" s="4" t="s">
        <v>311</v>
      </c>
      <c r="F191" s="13"/>
      <c r="G191" s="13">
        <f t="shared" si="10"/>
        <v>6386185</v>
      </c>
      <c r="H191" s="13">
        <f t="shared" si="11"/>
        <v>0</v>
      </c>
      <c r="I191" s="13"/>
      <c r="J191" s="13">
        <f t="shared" si="14"/>
        <v>6356130</v>
      </c>
      <c r="K191" s="13">
        <f t="shared" si="13"/>
        <v>30055</v>
      </c>
      <c r="L191" s="13"/>
      <c r="M191" s="13"/>
      <c r="N191" s="13"/>
      <c r="O191" s="13"/>
      <c r="Q191">
        <f t="shared" si="12"/>
        <v>32366</v>
      </c>
      <c r="V191" s="3"/>
      <c r="W191" s="4" t="s">
        <v>193</v>
      </c>
      <c r="X191" s="4">
        <v>3</v>
      </c>
      <c r="Y191" s="4" t="s">
        <v>311</v>
      </c>
      <c r="AA191" s="3"/>
      <c r="AB191" s="4" t="s">
        <v>193</v>
      </c>
      <c r="AC191" s="4">
        <v>60</v>
      </c>
      <c r="AD191" s="4" t="s">
        <v>311</v>
      </c>
    </row>
    <row r="192" spans="2:30" ht="30.75" thickBot="1">
      <c r="B192" s="3"/>
      <c r="C192" s="4" t="s">
        <v>194</v>
      </c>
      <c r="D192" s="4">
        <v>6413928</v>
      </c>
      <c r="E192" s="4" t="s">
        <v>311</v>
      </c>
      <c r="F192" s="13"/>
      <c r="G192" s="13">
        <f t="shared" si="10"/>
        <v>6418551</v>
      </c>
      <c r="H192" s="13">
        <f t="shared" si="11"/>
        <v>-4623</v>
      </c>
      <c r="I192" s="13"/>
      <c r="J192" s="13">
        <f t="shared" si="14"/>
        <v>6416239</v>
      </c>
      <c r="K192" s="13">
        <f t="shared" si="13"/>
        <v>-2311</v>
      </c>
      <c r="L192" s="13"/>
      <c r="M192" s="13"/>
      <c r="N192" s="13"/>
      <c r="O192" s="13"/>
      <c r="Q192">
        <f t="shared" si="12"/>
        <v>27743</v>
      </c>
      <c r="V192" s="3"/>
      <c r="W192" s="4" t="s">
        <v>194</v>
      </c>
      <c r="X192" s="4">
        <v>11</v>
      </c>
      <c r="Y192" s="4" t="s">
        <v>311</v>
      </c>
      <c r="AA192" s="3"/>
      <c r="AB192" s="4" t="s">
        <v>194</v>
      </c>
      <c r="AC192" s="4">
        <v>33</v>
      </c>
      <c r="AD192" s="4" t="s">
        <v>311</v>
      </c>
    </row>
    <row r="193" spans="2:30" ht="30.75" thickBot="1">
      <c r="B193" s="3"/>
      <c r="C193" s="4" t="s">
        <v>195</v>
      </c>
      <c r="D193" s="4">
        <v>6446294</v>
      </c>
      <c r="E193" s="4" t="s">
        <v>311</v>
      </c>
      <c r="F193" s="13"/>
      <c r="G193" s="13">
        <f t="shared" si="10"/>
        <v>6446294</v>
      </c>
      <c r="H193" s="13">
        <f t="shared" si="11"/>
        <v>0</v>
      </c>
      <c r="I193" s="13"/>
      <c r="J193" s="13">
        <f t="shared" si="14"/>
        <v>6448605</v>
      </c>
      <c r="K193" s="13">
        <f t="shared" si="13"/>
        <v>-2311</v>
      </c>
      <c r="L193" s="13"/>
      <c r="M193" s="13"/>
      <c r="N193" s="13"/>
      <c r="O193" s="13"/>
      <c r="Q193">
        <f t="shared" si="12"/>
        <v>32366</v>
      </c>
      <c r="V193" s="3"/>
      <c r="W193" s="4" t="s">
        <v>195</v>
      </c>
      <c r="X193" s="4">
        <v>3</v>
      </c>
      <c r="Y193" s="4" t="s">
        <v>311</v>
      </c>
      <c r="AA193" s="3"/>
      <c r="AB193" s="4" t="s">
        <v>195</v>
      </c>
      <c r="AC193" s="4">
        <v>31</v>
      </c>
      <c r="AD193" s="4" t="s">
        <v>311</v>
      </c>
    </row>
    <row r="194" spans="2:30" ht="30.75" thickBot="1">
      <c r="B194" s="3"/>
      <c r="C194" s="4" t="s">
        <v>196</v>
      </c>
      <c r="D194" s="4">
        <v>6475578</v>
      </c>
      <c r="E194" s="4" t="s">
        <v>311</v>
      </c>
      <c r="F194" s="13"/>
      <c r="G194" s="13">
        <f t="shared" si="10"/>
        <v>6478660</v>
      </c>
      <c r="H194" s="13">
        <f t="shared" si="11"/>
        <v>-3082</v>
      </c>
      <c r="I194" s="13"/>
      <c r="J194" s="13">
        <f t="shared" si="14"/>
        <v>6476348</v>
      </c>
      <c r="K194" s="13">
        <f t="shared" si="13"/>
        <v>-770</v>
      </c>
      <c r="L194" s="13"/>
      <c r="M194" s="13"/>
      <c r="N194" s="13"/>
      <c r="O194" s="13"/>
      <c r="Q194">
        <f t="shared" si="12"/>
        <v>29284</v>
      </c>
      <c r="V194" s="3"/>
      <c r="W194" s="4" t="s">
        <v>196</v>
      </c>
      <c r="X194" s="4">
        <v>9</v>
      </c>
      <c r="Y194" s="4" t="s">
        <v>311</v>
      </c>
      <c r="AA194" s="3"/>
      <c r="AB194" s="4" t="s">
        <v>196</v>
      </c>
      <c r="AC194" s="4">
        <v>17</v>
      </c>
      <c r="AD194" s="4" t="s">
        <v>311</v>
      </c>
    </row>
    <row r="195" spans="2:30" ht="30.75" thickBot="1">
      <c r="B195" s="3"/>
      <c r="C195" s="4" t="s">
        <v>197</v>
      </c>
      <c r="D195" s="4">
        <v>6507944</v>
      </c>
      <c r="E195" s="4" t="s">
        <v>311</v>
      </c>
      <c r="F195" s="13"/>
      <c r="G195" s="13">
        <f t="shared" si="10"/>
        <v>6507944</v>
      </c>
      <c r="H195" s="13">
        <f t="shared" si="11"/>
        <v>0</v>
      </c>
      <c r="I195" s="13"/>
      <c r="J195" s="13">
        <f t="shared" si="14"/>
        <v>6508714</v>
      </c>
      <c r="K195" s="13">
        <f t="shared" si="13"/>
        <v>-770</v>
      </c>
      <c r="L195" s="13"/>
      <c r="M195" s="13"/>
      <c r="N195" s="13"/>
      <c r="O195" s="13"/>
      <c r="Q195">
        <f t="shared" si="12"/>
        <v>32366</v>
      </c>
      <c r="V195" s="3"/>
      <c r="W195" s="4" t="s">
        <v>197</v>
      </c>
      <c r="X195" s="4">
        <v>6</v>
      </c>
      <c r="Y195" s="4" t="s">
        <v>311</v>
      </c>
      <c r="AA195" s="3"/>
      <c r="AB195" s="4" t="s">
        <v>197</v>
      </c>
      <c r="AC195" s="4">
        <v>58</v>
      </c>
      <c r="AD195" s="4" t="s">
        <v>311</v>
      </c>
    </row>
    <row r="196" spans="2:30" ht="30.75" thickBot="1">
      <c r="B196" s="3"/>
      <c r="C196" s="4" t="s">
        <v>198</v>
      </c>
      <c r="D196" s="4">
        <v>6535687</v>
      </c>
      <c r="E196" s="4" t="s">
        <v>311</v>
      </c>
      <c r="F196" s="13"/>
      <c r="G196" s="13">
        <f t="shared" si="10"/>
        <v>6540310</v>
      </c>
      <c r="H196" s="13">
        <f t="shared" si="11"/>
        <v>-4623</v>
      </c>
      <c r="I196" s="13"/>
      <c r="J196" s="13">
        <f t="shared" si="14"/>
        <v>6537998</v>
      </c>
      <c r="K196" s="13">
        <f t="shared" si="13"/>
        <v>-2311</v>
      </c>
      <c r="L196" s="13"/>
      <c r="M196" s="13"/>
      <c r="N196" s="13"/>
      <c r="O196" s="13"/>
      <c r="Q196">
        <f t="shared" si="12"/>
        <v>27743</v>
      </c>
      <c r="V196" s="3"/>
      <c r="W196" s="4" t="s">
        <v>198</v>
      </c>
      <c r="X196" s="4">
        <v>6</v>
      </c>
      <c r="Y196" s="4" t="s">
        <v>311</v>
      </c>
      <c r="AA196" s="3"/>
      <c r="AB196" s="4" t="s">
        <v>198</v>
      </c>
      <c r="AC196" s="4">
        <v>31</v>
      </c>
      <c r="AD196" s="4" t="s">
        <v>311</v>
      </c>
    </row>
    <row r="197" spans="2:30" ht="30.75" thickBot="1">
      <c r="B197" s="3"/>
      <c r="C197" s="4" t="s">
        <v>199</v>
      </c>
      <c r="D197" s="4">
        <v>6565741</v>
      </c>
      <c r="E197" s="4" t="s">
        <v>311</v>
      </c>
      <c r="F197" s="13"/>
      <c r="G197" s="13">
        <f t="shared" ref="G197:G258" si="15">D196+32366</f>
        <v>6568053</v>
      </c>
      <c r="H197" s="13">
        <f t="shared" ref="H197:H258" si="16">D197-G197</f>
        <v>-2312</v>
      </c>
      <c r="I197" s="13"/>
      <c r="J197" s="13">
        <f t="shared" si="14"/>
        <v>6570364</v>
      </c>
      <c r="K197" s="13">
        <f t="shared" si="13"/>
        <v>-4623</v>
      </c>
      <c r="L197" s="13"/>
      <c r="M197" s="13"/>
      <c r="N197" s="13"/>
      <c r="O197" s="13"/>
      <c r="Q197">
        <f t="shared" ref="Q197:Q258" si="17">D197-D196</f>
        <v>30054</v>
      </c>
      <c r="V197" s="3"/>
      <c r="W197" s="4" t="s">
        <v>199</v>
      </c>
      <c r="X197" s="4">
        <v>6</v>
      </c>
      <c r="Y197" s="4" t="s">
        <v>311</v>
      </c>
      <c r="AA197" s="3"/>
      <c r="AB197" s="4" t="s">
        <v>199</v>
      </c>
      <c r="AC197" s="4">
        <v>29</v>
      </c>
      <c r="AD197" s="4" t="s">
        <v>311</v>
      </c>
    </row>
    <row r="198" spans="2:30" ht="30.75" thickBot="1">
      <c r="B198" s="3"/>
      <c r="C198" s="4" t="s">
        <v>200</v>
      </c>
      <c r="D198" s="4">
        <v>6598107</v>
      </c>
      <c r="E198" s="4" t="s">
        <v>311</v>
      </c>
      <c r="F198" s="13"/>
      <c r="G198" s="13">
        <f t="shared" si="15"/>
        <v>6598107</v>
      </c>
      <c r="H198" s="13">
        <f t="shared" si="16"/>
        <v>0</v>
      </c>
      <c r="I198" s="13"/>
      <c r="J198" s="13">
        <f t="shared" si="14"/>
        <v>6598107</v>
      </c>
      <c r="K198" s="13">
        <f t="shared" ref="K198:K257" si="18">D198-J198</f>
        <v>0</v>
      </c>
      <c r="L198" s="13"/>
      <c r="M198" s="13"/>
      <c r="N198" s="13"/>
      <c r="O198" s="13"/>
      <c r="Q198">
        <f t="shared" si="17"/>
        <v>32366</v>
      </c>
      <c r="V198" s="3"/>
      <c r="W198" s="4" t="s">
        <v>200</v>
      </c>
      <c r="X198" s="4">
        <v>1</v>
      </c>
      <c r="Y198" s="4" t="s">
        <v>311</v>
      </c>
      <c r="AA198" s="3"/>
      <c r="AB198" s="4" t="s">
        <v>200</v>
      </c>
      <c r="AC198" s="4">
        <v>16</v>
      </c>
      <c r="AD198" s="4" t="s">
        <v>311</v>
      </c>
    </row>
    <row r="199" spans="2:30" ht="30.75" thickBot="1">
      <c r="B199" s="3"/>
      <c r="C199" s="4" t="s">
        <v>201</v>
      </c>
      <c r="D199" s="4">
        <v>6627391</v>
      </c>
      <c r="E199" s="4" t="s">
        <v>311</v>
      </c>
      <c r="F199" s="13"/>
      <c r="G199" s="13">
        <f t="shared" si="15"/>
        <v>6630473</v>
      </c>
      <c r="H199" s="13">
        <f t="shared" si="16"/>
        <v>-3082</v>
      </c>
      <c r="I199" s="13"/>
      <c r="J199" s="13">
        <f t="shared" ref="J199:J258" si="19">D197+62420</f>
        <v>6628161</v>
      </c>
      <c r="K199" s="13">
        <f t="shared" si="18"/>
        <v>-770</v>
      </c>
      <c r="L199" s="13"/>
      <c r="M199" s="13"/>
      <c r="N199" s="13"/>
      <c r="O199" s="13"/>
      <c r="Q199">
        <f t="shared" si="17"/>
        <v>29284</v>
      </c>
      <c r="V199" s="3"/>
      <c r="W199" s="4" t="s">
        <v>201</v>
      </c>
      <c r="X199" s="4">
        <v>5</v>
      </c>
      <c r="Y199" s="4" t="s">
        <v>311</v>
      </c>
      <c r="AA199" s="3"/>
      <c r="AB199" s="4" t="s">
        <v>201</v>
      </c>
      <c r="AC199" s="4">
        <v>29</v>
      </c>
      <c r="AD199" s="4" t="s">
        <v>311</v>
      </c>
    </row>
    <row r="200" spans="2:30" ht="30.75" thickBot="1">
      <c r="B200" s="3"/>
      <c r="C200" s="4" t="s">
        <v>202</v>
      </c>
      <c r="D200" s="4">
        <v>6655134</v>
      </c>
      <c r="E200" s="4" t="s">
        <v>311</v>
      </c>
      <c r="F200" s="13"/>
      <c r="G200" s="13">
        <f t="shared" si="15"/>
        <v>6659757</v>
      </c>
      <c r="H200" s="13">
        <f t="shared" si="16"/>
        <v>-4623</v>
      </c>
      <c r="I200" s="13"/>
      <c r="J200" s="13">
        <f t="shared" si="19"/>
        <v>6660527</v>
      </c>
      <c r="K200" s="13">
        <f t="shared" si="18"/>
        <v>-5393</v>
      </c>
      <c r="L200" s="13"/>
      <c r="M200" s="13"/>
      <c r="N200" s="13"/>
      <c r="O200" s="13"/>
      <c r="Q200">
        <f t="shared" si="17"/>
        <v>27743</v>
      </c>
      <c r="V200" s="3"/>
      <c r="W200" s="4" t="s">
        <v>202</v>
      </c>
      <c r="X200" s="4">
        <v>2</v>
      </c>
      <c r="Y200" s="4" t="s">
        <v>311</v>
      </c>
      <c r="AA200" s="3"/>
      <c r="AB200" s="4" t="s">
        <v>202</v>
      </c>
      <c r="AC200" s="4">
        <v>16</v>
      </c>
      <c r="AD200" s="4" t="s">
        <v>311</v>
      </c>
    </row>
    <row r="201" spans="2:30" ht="30.75" thickBot="1">
      <c r="B201" s="3"/>
      <c r="C201" s="4" t="s">
        <v>203</v>
      </c>
      <c r="D201" s="4">
        <v>6687500</v>
      </c>
      <c r="E201" s="4" t="s">
        <v>311</v>
      </c>
      <c r="F201" s="13"/>
      <c r="G201" s="13">
        <f t="shared" si="15"/>
        <v>6687500</v>
      </c>
      <c r="H201" s="13">
        <f t="shared" si="16"/>
        <v>0</v>
      </c>
      <c r="I201" s="13"/>
      <c r="J201" s="13">
        <f t="shared" si="19"/>
        <v>6689811</v>
      </c>
      <c r="K201" s="13">
        <f t="shared" si="18"/>
        <v>-2311</v>
      </c>
      <c r="L201" s="13"/>
      <c r="M201" s="13"/>
      <c r="N201" s="13"/>
      <c r="O201" s="13"/>
      <c r="Q201">
        <f t="shared" si="17"/>
        <v>32366</v>
      </c>
      <c r="V201" s="3"/>
      <c r="W201" s="4" t="s">
        <v>203</v>
      </c>
      <c r="X201" s="4">
        <v>2</v>
      </c>
      <c r="Y201" s="4" t="s">
        <v>311</v>
      </c>
      <c r="AA201" s="3"/>
      <c r="AB201" s="4" t="s">
        <v>203</v>
      </c>
      <c r="AC201" s="4">
        <v>52</v>
      </c>
      <c r="AD201" s="4" t="s">
        <v>311</v>
      </c>
    </row>
    <row r="202" spans="2:30" ht="30.75" thickBot="1">
      <c r="B202" s="3"/>
      <c r="C202" s="4" t="s">
        <v>204</v>
      </c>
      <c r="D202" s="4">
        <v>6721408</v>
      </c>
      <c r="E202" s="4" t="s">
        <v>311</v>
      </c>
      <c r="F202" s="13"/>
      <c r="G202" s="13">
        <f t="shared" si="15"/>
        <v>6719866</v>
      </c>
      <c r="H202" s="13">
        <f t="shared" si="16"/>
        <v>1542</v>
      </c>
      <c r="I202" s="13"/>
      <c r="J202" s="13">
        <f t="shared" si="19"/>
        <v>6717554</v>
      </c>
      <c r="K202" s="13">
        <f t="shared" si="18"/>
        <v>3854</v>
      </c>
      <c r="L202" s="13"/>
      <c r="M202" s="13"/>
      <c r="N202" s="13"/>
      <c r="O202" s="13"/>
      <c r="Q202">
        <f t="shared" si="17"/>
        <v>33908</v>
      </c>
      <c r="V202" s="3"/>
      <c r="W202" s="4" t="s">
        <v>204</v>
      </c>
      <c r="X202" s="4">
        <v>1</v>
      </c>
      <c r="Y202" s="4" t="s">
        <v>311</v>
      </c>
      <c r="AA202" s="3"/>
      <c r="AB202" s="4" t="s">
        <v>204</v>
      </c>
      <c r="AC202" s="4">
        <v>29</v>
      </c>
      <c r="AD202" s="4" t="s">
        <v>311</v>
      </c>
    </row>
    <row r="203" spans="2:30" ht="30.75" thickBot="1">
      <c r="B203" s="3"/>
      <c r="C203" s="4" t="s">
        <v>205</v>
      </c>
      <c r="D203" s="4">
        <v>6750692</v>
      </c>
      <c r="E203" s="4" t="s">
        <v>311</v>
      </c>
      <c r="F203" s="13"/>
      <c r="G203" s="13">
        <f t="shared" si="15"/>
        <v>6753774</v>
      </c>
      <c r="H203" s="13">
        <f t="shared" si="16"/>
        <v>-3082</v>
      </c>
      <c r="I203" s="13"/>
      <c r="J203" s="13">
        <f t="shared" si="19"/>
        <v>6749920</v>
      </c>
      <c r="K203" s="13">
        <f t="shared" si="18"/>
        <v>772</v>
      </c>
      <c r="L203" s="13"/>
      <c r="M203" s="13"/>
      <c r="N203" s="13"/>
      <c r="O203" s="13"/>
      <c r="Q203">
        <f t="shared" si="17"/>
        <v>29284</v>
      </c>
      <c r="V203" s="3"/>
      <c r="W203" s="4" t="s">
        <v>205</v>
      </c>
      <c r="X203" s="4">
        <v>5</v>
      </c>
      <c r="Y203" s="4" t="s">
        <v>311</v>
      </c>
    </row>
    <row r="204" spans="2:30" ht="30.75" thickBot="1">
      <c r="B204" s="3"/>
      <c r="C204" s="4" t="s">
        <v>206</v>
      </c>
      <c r="D204" s="4">
        <v>6780746</v>
      </c>
      <c r="E204" s="4" t="s">
        <v>311</v>
      </c>
      <c r="F204" s="13"/>
      <c r="G204" s="13">
        <f t="shared" si="15"/>
        <v>6783058</v>
      </c>
      <c r="H204" s="13">
        <f t="shared" si="16"/>
        <v>-2312</v>
      </c>
      <c r="I204" s="13"/>
      <c r="J204" s="13">
        <f t="shared" si="19"/>
        <v>6783828</v>
      </c>
      <c r="K204" s="13">
        <f t="shared" si="18"/>
        <v>-3082</v>
      </c>
      <c r="L204" s="13"/>
      <c r="M204" s="13"/>
      <c r="N204" s="13"/>
      <c r="O204" s="13"/>
      <c r="Q204">
        <f t="shared" si="17"/>
        <v>30054</v>
      </c>
      <c r="V204" s="3"/>
      <c r="W204" s="4" t="s">
        <v>206</v>
      </c>
      <c r="X204" s="4">
        <v>49</v>
      </c>
      <c r="Y204" s="4" t="s">
        <v>311</v>
      </c>
    </row>
    <row r="205" spans="2:30" ht="30.75" thickBot="1">
      <c r="B205" s="3"/>
      <c r="C205" s="4" t="s">
        <v>207</v>
      </c>
      <c r="D205" s="4">
        <v>6813112</v>
      </c>
      <c r="E205" s="4" t="s">
        <v>311</v>
      </c>
      <c r="F205" s="13"/>
      <c r="G205" s="13">
        <f t="shared" si="15"/>
        <v>6813112</v>
      </c>
      <c r="H205" s="13">
        <f t="shared" si="16"/>
        <v>0</v>
      </c>
      <c r="I205" s="13"/>
      <c r="J205" s="13">
        <f t="shared" si="19"/>
        <v>6813112</v>
      </c>
      <c r="K205" s="13">
        <f t="shared" si="18"/>
        <v>0</v>
      </c>
      <c r="L205" s="13"/>
      <c r="M205" s="13"/>
      <c r="N205" s="13"/>
      <c r="O205" s="13"/>
      <c r="Q205">
        <f t="shared" si="17"/>
        <v>32366</v>
      </c>
      <c r="V205" s="3"/>
      <c r="W205" s="4" t="s">
        <v>207</v>
      </c>
      <c r="X205" s="4">
        <v>16</v>
      </c>
      <c r="Y205" s="4" t="s">
        <v>311</v>
      </c>
    </row>
    <row r="206" spans="2:30" ht="30.75" thickBot="1">
      <c r="B206" s="3"/>
      <c r="C206" s="4" t="s">
        <v>208</v>
      </c>
      <c r="D206" s="4">
        <v>6843166</v>
      </c>
      <c r="E206" s="4" t="s">
        <v>311</v>
      </c>
      <c r="F206" s="13"/>
      <c r="G206" s="13">
        <f t="shared" si="15"/>
        <v>6845478</v>
      </c>
      <c r="H206" s="13">
        <f t="shared" si="16"/>
        <v>-2312</v>
      </c>
      <c r="I206" s="13"/>
      <c r="J206" s="13">
        <f t="shared" si="19"/>
        <v>6843166</v>
      </c>
      <c r="K206" s="13">
        <f t="shared" si="18"/>
        <v>0</v>
      </c>
      <c r="L206" s="13"/>
      <c r="M206" s="13"/>
      <c r="N206" s="13"/>
      <c r="O206" s="13"/>
      <c r="Q206">
        <f t="shared" si="17"/>
        <v>30054</v>
      </c>
      <c r="V206" s="3"/>
      <c r="W206" s="4" t="s">
        <v>208</v>
      </c>
      <c r="X206" s="4">
        <v>3</v>
      </c>
      <c r="Y206" s="4" t="s">
        <v>311</v>
      </c>
    </row>
    <row r="207" spans="2:30" ht="30.75" thickBot="1">
      <c r="B207" s="3"/>
      <c r="C207" s="4" t="s">
        <v>209</v>
      </c>
      <c r="D207" s="4">
        <v>6870909</v>
      </c>
      <c r="E207" s="4" t="s">
        <v>311</v>
      </c>
      <c r="F207" s="13"/>
      <c r="G207" s="13">
        <f t="shared" si="15"/>
        <v>6875532</v>
      </c>
      <c r="H207" s="13">
        <f t="shared" si="16"/>
        <v>-4623</v>
      </c>
      <c r="I207" s="13"/>
      <c r="J207" s="13">
        <f t="shared" si="19"/>
        <v>6875532</v>
      </c>
      <c r="K207" s="13">
        <f t="shared" si="18"/>
        <v>-4623</v>
      </c>
      <c r="L207" s="13"/>
      <c r="M207" s="13"/>
      <c r="N207" s="13"/>
      <c r="O207" s="13"/>
      <c r="Q207">
        <f t="shared" si="17"/>
        <v>27743</v>
      </c>
      <c r="V207" s="3"/>
      <c r="W207" s="4" t="s">
        <v>209</v>
      </c>
      <c r="X207" s="4">
        <v>7</v>
      </c>
      <c r="Y207" s="4" t="s">
        <v>311</v>
      </c>
    </row>
    <row r="208" spans="2:30" ht="30.75" thickBot="1">
      <c r="B208" s="3"/>
      <c r="C208" s="4" t="s">
        <v>210</v>
      </c>
      <c r="D208" s="4">
        <v>6903275</v>
      </c>
      <c r="E208" s="4" t="s">
        <v>311</v>
      </c>
      <c r="F208" s="13"/>
      <c r="G208" s="13">
        <f t="shared" si="15"/>
        <v>6903275</v>
      </c>
      <c r="H208" s="13">
        <f t="shared" si="16"/>
        <v>0</v>
      </c>
      <c r="I208" s="13"/>
      <c r="J208" s="13">
        <f t="shared" si="19"/>
        <v>6905586</v>
      </c>
      <c r="K208" s="13">
        <f t="shared" si="18"/>
        <v>-2311</v>
      </c>
      <c r="L208" s="13"/>
      <c r="M208" s="13"/>
      <c r="N208" s="13"/>
      <c r="O208" s="13"/>
      <c r="Q208">
        <f t="shared" si="17"/>
        <v>32366</v>
      </c>
      <c r="V208" s="3"/>
      <c r="W208" s="4" t="s">
        <v>210</v>
      </c>
      <c r="X208" s="4">
        <v>8</v>
      </c>
      <c r="Y208" s="4" t="s">
        <v>311</v>
      </c>
    </row>
    <row r="209" spans="2:25" ht="30.75" thickBot="1">
      <c r="B209" s="3"/>
      <c r="C209" s="4" t="s">
        <v>211</v>
      </c>
      <c r="D209" s="4">
        <v>6937183</v>
      </c>
      <c r="E209" s="4" t="s">
        <v>311</v>
      </c>
      <c r="F209" s="13"/>
      <c r="G209" s="13">
        <f t="shared" si="15"/>
        <v>6935641</v>
      </c>
      <c r="H209" s="13">
        <f t="shared" si="16"/>
        <v>1542</v>
      </c>
      <c r="I209" s="13"/>
      <c r="J209" s="13">
        <f t="shared" si="19"/>
        <v>6933329</v>
      </c>
      <c r="K209" s="13">
        <f t="shared" si="18"/>
        <v>3854</v>
      </c>
      <c r="L209" s="13"/>
      <c r="M209" s="13"/>
      <c r="N209" s="13"/>
      <c r="O209" s="13"/>
      <c r="Q209">
        <f t="shared" si="17"/>
        <v>33908</v>
      </c>
      <c r="V209" s="3"/>
      <c r="W209" s="4" t="s">
        <v>211</v>
      </c>
      <c r="X209" s="4">
        <v>4</v>
      </c>
      <c r="Y209" s="4" t="s">
        <v>311</v>
      </c>
    </row>
    <row r="210" spans="2:25" ht="30.75" thickBot="1">
      <c r="B210" s="3"/>
      <c r="C210" s="4" t="s">
        <v>212</v>
      </c>
      <c r="D210" s="4">
        <v>6966467</v>
      </c>
      <c r="E210" s="4" t="s">
        <v>311</v>
      </c>
      <c r="F210" s="13"/>
      <c r="G210" s="13">
        <f t="shared" si="15"/>
        <v>6969549</v>
      </c>
      <c r="H210" s="13">
        <f t="shared" si="16"/>
        <v>-3082</v>
      </c>
      <c r="I210" s="13"/>
      <c r="J210" s="13">
        <f t="shared" si="19"/>
        <v>6965695</v>
      </c>
      <c r="K210" s="13">
        <f t="shared" si="18"/>
        <v>772</v>
      </c>
      <c r="L210" s="13"/>
      <c r="M210" s="13"/>
      <c r="N210" s="13"/>
      <c r="O210" s="13"/>
      <c r="Q210">
        <f t="shared" si="17"/>
        <v>29284</v>
      </c>
      <c r="V210" s="3"/>
      <c r="W210" s="4" t="s">
        <v>212</v>
      </c>
      <c r="X210" s="4">
        <v>6</v>
      </c>
      <c r="Y210" s="4" t="s">
        <v>311</v>
      </c>
    </row>
    <row r="211" spans="2:25" ht="30.75" thickBot="1">
      <c r="B211" s="3"/>
      <c r="C211" s="4" t="s">
        <v>213</v>
      </c>
      <c r="D211" s="4">
        <v>6994210</v>
      </c>
      <c r="E211" s="4" t="s">
        <v>311</v>
      </c>
      <c r="F211" s="13"/>
      <c r="G211" s="13">
        <f t="shared" si="15"/>
        <v>6998833</v>
      </c>
      <c r="H211" s="13">
        <f t="shared" si="16"/>
        <v>-4623</v>
      </c>
      <c r="I211" s="13"/>
      <c r="J211" s="13">
        <f t="shared" si="19"/>
        <v>6999603</v>
      </c>
      <c r="K211" s="13">
        <f t="shared" si="18"/>
        <v>-5393</v>
      </c>
      <c r="L211" s="13"/>
      <c r="M211" s="13"/>
      <c r="N211" s="13"/>
      <c r="O211" s="13"/>
      <c r="Q211">
        <f t="shared" si="17"/>
        <v>27743</v>
      </c>
      <c r="V211" s="3"/>
      <c r="W211" s="4" t="s">
        <v>213</v>
      </c>
      <c r="X211" s="4">
        <v>9</v>
      </c>
      <c r="Y211" s="4" t="s">
        <v>311</v>
      </c>
    </row>
    <row r="212" spans="2:25" ht="30.75" thickBot="1">
      <c r="B212" s="3"/>
      <c r="C212" s="4" t="s">
        <v>214</v>
      </c>
      <c r="D212" s="4">
        <v>7027347</v>
      </c>
      <c r="E212" s="4" t="s">
        <v>311</v>
      </c>
      <c r="F212" s="13"/>
      <c r="G212" s="13">
        <f t="shared" si="15"/>
        <v>7026576</v>
      </c>
      <c r="H212" s="13">
        <f t="shared" si="16"/>
        <v>771</v>
      </c>
      <c r="I212" s="13"/>
      <c r="J212" s="13">
        <f t="shared" si="19"/>
        <v>7028887</v>
      </c>
      <c r="K212" s="13">
        <f t="shared" si="18"/>
        <v>-1540</v>
      </c>
      <c r="L212" s="13"/>
      <c r="M212" s="13"/>
      <c r="N212" s="13"/>
      <c r="O212" s="13"/>
      <c r="Q212">
        <f t="shared" si="17"/>
        <v>33137</v>
      </c>
      <c r="V212" s="3"/>
      <c r="W212" s="4" t="s">
        <v>214</v>
      </c>
      <c r="X212" s="4">
        <v>3</v>
      </c>
      <c r="Y212" s="4" t="s">
        <v>311</v>
      </c>
    </row>
    <row r="213" spans="2:25" ht="30.75" thickBot="1">
      <c r="B213" s="3"/>
      <c r="C213" s="4" t="s">
        <v>215</v>
      </c>
      <c r="D213" s="4">
        <v>7059713</v>
      </c>
      <c r="E213" s="4" t="s">
        <v>311</v>
      </c>
      <c r="F213" s="13"/>
      <c r="G213" s="13">
        <f t="shared" si="15"/>
        <v>7059713</v>
      </c>
      <c r="H213" s="13">
        <f t="shared" si="16"/>
        <v>0</v>
      </c>
      <c r="I213" s="13"/>
      <c r="J213" s="13">
        <f t="shared" si="19"/>
        <v>7056630</v>
      </c>
      <c r="K213" s="13">
        <f t="shared" si="18"/>
        <v>3083</v>
      </c>
      <c r="L213" s="13"/>
      <c r="M213" s="13"/>
      <c r="N213" s="13"/>
      <c r="O213" s="13"/>
      <c r="Q213">
        <f t="shared" si="17"/>
        <v>32366</v>
      </c>
      <c r="V213" s="3"/>
      <c r="W213" s="4" t="s">
        <v>215</v>
      </c>
      <c r="X213" s="4">
        <v>2</v>
      </c>
      <c r="Y213" s="4" t="s">
        <v>311</v>
      </c>
    </row>
    <row r="214" spans="2:25" ht="30.75" thickBot="1">
      <c r="B214" s="3"/>
      <c r="C214" s="4" t="s">
        <v>216</v>
      </c>
      <c r="D214" s="4">
        <v>7088997</v>
      </c>
      <c r="E214" s="4" t="s">
        <v>311</v>
      </c>
      <c r="F214" s="13"/>
      <c r="G214" s="13">
        <f t="shared" si="15"/>
        <v>7092079</v>
      </c>
      <c r="H214" s="13">
        <f t="shared" si="16"/>
        <v>-3082</v>
      </c>
      <c r="I214" s="13"/>
      <c r="J214" s="13">
        <f t="shared" si="19"/>
        <v>7089767</v>
      </c>
      <c r="K214" s="13">
        <f t="shared" si="18"/>
        <v>-770</v>
      </c>
      <c r="L214" s="13"/>
      <c r="M214" s="13"/>
      <c r="N214" s="13"/>
      <c r="O214" s="13"/>
      <c r="Q214">
        <f t="shared" si="17"/>
        <v>29284</v>
      </c>
      <c r="V214" s="3"/>
      <c r="W214" s="4" t="s">
        <v>216</v>
      </c>
      <c r="X214" s="4">
        <v>1</v>
      </c>
      <c r="Y214" s="4" t="s">
        <v>311</v>
      </c>
    </row>
    <row r="215" spans="2:25" ht="30.75" thickBot="1">
      <c r="B215" s="3"/>
      <c r="C215" s="4" t="s">
        <v>217</v>
      </c>
      <c r="D215" s="4">
        <v>7147565</v>
      </c>
      <c r="E215" s="4" t="s">
        <v>311</v>
      </c>
      <c r="F215" s="13"/>
      <c r="G215" s="13">
        <f t="shared" si="15"/>
        <v>7121363</v>
      </c>
      <c r="H215" s="13">
        <f t="shared" si="16"/>
        <v>26202</v>
      </c>
      <c r="I215" s="13"/>
      <c r="J215" s="13">
        <f t="shared" si="19"/>
        <v>7122133</v>
      </c>
      <c r="K215" s="13">
        <f t="shared" si="18"/>
        <v>25432</v>
      </c>
      <c r="L215" s="13"/>
      <c r="M215" s="13"/>
      <c r="N215" s="13"/>
      <c r="O215" s="13"/>
      <c r="Q215">
        <f t="shared" si="17"/>
        <v>58568</v>
      </c>
      <c r="V215" s="3"/>
      <c r="W215" s="4" t="s">
        <v>217</v>
      </c>
      <c r="X215" s="4">
        <v>6</v>
      </c>
      <c r="Y215" s="4" t="s">
        <v>311</v>
      </c>
    </row>
    <row r="216" spans="2:25" ht="30.75" thickBot="1">
      <c r="B216" s="3"/>
      <c r="C216" s="4" t="s">
        <v>218</v>
      </c>
      <c r="D216" s="4">
        <v>7179931</v>
      </c>
      <c r="E216" s="4" t="s">
        <v>311</v>
      </c>
      <c r="F216" s="13"/>
      <c r="G216" s="13">
        <f t="shared" si="15"/>
        <v>7179931</v>
      </c>
      <c r="H216" s="13">
        <f t="shared" si="16"/>
        <v>0</v>
      </c>
      <c r="I216" s="13"/>
      <c r="J216" s="13">
        <f t="shared" si="19"/>
        <v>7151417</v>
      </c>
      <c r="K216" s="13">
        <f t="shared" si="18"/>
        <v>28514</v>
      </c>
      <c r="L216" s="13"/>
      <c r="M216" s="13"/>
      <c r="N216" s="13"/>
      <c r="O216" s="13"/>
      <c r="Q216">
        <f t="shared" si="17"/>
        <v>32366</v>
      </c>
      <c r="V216" s="3"/>
      <c r="W216" s="4" t="s">
        <v>218</v>
      </c>
      <c r="X216" s="4">
        <v>2</v>
      </c>
      <c r="Y216" s="4" t="s">
        <v>311</v>
      </c>
    </row>
    <row r="217" spans="2:25" ht="30.75" thickBot="1">
      <c r="B217" s="3"/>
      <c r="C217" s="4" t="s">
        <v>219</v>
      </c>
      <c r="D217" s="4">
        <v>7207674</v>
      </c>
      <c r="E217" s="4" t="s">
        <v>311</v>
      </c>
      <c r="F217" s="13"/>
      <c r="G217" s="13">
        <f t="shared" si="15"/>
        <v>7212297</v>
      </c>
      <c r="H217" s="13">
        <f t="shared" si="16"/>
        <v>-4623</v>
      </c>
      <c r="I217" s="13"/>
      <c r="J217" s="13">
        <f t="shared" si="19"/>
        <v>7209985</v>
      </c>
      <c r="K217" s="13">
        <f t="shared" si="18"/>
        <v>-2311</v>
      </c>
      <c r="L217" s="13"/>
      <c r="M217" s="13"/>
      <c r="N217" s="13"/>
      <c r="O217" s="13"/>
      <c r="Q217">
        <f t="shared" si="17"/>
        <v>27743</v>
      </c>
      <c r="V217" s="3"/>
      <c r="W217" s="4" t="s">
        <v>219</v>
      </c>
      <c r="X217" s="4">
        <v>3</v>
      </c>
      <c r="Y217" s="4" t="s">
        <v>311</v>
      </c>
    </row>
    <row r="218" spans="2:25" ht="30.75" thickBot="1">
      <c r="B218" s="3"/>
      <c r="C218" s="4" t="s">
        <v>220</v>
      </c>
      <c r="D218" s="4">
        <v>7233875</v>
      </c>
      <c r="E218" s="4" t="s">
        <v>311</v>
      </c>
      <c r="F218" s="13"/>
      <c r="G218" s="13">
        <f t="shared" si="15"/>
        <v>7240040</v>
      </c>
      <c r="H218" s="13">
        <f t="shared" si="16"/>
        <v>-6165</v>
      </c>
      <c r="I218" s="13"/>
      <c r="J218" s="13">
        <f t="shared" si="19"/>
        <v>7242351</v>
      </c>
      <c r="K218" s="13">
        <f t="shared" si="18"/>
        <v>-8476</v>
      </c>
      <c r="L218" s="13"/>
      <c r="M218" s="13"/>
      <c r="N218" s="13"/>
      <c r="O218" s="13"/>
      <c r="Q218">
        <f t="shared" si="17"/>
        <v>26201</v>
      </c>
      <c r="V218" s="3"/>
      <c r="W218" s="4" t="s">
        <v>220</v>
      </c>
      <c r="X218" s="4">
        <v>1</v>
      </c>
      <c r="Y218" s="4" t="s">
        <v>311</v>
      </c>
    </row>
    <row r="219" spans="2:25" ht="30.75" thickBot="1">
      <c r="B219" s="3"/>
      <c r="C219" s="4" t="s">
        <v>221</v>
      </c>
      <c r="D219" s="4">
        <v>7262388</v>
      </c>
      <c r="E219" s="4" t="s">
        <v>311</v>
      </c>
      <c r="F219" s="13"/>
      <c r="G219" s="13">
        <f t="shared" si="15"/>
        <v>7266241</v>
      </c>
      <c r="H219" s="13">
        <f t="shared" si="16"/>
        <v>-3853</v>
      </c>
      <c r="I219" s="13"/>
      <c r="J219" s="13">
        <f t="shared" si="19"/>
        <v>7270094</v>
      </c>
      <c r="K219" s="13">
        <f t="shared" si="18"/>
        <v>-7706</v>
      </c>
      <c r="L219" s="13"/>
      <c r="M219" s="13"/>
      <c r="N219" s="13"/>
      <c r="O219" s="13"/>
      <c r="Q219">
        <f t="shared" si="17"/>
        <v>28513</v>
      </c>
      <c r="V219" s="3"/>
      <c r="W219" s="4" t="s">
        <v>221</v>
      </c>
      <c r="X219" s="4">
        <v>2</v>
      </c>
      <c r="Y219" s="4" t="s">
        <v>311</v>
      </c>
    </row>
    <row r="220" spans="2:25" ht="30.75" thickBot="1">
      <c r="B220" s="3"/>
      <c r="C220" s="4" t="s">
        <v>222</v>
      </c>
      <c r="D220" s="4">
        <v>7294754</v>
      </c>
      <c r="E220" s="4" t="s">
        <v>311</v>
      </c>
      <c r="F220" s="13"/>
      <c r="G220" s="13">
        <f t="shared" si="15"/>
        <v>7294754</v>
      </c>
      <c r="H220" s="13">
        <f t="shared" si="16"/>
        <v>0</v>
      </c>
      <c r="I220" s="13"/>
      <c r="J220" s="13">
        <f t="shared" si="19"/>
        <v>7296295</v>
      </c>
      <c r="K220" s="13">
        <f t="shared" si="18"/>
        <v>-1541</v>
      </c>
      <c r="L220" s="13"/>
      <c r="M220" s="13"/>
      <c r="N220" s="13"/>
      <c r="O220" s="13"/>
      <c r="Q220">
        <f t="shared" si="17"/>
        <v>32366</v>
      </c>
      <c r="V220" s="3"/>
      <c r="W220" s="4" t="s">
        <v>222</v>
      </c>
      <c r="X220" s="4">
        <v>1</v>
      </c>
      <c r="Y220" s="4" t="s">
        <v>311</v>
      </c>
    </row>
    <row r="221" spans="2:25" ht="30.75" thickBot="1">
      <c r="B221" s="3"/>
      <c r="C221" s="4" t="s">
        <v>223</v>
      </c>
      <c r="D221" s="4">
        <v>7322497</v>
      </c>
      <c r="E221" s="4" t="s">
        <v>311</v>
      </c>
      <c r="F221" s="13"/>
      <c r="G221" s="13">
        <f t="shared" si="15"/>
        <v>7327120</v>
      </c>
      <c r="H221" s="13">
        <f t="shared" si="16"/>
        <v>-4623</v>
      </c>
      <c r="I221" s="13"/>
      <c r="J221" s="13">
        <f t="shared" si="19"/>
        <v>7324808</v>
      </c>
      <c r="K221" s="13">
        <f t="shared" si="18"/>
        <v>-2311</v>
      </c>
      <c r="L221" s="13"/>
      <c r="M221" s="13"/>
      <c r="N221" s="13"/>
      <c r="O221" s="13"/>
      <c r="Q221">
        <f t="shared" si="17"/>
        <v>27743</v>
      </c>
      <c r="V221" s="3"/>
      <c r="W221" s="4" t="s">
        <v>223</v>
      </c>
      <c r="X221" s="4">
        <v>4</v>
      </c>
      <c r="Y221" s="4" t="s">
        <v>311</v>
      </c>
    </row>
    <row r="222" spans="2:25" ht="30.75" thickBot="1">
      <c r="B222" s="3"/>
      <c r="C222" s="4" t="s">
        <v>224</v>
      </c>
      <c r="D222" s="4">
        <v>7354863</v>
      </c>
      <c r="E222" s="4" t="s">
        <v>311</v>
      </c>
      <c r="F222" s="13"/>
      <c r="G222" s="13">
        <f t="shared" si="15"/>
        <v>7354863</v>
      </c>
      <c r="H222" s="13">
        <f t="shared" si="16"/>
        <v>0</v>
      </c>
      <c r="I222" s="13"/>
      <c r="J222" s="13">
        <f t="shared" si="19"/>
        <v>7357174</v>
      </c>
      <c r="K222" s="13">
        <f t="shared" si="18"/>
        <v>-2311</v>
      </c>
      <c r="L222" s="13"/>
      <c r="M222" s="13"/>
      <c r="N222" s="13"/>
      <c r="O222" s="13"/>
      <c r="Q222">
        <f t="shared" si="17"/>
        <v>32366</v>
      </c>
      <c r="V222" s="3"/>
      <c r="W222" s="4" t="s">
        <v>224</v>
      </c>
      <c r="X222" s="4">
        <v>2</v>
      </c>
      <c r="Y222" s="4" t="s">
        <v>311</v>
      </c>
    </row>
    <row r="223" spans="2:25" ht="30.75" thickBot="1">
      <c r="B223" s="3"/>
      <c r="C223" s="4" t="s">
        <v>225</v>
      </c>
      <c r="D223" s="4">
        <v>7382606</v>
      </c>
      <c r="E223" s="4" t="s">
        <v>311</v>
      </c>
      <c r="F223" s="13"/>
      <c r="G223" s="13">
        <f t="shared" si="15"/>
        <v>7387229</v>
      </c>
      <c r="H223" s="13">
        <f t="shared" si="16"/>
        <v>-4623</v>
      </c>
      <c r="I223" s="13"/>
      <c r="J223" s="13">
        <f t="shared" si="19"/>
        <v>7384917</v>
      </c>
      <c r="K223" s="13">
        <f t="shared" si="18"/>
        <v>-2311</v>
      </c>
      <c r="L223" s="13"/>
      <c r="M223" s="13"/>
      <c r="N223" s="13"/>
      <c r="O223" s="13"/>
      <c r="Q223">
        <f t="shared" si="17"/>
        <v>27743</v>
      </c>
      <c r="V223" s="3"/>
      <c r="W223" s="4" t="s">
        <v>225</v>
      </c>
      <c r="X223" s="4">
        <v>7</v>
      </c>
      <c r="Y223" s="4" t="s">
        <v>311</v>
      </c>
    </row>
    <row r="224" spans="2:25" ht="30.75" thickBot="1">
      <c r="B224" s="3"/>
      <c r="C224" s="4" t="s">
        <v>226</v>
      </c>
      <c r="D224" s="4">
        <v>7414972</v>
      </c>
      <c r="E224" s="4" t="s">
        <v>311</v>
      </c>
      <c r="F224" s="13"/>
      <c r="G224" s="13">
        <f t="shared" si="15"/>
        <v>7414972</v>
      </c>
      <c r="H224" s="13">
        <f t="shared" si="16"/>
        <v>0</v>
      </c>
      <c r="I224" s="13"/>
      <c r="J224" s="13">
        <f t="shared" si="19"/>
        <v>7417283</v>
      </c>
      <c r="K224" s="13">
        <f t="shared" si="18"/>
        <v>-2311</v>
      </c>
      <c r="L224" s="13"/>
      <c r="M224" s="13"/>
      <c r="N224" s="13"/>
      <c r="O224" s="13"/>
      <c r="Q224">
        <f t="shared" si="17"/>
        <v>32366</v>
      </c>
      <c r="V224" s="3"/>
      <c r="W224" s="4" t="s">
        <v>226</v>
      </c>
      <c r="X224" s="4">
        <v>2</v>
      </c>
      <c r="Y224" s="4" t="s">
        <v>311</v>
      </c>
    </row>
    <row r="225" spans="2:25" ht="30.75" thickBot="1">
      <c r="B225" s="3"/>
      <c r="C225" s="4" t="s">
        <v>227</v>
      </c>
      <c r="D225" s="4">
        <v>7444256</v>
      </c>
      <c r="E225" s="4" t="s">
        <v>311</v>
      </c>
      <c r="F225" s="13"/>
      <c r="G225" s="13">
        <f t="shared" si="15"/>
        <v>7447338</v>
      </c>
      <c r="H225" s="13">
        <f t="shared" si="16"/>
        <v>-3082</v>
      </c>
      <c r="I225" s="13"/>
      <c r="J225" s="13">
        <f t="shared" si="19"/>
        <v>7445026</v>
      </c>
      <c r="K225" s="13">
        <f t="shared" si="18"/>
        <v>-770</v>
      </c>
      <c r="L225" s="13"/>
      <c r="M225" s="13"/>
      <c r="N225" s="13"/>
      <c r="O225" s="13"/>
      <c r="Q225">
        <f t="shared" si="17"/>
        <v>29284</v>
      </c>
      <c r="V225" s="3"/>
      <c r="W225" s="4" t="s">
        <v>227</v>
      </c>
      <c r="X225" s="4">
        <v>6</v>
      </c>
      <c r="Y225" s="4" t="s">
        <v>311</v>
      </c>
    </row>
    <row r="226" spans="2:25" ht="30.75" thickBot="1">
      <c r="B226" s="3"/>
      <c r="C226" s="4" t="s">
        <v>228</v>
      </c>
      <c r="D226" s="4">
        <v>7476622</v>
      </c>
      <c r="E226" s="4" t="s">
        <v>311</v>
      </c>
      <c r="F226" s="13"/>
      <c r="G226" s="13">
        <f t="shared" si="15"/>
        <v>7476622</v>
      </c>
      <c r="H226" s="13">
        <f t="shared" si="16"/>
        <v>0</v>
      </c>
      <c r="I226" s="13"/>
      <c r="J226" s="13">
        <f t="shared" si="19"/>
        <v>7477392</v>
      </c>
      <c r="K226" s="13">
        <f t="shared" si="18"/>
        <v>-770</v>
      </c>
      <c r="L226" s="13"/>
      <c r="M226" s="13"/>
      <c r="N226" s="13"/>
      <c r="O226" s="13"/>
      <c r="Q226">
        <f t="shared" si="17"/>
        <v>32366</v>
      </c>
      <c r="V226" s="3"/>
      <c r="W226" s="4" t="s">
        <v>228</v>
      </c>
      <c r="X226" s="4">
        <v>4</v>
      </c>
      <c r="Y226" s="4" t="s">
        <v>311</v>
      </c>
    </row>
    <row r="227" spans="2:25" ht="30.75" thickBot="1">
      <c r="B227" s="3"/>
      <c r="C227" s="4" t="s">
        <v>229</v>
      </c>
      <c r="D227" s="4">
        <v>7504365</v>
      </c>
      <c r="E227" s="4" t="s">
        <v>311</v>
      </c>
      <c r="F227" s="13"/>
      <c r="G227" s="13">
        <f t="shared" si="15"/>
        <v>7508988</v>
      </c>
      <c r="H227" s="13">
        <f t="shared" si="16"/>
        <v>-4623</v>
      </c>
      <c r="I227" s="13"/>
      <c r="J227" s="13">
        <f t="shared" si="19"/>
        <v>7506676</v>
      </c>
      <c r="K227" s="13">
        <f t="shared" si="18"/>
        <v>-2311</v>
      </c>
      <c r="L227" s="13"/>
      <c r="M227" s="13"/>
      <c r="N227" s="13"/>
      <c r="O227" s="13"/>
      <c r="Q227">
        <f t="shared" si="17"/>
        <v>27743</v>
      </c>
      <c r="V227" s="3"/>
      <c r="W227" s="4" t="s">
        <v>229</v>
      </c>
      <c r="X227" s="4">
        <v>4</v>
      </c>
      <c r="Y227" s="4" t="s">
        <v>311</v>
      </c>
    </row>
    <row r="228" spans="2:25" ht="30.75" thickBot="1">
      <c r="B228" s="3"/>
      <c r="C228" s="4" t="s">
        <v>230</v>
      </c>
      <c r="D228" s="4">
        <v>7534419</v>
      </c>
      <c r="E228" s="4" t="s">
        <v>311</v>
      </c>
      <c r="F228" s="13"/>
      <c r="G228" s="13">
        <f t="shared" si="15"/>
        <v>7536731</v>
      </c>
      <c r="H228" s="13">
        <f t="shared" si="16"/>
        <v>-2312</v>
      </c>
      <c r="I228" s="13"/>
      <c r="J228" s="13">
        <f t="shared" si="19"/>
        <v>7539042</v>
      </c>
      <c r="K228" s="13">
        <f t="shared" si="18"/>
        <v>-4623</v>
      </c>
      <c r="L228" s="13"/>
      <c r="M228" s="13"/>
      <c r="N228" s="13"/>
      <c r="O228" s="13"/>
      <c r="Q228">
        <f t="shared" si="17"/>
        <v>30054</v>
      </c>
      <c r="V228" s="3"/>
      <c r="W228" s="4" t="s">
        <v>230</v>
      </c>
      <c r="X228" s="4">
        <v>4</v>
      </c>
      <c r="Y228" s="4" t="s">
        <v>311</v>
      </c>
    </row>
    <row r="229" spans="2:25" ht="30.75" thickBot="1">
      <c r="B229" s="3"/>
      <c r="C229" s="4" t="s">
        <v>231</v>
      </c>
      <c r="D229" s="4">
        <v>7566785</v>
      </c>
      <c r="E229" s="4" t="s">
        <v>311</v>
      </c>
      <c r="F229" s="13"/>
      <c r="G229" s="13">
        <f t="shared" si="15"/>
        <v>7566785</v>
      </c>
      <c r="H229" s="13">
        <f t="shared" si="16"/>
        <v>0</v>
      </c>
      <c r="I229" s="13"/>
      <c r="J229" s="13">
        <f t="shared" si="19"/>
        <v>7566785</v>
      </c>
      <c r="K229" s="13">
        <f t="shared" si="18"/>
        <v>0</v>
      </c>
      <c r="L229" s="13"/>
      <c r="M229" s="13"/>
      <c r="N229" s="13"/>
      <c r="O229" s="13"/>
      <c r="Q229">
        <f t="shared" si="17"/>
        <v>32366</v>
      </c>
      <c r="V229" s="3"/>
      <c r="W229" s="4" t="s">
        <v>231</v>
      </c>
      <c r="X229" s="4">
        <v>1</v>
      </c>
      <c r="Y229" s="4" t="s">
        <v>311</v>
      </c>
    </row>
    <row r="230" spans="2:25" ht="30.75" thickBot="1">
      <c r="B230" s="3"/>
      <c r="C230" s="4" t="s">
        <v>232</v>
      </c>
      <c r="D230" s="4">
        <v>7596069</v>
      </c>
      <c r="E230" s="4" t="s">
        <v>311</v>
      </c>
      <c r="F230" s="13"/>
      <c r="G230" s="13">
        <f t="shared" si="15"/>
        <v>7599151</v>
      </c>
      <c r="H230" s="13">
        <f t="shared" si="16"/>
        <v>-3082</v>
      </c>
      <c r="I230" s="13"/>
      <c r="J230" s="13">
        <f t="shared" si="19"/>
        <v>7596839</v>
      </c>
      <c r="K230" s="13">
        <f t="shared" si="18"/>
        <v>-770</v>
      </c>
      <c r="L230" s="13"/>
      <c r="M230" s="13"/>
      <c r="N230" s="13"/>
      <c r="O230" s="13"/>
      <c r="Q230">
        <f t="shared" si="17"/>
        <v>29284</v>
      </c>
      <c r="V230" s="3"/>
      <c r="W230" s="4" t="s">
        <v>232</v>
      </c>
      <c r="X230" s="4">
        <v>3</v>
      </c>
      <c r="Y230" s="4" t="s">
        <v>311</v>
      </c>
    </row>
    <row r="231" spans="2:25" ht="30.75" thickBot="1">
      <c r="B231" s="3"/>
      <c r="C231" s="4" t="s">
        <v>233</v>
      </c>
      <c r="D231" s="4">
        <v>7623812</v>
      </c>
      <c r="E231" s="4" t="s">
        <v>311</v>
      </c>
      <c r="F231" s="13"/>
      <c r="G231" s="13">
        <f t="shared" si="15"/>
        <v>7628435</v>
      </c>
      <c r="H231" s="13">
        <f t="shared" si="16"/>
        <v>-4623</v>
      </c>
      <c r="I231" s="13"/>
      <c r="J231" s="13">
        <f t="shared" si="19"/>
        <v>7629205</v>
      </c>
      <c r="K231" s="13">
        <f t="shared" si="18"/>
        <v>-5393</v>
      </c>
      <c r="L231" s="13"/>
      <c r="M231" s="13"/>
      <c r="N231" s="13"/>
      <c r="O231" s="13"/>
      <c r="Q231">
        <f t="shared" si="17"/>
        <v>27743</v>
      </c>
      <c r="V231" s="3"/>
      <c r="W231" s="4" t="s">
        <v>233</v>
      </c>
      <c r="X231" s="4">
        <v>1</v>
      </c>
      <c r="Y231" s="4" t="s">
        <v>311</v>
      </c>
    </row>
    <row r="232" spans="2:25" ht="30.75" thickBot="1">
      <c r="B232" s="3"/>
      <c r="C232" s="4" t="s">
        <v>234</v>
      </c>
      <c r="D232" s="4">
        <v>7690086</v>
      </c>
      <c r="E232" s="4" t="s">
        <v>311</v>
      </c>
      <c r="F232" s="13"/>
      <c r="G232" s="13">
        <f t="shared" si="15"/>
        <v>7656178</v>
      </c>
      <c r="H232" s="13">
        <f t="shared" si="16"/>
        <v>33908</v>
      </c>
      <c r="I232" s="13"/>
      <c r="J232" s="13">
        <f t="shared" si="19"/>
        <v>7658489</v>
      </c>
      <c r="K232" s="13">
        <f t="shared" si="18"/>
        <v>31597</v>
      </c>
      <c r="L232" s="13"/>
      <c r="M232" s="13"/>
      <c r="N232" s="13"/>
      <c r="O232" s="13"/>
      <c r="Q232">
        <f t="shared" si="17"/>
        <v>66274</v>
      </c>
      <c r="V232" s="3"/>
      <c r="W232" s="4" t="s">
        <v>234</v>
      </c>
      <c r="X232" s="4">
        <v>1</v>
      </c>
      <c r="Y232" s="4" t="s">
        <v>311</v>
      </c>
    </row>
    <row r="233" spans="2:25" ht="30.75" thickBot="1">
      <c r="B233" s="3"/>
      <c r="C233" s="4" t="s">
        <v>235</v>
      </c>
      <c r="D233" s="4">
        <v>7719370</v>
      </c>
      <c r="E233" s="4" t="s">
        <v>311</v>
      </c>
      <c r="F233" s="13"/>
      <c r="G233" s="13">
        <f t="shared" si="15"/>
        <v>7722452</v>
      </c>
      <c r="H233" s="13">
        <f t="shared" si="16"/>
        <v>-3082</v>
      </c>
      <c r="I233" s="13"/>
      <c r="J233" s="13">
        <f t="shared" si="19"/>
        <v>7686232</v>
      </c>
      <c r="K233" s="13">
        <f t="shared" si="18"/>
        <v>33138</v>
      </c>
      <c r="L233" s="13"/>
      <c r="M233" s="13"/>
      <c r="N233" s="13"/>
      <c r="O233" s="13"/>
      <c r="Q233">
        <f t="shared" si="17"/>
        <v>29284</v>
      </c>
      <c r="V233" s="3"/>
      <c r="W233" s="4" t="s">
        <v>235</v>
      </c>
      <c r="X233" s="4">
        <v>3</v>
      </c>
      <c r="Y233" s="4" t="s">
        <v>311</v>
      </c>
    </row>
    <row r="234" spans="2:25" ht="30.75" thickBot="1">
      <c r="B234" s="3"/>
      <c r="C234" s="4" t="s">
        <v>236</v>
      </c>
      <c r="D234" s="4">
        <v>7749424</v>
      </c>
      <c r="E234" s="4" t="s">
        <v>311</v>
      </c>
      <c r="F234" s="13"/>
      <c r="G234" s="13">
        <f t="shared" si="15"/>
        <v>7751736</v>
      </c>
      <c r="H234" s="13">
        <f t="shared" si="16"/>
        <v>-2312</v>
      </c>
      <c r="I234" s="13"/>
      <c r="J234" s="13">
        <f t="shared" si="19"/>
        <v>7752506</v>
      </c>
      <c r="K234" s="13">
        <f t="shared" si="18"/>
        <v>-3082</v>
      </c>
      <c r="L234" s="13"/>
      <c r="M234" s="13"/>
      <c r="N234" s="13"/>
      <c r="O234" s="13"/>
      <c r="Q234">
        <f t="shared" si="17"/>
        <v>30054</v>
      </c>
      <c r="V234" s="3"/>
      <c r="W234" s="4" t="s">
        <v>236</v>
      </c>
      <c r="X234" s="4">
        <v>21</v>
      </c>
      <c r="Y234" s="4" t="s">
        <v>311</v>
      </c>
    </row>
    <row r="235" spans="2:25" ht="30.75" thickBot="1">
      <c r="B235" s="3"/>
      <c r="C235" s="4" t="s">
        <v>237</v>
      </c>
      <c r="D235" s="4">
        <v>7781790</v>
      </c>
      <c r="E235" s="4" t="s">
        <v>311</v>
      </c>
      <c r="F235" s="13"/>
      <c r="G235" s="13">
        <f t="shared" si="15"/>
        <v>7781790</v>
      </c>
      <c r="H235" s="13">
        <f t="shared" si="16"/>
        <v>0</v>
      </c>
      <c r="I235" s="13"/>
      <c r="J235" s="13">
        <f t="shared" si="19"/>
        <v>7781790</v>
      </c>
      <c r="K235" s="13">
        <f t="shared" si="18"/>
        <v>0</v>
      </c>
      <c r="L235" s="13"/>
      <c r="M235" s="13"/>
      <c r="N235" s="13"/>
      <c r="O235" s="13"/>
      <c r="Q235">
        <f t="shared" si="17"/>
        <v>32366</v>
      </c>
      <c r="V235" s="3"/>
      <c r="W235" s="4" t="s">
        <v>237</v>
      </c>
      <c r="X235" s="4">
        <v>8</v>
      </c>
      <c r="Y235" s="4" t="s">
        <v>311</v>
      </c>
    </row>
    <row r="236" spans="2:25" ht="30.75" thickBot="1">
      <c r="B236" s="3"/>
      <c r="C236" s="4" t="s">
        <v>238</v>
      </c>
      <c r="D236" s="4">
        <v>7811844</v>
      </c>
      <c r="E236" s="4" t="s">
        <v>311</v>
      </c>
      <c r="F236" s="13"/>
      <c r="G236" s="13">
        <f t="shared" si="15"/>
        <v>7814156</v>
      </c>
      <c r="H236" s="13">
        <f t="shared" si="16"/>
        <v>-2312</v>
      </c>
      <c r="I236" s="13"/>
      <c r="J236" s="13">
        <f t="shared" si="19"/>
        <v>7811844</v>
      </c>
      <c r="K236" s="13">
        <f t="shared" si="18"/>
        <v>0</v>
      </c>
      <c r="L236" s="13"/>
      <c r="M236" s="13"/>
      <c r="N236" s="13"/>
      <c r="O236" s="13"/>
      <c r="Q236">
        <f t="shared" si="17"/>
        <v>30054</v>
      </c>
      <c r="V236" s="3"/>
      <c r="W236" s="4" t="s">
        <v>238</v>
      </c>
      <c r="X236" s="4">
        <v>1</v>
      </c>
      <c r="Y236" s="4" t="s">
        <v>311</v>
      </c>
    </row>
    <row r="237" spans="2:25" ht="30.75" thickBot="1">
      <c r="B237" s="3"/>
      <c r="C237" s="4" t="s">
        <v>239</v>
      </c>
      <c r="D237" s="4">
        <v>7839587</v>
      </c>
      <c r="E237" s="4" t="s">
        <v>311</v>
      </c>
      <c r="F237" s="13"/>
      <c r="G237" s="13">
        <f t="shared" si="15"/>
        <v>7844210</v>
      </c>
      <c r="H237" s="13">
        <f t="shared" si="16"/>
        <v>-4623</v>
      </c>
      <c r="I237" s="13"/>
      <c r="J237" s="13">
        <f t="shared" si="19"/>
        <v>7844210</v>
      </c>
      <c r="K237" s="13">
        <f t="shared" si="18"/>
        <v>-4623</v>
      </c>
      <c r="L237" s="13"/>
      <c r="M237" s="13"/>
      <c r="N237" s="13"/>
      <c r="O237" s="13"/>
      <c r="Q237">
        <f t="shared" si="17"/>
        <v>27743</v>
      </c>
      <c r="V237" s="3"/>
      <c r="W237" s="4" t="s">
        <v>239</v>
      </c>
      <c r="X237" s="4">
        <v>3</v>
      </c>
      <c r="Y237" s="4" t="s">
        <v>311</v>
      </c>
    </row>
    <row r="238" spans="2:25" ht="30.75" thickBot="1">
      <c r="B238" s="3"/>
      <c r="C238" s="4" t="s">
        <v>240</v>
      </c>
      <c r="D238" s="4">
        <v>7871953</v>
      </c>
      <c r="E238" s="4" t="s">
        <v>311</v>
      </c>
      <c r="F238" s="13"/>
      <c r="G238" s="13">
        <f t="shared" si="15"/>
        <v>7871953</v>
      </c>
      <c r="H238" s="13">
        <f t="shared" si="16"/>
        <v>0</v>
      </c>
      <c r="I238" s="13"/>
      <c r="J238" s="13">
        <f t="shared" si="19"/>
        <v>7874264</v>
      </c>
      <c r="K238" s="13">
        <f t="shared" si="18"/>
        <v>-2311</v>
      </c>
      <c r="L238" s="13"/>
      <c r="M238" s="13"/>
      <c r="N238" s="13"/>
      <c r="O238" s="13"/>
      <c r="Q238">
        <f t="shared" si="17"/>
        <v>32366</v>
      </c>
      <c r="V238" s="3"/>
      <c r="W238" s="4" t="s">
        <v>240</v>
      </c>
      <c r="X238" s="4">
        <v>5</v>
      </c>
      <c r="Y238" s="4" t="s">
        <v>311</v>
      </c>
    </row>
    <row r="239" spans="2:25" ht="30.75" thickBot="1">
      <c r="B239" s="3"/>
      <c r="C239" s="4" t="s">
        <v>241</v>
      </c>
      <c r="D239" s="4">
        <v>7905861</v>
      </c>
      <c r="E239" s="4" t="s">
        <v>311</v>
      </c>
      <c r="F239" s="13"/>
      <c r="G239" s="13">
        <f t="shared" si="15"/>
        <v>7904319</v>
      </c>
      <c r="H239" s="13">
        <f t="shared" si="16"/>
        <v>1542</v>
      </c>
      <c r="I239" s="13"/>
      <c r="J239" s="13">
        <f t="shared" si="19"/>
        <v>7902007</v>
      </c>
      <c r="K239" s="13">
        <f t="shared" si="18"/>
        <v>3854</v>
      </c>
      <c r="L239" s="13"/>
      <c r="M239" s="13"/>
      <c r="N239" s="13"/>
      <c r="O239" s="13"/>
      <c r="Q239">
        <f t="shared" si="17"/>
        <v>33908</v>
      </c>
      <c r="V239" s="3"/>
      <c r="W239" s="4" t="s">
        <v>241</v>
      </c>
      <c r="X239" s="4">
        <v>2</v>
      </c>
      <c r="Y239" s="4" t="s">
        <v>311</v>
      </c>
    </row>
    <row r="240" spans="2:25" ht="30.75" thickBot="1">
      <c r="B240" s="3"/>
      <c r="C240" s="4" t="s">
        <v>242</v>
      </c>
      <c r="D240" s="4">
        <v>7935145</v>
      </c>
      <c r="E240" s="4" t="s">
        <v>311</v>
      </c>
      <c r="F240" s="13"/>
      <c r="G240" s="13">
        <f t="shared" si="15"/>
        <v>7938227</v>
      </c>
      <c r="H240" s="13">
        <f t="shared" si="16"/>
        <v>-3082</v>
      </c>
      <c r="I240" s="13"/>
      <c r="J240" s="13">
        <f t="shared" si="19"/>
        <v>7934373</v>
      </c>
      <c r="K240" s="13">
        <f t="shared" si="18"/>
        <v>772</v>
      </c>
      <c r="L240" s="13"/>
      <c r="M240" s="13"/>
      <c r="N240" s="13"/>
      <c r="O240" s="13"/>
      <c r="Q240">
        <f t="shared" si="17"/>
        <v>29284</v>
      </c>
      <c r="V240" s="3"/>
      <c r="W240" s="4" t="s">
        <v>242</v>
      </c>
      <c r="X240" s="4">
        <v>3</v>
      </c>
      <c r="Y240" s="4" t="s">
        <v>311</v>
      </c>
    </row>
    <row r="241" spans="2:25" ht="30.75" thickBot="1">
      <c r="B241" s="3"/>
      <c r="C241" s="4" t="s">
        <v>243</v>
      </c>
      <c r="D241" s="4">
        <v>7962888</v>
      </c>
      <c r="E241" s="4" t="s">
        <v>311</v>
      </c>
      <c r="F241" s="13"/>
      <c r="G241" s="13">
        <f t="shared" si="15"/>
        <v>7967511</v>
      </c>
      <c r="H241" s="13">
        <f t="shared" si="16"/>
        <v>-4623</v>
      </c>
      <c r="I241" s="13"/>
      <c r="J241" s="13">
        <f t="shared" si="19"/>
        <v>7968281</v>
      </c>
      <c r="K241" s="13">
        <f t="shared" si="18"/>
        <v>-5393</v>
      </c>
      <c r="L241" s="13"/>
      <c r="M241" s="13"/>
      <c r="N241" s="13"/>
      <c r="O241" s="13"/>
      <c r="Q241">
        <f t="shared" si="17"/>
        <v>27743</v>
      </c>
      <c r="V241" s="3"/>
      <c r="W241" s="4" t="s">
        <v>243</v>
      </c>
      <c r="X241" s="4">
        <v>5</v>
      </c>
      <c r="Y241" s="4" t="s">
        <v>311</v>
      </c>
    </row>
    <row r="242" spans="2:25" ht="30.75" thickBot="1">
      <c r="B242" s="3"/>
      <c r="C242" s="4" t="s">
        <v>244</v>
      </c>
      <c r="D242" s="4">
        <v>8028391</v>
      </c>
      <c r="E242" s="4" t="s">
        <v>311</v>
      </c>
      <c r="F242" s="13"/>
      <c r="G242" s="13">
        <f t="shared" si="15"/>
        <v>7995254</v>
      </c>
      <c r="H242" s="13">
        <f t="shared" si="16"/>
        <v>33137</v>
      </c>
      <c r="I242" s="13"/>
      <c r="J242" s="13">
        <f t="shared" si="19"/>
        <v>7997565</v>
      </c>
      <c r="K242" s="13">
        <f t="shared" si="18"/>
        <v>30826</v>
      </c>
      <c r="L242" s="13"/>
      <c r="M242" s="13"/>
      <c r="N242" s="13"/>
      <c r="O242" s="13"/>
      <c r="Q242">
        <f t="shared" si="17"/>
        <v>65503</v>
      </c>
      <c r="V242" s="3"/>
      <c r="W242" s="4" t="s">
        <v>244</v>
      </c>
      <c r="X242" s="4">
        <v>1</v>
      </c>
      <c r="Y242" s="4" t="s">
        <v>311</v>
      </c>
    </row>
    <row r="243" spans="2:25" ht="30.75" thickBot="1">
      <c r="B243" s="3"/>
      <c r="C243" s="4" t="s">
        <v>245</v>
      </c>
      <c r="D243" s="4">
        <v>8057675</v>
      </c>
      <c r="E243" s="4" t="s">
        <v>311</v>
      </c>
      <c r="F243" s="13"/>
      <c r="G243" s="13">
        <f t="shared" si="15"/>
        <v>8060757</v>
      </c>
      <c r="H243" s="13">
        <f t="shared" si="16"/>
        <v>-3082</v>
      </c>
      <c r="I243" s="13"/>
      <c r="J243" s="13">
        <f t="shared" si="19"/>
        <v>8025308</v>
      </c>
      <c r="K243" s="13">
        <f t="shared" si="18"/>
        <v>32367</v>
      </c>
      <c r="L243" s="13"/>
      <c r="M243" s="13"/>
      <c r="N243" s="13"/>
      <c r="O243" s="13"/>
      <c r="Q243">
        <f t="shared" si="17"/>
        <v>29284</v>
      </c>
      <c r="V243" s="3"/>
      <c r="W243" s="4" t="s">
        <v>245</v>
      </c>
      <c r="X243" s="4">
        <v>1</v>
      </c>
      <c r="Y243" s="4" t="s">
        <v>311</v>
      </c>
    </row>
    <row r="244" spans="2:25" ht="30.75" thickBot="1">
      <c r="B244" s="3"/>
      <c r="C244" s="4" t="s">
        <v>246</v>
      </c>
      <c r="D244" s="4">
        <v>8085418</v>
      </c>
      <c r="E244" s="4" t="s">
        <v>311</v>
      </c>
      <c r="F244" s="13"/>
      <c r="G244" s="13">
        <f t="shared" si="15"/>
        <v>8090041</v>
      </c>
      <c r="H244" s="13">
        <f t="shared" si="16"/>
        <v>-4623</v>
      </c>
      <c r="I244" s="13"/>
      <c r="J244" s="13">
        <f t="shared" si="19"/>
        <v>8090811</v>
      </c>
      <c r="K244" s="13">
        <f t="shared" si="18"/>
        <v>-5393</v>
      </c>
      <c r="L244" s="13"/>
      <c r="M244" s="13"/>
      <c r="N244" s="13"/>
      <c r="O244" s="13"/>
      <c r="Q244">
        <f t="shared" si="17"/>
        <v>27743</v>
      </c>
      <c r="V244" s="3"/>
      <c r="W244" s="4" t="s">
        <v>246</v>
      </c>
      <c r="X244" s="4">
        <v>1</v>
      </c>
      <c r="Y244" s="4" t="s">
        <v>311</v>
      </c>
    </row>
    <row r="245" spans="2:25" ht="30.75" thickBot="1">
      <c r="B245" s="3"/>
      <c r="C245" s="4" t="s">
        <v>247</v>
      </c>
      <c r="D245" s="4">
        <v>8148609</v>
      </c>
      <c r="E245" s="4" t="s">
        <v>311</v>
      </c>
      <c r="F245" s="13"/>
      <c r="G245" s="13">
        <f t="shared" si="15"/>
        <v>8117784</v>
      </c>
      <c r="H245" s="13">
        <f t="shared" si="16"/>
        <v>30825</v>
      </c>
      <c r="I245" s="13"/>
      <c r="J245" s="13">
        <f t="shared" si="19"/>
        <v>8120095</v>
      </c>
      <c r="K245" s="13">
        <f t="shared" si="18"/>
        <v>28514</v>
      </c>
      <c r="L245" s="13"/>
      <c r="M245" s="13"/>
      <c r="N245" s="13"/>
      <c r="O245" s="13"/>
      <c r="Q245">
        <f t="shared" si="17"/>
        <v>63191</v>
      </c>
      <c r="V245" s="3"/>
      <c r="W245" s="4" t="s">
        <v>247</v>
      </c>
      <c r="X245" s="4">
        <v>1</v>
      </c>
      <c r="Y245" s="4" t="s">
        <v>311</v>
      </c>
    </row>
    <row r="246" spans="2:25" ht="30.75" thickBot="1">
      <c r="B246" s="3"/>
      <c r="C246" s="4" t="s">
        <v>248</v>
      </c>
      <c r="D246" s="4">
        <v>8176352</v>
      </c>
      <c r="E246" s="4" t="s">
        <v>311</v>
      </c>
      <c r="F246" s="13"/>
      <c r="G246" s="13">
        <f t="shared" si="15"/>
        <v>8180975</v>
      </c>
      <c r="H246" s="13">
        <f t="shared" si="16"/>
        <v>-4623</v>
      </c>
      <c r="I246" s="13"/>
      <c r="J246" s="13">
        <f t="shared" si="19"/>
        <v>8147838</v>
      </c>
      <c r="K246" s="13">
        <f t="shared" si="18"/>
        <v>28514</v>
      </c>
      <c r="L246" s="13"/>
      <c r="M246" s="13"/>
      <c r="N246" s="13"/>
      <c r="O246" s="13"/>
      <c r="Q246">
        <f t="shared" si="17"/>
        <v>27743</v>
      </c>
      <c r="V246" s="3"/>
      <c r="W246" s="4" t="s">
        <v>248</v>
      </c>
      <c r="X246" s="4">
        <v>1</v>
      </c>
      <c r="Y246" s="4" t="s">
        <v>311</v>
      </c>
    </row>
    <row r="247" spans="2:25" ht="30.75" thickBot="1">
      <c r="B247" s="3"/>
      <c r="C247" s="4" t="s">
        <v>249</v>
      </c>
      <c r="D247" s="4">
        <v>8202553</v>
      </c>
      <c r="E247" s="4" t="s">
        <v>311</v>
      </c>
      <c r="F247" s="13"/>
      <c r="G247" s="13">
        <f t="shared" si="15"/>
        <v>8208718</v>
      </c>
      <c r="H247" s="13">
        <f t="shared" si="16"/>
        <v>-6165</v>
      </c>
      <c r="I247" s="13"/>
      <c r="J247" s="13">
        <f t="shared" si="19"/>
        <v>8211029</v>
      </c>
      <c r="K247" s="13">
        <f t="shared" si="18"/>
        <v>-8476</v>
      </c>
      <c r="L247" s="13"/>
      <c r="M247" s="13"/>
      <c r="N247" s="13"/>
      <c r="O247" s="13"/>
      <c r="Q247">
        <f t="shared" si="17"/>
        <v>26201</v>
      </c>
      <c r="V247" s="3"/>
      <c r="W247" s="4" t="s">
        <v>249</v>
      </c>
      <c r="X247" s="4">
        <v>1</v>
      </c>
      <c r="Y247" s="4" t="s">
        <v>311</v>
      </c>
    </row>
    <row r="248" spans="2:25" ht="30.75" thickBot="1">
      <c r="B248" s="3"/>
      <c r="C248" s="4" t="s">
        <v>250</v>
      </c>
      <c r="D248" s="4">
        <v>8231066</v>
      </c>
      <c r="E248" s="4" t="s">
        <v>311</v>
      </c>
      <c r="F248" s="13"/>
      <c r="G248" s="13">
        <f t="shared" si="15"/>
        <v>8234919</v>
      </c>
      <c r="H248" s="13">
        <f t="shared" si="16"/>
        <v>-3853</v>
      </c>
      <c r="I248" s="13"/>
      <c r="J248" s="13">
        <f t="shared" si="19"/>
        <v>8238772</v>
      </c>
      <c r="K248" s="13">
        <f t="shared" si="18"/>
        <v>-7706</v>
      </c>
      <c r="L248" s="13"/>
      <c r="M248" s="13"/>
      <c r="N248" s="13"/>
      <c r="O248" s="13"/>
      <c r="Q248">
        <f t="shared" si="17"/>
        <v>28513</v>
      </c>
      <c r="V248" s="3"/>
      <c r="W248" s="4" t="s">
        <v>250</v>
      </c>
      <c r="X248" s="4">
        <v>1</v>
      </c>
      <c r="Y248" s="4" t="s">
        <v>311</v>
      </c>
    </row>
    <row r="249" spans="2:25" ht="30.75" thickBot="1">
      <c r="B249" s="3"/>
      <c r="C249" s="4" t="s">
        <v>251</v>
      </c>
      <c r="D249" s="4">
        <v>8291175</v>
      </c>
      <c r="E249" s="4" t="s">
        <v>311</v>
      </c>
      <c r="F249" s="13"/>
      <c r="G249" s="13">
        <f t="shared" si="15"/>
        <v>8263432</v>
      </c>
      <c r="H249" s="13">
        <f t="shared" si="16"/>
        <v>27743</v>
      </c>
      <c r="I249" s="13"/>
      <c r="J249" s="13">
        <f t="shared" si="19"/>
        <v>8264973</v>
      </c>
      <c r="K249" s="13">
        <f t="shared" si="18"/>
        <v>26202</v>
      </c>
      <c r="L249" s="13"/>
      <c r="M249" s="13"/>
      <c r="N249" s="13"/>
      <c r="O249" s="13"/>
      <c r="Q249">
        <f t="shared" si="17"/>
        <v>60109</v>
      </c>
      <c r="V249" s="3"/>
      <c r="W249" s="4" t="s">
        <v>251</v>
      </c>
      <c r="X249" s="4">
        <v>2</v>
      </c>
      <c r="Y249" s="4" t="s">
        <v>311</v>
      </c>
    </row>
    <row r="250" spans="2:25" ht="30.75" thickBot="1">
      <c r="B250" s="3"/>
      <c r="C250" s="4" t="s">
        <v>252</v>
      </c>
      <c r="D250" s="4">
        <v>8323541</v>
      </c>
      <c r="E250" s="4" t="s">
        <v>311</v>
      </c>
      <c r="F250" s="13"/>
      <c r="G250" s="13">
        <f t="shared" si="15"/>
        <v>8323541</v>
      </c>
      <c r="H250" s="13">
        <f t="shared" si="16"/>
        <v>0</v>
      </c>
      <c r="I250" s="13"/>
      <c r="J250" s="13">
        <f t="shared" si="19"/>
        <v>8293486</v>
      </c>
      <c r="K250" s="13">
        <f t="shared" si="18"/>
        <v>30055</v>
      </c>
      <c r="L250" s="13"/>
      <c r="M250" s="13"/>
      <c r="N250" s="13"/>
      <c r="O250" s="13"/>
      <c r="Q250">
        <f t="shared" si="17"/>
        <v>32366</v>
      </c>
      <c r="V250" s="3"/>
      <c r="W250" s="4" t="s">
        <v>252</v>
      </c>
      <c r="X250" s="4">
        <v>1</v>
      </c>
      <c r="Y250" s="4" t="s">
        <v>311</v>
      </c>
    </row>
    <row r="251" spans="2:25" ht="30.75" thickBot="1">
      <c r="B251" s="3"/>
      <c r="C251" s="4" t="s">
        <v>253</v>
      </c>
      <c r="D251" s="4">
        <v>8351284</v>
      </c>
      <c r="E251" s="4" t="s">
        <v>311</v>
      </c>
      <c r="F251" s="13"/>
      <c r="G251" s="13">
        <f t="shared" si="15"/>
        <v>8355907</v>
      </c>
      <c r="H251" s="13">
        <f t="shared" si="16"/>
        <v>-4623</v>
      </c>
      <c r="I251" s="13"/>
      <c r="J251" s="13">
        <f t="shared" si="19"/>
        <v>8353595</v>
      </c>
      <c r="K251" s="13">
        <f t="shared" si="18"/>
        <v>-2311</v>
      </c>
      <c r="L251" s="13"/>
      <c r="M251" s="13"/>
      <c r="N251" s="13"/>
      <c r="O251" s="13"/>
      <c r="Q251">
        <f t="shared" si="17"/>
        <v>27743</v>
      </c>
      <c r="V251" s="3"/>
      <c r="W251" s="4" t="s">
        <v>253</v>
      </c>
      <c r="X251" s="4">
        <v>3</v>
      </c>
      <c r="Y251" s="4" t="s">
        <v>311</v>
      </c>
    </row>
    <row r="252" spans="2:25" ht="30.75" thickBot="1">
      <c r="B252" s="3"/>
      <c r="C252" s="4" t="s">
        <v>254</v>
      </c>
      <c r="D252" s="4">
        <v>8383650</v>
      </c>
      <c r="E252" s="4" t="s">
        <v>311</v>
      </c>
      <c r="F252" s="13"/>
      <c r="G252" s="13">
        <f t="shared" si="15"/>
        <v>8383650</v>
      </c>
      <c r="H252" s="13">
        <f t="shared" si="16"/>
        <v>0</v>
      </c>
      <c r="I252" s="13"/>
      <c r="J252" s="13">
        <f t="shared" si="19"/>
        <v>8385961</v>
      </c>
      <c r="K252" s="13">
        <f t="shared" si="18"/>
        <v>-2311</v>
      </c>
      <c r="L252" s="13"/>
      <c r="M252" s="13"/>
      <c r="N252" s="13"/>
      <c r="O252" s="13"/>
      <c r="Q252">
        <f t="shared" si="17"/>
        <v>32366</v>
      </c>
      <c r="V252" s="3"/>
      <c r="W252" s="4" t="s">
        <v>254</v>
      </c>
      <c r="X252" s="4">
        <v>1</v>
      </c>
      <c r="Y252" s="4" t="s">
        <v>311</v>
      </c>
    </row>
    <row r="253" spans="2:25" ht="30.75" thickBot="1">
      <c r="B253" s="3"/>
      <c r="C253" s="4" t="s">
        <v>255</v>
      </c>
      <c r="D253" s="4">
        <v>8412934</v>
      </c>
      <c r="E253" s="4" t="s">
        <v>311</v>
      </c>
      <c r="F253" s="13"/>
      <c r="G253" s="13">
        <f t="shared" si="15"/>
        <v>8416016</v>
      </c>
      <c r="H253" s="13">
        <f t="shared" si="16"/>
        <v>-3082</v>
      </c>
      <c r="I253" s="13"/>
      <c r="J253" s="13">
        <f t="shared" si="19"/>
        <v>8413704</v>
      </c>
      <c r="K253" s="13">
        <f t="shared" si="18"/>
        <v>-770</v>
      </c>
      <c r="L253" s="13"/>
      <c r="M253" s="13"/>
      <c r="N253" s="13"/>
      <c r="O253" s="13"/>
      <c r="Q253">
        <f t="shared" si="17"/>
        <v>29284</v>
      </c>
      <c r="V253" s="3"/>
      <c r="W253" s="4" t="s">
        <v>255</v>
      </c>
      <c r="X253" s="4">
        <v>3</v>
      </c>
      <c r="Y253" s="4" t="s">
        <v>311</v>
      </c>
    </row>
    <row r="254" spans="2:25" ht="30.75" thickBot="1">
      <c r="B254" s="3"/>
      <c r="C254" s="4" t="s">
        <v>256</v>
      </c>
      <c r="D254" s="4">
        <v>8445300</v>
      </c>
      <c r="E254" s="4" t="s">
        <v>311</v>
      </c>
      <c r="F254" s="13"/>
      <c r="G254" s="13">
        <f t="shared" si="15"/>
        <v>8445300</v>
      </c>
      <c r="H254" s="13">
        <f t="shared" si="16"/>
        <v>0</v>
      </c>
      <c r="I254" s="13"/>
      <c r="J254" s="13">
        <f t="shared" si="19"/>
        <v>8446070</v>
      </c>
      <c r="K254" s="13">
        <f t="shared" si="18"/>
        <v>-770</v>
      </c>
      <c r="L254" s="13"/>
      <c r="M254" s="13"/>
      <c r="N254" s="13"/>
      <c r="O254" s="13"/>
      <c r="Q254">
        <f t="shared" si="17"/>
        <v>32366</v>
      </c>
      <c r="V254" s="3"/>
      <c r="W254" s="4" t="s">
        <v>256</v>
      </c>
      <c r="X254" s="4">
        <v>2</v>
      </c>
      <c r="Y254" s="4" t="s">
        <v>311</v>
      </c>
    </row>
    <row r="255" spans="2:25" ht="30.75" thickBot="1">
      <c r="B255" s="3"/>
      <c r="C255" s="4" t="s">
        <v>257</v>
      </c>
      <c r="D255" s="4">
        <v>8473043</v>
      </c>
      <c r="E255" s="4" t="s">
        <v>311</v>
      </c>
      <c r="F255" s="13"/>
      <c r="G255" s="13">
        <f t="shared" si="15"/>
        <v>8477666</v>
      </c>
      <c r="H255" s="13">
        <f t="shared" si="16"/>
        <v>-4623</v>
      </c>
      <c r="I255" s="13"/>
      <c r="J255" s="13">
        <f t="shared" si="19"/>
        <v>8475354</v>
      </c>
      <c r="K255" s="13">
        <f t="shared" si="18"/>
        <v>-2311</v>
      </c>
      <c r="L255" s="13"/>
      <c r="M255" s="13"/>
      <c r="N255" s="13"/>
      <c r="O255" s="13"/>
      <c r="Q255">
        <f t="shared" si="17"/>
        <v>27743</v>
      </c>
      <c r="V255" s="3"/>
      <c r="W255" s="4" t="s">
        <v>257</v>
      </c>
      <c r="X255" s="4">
        <v>2</v>
      </c>
      <c r="Y255" s="4" t="s">
        <v>311</v>
      </c>
    </row>
    <row r="256" spans="2:25" ht="30.75" thickBot="1">
      <c r="B256" s="3"/>
      <c r="C256" s="4" t="s">
        <v>258</v>
      </c>
      <c r="D256" s="4">
        <v>8535463</v>
      </c>
      <c r="E256" s="4" t="s">
        <v>311</v>
      </c>
      <c r="F256" s="13"/>
      <c r="G256" s="13">
        <f t="shared" si="15"/>
        <v>8505409</v>
      </c>
      <c r="H256" s="13">
        <f t="shared" si="16"/>
        <v>30054</v>
      </c>
      <c r="I256" s="13"/>
      <c r="J256" s="13">
        <f t="shared" si="19"/>
        <v>8507720</v>
      </c>
      <c r="K256" s="13">
        <f t="shared" si="18"/>
        <v>27743</v>
      </c>
      <c r="L256" s="13"/>
      <c r="M256" s="13"/>
      <c r="N256" s="13"/>
      <c r="O256" s="13"/>
      <c r="Q256">
        <f t="shared" si="17"/>
        <v>62420</v>
      </c>
      <c r="V256" s="3"/>
      <c r="W256" s="4" t="s">
        <v>258</v>
      </c>
      <c r="X256" s="4">
        <v>1</v>
      </c>
      <c r="Y256" s="4" t="s">
        <v>311</v>
      </c>
    </row>
    <row r="257" spans="2:25" ht="30.75" thickBot="1">
      <c r="B257" s="3"/>
      <c r="C257" s="4" t="s">
        <v>259</v>
      </c>
      <c r="D257" s="4">
        <v>8564747</v>
      </c>
      <c r="E257" s="4" t="s">
        <v>311</v>
      </c>
      <c r="F257" s="13"/>
      <c r="G257" s="13">
        <f t="shared" si="15"/>
        <v>8567829</v>
      </c>
      <c r="H257" s="13">
        <f t="shared" si="16"/>
        <v>-3082</v>
      </c>
      <c r="I257" s="13"/>
      <c r="J257" s="13">
        <f t="shared" si="19"/>
        <v>8535463</v>
      </c>
      <c r="K257" s="13">
        <f t="shared" si="18"/>
        <v>29284</v>
      </c>
      <c r="L257" s="13"/>
      <c r="M257" s="13"/>
      <c r="N257" s="13"/>
      <c r="O257" s="13"/>
      <c r="Q257">
        <f t="shared" si="17"/>
        <v>29284</v>
      </c>
      <c r="V257" s="3"/>
      <c r="W257" s="4" t="s">
        <v>259</v>
      </c>
      <c r="X257" s="4">
        <v>1</v>
      </c>
      <c r="Y257" s="4" t="s">
        <v>311</v>
      </c>
    </row>
    <row r="258" spans="2:25" ht="30.75" thickBot="1">
      <c r="B258" s="3"/>
      <c r="C258" s="4" t="s">
        <v>260</v>
      </c>
      <c r="D258" s="4">
        <v>8592490</v>
      </c>
      <c r="E258" s="4" t="s">
        <v>311</v>
      </c>
      <c r="F258" s="13"/>
      <c r="G258" s="13">
        <f t="shared" si="15"/>
        <v>8597113</v>
      </c>
      <c r="H258" s="13">
        <f t="shared" si="16"/>
        <v>-4623</v>
      </c>
      <c r="I258" s="13"/>
      <c r="J258" s="13">
        <f t="shared" si="19"/>
        <v>8597883</v>
      </c>
      <c r="K258" s="13">
        <f>D258-J258</f>
        <v>-5393</v>
      </c>
      <c r="L258" s="13"/>
      <c r="M258" s="13"/>
      <c r="N258" s="13"/>
      <c r="O258" s="13"/>
      <c r="Q258">
        <f t="shared" si="17"/>
        <v>27743</v>
      </c>
      <c r="V258" s="3"/>
      <c r="W258" s="4" t="s">
        <v>260</v>
      </c>
      <c r="X258" s="4">
        <v>1</v>
      </c>
      <c r="Y258" s="4" t="s">
        <v>311</v>
      </c>
    </row>
    <row r="259" spans="2:25">
      <c r="H259" s="21">
        <f>COUNTIF(H4:H258,0)</f>
        <v>67</v>
      </c>
      <c r="K259" s="21">
        <f>COUNTIF(K4:K258,0)</f>
        <v>11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workbookViewId="0">
      <selection activeCell="I5" sqref="I5"/>
    </sheetView>
  </sheetViews>
  <sheetFormatPr defaultRowHeight="16.5"/>
  <cols>
    <col min="4" max="4" width="11.25" bestFit="1" customWidth="1"/>
  </cols>
  <sheetData>
    <row r="1" spans="2:11" ht="17.25" thickBot="1"/>
    <row r="2" spans="2:11" ht="17.25" thickBot="1">
      <c r="B2" s="1"/>
      <c r="C2" s="2" t="s">
        <v>0</v>
      </c>
      <c r="D2" s="2" t="s">
        <v>1</v>
      </c>
      <c r="E2" s="2" t="s">
        <v>2</v>
      </c>
    </row>
    <row r="3" spans="2:11" ht="30.75" thickBot="1">
      <c r="B3" s="3"/>
      <c r="C3" s="4" t="s">
        <v>3</v>
      </c>
      <c r="D3" s="4">
        <v>15910844239</v>
      </c>
      <c r="E3" s="4" t="s">
        <v>311</v>
      </c>
      <c r="I3">
        <v>2981.114</v>
      </c>
    </row>
    <row r="4" spans="2:11" ht="30.75" thickBot="1">
      <c r="B4" s="3"/>
      <c r="C4" s="4" t="s">
        <v>5</v>
      </c>
      <c r="D4" s="4">
        <v>15910859630</v>
      </c>
      <c r="E4" s="4" t="s">
        <v>311</v>
      </c>
      <c r="G4">
        <f>D4-D3</f>
        <v>15391</v>
      </c>
      <c r="I4">
        <v>2981.1390000000001</v>
      </c>
    </row>
    <row r="5" spans="2:11" ht="30.75" thickBot="1">
      <c r="B5" s="3"/>
      <c r="C5" s="4" t="s">
        <v>6</v>
      </c>
      <c r="D5" s="4">
        <v>15910875133</v>
      </c>
      <c r="E5" s="4" t="s">
        <v>311</v>
      </c>
      <c r="G5">
        <f t="shared" ref="G5:G17" si="0">D5-D4</f>
        <v>15503</v>
      </c>
      <c r="I5">
        <v>2981.3440000000001</v>
      </c>
      <c r="K5">
        <f>I5-I3</f>
        <v>0.23000000000001819</v>
      </c>
    </row>
    <row r="6" spans="2:11" ht="30.75" thickBot="1">
      <c r="B6" s="3"/>
      <c r="C6" s="4" t="s">
        <v>7</v>
      </c>
      <c r="D6" s="4">
        <v>15910890465</v>
      </c>
      <c r="E6" s="4" t="s">
        <v>311</v>
      </c>
      <c r="G6">
        <f t="shared" si="0"/>
        <v>15332</v>
      </c>
      <c r="K6">
        <f>(I4-I3)/K5</f>
        <v>0.10869565217429988</v>
      </c>
    </row>
    <row r="7" spans="2:11" ht="30.75" thickBot="1">
      <c r="B7" s="3"/>
      <c r="C7" s="4" t="s">
        <v>8</v>
      </c>
      <c r="D7" s="4">
        <v>15910905809</v>
      </c>
      <c r="E7" s="4" t="s">
        <v>311</v>
      </c>
      <c r="G7">
        <f t="shared" si="0"/>
        <v>15344</v>
      </c>
    </row>
    <row r="8" spans="2:11" ht="30.75" thickBot="1">
      <c r="B8" s="3"/>
      <c r="C8" s="4" t="s">
        <v>9</v>
      </c>
      <c r="D8" s="4">
        <v>15910921214</v>
      </c>
      <c r="E8" s="4" t="s">
        <v>311</v>
      </c>
      <c r="G8">
        <f t="shared" si="0"/>
        <v>15405</v>
      </c>
    </row>
    <row r="9" spans="2:11" ht="30.75" thickBot="1">
      <c r="B9" s="3"/>
      <c r="C9" s="4" t="s">
        <v>10</v>
      </c>
      <c r="D9" s="4">
        <v>15910936495</v>
      </c>
      <c r="E9" s="4" t="s">
        <v>311</v>
      </c>
      <c r="G9">
        <f t="shared" si="0"/>
        <v>15281</v>
      </c>
    </row>
    <row r="10" spans="2:11" ht="30.75" thickBot="1">
      <c r="B10" s="3"/>
      <c r="C10" s="4" t="s">
        <v>11</v>
      </c>
      <c r="D10" s="4">
        <v>15910967438</v>
      </c>
      <c r="E10" s="4" t="s">
        <v>311</v>
      </c>
      <c r="G10">
        <f t="shared" si="0"/>
        <v>30943</v>
      </c>
    </row>
    <row r="11" spans="2:11" ht="30.75" thickBot="1">
      <c r="B11" s="3"/>
      <c r="C11" s="4" t="s">
        <v>12</v>
      </c>
      <c r="D11" s="4">
        <v>15910982900</v>
      </c>
      <c r="E11" s="4" t="s">
        <v>311</v>
      </c>
      <c r="G11">
        <f t="shared" si="0"/>
        <v>15462</v>
      </c>
    </row>
    <row r="12" spans="2:11" ht="30.75" thickBot="1">
      <c r="B12" s="3"/>
      <c r="C12" s="4" t="s">
        <v>13</v>
      </c>
      <c r="D12" s="4">
        <v>15910998369</v>
      </c>
      <c r="E12" s="4" t="s">
        <v>311</v>
      </c>
      <c r="G12">
        <f t="shared" si="0"/>
        <v>15469</v>
      </c>
    </row>
    <row r="13" spans="2:11" ht="30.75" thickBot="1">
      <c r="B13" s="3"/>
      <c r="C13" s="4" t="s">
        <v>14</v>
      </c>
      <c r="D13" s="4">
        <v>15911013873</v>
      </c>
      <c r="E13" s="4" t="s">
        <v>311</v>
      </c>
      <c r="G13">
        <f t="shared" si="0"/>
        <v>15504</v>
      </c>
    </row>
    <row r="14" spans="2:11" ht="30.75" thickBot="1">
      <c r="B14" s="3"/>
      <c r="C14" s="4" t="s">
        <v>15</v>
      </c>
      <c r="D14" s="4">
        <v>15911029187</v>
      </c>
      <c r="E14" s="4" t="s">
        <v>311</v>
      </c>
      <c r="G14">
        <f t="shared" si="0"/>
        <v>15314</v>
      </c>
    </row>
    <row r="15" spans="2:11" ht="30.75" thickBot="1">
      <c r="B15" s="3"/>
      <c r="C15" s="4" t="s">
        <v>16</v>
      </c>
      <c r="D15" s="4">
        <v>15911044651</v>
      </c>
      <c r="E15" s="4" t="s">
        <v>311</v>
      </c>
      <c r="G15">
        <f t="shared" si="0"/>
        <v>15464</v>
      </c>
    </row>
    <row r="16" spans="2:11" ht="30.75" thickBot="1">
      <c r="B16" s="3"/>
      <c r="C16" s="4" t="s">
        <v>17</v>
      </c>
      <c r="D16" s="4">
        <v>15911059993</v>
      </c>
      <c r="E16" s="4" t="s">
        <v>311</v>
      </c>
      <c r="G16">
        <f t="shared" si="0"/>
        <v>15342</v>
      </c>
    </row>
    <row r="17" spans="2:7" ht="30.75" thickBot="1">
      <c r="B17" s="3"/>
      <c r="C17" s="4" t="s">
        <v>18</v>
      </c>
      <c r="D17" s="4">
        <v>15911075255</v>
      </c>
      <c r="E17" s="4" t="s">
        <v>311</v>
      </c>
      <c r="G17">
        <f t="shared" si="0"/>
        <v>15262</v>
      </c>
    </row>
    <row r="18" spans="2:7" ht="37.5" customHeight="1">
      <c r="G18">
        <f>SUM(G4:G17)/14</f>
        <v>16501.142857142859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topLeftCell="C1" zoomScale="85" zoomScaleNormal="85" workbookViewId="0">
      <selection activeCell="P20" sqref="P20"/>
    </sheetView>
  </sheetViews>
  <sheetFormatPr defaultRowHeight="16.5"/>
  <cols>
    <col min="5" max="5" width="2.625" customWidth="1"/>
    <col min="10" max="10" width="2.25" customWidth="1"/>
  </cols>
  <sheetData>
    <row r="1" spans="1:14" ht="17.25" thickBot="1"/>
    <row r="2" spans="1:14" ht="17.25" thickBot="1">
      <c r="A2" s="1"/>
      <c r="B2" s="2" t="s">
        <v>0</v>
      </c>
      <c r="C2" s="2" t="s">
        <v>1</v>
      </c>
      <c r="D2" s="2" t="s">
        <v>2</v>
      </c>
      <c r="F2" s="1"/>
      <c r="G2" s="2" t="s">
        <v>0</v>
      </c>
      <c r="H2" s="2" t="s">
        <v>1</v>
      </c>
      <c r="I2" s="2" t="s">
        <v>2</v>
      </c>
      <c r="K2" s="1"/>
      <c r="L2" s="2" t="s">
        <v>0</v>
      </c>
      <c r="M2" s="2" t="s">
        <v>1</v>
      </c>
      <c r="N2" s="2" t="s">
        <v>2</v>
      </c>
    </row>
    <row r="3" spans="1:14" ht="17.25" thickBot="1">
      <c r="A3" s="3"/>
      <c r="B3" s="4" t="s">
        <v>3</v>
      </c>
      <c r="C3" s="4">
        <v>7319</v>
      </c>
      <c r="D3" s="4" t="s">
        <v>104</v>
      </c>
      <c r="F3" s="3"/>
      <c r="G3" s="4" t="s">
        <v>3</v>
      </c>
      <c r="H3" s="4">
        <v>0</v>
      </c>
      <c r="I3" s="4" t="s">
        <v>104</v>
      </c>
      <c r="K3" s="3"/>
      <c r="L3" s="4" t="s">
        <v>3</v>
      </c>
      <c r="M3" s="4">
        <v>0</v>
      </c>
      <c r="N3" s="4" t="s">
        <v>104</v>
      </c>
    </row>
    <row r="4" spans="1:14" ht="17.25" thickBot="1">
      <c r="A4" s="3"/>
      <c r="B4" s="4" t="s">
        <v>5</v>
      </c>
      <c r="C4" s="4">
        <v>6519</v>
      </c>
      <c r="D4" s="4" t="s">
        <v>104</v>
      </c>
      <c r="F4" s="3"/>
      <c r="G4" s="4" t="s">
        <v>5</v>
      </c>
      <c r="H4" s="4">
        <v>-800</v>
      </c>
      <c r="I4" s="4" t="s">
        <v>104</v>
      </c>
      <c r="K4" s="3"/>
      <c r="L4" s="4" t="s">
        <v>5</v>
      </c>
      <c r="M4" s="4">
        <v>0</v>
      </c>
      <c r="N4" s="4" t="s">
        <v>104</v>
      </c>
    </row>
    <row r="5" spans="1:14" ht="17.25" thickBot="1">
      <c r="A5" s="3"/>
      <c r="B5" s="4" t="s">
        <v>6</v>
      </c>
      <c r="C5" s="4">
        <v>5719</v>
      </c>
      <c r="D5" s="4" t="s">
        <v>104</v>
      </c>
      <c r="F5" s="3"/>
      <c r="G5" s="4" t="s">
        <v>6</v>
      </c>
      <c r="H5" s="4">
        <v>-800</v>
      </c>
      <c r="I5" s="4" t="s">
        <v>104</v>
      </c>
      <c r="K5" s="3"/>
      <c r="L5" s="4" t="s">
        <v>6</v>
      </c>
      <c r="M5" s="4">
        <v>0</v>
      </c>
      <c r="N5" s="4" t="s">
        <v>104</v>
      </c>
    </row>
    <row r="6" spans="1:14" ht="17.25" thickBot="1">
      <c r="A6" s="3"/>
      <c r="B6" s="4" t="s">
        <v>7</v>
      </c>
      <c r="C6" s="4">
        <v>4919</v>
      </c>
      <c r="D6" s="4" t="s">
        <v>104</v>
      </c>
      <c r="F6" s="3"/>
      <c r="G6" s="4" t="s">
        <v>7</v>
      </c>
      <c r="H6" s="4">
        <v>-800</v>
      </c>
      <c r="I6" s="4" t="s">
        <v>104</v>
      </c>
      <c r="K6" s="3"/>
      <c r="L6" s="4" t="s">
        <v>7</v>
      </c>
      <c r="M6" s="4">
        <v>0</v>
      </c>
      <c r="N6" s="4" t="s">
        <v>104</v>
      </c>
    </row>
    <row r="7" spans="1:14" ht="17.25" thickBot="1">
      <c r="A7" s="3"/>
      <c r="B7" s="4" t="s">
        <v>8</v>
      </c>
      <c r="C7" s="4">
        <v>4119</v>
      </c>
      <c r="D7" s="4" t="s">
        <v>104</v>
      </c>
      <c r="F7" s="3"/>
      <c r="G7" s="4" t="s">
        <v>8</v>
      </c>
      <c r="H7" s="4">
        <v>-800</v>
      </c>
      <c r="I7" s="4" t="s">
        <v>104</v>
      </c>
      <c r="K7" s="3"/>
      <c r="L7" s="4" t="s">
        <v>8</v>
      </c>
      <c r="M7" s="4">
        <v>0</v>
      </c>
      <c r="N7" s="4" t="s">
        <v>104</v>
      </c>
    </row>
    <row r="8" spans="1:14" ht="17.25" thickBot="1">
      <c r="A8" s="3"/>
      <c r="B8" s="4" t="s">
        <v>9</v>
      </c>
      <c r="C8" s="4">
        <v>3319</v>
      </c>
      <c r="D8" s="4" t="s">
        <v>104</v>
      </c>
      <c r="F8" s="3"/>
      <c r="G8" s="4" t="s">
        <v>9</v>
      </c>
      <c r="H8" s="4">
        <v>-800</v>
      </c>
      <c r="I8" s="4" t="s">
        <v>104</v>
      </c>
      <c r="K8" s="3"/>
      <c r="L8" s="4" t="s">
        <v>9</v>
      </c>
      <c r="M8" s="4">
        <v>0</v>
      </c>
      <c r="N8" s="4" t="s">
        <v>104</v>
      </c>
    </row>
    <row r="9" spans="1:14" ht="17.25" thickBot="1">
      <c r="A9" s="3"/>
      <c r="B9" s="4" t="s">
        <v>10</v>
      </c>
      <c r="C9" s="4">
        <v>2519</v>
      </c>
      <c r="D9" s="4" t="s">
        <v>104</v>
      </c>
      <c r="F9" s="3"/>
      <c r="G9" s="4" t="s">
        <v>10</v>
      </c>
      <c r="H9" s="4">
        <v>-800</v>
      </c>
      <c r="I9" s="4" t="s">
        <v>104</v>
      </c>
      <c r="K9" s="3"/>
      <c r="L9" s="4" t="s">
        <v>10</v>
      </c>
      <c r="M9" s="4">
        <v>0</v>
      </c>
      <c r="N9" s="4" t="s">
        <v>104</v>
      </c>
    </row>
    <row r="10" spans="1:14" ht="17.25" thickBot="1">
      <c r="A10" s="3"/>
      <c r="B10" s="4" t="s">
        <v>11</v>
      </c>
      <c r="C10" s="4">
        <v>1719</v>
      </c>
      <c r="D10" s="4" t="s">
        <v>104</v>
      </c>
      <c r="F10" s="3"/>
      <c r="G10" s="4" t="s">
        <v>11</v>
      </c>
      <c r="H10" s="4">
        <v>-800</v>
      </c>
      <c r="I10" s="4" t="s">
        <v>104</v>
      </c>
      <c r="K10" s="3"/>
      <c r="L10" s="4" t="s">
        <v>11</v>
      </c>
      <c r="M10" s="4">
        <v>0</v>
      </c>
      <c r="N10" s="4" t="s">
        <v>104</v>
      </c>
    </row>
    <row r="11" spans="1:14" ht="17.25" thickBot="1">
      <c r="A11" s="3"/>
      <c r="B11" s="4" t="s">
        <v>12</v>
      </c>
      <c r="C11" s="4">
        <v>919</v>
      </c>
      <c r="D11" s="4" t="s">
        <v>104</v>
      </c>
      <c r="F11" s="3"/>
      <c r="G11" s="4" t="s">
        <v>12</v>
      </c>
      <c r="H11" s="4">
        <v>-800</v>
      </c>
      <c r="I11" s="4" t="s">
        <v>104</v>
      </c>
      <c r="K11" s="3"/>
      <c r="L11" s="4" t="s">
        <v>12</v>
      </c>
      <c r="M11" s="4">
        <v>0</v>
      </c>
      <c r="N11" s="4" t="s">
        <v>104</v>
      </c>
    </row>
    <row r="12" spans="1:14" ht="17.25" thickBot="1">
      <c r="A12" s="3"/>
      <c r="B12" s="4" t="s">
        <v>13</v>
      </c>
      <c r="C12" s="4">
        <v>319</v>
      </c>
      <c r="D12" s="4" t="s">
        <v>104</v>
      </c>
      <c r="F12" s="3"/>
      <c r="G12" s="4" t="s">
        <v>13</v>
      </c>
      <c r="H12" s="4">
        <v>-600</v>
      </c>
      <c r="I12" s="4" t="s">
        <v>104</v>
      </c>
      <c r="K12" s="3"/>
      <c r="L12" s="4" t="s">
        <v>13</v>
      </c>
      <c r="M12" s="4">
        <v>200</v>
      </c>
      <c r="N12" s="4" t="s">
        <v>104</v>
      </c>
    </row>
    <row r="13" spans="1:14" ht="17.25" thickBot="1">
      <c r="A13" s="3"/>
      <c r="B13" s="4" t="s">
        <v>14</v>
      </c>
      <c r="C13" s="4">
        <v>-281</v>
      </c>
      <c r="D13" s="4" t="s">
        <v>104</v>
      </c>
      <c r="F13" s="3"/>
      <c r="G13" s="4" t="s">
        <v>14</v>
      </c>
      <c r="H13" s="4">
        <v>-600</v>
      </c>
      <c r="I13" s="4" t="s">
        <v>104</v>
      </c>
      <c r="K13" s="3"/>
      <c r="L13" s="4" t="s">
        <v>14</v>
      </c>
      <c r="M13" s="4">
        <v>0</v>
      </c>
      <c r="N13" s="4" t="s">
        <v>104</v>
      </c>
    </row>
    <row r="14" spans="1:14" ht="17.25" thickBot="1">
      <c r="A14" s="3"/>
      <c r="B14" s="4" t="s">
        <v>15</v>
      </c>
      <c r="C14" s="4">
        <v>-1481</v>
      </c>
      <c r="D14" s="4" t="s">
        <v>104</v>
      </c>
      <c r="F14" s="3"/>
      <c r="G14" s="4" t="s">
        <v>15</v>
      </c>
      <c r="H14" s="4">
        <v>-1200</v>
      </c>
      <c r="I14" s="4" t="s">
        <v>104</v>
      </c>
      <c r="K14" s="3"/>
      <c r="L14" s="4" t="s">
        <v>15</v>
      </c>
      <c r="M14" s="4">
        <v>-600</v>
      </c>
      <c r="N14" s="4" t="s">
        <v>104</v>
      </c>
    </row>
    <row r="15" spans="1:14" ht="17.25" thickBot="1">
      <c r="A15" s="3"/>
      <c r="B15" s="4" t="s">
        <v>16</v>
      </c>
      <c r="C15" s="4">
        <v>-1481</v>
      </c>
      <c r="D15" s="4" t="s">
        <v>104</v>
      </c>
      <c r="F15" s="3"/>
      <c r="G15" s="4" t="s">
        <v>16</v>
      </c>
      <c r="H15" s="4">
        <v>0</v>
      </c>
      <c r="I15" s="4" t="s">
        <v>104</v>
      </c>
      <c r="K15" s="3"/>
      <c r="L15" s="4" t="s">
        <v>16</v>
      </c>
      <c r="M15" s="4">
        <v>1200</v>
      </c>
      <c r="N15" s="4" t="s">
        <v>104</v>
      </c>
    </row>
    <row r="16" spans="1:14" ht="17.25" thickBot="1">
      <c r="A16" s="3"/>
      <c r="B16" s="4" t="s">
        <v>17</v>
      </c>
      <c r="C16" s="4">
        <v>-2481</v>
      </c>
      <c r="D16" s="4" t="s">
        <v>104</v>
      </c>
      <c r="F16" s="3"/>
      <c r="G16" s="4" t="s">
        <v>17</v>
      </c>
      <c r="H16" s="4">
        <v>-1000</v>
      </c>
      <c r="I16" s="4" t="s">
        <v>104</v>
      </c>
      <c r="K16" s="3"/>
      <c r="L16" s="4" t="s">
        <v>17</v>
      </c>
      <c r="M16" s="4">
        <v>-1000</v>
      </c>
      <c r="N16" s="4" t="s">
        <v>104</v>
      </c>
    </row>
    <row r="17" spans="1:14" ht="17.25" thickBot="1">
      <c r="A17" s="3"/>
      <c r="B17" s="4" t="s">
        <v>18</v>
      </c>
      <c r="C17" s="4">
        <v>-3881</v>
      </c>
      <c r="D17" s="4" t="s">
        <v>104</v>
      </c>
      <c r="F17" s="3"/>
      <c r="G17" s="4" t="s">
        <v>18</v>
      </c>
      <c r="H17" s="4">
        <v>-1400</v>
      </c>
      <c r="I17" s="4" t="s">
        <v>104</v>
      </c>
      <c r="K17" s="3"/>
      <c r="L17" s="4" t="s">
        <v>18</v>
      </c>
      <c r="M17" s="4">
        <v>-400</v>
      </c>
      <c r="N17" s="4" t="s">
        <v>104</v>
      </c>
    </row>
    <row r="18" spans="1:14" ht="17.25" thickBot="1">
      <c r="A18" s="3"/>
      <c r="B18" s="4" t="s">
        <v>19</v>
      </c>
      <c r="C18" s="4">
        <v>-4681</v>
      </c>
      <c r="D18" s="4" t="s">
        <v>104</v>
      </c>
      <c r="F18" s="3"/>
      <c r="G18" s="4" t="s">
        <v>19</v>
      </c>
      <c r="H18" s="4">
        <v>-800</v>
      </c>
      <c r="I18" s="4" t="s">
        <v>104</v>
      </c>
      <c r="K18" s="3"/>
      <c r="L18" s="4" t="s">
        <v>19</v>
      </c>
      <c r="M18" s="4">
        <v>600</v>
      </c>
      <c r="N18" s="4" t="s">
        <v>104</v>
      </c>
    </row>
    <row r="19" spans="1:14" ht="17.25" thickBot="1">
      <c r="A19" s="3"/>
      <c r="B19" s="4" t="s">
        <v>20</v>
      </c>
      <c r="C19" s="4">
        <v>-5481</v>
      </c>
      <c r="D19" s="4" t="s">
        <v>104</v>
      </c>
      <c r="F19" s="3"/>
      <c r="G19" s="4" t="s">
        <v>20</v>
      </c>
      <c r="H19" s="4">
        <v>-800</v>
      </c>
      <c r="I19" s="4" t="s">
        <v>104</v>
      </c>
      <c r="K19" s="3"/>
      <c r="L19" s="4" t="s">
        <v>20</v>
      </c>
      <c r="M19" s="4">
        <v>0</v>
      </c>
      <c r="N19" s="4" t="s">
        <v>104</v>
      </c>
    </row>
    <row r="20" spans="1:14" ht="17.25" thickBot="1">
      <c r="A20" s="3"/>
      <c r="B20" s="4" t="s">
        <v>21</v>
      </c>
      <c r="C20" s="4">
        <v>-6281</v>
      </c>
      <c r="D20" s="4" t="s">
        <v>104</v>
      </c>
      <c r="F20" s="3"/>
      <c r="G20" s="4" t="s">
        <v>21</v>
      </c>
      <c r="H20" s="4">
        <v>-800</v>
      </c>
      <c r="I20" s="4" t="s">
        <v>104</v>
      </c>
      <c r="K20" s="3"/>
      <c r="L20" s="4" t="s">
        <v>21</v>
      </c>
      <c r="M20" s="4">
        <v>0</v>
      </c>
      <c r="N20" s="4" t="s">
        <v>104</v>
      </c>
    </row>
    <row r="21" spans="1:14" ht="17.25" thickBot="1">
      <c r="A21" s="3"/>
      <c r="B21" s="4" t="s">
        <v>22</v>
      </c>
      <c r="C21" s="4">
        <v>-7281</v>
      </c>
      <c r="D21" s="4" t="s">
        <v>104</v>
      </c>
      <c r="F21" s="3"/>
      <c r="G21" s="4" t="s">
        <v>22</v>
      </c>
      <c r="H21" s="4">
        <v>-1000</v>
      </c>
      <c r="I21" s="4" t="s">
        <v>104</v>
      </c>
      <c r="K21" s="3"/>
      <c r="L21" s="4" t="s">
        <v>22</v>
      </c>
      <c r="M21" s="4">
        <v>-200</v>
      </c>
      <c r="N21" s="4" t="s">
        <v>104</v>
      </c>
    </row>
    <row r="22" spans="1:14" ht="17.25" thickBot="1">
      <c r="A22" s="3"/>
      <c r="B22" s="4" t="s">
        <v>23</v>
      </c>
      <c r="C22" s="4">
        <v>-281</v>
      </c>
      <c r="D22" s="4" t="s">
        <v>104</v>
      </c>
      <c r="F22" s="3"/>
      <c r="G22" s="4" t="s">
        <v>23</v>
      </c>
      <c r="H22" s="4">
        <v>7000</v>
      </c>
      <c r="I22" s="4" t="s">
        <v>104</v>
      </c>
      <c r="K22" s="3"/>
      <c r="L22" s="4" t="s">
        <v>23</v>
      </c>
      <c r="M22" s="4">
        <v>8000</v>
      </c>
      <c r="N22" s="4" t="s">
        <v>104</v>
      </c>
    </row>
    <row r="23" spans="1:14" ht="17.25" thickBot="1">
      <c r="A23" s="3"/>
      <c r="B23" s="4" t="s">
        <v>24</v>
      </c>
      <c r="C23" s="4">
        <v>7119</v>
      </c>
      <c r="D23" s="4" t="s">
        <v>104</v>
      </c>
      <c r="F23" s="3"/>
      <c r="G23" s="4" t="s">
        <v>24</v>
      </c>
      <c r="H23" s="4">
        <v>7400</v>
      </c>
      <c r="I23" s="4" t="s">
        <v>104</v>
      </c>
      <c r="K23" s="3"/>
      <c r="L23" s="4" t="s">
        <v>24</v>
      </c>
      <c r="M23" s="4">
        <v>400</v>
      </c>
      <c r="N23" s="4" t="s">
        <v>104</v>
      </c>
    </row>
    <row r="24" spans="1:14" ht="17.25" thickBot="1">
      <c r="A24" s="3"/>
      <c r="B24" s="4" t="s">
        <v>25</v>
      </c>
      <c r="C24" s="4">
        <v>6719</v>
      </c>
      <c r="D24" s="4" t="s">
        <v>104</v>
      </c>
      <c r="F24" s="3"/>
      <c r="G24" s="4" t="s">
        <v>25</v>
      </c>
      <c r="H24" s="4">
        <v>-400</v>
      </c>
      <c r="I24" s="4" t="s">
        <v>104</v>
      </c>
      <c r="K24" s="3"/>
      <c r="L24" s="4" t="s">
        <v>25</v>
      </c>
      <c r="M24" s="4">
        <v>-7800</v>
      </c>
      <c r="N24" s="4" t="s">
        <v>104</v>
      </c>
    </row>
    <row r="25" spans="1:14" ht="17.25" thickBot="1">
      <c r="A25" s="3"/>
      <c r="B25" s="4" t="s">
        <v>26</v>
      </c>
      <c r="C25" s="4">
        <v>6119</v>
      </c>
      <c r="D25" s="4" t="s">
        <v>104</v>
      </c>
      <c r="F25" s="3"/>
      <c r="G25" s="4" t="s">
        <v>26</v>
      </c>
      <c r="H25" s="4">
        <v>-600</v>
      </c>
      <c r="I25" s="4" t="s">
        <v>104</v>
      </c>
      <c r="K25" s="3"/>
      <c r="L25" s="4" t="s">
        <v>26</v>
      </c>
      <c r="M25" s="4">
        <v>-200</v>
      </c>
      <c r="N25" s="4" t="s">
        <v>104</v>
      </c>
    </row>
    <row r="26" spans="1:14" ht="17.25" thickBot="1">
      <c r="A26" s="3"/>
      <c r="B26" s="4" t="s">
        <v>27</v>
      </c>
      <c r="C26" s="4">
        <v>4919</v>
      </c>
      <c r="D26" s="4" t="s">
        <v>104</v>
      </c>
      <c r="F26" s="3"/>
      <c r="G26" s="4" t="s">
        <v>27</v>
      </c>
      <c r="H26" s="4">
        <v>-1200</v>
      </c>
      <c r="I26" s="4" t="s">
        <v>104</v>
      </c>
      <c r="K26" s="3"/>
      <c r="L26" s="4" t="s">
        <v>27</v>
      </c>
      <c r="M26" s="4">
        <v>-600</v>
      </c>
      <c r="N26" s="4" t="s">
        <v>104</v>
      </c>
    </row>
    <row r="27" spans="1:14" ht="17.25" thickBot="1">
      <c r="A27" s="3"/>
      <c r="B27" s="4" t="s">
        <v>28</v>
      </c>
      <c r="C27" s="4">
        <v>4119</v>
      </c>
      <c r="D27" s="4" t="s">
        <v>104</v>
      </c>
      <c r="F27" s="3"/>
      <c r="G27" s="4" t="s">
        <v>28</v>
      </c>
      <c r="H27" s="4">
        <v>-800</v>
      </c>
      <c r="I27" s="4" t="s">
        <v>104</v>
      </c>
      <c r="K27" s="3"/>
      <c r="L27" s="4" t="s">
        <v>28</v>
      </c>
      <c r="M27" s="4">
        <v>400</v>
      </c>
      <c r="N27" s="4" t="s">
        <v>104</v>
      </c>
    </row>
    <row r="28" spans="1:14" ht="17.25" thickBot="1">
      <c r="A28" s="3"/>
      <c r="B28" s="4" t="s">
        <v>29</v>
      </c>
      <c r="C28" s="4">
        <v>3319</v>
      </c>
      <c r="D28" s="4" t="s">
        <v>104</v>
      </c>
      <c r="F28" s="3"/>
      <c r="G28" s="4" t="s">
        <v>29</v>
      </c>
      <c r="H28" s="4">
        <v>-800</v>
      </c>
      <c r="I28" s="4" t="s">
        <v>104</v>
      </c>
      <c r="K28" s="3"/>
      <c r="L28" s="4" t="s">
        <v>29</v>
      </c>
      <c r="M28" s="4">
        <v>0</v>
      </c>
      <c r="N28" s="4" t="s">
        <v>104</v>
      </c>
    </row>
    <row r="29" spans="1:14" ht="17.25" thickBot="1">
      <c r="A29" s="3"/>
      <c r="B29" s="4" t="s">
        <v>30</v>
      </c>
      <c r="C29" s="4">
        <v>3119</v>
      </c>
      <c r="D29" s="4" t="s">
        <v>104</v>
      </c>
      <c r="F29" s="3"/>
      <c r="G29" s="4" t="s">
        <v>30</v>
      </c>
      <c r="H29" s="4">
        <v>-200</v>
      </c>
      <c r="I29" s="4" t="s">
        <v>104</v>
      </c>
      <c r="K29" s="3"/>
      <c r="L29" s="4" t="s">
        <v>30</v>
      </c>
      <c r="M29" s="4">
        <v>600</v>
      </c>
      <c r="N29" s="4" t="s">
        <v>104</v>
      </c>
    </row>
    <row r="30" spans="1:14" ht="17.25" thickBot="1">
      <c r="A30" s="3"/>
      <c r="B30" s="4" t="s">
        <v>31</v>
      </c>
      <c r="C30" s="4">
        <v>1719</v>
      </c>
      <c r="D30" s="4" t="s">
        <v>104</v>
      </c>
      <c r="F30" s="3"/>
      <c r="G30" s="4" t="s">
        <v>31</v>
      </c>
      <c r="H30" s="4">
        <v>-1400</v>
      </c>
      <c r="I30" s="4" t="s">
        <v>104</v>
      </c>
      <c r="K30" s="3"/>
      <c r="L30" s="4" t="s">
        <v>31</v>
      </c>
      <c r="M30" s="4">
        <v>-1200</v>
      </c>
      <c r="N30" s="4" t="s">
        <v>104</v>
      </c>
    </row>
    <row r="31" spans="1:14" ht="17.25" thickBot="1">
      <c r="A31" s="3"/>
      <c r="B31" s="4" t="s">
        <v>32</v>
      </c>
      <c r="C31" s="4">
        <v>919</v>
      </c>
      <c r="D31" s="4" t="s">
        <v>104</v>
      </c>
      <c r="F31" s="3"/>
      <c r="G31" s="4" t="s">
        <v>32</v>
      </c>
      <c r="H31" s="4">
        <v>-800</v>
      </c>
      <c r="I31" s="4" t="s">
        <v>104</v>
      </c>
      <c r="K31" s="3"/>
      <c r="L31" s="4" t="s">
        <v>32</v>
      </c>
      <c r="M31" s="4">
        <v>600</v>
      </c>
      <c r="N31" s="4" t="s">
        <v>104</v>
      </c>
    </row>
    <row r="32" spans="1:14" ht="17.25" thickBot="1">
      <c r="A32" s="3"/>
      <c r="B32" s="4" t="s">
        <v>33</v>
      </c>
      <c r="C32" s="4">
        <v>119</v>
      </c>
      <c r="D32" s="4" t="s">
        <v>104</v>
      </c>
      <c r="F32" s="3"/>
      <c r="G32" s="4" t="s">
        <v>33</v>
      </c>
      <c r="H32" s="4">
        <v>-800</v>
      </c>
      <c r="I32" s="4" t="s">
        <v>104</v>
      </c>
      <c r="K32" s="3"/>
      <c r="L32" s="4" t="s">
        <v>33</v>
      </c>
      <c r="M32" s="4">
        <v>0</v>
      </c>
      <c r="N32" s="4" t="s">
        <v>104</v>
      </c>
    </row>
    <row r="33" spans="1:14" ht="17.25" thickBot="1">
      <c r="A33" s="3"/>
      <c r="B33" s="4" t="s">
        <v>34</v>
      </c>
      <c r="C33" s="4">
        <v>-681</v>
      </c>
      <c r="D33" s="4" t="s">
        <v>104</v>
      </c>
      <c r="F33" s="3"/>
      <c r="G33" s="4" t="s">
        <v>34</v>
      </c>
      <c r="H33" s="4">
        <v>-800</v>
      </c>
      <c r="I33" s="4" t="s">
        <v>104</v>
      </c>
      <c r="K33" s="3"/>
      <c r="L33" s="4" t="s">
        <v>34</v>
      </c>
      <c r="M33" s="4">
        <v>0</v>
      </c>
      <c r="N33" s="4" t="s">
        <v>104</v>
      </c>
    </row>
    <row r="34" spans="1:14" ht="17.25" thickBot="1">
      <c r="A34" s="3"/>
      <c r="B34" s="4" t="s">
        <v>35</v>
      </c>
      <c r="C34" s="4">
        <v>-881</v>
      </c>
      <c r="D34" s="4" t="s">
        <v>104</v>
      </c>
      <c r="F34" s="3"/>
      <c r="G34" s="4" t="s">
        <v>35</v>
      </c>
      <c r="H34" s="4">
        <v>-200</v>
      </c>
      <c r="I34" s="4" t="s">
        <v>104</v>
      </c>
      <c r="K34" s="3"/>
      <c r="L34" s="4" t="s">
        <v>35</v>
      </c>
      <c r="M34" s="4">
        <v>600</v>
      </c>
      <c r="N34" s="4" t="s">
        <v>104</v>
      </c>
    </row>
    <row r="35" spans="1:14" ht="17.25" thickBot="1">
      <c r="A35" s="3"/>
      <c r="B35" s="4" t="s">
        <v>36</v>
      </c>
      <c r="C35" s="4">
        <v>-2281</v>
      </c>
      <c r="D35" s="4" t="s">
        <v>104</v>
      </c>
      <c r="F35" s="3"/>
      <c r="G35" s="4" t="s">
        <v>36</v>
      </c>
      <c r="H35" s="4">
        <v>-1400</v>
      </c>
      <c r="I35" s="4" t="s">
        <v>104</v>
      </c>
      <c r="K35" s="3"/>
      <c r="L35" s="4" t="s">
        <v>36</v>
      </c>
      <c r="M35" s="4">
        <v>-1200</v>
      </c>
      <c r="N35" s="4" t="s">
        <v>104</v>
      </c>
    </row>
    <row r="36" spans="1:14" ht="17.25" thickBot="1">
      <c r="A36" s="3"/>
      <c r="B36" s="4" t="s">
        <v>37</v>
      </c>
      <c r="C36" s="4">
        <v>-3081</v>
      </c>
      <c r="D36" s="4" t="s">
        <v>104</v>
      </c>
      <c r="F36" s="3"/>
      <c r="G36" s="4" t="s">
        <v>37</v>
      </c>
      <c r="H36" s="4">
        <v>-800</v>
      </c>
      <c r="I36" s="4" t="s">
        <v>104</v>
      </c>
      <c r="K36" s="3"/>
      <c r="L36" s="4" t="s">
        <v>37</v>
      </c>
      <c r="M36" s="4">
        <v>600</v>
      </c>
      <c r="N36" s="4" t="s">
        <v>104</v>
      </c>
    </row>
    <row r="37" spans="1:14" ht="17.25" thickBot="1">
      <c r="A37" s="3"/>
      <c r="B37" s="4" t="s">
        <v>38</v>
      </c>
      <c r="C37" s="4">
        <v>-3881</v>
      </c>
      <c r="D37" s="4" t="s">
        <v>104</v>
      </c>
      <c r="F37" s="3"/>
      <c r="G37" s="4" t="s">
        <v>38</v>
      </c>
      <c r="H37" s="4">
        <v>-800</v>
      </c>
      <c r="I37" s="4" t="s">
        <v>104</v>
      </c>
      <c r="K37" s="3"/>
      <c r="L37" s="4" t="s">
        <v>38</v>
      </c>
      <c r="M37" s="4">
        <v>0</v>
      </c>
      <c r="N37" s="4" t="s">
        <v>104</v>
      </c>
    </row>
    <row r="38" spans="1:14" ht="17.25" thickBot="1">
      <c r="A38" s="3"/>
      <c r="B38" s="4" t="s">
        <v>39</v>
      </c>
      <c r="C38" s="4">
        <v>-4681</v>
      </c>
      <c r="D38" s="4" t="s">
        <v>104</v>
      </c>
      <c r="F38" s="3"/>
      <c r="G38" s="4" t="s">
        <v>39</v>
      </c>
      <c r="H38" s="4">
        <v>-800</v>
      </c>
      <c r="I38" s="4" t="s">
        <v>104</v>
      </c>
      <c r="K38" s="3"/>
      <c r="L38" s="4" t="s">
        <v>39</v>
      </c>
      <c r="M38" s="4">
        <v>0</v>
      </c>
      <c r="N38" s="4" t="s">
        <v>104</v>
      </c>
    </row>
    <row r="39" spans="1:14" ht="17.25" thickBot="1">
      <c r="A39" s="3"/>
      <c r="B39" s="4" t="s">
        <v>40</v>
      </c>
      <c r="C39" s="4">
        <v>-5481</v>
      </c>
      <c r="D39" s="4" t="s">
        <v>104</v>
      </c>
      <c r="F39" s="3"/>
      <c r="G39" s="4" t="s">
        <v>40</v>
      </c>
      <c r="H39" s="4">
        <v>-800</v>
      </c>
      <c r="I39" s="4" t="s">
        <v>104</v>
      </c>
      <c r="K39" s="3"/>
      <c r="L39" s="4" t="s">
        <v>40</v>
      </c>
      <c r="M39" s="4">
        <v>0</v>
      </c>
      <c r="N39" s="4" t="s">
        <v>104</v>
      </c>
    </row>
    <row r="40" spans="1:14" ht="17.25" thickBot="1">
      <c r="A40" s="3"/>
      <c r="B40" s="4" t="s">
        <v>41</v>
      </c>
      <c r="C40" s="4">
        <v>-6081</v>
      </c>
      <c r="D40" s="4" t="s">
        <v>104</v>
      </c>
      <c r="F40" s="3"/>
      <c r="G40" s="4" t="s">
        <v>41</v>
      </c>
      <c r="H40" s="4">
        <v>-600</v>
      </c>
      <c r="I40" s="4" t="s">
        <v>104</v>
      </c>
      <c r="K40" s="3"/>
      <c r="L40" s="4" t="s">
        <v>41</v>
      </c>
      <c r="M40" s="4">
        <v>200</v>
      </c>
      <c r="N40" s="4" t="s">
        <v>104</v>
      </c>
    </row>
    <row r="41" spans="1:14" ht="17.25" thickBot="1">
      <c r="A41" s="3"/>
      <c r="B41" s="4" t="s">
        <v>42</v>
      </c>
      <c r="C41" s="4">
        <v>-7281</v>
      </c>
      <c r="D41" s="4" t="s">
        <v>104</v>
      </c>
      <c r="F41" s="3"/>
      <c r="G41" s="4" t="s">
        <v>42</v>
      </c>
      <c r="H41" s="4">
        <v>-1200</v>
      </c>
      <c r="I41" s="4" t="s">
        <v>104</v>
      </c>
      <c r="K41" s="3"/>
      <c r="L41" s="4" t="s">
        <v>42</v>
      </c>
      <c r="M41" s="4">
        <v>-600</v>
      </c>
      <c r="N41" s="4" t="s">
        <v>104</v>
      </c>
    </row>
    <row r="42" spans="1:14" ht="17.25" thickBot="1">
      <c r="A42" s="3"/>
      <c r="B42" s="4" t="s">
        <v>43</v>
      </c>
      <c r="C42" s="4">
        <v>-7281</v>
      </c>
      <c r="D42" s="4" t="s">
        <v>104</v>
      </c>
      <c r="F42" s="3"/>
      <c r="G42" s="4" t="s">
        <v>43</v>
      </c>
      <c r="H42" s="4">
        <v>0</v>
      </c>
      <c r="I42" s="4" t="s">
        <v>104</v>
      </c>
      <c r="K42" s="3"/>
      <c r="L42" s="4" t="s">
        <v>43</v>
      </c>
      <c r="M42" s="4">
        <v>1200</v>
      </c>
      <c r="N42" s="4" t="s">
        <v>104</v>
      </c>
    </row>
    <row r="43" spans="1:14" ht="17.25" thickBot="1">
      <c r="A43" s="3"/>
      <c r="B43" s="4" t="s">
        <v>44</v>
      </c>
      <c r="C43" s="4">
        <v>-281</v>
      </c>
      <c r="D43" s="4" t="s">
        <v>104</v>
      </c>
      <c r="F43" s="3"/>
      <c r="G43" s="4" t="s">
        <v>44</v>
      </c>
      <c r="H43" s="4">
        <v>7000</v>
      </c>
      <c r="I43" s="4" t="s">
        <v>104</v>
      </c>
      <c r="K43" s="3"/>
      <c r="L43" s="4" t="s">
        <v>44</v>
      </c>
      <c r="M43" s="4">
        <v>7000</v>
      </c>
      <c r="N43" s="4" t="s">
        <v>104</v>
      </c>
    </row>
    <row r="44" spans="1:14" ht="17.25" thickBot="1">
      <c r="A44" s="3"/>
      <c r="B44" s="4" t="s">
        <v>45</v>
      </c>
      <c r="C44" s="4">
        <v>-281</v>
      </c>
      <c r="D44" s="4" t="s">
        <v>104</v>
      </c>
      <c r="F44" s="3"/>
      <c r="G44" s="4" t="s">
        <v>45</v>
      </c>
      <c r="H44" s="4">
        <v>0</v>
      </c>
      <c r="I44" s="4" t="s">
        <v>104</v>
      </c>
      <c r="K44" s="3"/>
      <c r="L44" s="4" t="s">
        <v>45</v>
      </c>
      <c r="M44" s="4">
        <v>-7000</v>
      </c>
      <c r="N44" s="4" t="s">
        <v>104</v>
      </c>
    </row>
    <row r="45" spans="1:14" ht="17.25" thickBot="1">
      <c r="A45" s="3"/>
      <c r="B45" s="4" t="s">
        <v>46</v>
      </c>
      <c r="C45" s="4">
        <v>6719</v>
      </c>
      <c r="D45" s="4" t="s">
        <v>104</v>
      </c>
      <c r="F45" s="3"/>
      <c r="G45" s="4" t="s">
        <v>46</v>
      </c>
      <c r="H45" s="4">
        <v>7000</v>
      </c>
      <c r="I45" s="4" t="s">
        <v>104</v>
      </c>
      <c r="K45" s="3"/>
      <c r="L45" s="4" t="s">
        <v>46</v>
      </c>
      <c r="M45" s="4">
        <v>7000</v>
      </c>
      <c r="N45" s="4" t="s">
        <v>104</v>
      </c>
    </row>
    <row r="46" spans="1:14" ht="17.25" thickBot="1">
      <c r="A46" s="3"/>
      <c r="B46" s="4" t="s">
        <v>47</v>
      </c>
      <c r="C46" s="4">
        <v>4919</v>
      </c>
      <c r="D46" s="4" t="s">
        <v>104</v>
      </c>
      <c r="F46" s="3"/>
      <c r="G46" s="4" t="s">
        <v>47</v>
      </c>
      <c r="H46" s="4">
        <v>-1800</v>
      </c>
      <c r="I46" s="4" t="s">
        <v>104</v>
      </c>
      <c r="K46" s="3"/>
      <c r="L46" s="4" t="s">
        <v>47</v>
      </c>
      <c r="M46" s="4">
        <v>-8800</v>
      </c>
      <c r="N46" s="4" t="s">
        <v>104</v>
      </c>
    </row>
    <row r="47" spans="1:14" ht="17.25" thickBot="1">
      <c r="A47" s="3"/>
      <c r="B47" s="4" t="s">
        <v>48</v>
      </c>
      <c r="C47" s="4">
        <v>4919</v>
      </c>
      <c r="D47" s="4" t="s">
        <v>104</v>
      </c>
      <c r="F47" s="3"/>
      <c r="G47" s="4" t="s">
        <v>48</v>
      </c>
      <c r="H47" s="4">
        <v>0</v>
      </c>
      <c r="I47" s="4" t="s">
        <v>104</v>
      </c>
      <c r="K47" s="3"/>
      <c r="L47" s="4" t="s">
        <v>48</v>
      </c>
      <c r="M47" s="4">
        <v>1800</v>
      </c>
      <c r="N47" s="4" t="s">
        <v>104</v>
      </c>
    </row>
    <row r="48" spans="1:14" ht="17.25" thickBot="1">
      <c r="A48" s="3"/>
      <c r="B48" s="4" t="s">
        <v>49</v>
      </c>
      <c r="C48" s="4">
        <v>3919</v>
      </c>
      <c r="D48" s="4" t="s">
        <v>104</v>
      </c>
      <c r="F48" s="3"/>
      <c r="G48" s="4" t="s">
        <v>49</v>
      </c>
      <c r="H48" s="4">
        <v>-1000</v>
      </c>
      <c r="I48" s="4" t="s">
        <v>104</v>
      </c>
      <c r="K48" s="3"/>
      <c r="L48" s="4" t="s">
        <v>49</v>
      </c>
      <c r="M48" s="4">
        <v>-1000</v>
      </c>
      <c r="N48" s="4" t="s">
        <v>104</v>
      </c>
    </row>
    <row r="49" spans="1:14" ht="17.25" thickBot="1">
      <c r="A49" s="3"/>
      <c r="B49" s="4" t="s">
        <v>50</v>
      </c>
      <c r="C49" s="4">
        <v>3919</v>
      </c>
      <c r="D49" s="4" t="s">
        <v>104</v>
      </c>
      <c r="F49" s="3"/>
      <c r="G49" s="4" t="s">
        <v>50</v>
      </c>
      <c r="H49" s="4">
        <v>0</v>
      </c>
      <c r="I49" s="4" t="s">
        <v>104</v>
      </c>
      <c r="K49" s="3"/>
      <c r="L49" s="4" t="s">
        <v>50</v>
      </c>
      <c r="M49" s="4">
        <v>1000</v>
      </c>
      <c r="N49" s="4" t="s">
        <v>104</v>
      </c>
    </row>
    <row r="50" spans="1:14" ht="17.25" thickBot="1">
      <c r="A50" s="3"/>
      <c r="B50" s="4" t="s">
        <v>51</v>
      </c>
      <c r="C50" s="4">
        <v>2319</v>
      </c>
      <c r="D50" s="4" t="s">
        <v>104</v>
      </c>
      <c r="F50" s="3"/>
      <c r="G50" s="4" t="s">
        <v>51</v>
      </c>
      <c r="H50" s="4">
        <v>-1600</v>
      </c>
      <c r="I50" s="4" t="s">
        <v>104</v>
      </c>
      <c r="K50" s="3"/>
      <c r="L50" s="4" t="s">
        <v>51</v>
      </c>
      <c r="M50" s="4">
        <v>-1600</v>
      </c>
      <c r="N50" s="4" t="s">
        <v>104</v>
      </c>
    </row>
    <row r="51" spans="1:14" ht="17.25" thickBot="1">
      <c r="A51" s="3"/>
      <c r="B51" s="4" t="s">
        <v>52</v>
      </c>
      <c r="C51" s="4">
        <v>919</v>
      </c>
      <c r="D51" s="4" t="s">
        <v>104</v>
      </c>
      <c r="F51" s="3"/>
      <c r="G51" s="4" t="s">
        <v>52</v>
      </c>
      <c r="H51" s="4">
        <v>-1400</v>
      </c>
      <c r="I51" s="4" t="s">
        <v>104</v>
      </c>
      <c r="K51" s="3"/>
      <c r="L51" s="4" t="s">
        <v>52</v>
      </c>
      <c r="M51" s="4">
        <v>200</v>
      </c>
      <c r="N51" s="4" t="s">
        <v>104</v>
      </c>
    </row>
    <row r="52" spans="1:14" ht="17.25" thickBot="1">
      <c r="A52" s="3"/>
      <c r="B52" s="4" t="s">
        <v>53</v>
      </c>
      <c r="C52" s="4">
        <v>319</v>
      </c>
      <c r="D52" s="4" t="s">
        <v>104</v>
      </c>
      <c r="F52" s="3"/>
      <c r="G52" s="4" t="s">
        <v>53</v>
      </c>
      <c r="H52" s="4">
        <v>-600</v>
      </c>
      <c r="I52" s="4" t="s">
        <v>104</v>
      </c>
      <c r="K52" s="3"/>
      <c r="L52" s="4" t="s">
        <v>53</v>
      </c>
      <c r="M52" s="4">
        <v>800</v>
      </c>
      <c r="N52" s="4" t="s">
        <v>104</v>
      </c>
    </row>
    <row r="53" spans="1:14" ht="17.25" thickBot="1">
      <c r="A53" s="3"/>
      <c r="B53" s="4" t="s">
        <v>54</v>
      </c>
      <c r="C53" s="4">
        <v>-281</v>
      </c>
      <c r="D53" s="4" t="s">
        <v>104</v>
      </c>
      <c r="F53" s="3"/>
      <c r="G53" s="4" t="s">
        <v>54</v>
      </c>
      <c r="H53" s="4">
        <v>-600</v>
      </c>
      <c r="I53" s="4" t="s">
        <v>104</v>
      </c>
      <c r="K53" s="3"/>
      <c r="L53" s="4" t="s">
        <v>54</v>
      </c>
      <c r="M53" s="4">
        <v>0</v>
      </c>
      <c r="N53" s="4" t="s">
        <v>104</v>
      </c>
    </row>
    <row r="54" spans="1:14" ht="17.25" thickBot="1">
      <c r="A54" s="3"/>
      <c r="B54" s="4" t="s">
        <v>55</v>
      </c>
      <c r="C54" s="4">
        <v>-1281</v>
      </c>
      <c r="D54" s="4" t="s">
        <v>104</v>
      </c>
      <c r="F54" s="3"/>
      <c r="G54" s="4" t="s">
        <v>55</v>
      </c>
      <c r="H54" s="4">
        <v>-1000</v>
      </c>
      <c r="I54" s="4" t="s">
        <v>104</v>
      </c>
      <c r="K54" s="3"/>
      <c r="L54" s="4" t="s">
        <v>55</v>
      </c>
      <c r="M54" s="4">
        <v>-400</v>
      </c>
      <c r="N54" s="4" t="s">
        <v>104</v>
      </c>
    </row>
    <row r="55" spans="1:14" ht="17.25" thickBot="1">
      <c r="A55" s="3"/>
      <c r="B55" s="4" t="s">
        <v>56</v>
      </c>
      <c r="C55" s="4">
        <v>-1881</v>
      </c>
      <c r="D55" s="4" t="s">
        <v>104</v>
      </c>
      <c r="F55" s="3"/>
      <c r="G55" s="4" t="s">
        <v>56</v>
      </c>
      <c r="H55" s="4">
        <v>-600</v>
      </c>
      <c r="I55" s="4" t="s">
        <v>104</v>
      </c>
      <c r="K55" s="3"/>
      <c r="L55" s="4" t="s">
        <v>56</v>
      </c>
      <c r="M55" s="4">
        <v>400</v>
      </c>
      <c r="N55" s="4" t="s">
        <v>104</v>
      </c>
    </row>
    <row r="56" spans="1:14" ht="17.25" thickBot="1">
      <c r="A56" s="3"/>
      <c r="B56" s="4" t="s">
        <v>57</v>
      </c>
      <c r="C56" s="4">
        <v>-2481</v>
      </c>
      <c r="D56" s="4" t="s">
        <v>104</v>
      </c>
      <c r="F56" s="3"/>
      <c r="G56" s="4" t="s">
        <v>57</v>
      </c>
      <c r="H56" s="4">
        <v>-600</v>
      </c>
      <c r="I56" s="4" t="s">
        <v>104</v>
      </c>
      <c r="K56" s="3"/>
      <c r="L56" s="4" t="s">
        <v>57</v>
      </c>
      <c r="M56" s="4">
        <v>0</v>
      </c>
      <c r="N56" s="4" t="s">
        <v>104</v>
      </c>
    </row>
    <row r="57" spans="1:14" ht="17.25" thickBot="1">
      <c r="A57" s="3"/>
      <c r="B57" s="4" t="s">
        <v>58</v>
      </c>
      <c r="C57" s="4">
        <v>-3881</v>
      </c>
      <c r="D57" s="4" t="s">
        <v>104</v>
      </c>
      <c r="F57" s="3"/>
      <c r="G57" s="4" t="s">
        <v>58</v>
      </c>
      <c r="H57" s="4">
        <v>-1400</v>
      </c>
      <c r="I57" s="4" t="s">
        <v>104</v>
      </c>
      <c r="K57" s="3"/>
      <c r="L57" s="4" t="s">
        <v>58</v>
      </c>
      <c r="M57" s="4">
        <v>-800</v>
      </c>
      <c r="N57" s="4" t="s">
        <v>104</v>
      </c>
    </row>
    <row r="58" spans="1:14" ht="17.25" thickBot="1">
      <c r="A58" s="3"/>
      <c r="B58" s="4" t="s">
        <v>59</v>
      </c>
      <c r="C58" s="4">
        <v>-4681</v>
      </c>
      <c r="D58" s="4" t="s">
        <v>104</v>
      </c>
      <c r="F58" s="3"/>
      <c r="G58" s="4" t="s">
        <v>59</v>
      </c>
      <c r="H58" s="4">
        <v>-800</v>
      </c>
      <c r="I58" s="4" t="s">
        <v>104</v>
      </c>
      <c r="K58" s="3"/>
      <c r="L58" s="4" t="s">
        <v>59</v>
      </c>
      <c r="M58" s="4">
        <v>600</v>
      </c>
      <c r="N58" s="4" t="s">
        <v>104</v>
      </c>
    </row>
    <row r="59" spans="1:14" ht="17.25" thickBot="1">
      <c r="A59" s="3"/>
      <c r="B59" s="4" t="s">
        <v>60</v>
      </c>
      <c r="C59" s="4">
        <v>-5481</v>
      </c>
      <c r="D59" s="4" t="s">
        <v>104</v>
      </c>
      <c r="F59" s="3"/>
      <c r="G59" s="4" t="s">
        <v>60</v>
      </c>
      <c r="H59" s="4">
        <v>-800</v>
      </c>
      <c r="I59" s="4" t="s">
        <v>104</v>
      </c>
      <c r="K59" s="3"/>
      <c r="L59" s="4" t="s">
        <v>60</v>
      </c>
      <c r="M59" s="4">
        <v>0</v>
      </c>
      <c r="N59" s="4" t="s">
        <v>104</v>
      </c>
    </row>
    <row r="60" spans="1:14" ht="17.25" thickBot="1">
      <c r="A60" s="3"/>
      <c r="B60" s="4" t="s">
        <v>61</v>
      </c>
      <c r="C60" s="4">
        <v>-6281</v>
      </c>
      <c r="D60" s="4" t="s">
        <v>104</v>
      </c>
      <c r="F60" s="3"/>
      <c r="G60" s="4" t="s">
        <v>61</v>
      </c>
      <c r="H60" s="4">
        <v>-800</v>
      </c>
      <c r="I60" s="4" t="s">
        <v>104</v>
      </c>
      <c r="K60" s="3"/>
      <c r="L60" s="4" t="s">
        <v>61</v>
      </c>
      <c r="M60" s="4">
        <v>0</v>
      </c>
      <c r="N60" s="4" t="s">
        <v>104</v>
      </c>
    </row>
    <row r="61" spans="1:14" ht="17.25" thickBot="1">
      <c r="A61" s="3"/>
      <c r="B61" s="4" t="s">
        <v>62</v>
      </c>
      <c r="C61" s="4">
        <v>-7081</v>
      </c>
      <c r="D61" s="4" t="s">
        <v>104</v>
      </c>
      <c r="F61" s="3"/>
      <c r="G61" s="4" t="s">
        <v>62</v>
      </c>
      <c r="H61" s="4">
        <v>-800</v>
      </c>
      <c r="I61" s="4" t="s">
        <v>104</v>
      </c>
      <c r="K61" s="3"/>
      <c r="L61" s="4" t="s">
        <v>62</v>
      </c>
      <c r="M61" s="4">
        <v>0</v>
      </c>
      <c r="N61" s="4" t="s">
        <v>104</v>
      </c>
    </row>
    <row r="62" spans="1:14" ht="17.25" thickBot="1">
      <c r="A62" s="3"/>
      <c r="B62" s="4" t="s">
        <v>63</v>
      </c>
      <c r="C62" s="4">
        <v>-281</v>
      </c>
      <c r="D62" s="4" t="s">
        <v>104</v>
      </c>
      <c r="F62" s="3"/>
      <c r="G62" s="4" t="s">
        <v>63</v>
      </c>
      <c r="H62" s="4">
        <v>6800</v>
      </c>
      <c r="I62" s="4" t="s">
        <v>104</v>
      </c>
      <c r="K62" s="3"/>
      <c r="L62" s="4" t="s">
        <v>63</v>
      </c>
      <c r="M62" s="4">
        <v>7600</v>
      </c>
      <c r="N62" s="4" t="s">
        <v>104</v>
      </c>
    </row>
    <row r="63" spans="1:14" ht="17.25" thickBot="1">
      <c r="A63" s="3"/>
      <c r="B63" s="4" t="s">
        <v>64</v>
      </c>
      <c r="C63" s="4">
        <v>7119</v>
      </c>
      <c r="D63" s="4" t="s">
        <v>104</v>
      </c>
      <c r="F63" s="3"/>
      <c r="G63" s="4" t="s">
        <v>64</v>
      </c>
      <c r="H63" s="4">
        <v>7400</v>
      </c>
      <c r="I63" s="4" t="s">
        <v>104</v>
      </c>
      <c r="K63" s="3"/>
      <c r="L63" s="4" t="s">
        <v>64</v>
      </c>
      <c r="M63" s="4">
        <v>600</v>
      </c>
      <c r="N63" s="4" t="s">
        <v>104</v>
      </c>
    </row>
    <row r="64" spans="1:14" ht="17.25" thickBot="1">
      <c r="A64" s="3"/>
      <c r="B64" s="4" t="s">
        <v>65</v>
      </c>
      <c r="C64" s="4">
        <v>7119</v>
      </c>
      <c r="D64" s="4" t="s">
        <v>104</v>
      </c>
      <c r="F64" s="3"/>
      <c r="G64" s="4" t="s">
        <v>65</v>
      </c>
      <c r="H64" s="4">
        <v>0</v>
      </c>
      <c r="I64" s="4" t="s">
        <v>104</v>
      </c>
      <c r="K64" s="3"/>
      <c r="L64" s="4" t="s">
        <v>65</v>
      </c>
      <c r="M64" s="4">
        <v>-7400</v>
      </c>
      <c r="N64" s="4" t="s">
        <v>104</v>
      </c>
    </row>
    <row r="65" spans="1:14" ht="17.25" thickBot="1">
      <c r="A65" s="3"/>
      <c r="B65" s="4" t="s">
        <v>66</v>
      </c>
      <c r="C65" s="4">
        <v>5719</v>
      </c>
      <c r="D65" s="4" t="s">
        <v>104</v>
      </c>
      <c r="F65" s="3"/>
      <c r="G65" s="4" t="s">
        <v>66</v>
      </c>
      <c r="H65" s="4">
        <v>-1400</v>
      </c>
      <c r="I65" s="4" t="s">
        <v>104</v>
      </c>
      <c r="K65" s="3"/>
      <c r="L65" s="4" t="s">
        <v>66</v>
      </c>
      <c r="M65" s="4">
        <v>-1400</v>
      </c>
      <c r="N65" s="4" t="s">
        <v>104</v>
      </c>
    </row>
    <row r="66" spans="1:14" ht="17.25" thickBot="1">
      <c r="A66" s="3"/>
      <c r="B66" s="4" t="s">
        <v>67</v>
      </c>
      <c r="C66" s="4">
        <v>4919</v>
      </c>
      <c r="D66" s="4" t="s">
        <v>104</v>
      </c>
      <c r="F66" s="3"/>
      <c r="G66" s="4" t="s">
        <v>67</v>
      </c>
      <c r="H66" s="4">
        <v>-800</v>
      </c>
      <c r="I66" s="4" t="s">
        <v>104</v>
      </c>
      <c r="K66" s="3"/>
      <c r="L66" s="4" t="s">
        <v>67</v>
      </c>
      <c r="M66" s="4">
        <v>600</v>
      </c>
      <c r="N66" s="4" t="s">
        <v>104</v>
      </c>
    </row>
    <row r="67" spans="1:14" ht="17.25" thickBot="1">
      <c r="A67" s="3"/>
      <c r="B67" s="4" t="s">
        <v>68</v>
      </c>
      <c r="C67" s="4">
        <v>4119</v>
      </c>
      <c r="D67" s="4" t="s">
        <v>104</v>
      </c>
      <c r="F67" s="3"/>
      <c r="G67" s="4" t="s">
        <v>68</v>
      </c>
      <c r="H67" s="4">
        <v>-800</v>
      </c>
      <c r="I67" s="4" t="s">
        <v>104</v>
      </c>
      <c r="K67" s="3"/>
      <c r="L67" s="4" t="s">
        <v>68</v>
      </c>
      <c r="M67" s="4">
        <v>0</v>
      </c>
      <c r="N67" s="4" t="s">
        <v>104</v>
      </c>
    </row>
    <row r="68" spans="1:14" ht="17.25" thickBot="1">
      <c r="A68" s="3"/>
      <c r="B68" s="4" t="s">
        <v>69</v>
      </c>
      <c r="C68" s="4">
        <v>3319</v>
      </c>
      <c r="D68" s="4" t="s">
        <v>104</v>
      </c>
      <c r="F68" s="3"/>
      <c r="G68" s="4" t="s">
        <v>69</v>
      </c>
      <c r="H68" s="4">
        <v>-800</v>
      </c>
      <c r="I68" s="4" t="s">
        <v>104</v>
      </c>
      <c r="K68" s="3"/>
      <c r="L68" s="4" t="s">
        <v>69</v>
      </c>
      <c r="M68" s="4">
        <v>0</v>
      </c>
      <c r="N68" s="4" t="s">
        <v>104</v>
      </c>
    </row>
    <row r="69" spans="1:14" ht="17.25" thickBot="1">
      <c r="A69" s="3"/>
      <c r="B69" s="4" t="s">
        <v>70</v>
      </c>
      <c r="C69" s="4">
        <v>2519</v>
      </c>
      <c r="D69" s="4" t="s">
        <v>104</v>
      </c>
      <c r="F69" s="3"/>
      <c r="G69" s="4" t="s">
        <v>70</v>
      </c>
      <c r="H69" s="4">
        <v>-800</v>
      </c>
      <c r="I69" s="4" t="s">
        <v>104</v>
      </c>
      <c r="K69" s="3"/>
      <c r="L69" s="4" t="s">
        <v>70</v>
      </c>
      <c r="M69" s="4">
        <v>0</v>
      </c>
      <c r="N69" s="4" t="s">
        <v>104</v>
      </c>
    </row>
    <row r="70" spans="1:14" ht="17.25" thickBot="1">
      <c r="A70" s="3"/>
      <c r="B70" s="4" t="s">
        <v>71</v>
      </c>
      <c r="C70" s="4">
        <v>1719</v>
      </c>
      <c r="D70" s="4" t="s">
        <v>104</v>
      </c>
      <c r="F70" s="3"/>
      <c r="G70" s="4" t="s">
        <v>71</v>
      </c>
      <c r="H70" s="4">
        <v>-800</v>
      </c>
      <c r="I70" s="4" t="s">
        <v>104</v>
      </c>
      <c r="K70" s="3"/>
      <c r="L70" s="4" t="s">
        <v>71</v>
      </c>
      <c r="M70" s="4">
        <v>0</v>
      </c>
      <c r="N70" s="4" t="s">
        <v>104</v>
      </c>
    </row>
    <row r="71" spans="1:14" ht="17.25" thickBot="1">
      <c r="A71" s="3"/>
      <c r="B71" s="4" t="s">
        <v>72</v>
      </c>
      <c r="C71" s="4">
        <v>919</v>
      </c>
      <c r="D71" s="4" t="s">
        <v>104</v>
      </c>
      <c r="F71" s="3"/>
      <c r="G71" s="4" t="s">
        <v>72</v>
      </c>
      <c r="H71" s="4">
        <v>-800</v>
      </c>
      <c r="I71" s="4" t="s">
        <v>104</v>
      </c>
      <c r="K71" s="3"/>
      <c r="L71" s="4" t="s">
        <v>72</v>
      </c>
      <c r="M71" s="4">
        <v>0</v>
      </c>
      <c r="N71" s="4" t="s">
        <v>104</v>
      </c>
    </row>
    <row r="72" spans="1:14" ht="17.25" thickBot="1">
      <c r="A72" s="3"/>
      <c r="B72" s="4" t="s">
        <v>73</v>
      </c>
      <c r="C72" s="4">
        <v>119</v>
      </c>
      <c r="D72" s="4" t="s">
        <v>104</v>
      </c>
      <c r="F72" s="3"/>
      <c r="G72" s="4" t="s">
        <v>73</v>
      </c>
      <c r="H72" s="4">
        <v>-800</v>
      </c>
      <c r="I72" s="4" t="s">
        <v>104</v>
      </c>
      <c r="K72" s="3"/>
      <c r="L72" s="4" t="s">
        <v>73</v>
      </c>
      <c r="M72" s="4">
        <v>0</v>
      </c>
      <c r="N72" s="4" t="s">
        <v>104</v>
      </c>
    </row>
    <row r="73" spans="1:14" ht="17.25" thickBot="1">
      <c r="A73" s="3"/>
      <c r="B73" s="4" t="s">
        <v>74</v>
      </c>
      <c r="C73" s="4">
        <v>-681</v>
      </c>
      <c r="D73" s="4" t="s">
        <v>104</v>
      </c>
      <c r="F73" s="3"/>
      <c r="G73" s="4" t="s">
        <v>74</v>
      </c>
      <c r="H73" s="4">
        <v>-800</v>
      </c>
      <c r="I73" s="4" t="s">
        <v>104</v>
      </c>
      <c r="K73" s="3"/>
      <c r="L73" s="4" t="s">
        <v>74</v>
      </c>
      <c r="M73" s="4">
        <v>0</v>
      </c>
      <c r="N73" s="4" t="s">
        <v>104</v>
      </c>
    </row>
    <row r="74" spans="1:14" ht="17.25" thickBot="1">
      <c r="A74" s="3"/>
      <c r="B74" s="4" t="s">
        <v>75</v>
      </c>
      <c r="C74" s="4">
        <v>-1481</v>
      </c>
      <c r="D74" s="4" t="s">
        <v>104</v>
      </c>
      <c r="F74" s="3"/>
      <c r="G74" s="4" t="s">
        <v>75</v>
      </c>
      <c r="H74" s="4">
        <v>-800</v>
      </c>
      <c r="I74" s="4" t="s">
        <v>104</v>
      </c>
      <c r="K74" s="3"/>
      <c r="L74" s="4" t="s">
        <v>75</v>
      </c>
      <c r="M74" s="4">
        <v>0</v>
      </c>
      <c r="N74" s="4" t="s">
        <v>104</v>
      </c>
    </row>
    <row r="75" spans="1:14" ht="17.25" thickBot="1">
      <c r="A75" s="3"/>
      <c r="B75" s="4" t="s">
        <v>76</v>
      </c>
      <c r="C75" s="4">
        <v>-2281</v>
      </c>
      <c r="D75" s="4" t="s">
        <v>104</v>
      </c>
      <c r="F75" s="3"/>
      <c r="G75" s="4" t="s">
        <v>76</v>
      </c>
      <c r="H75" s="4">
        <v>-800</v>
      </c>
      <c r="I75" s="4" t="s">
        <v>104</v>
      </c>
      <c r="K75" s="3"/>
      <c r="L75" s="4" t="s">
        <v>76</v>
      </c>
      <c r="M75" s="4">
        <v>0</v>
      </c>
      <c r="N75" s="4" t="s">
        <v>104</v>
      </c>
    </row>
    <row r="76" spans="1:14" ht="17.25" thickBot="1">
      <c r="A76" s="3"/>
      <c r="B76" s="4" t="s">
        <v>77</v>
      </c>
      <c r="C76" s="4">
        <v>-2481</v>
      </c>
      <c r="D76" s="4" t="s">
        <v>104</v>
      </c>
      <c r="F76" s="3"/>
      <c r="G76" s="4" t="s">
        <v>77</v>
      </c>
      <c r="H76" s="4">
        <v>-200</v>
      </c>
      <c r="I76" s="4" t="s">
        <v>104</v>
      </c>
      <c r="K76" s="3"/>
      <c r="L76" s="4" t="s">
        <v>77</v>
      </c>
      <c r="M76" s="4">
        <v>600</v>
      </c>
      <c r="N76" s="4" t="s">
        <v>104</v>
      </c>
    </row>
    <row r="77" spans="1:14" ht="17.25" thickBot="1">
      <c r="A77" s="3"/>
      <c r="B77" s="4" t="s">
        <v>78</v>
      </c>
      <c r="C77" s="4">
        <v>-3881</v>
      </c>
      <c r="D77" s="4" t="s">
        <v>104</v>
      </c>
      <c r="F77" s="3"/>
      <c r="G77" s="4" t="s">
        <v>78</v>
      </c>
      <c r="H77" s="4">
        <v>-1400</v>
      </c>
      <c r="I77" s="4" t="s">
        <v>104</v>
      </c>
      <c r="K77" s="3"/>
      <c r="L77" s="4" t="s">
        <v>78</v>
      </c>
      <c r="M77" s="4">
        <v>-1200</v>
      </c>
      <c r="N77" s="4" t="s">
        <v>104</v>
      </c>
    </row>
    <row r="78" spans="1:14" ht="17.25" thickBot="1">
      <c r="A78" s="3"/>
      <c r="B78" s="4" t="s">
        <v>79</v>
      </c>
      <c r="C78" s="4">
        <v>-4681</v>
      </c>
      <c r="D78" s="4" t="s">
        <v>104</v>
      </c>
      <c r="F78" s="3"/>
      <c r="G78" s="4" t="s">
        <v>79</v>
      </c>
      <c r="H78" s="4">
        <v>-800</v>
      </c>
      <c r="I78" s="4" t="s">
        <v>104</v>
      </c>
      <c r="K78" s="3"/>
      <c r="L78" s="4" t="s">
        <v>79</v>
      </c>
      <c r="M78" s="4">
        <v>600</v>
      </c>
      <c r="N78" s="4" t="s">
        <v>104</v>
      </c>
    </row>
    <row r="79" spans="1:14" ht="17.25" thickBot="1">
      <c r="A79" s="3"/>
      <c r="B79" s="4" t="s">
        <v>80</v>
      </c>
      <c r="C79" s="4">
        <v>-5281</v>
      </c>
      <c r="D79" s="4" t="s">
        <v>104</v>
      </c>
      <c r="F79" s="3"/>
      <c r="G79" s="4" t="s">
        <v>80</v>
      </c>
      <c r="H79" s="4">
        <v>-600</v>
      </c>
      <c r="I79" s="4" t="s">
        <v>104</v>
      </c>
      <c r="K79" s="3"/>
      <c r="L79" s="4" t="s">
        <v>80</v>
      </c>
      <c r="M79" s="4">
        <v>200</v>
      </c>
      <c r="N79" s="4" t="s">
        <v>104</v>
      </c>
    </row>
    <row r="80" spans="1:14" ht="17.25" thickBot="1">
      <c r="A80" s="3"/>
      <c r="B80" s="4" t="s">
        <v>81</v>
      </c>
      <c r="C80" s="4">
        <v>-6681</v>
      </c>
      <c r="D80" s="4" t="s">
        <v>104</v>
      </c>
      <c r="F80" s="3"/>
      <c r="G80" s="4" t="s">
        <v>81</v>
      </c>
      <c r="H80" s="4">
        <v>-1400</v>
      </c>
      <c r="I80" s="4" t="s">
        <v>104</v>
      </c>
      <c r="K80" s="3"/>
      <c r="L80" s="4" t="s">
        <v>81</v>
      </c>
      <c r="M80" s="4">
        <v>-800</v>
      </c>
      <c r="N80" s="4" t="s">
        <v>104</v>
      </c>
    </row>
    <row r="81" spans="1:14" ht="17.25" thickBot="1">
      <c r="A81" s="3"/>
      <c r="B81" s="4" t="s">
        <v>82</v>
      </c>
      <c r="C81" s="4">
        <v>-7481</v>
      </c>
      <c r="D81" s="4" t="s">
        <v>104</v>
      </c>
      <c r="F81" s="3"/>
      <c r="G81" s="4" t="s">
        <v>82</v>
      </c>
      <c r="H81" s="4">
        <v>-800</v>
      </c>
      <c r="I81" s="4" t="s">
        <v>104</v>
      </c>
      <c r="K81" s="3"/>
      <c r="L81" s="4" t="s">
        <v>82</v>
      </c>
      <c r="M81" s="4">
        <v>600</v>
      </c>
      <c r="N81" s="4" t="s">
        <v>104</v>
      </c>
    </row>
    <row r="82" spans="1:14" ht="17.25" thickBot="1">
      <c r="A82" s="3"/>
      <c r="B82" s="4" t="s">
        <v>83</v>
      </c>
      <c r="C82" s="4">
        <v>-281</v>
      </c>
      <c r="D82" s="4" t="s">
        <v>104</v>
      </c>
      <c r="F82" s="3"/>
      <c r="G82" s="4" t="s">
        <v>83</v>
      </c>
      <c r="H82" s="4">
        <v>7200</v>
      </c>
      <c r="I82" s="4" t="s">
        <v>104</v>
      </c>
      <c r="K82" s="3"/>
      <c r="L82" s="4" t="s">
        <v>83</v>
      </c>
      <c r="M82" s="4">
        <v>8000</v>
      </c>
      <c r="N82" s="4" t="s">
        <v>104</v>
      </c>
    </row>
    <row r="83" spans="1:14" ht="17.25" thickBot="1">
      <c r="A83" s="3"/>
      <c r="B83" s="4" t="s">
        <v>84</v>
      </c>
      <c r="C83" s="4">
        <v>6919</v>
      </c>
      <c r="D83" s="4" t="s">
        <v>104</v>
      </c>
      <c r="F83" s="3"/>
      <c r="G83" s="4" t="s">
        <v>84</v>
      </c>
      <c r="H83" s="4">
        <v>7200</v>
      </c>
      <c r="I83" s="4" t="s">
        <v>104</v>
      </c>
      <c r="K83" s="3"/>
      <c r="L83" s="4" t="s">
        <v>84</v>
      </c>
      <c r="M83" s="4">
        <v>0</v>
      </c>
      <c r="N83" s="4" t="s">
        <v>104</v>
      </c>
    </row>
    <row r="84" spans="1:14" ht="17.25" thickBot="1">
      <c r="A84" s="3"/>
      <c r="B84" s="4" t="s">
        <v>85</v>
      </c>
      <c r="C84" s="4">
        <v>6119</v>
      </c>
      <c r="D84" s="4" t="s">
        <v>104</v>
      </c>
      <c r="F84" s="3"/>
      <c r="G84" s="4" t="s">
        <v>85</v>
      </c>
      <c r="H84" s="4">
        <v>-800</v>
      </c>
      <c r="I84" s="4" t="s">
        <v>104</v>
      </c>
      <c r="K84" s="3"/>
      <c r="L84" s="4" t="s">
        <v>85</v>
      </c>
      <c r="M84" s="4">
        <v>-8000</v>
      </c>
      <c r="N84" s="4" t="s">
        <v>104</v>
      </c>
    </row>
    <row r="85" spans="1:14" ht="17.25" thickBot="1">
      <c r="A85" s="3"/>
      <c r="B85" s="4" t="s">
        <v>86</v>
      </c>
      <c r="C85" s="4">
        <v>5519</v>
      </c>
      <c r="D85" s="4" t="s">
        <v>104</v>
      </c>
      <c r="F85" s="3"/>
      <c r="G85" s="4" t="s">
        <v>86</v>
      </c>
      <c r="H85" s="4">
        <v>-600</v>
      </c>
      <c r="I85" s="4" t="s">
        <v>104</v>
      </c>
      <c r="K85" s="3"/>
      <c r="L85" s="4" t="s">
        <v>86</v>
      </c>
      <c r="M85" s="4">
        <v>200</v>
      </c>
      <c r="N85" s="4" t="s">
        <v>104</v>
      </c>
    </row>
    <row r="86" spans="1:14" ht="17.25" thickBot="1">
      <c r="A86" s="3"/>
      <c r="B86" s="4" t="s">
        <v>87</v>
      </c>
      <c r="C86" s="4">
        <v>4919</v>
      </c>
      <c r="D86" s="4" t="s">
        <v>104</v>
      </c>
      <c r="F86" s="3"/>
      <c r="G86" s="4" t="s">
        <v>87</v>
      </c>
      <c r="H86" s="4">
        <v>-600</v>
      </c>
      <c r="I86" s="4" t="s">
        <v>104</v>
      </c>
      <c r="K86" s="3"/>
      <c r="L86" s="4" t="s">
        <v>87</v>
      </c>
      <c r="M86" s="4">
        <v>0</v>
      </c>
      <c r="N86" s="4" t="s">
        <v>104</v>
      </c>
    </row>
    <row r="87" spans="1:14" ht="17.25" thickBot="1">
      <c r="A87" s="3"/>
      <c r="B87" s="4" t="s">
        <v>88</v>
      </c>
      <c r="C87" s="4">
        <v>4119</v>
      </c>
      <c r="D87" s="4" t="s">
        <v>104</v>
      </c>
      <c r="F87" s="3"/>
      <c r="G87" s="4" t="s">
        <v>88</v>
      </c>
      <c r="H87" s="4">
        <v>-800</v>
      </c>
      <c r="I87" s="4" t="s">
        <v>104</v>
      </c>
      <c r="K87" s="3"/>
      <c r="L87" s="4" t="s">
        <v>88</v>
      </c>
      <c r="M87" s="4">
        <v>-200</v>
      </c>
      <c r="N87" s="4" t="s">
        <v>104</v>
      </c>
    </row>
    <row r="88" spans="1:14" ht="17.25" thickBot="1">
      <c r="A88" s="3"/>
      <c r="B88" s="4" t="s">
        <v>89</v>
      </c>
      <c r="C88" s="4">
        <v>3919</v>
      </c>
      <c r="D88" s="4" t="s">
        <v>104</v>
      </c>
      <c r="F88" s="3"/>
      <c r="G88" s="4" t="s">
        <v>89</v>
      </c>
      <c r="H88" s="4">
        <v>-200</v>
      </c>
      <c r="I88" s="4" t="s">
        <v>104</v>
      </c>
      <c r="K88" s="3"/>
      <c r="L88" s="4" t="s">
        <v>89</v>
      </c>
      <c r="M88" s="4">
        <v>600</v>
      </c>
      <c r="N88" s="4" t="s">
        <v>104</v>
      </c>
    </row>
    <row r="89" spans="1:14" ht="17.25" thickBot="1">
      <c r="A89" s="3"/>
      <c r="B89" s="4" t="s">
        <v>90</v>
      </c>
      <c r="C89" s="4">
        <v>2519</v>
      </c>
      <c r="D89" s="4" t="s">
        <v>104</v>
      </c>
      <c r="F89" s="3"/>
      <c r="G89" s="4" t="s">
        <v>90</v>
      </c>
      <c r="H89" s="4">
        <v>-1400</v>
      </c>
      <c r="I89" s="4" t="s">
        <v>104</v>
      </c>
      <c r="K89" s="3"/>
      <c r="L89" s="4" t="s">
        <v>90</v>
      </c>
      <c r="M89" s="4">
        <v>-1200</v>
      </c>
      <c r="N89" s="4" t="s">
        <v>104</v>
      </c>
    </row>
    <row r="90" spans="1:14" ht="17.25" thickBot="1">
      <c r="A90" s="3"/>
      <c r="B90" s="4" t="s">
        <v>91</v>
      </c>
      <c r="C90" s="4">
        <v>1719</v>
      </c>
      <c r="D90" s="4" t="s">
        <v>104</v>
      </c>
      <c r="F90" s="3"/>
      <c r="G90" s="4" t="s">
        <v>91</v>
      </c>
      <c r="H90" s="4">
        <v>-800</v>
      </c>
      <c r="I90" s="4" t="s">
        <v>104</v>
      </c>
      <c r="K90" s="3"/>
      <c r="L90" s="4" t="s">
        <v>91</v>
      </c>
      <c r="M90" s="4">
        <v>600</v>
      </c>
      <c r="N90" s="4" t="s">
        <v>104</v>
      </c>
    </row>
    <row r="91" spans="1:14" ht="17.25" thickBot="1">
      <c r="A91" s="3"/>
      <c r="B91" s="4" t="s">
        <v>92</v>
      </c>
      <c r="C91" s="4">
        <v>1519</v>
      </c>
      <c r="D91" s="4" t="s">
        <v>104</v>
      </c>
      <c r="F91" s="3"/>
      <c r="G91" s="4" t="s">
        <v>92</v>
      </c>
      <c r="H91" s="4">
        <v>-200</v>
      </c>
      <c r="I91" s="4" t="s">
        <v>104</v>
      </c>
      <c r="K91" s="3"/>
      <c r="L91" s="4" t="s">
        <v>92</v>
      </c>
      <c r="M91" s="4">
        <v>600</v>
      </c>
      <c r="N91" s="4" t="s">
        <v>104</v>
      </c>
    </row>
    <row r="92" spans="1:14" ht="17.25" thickBot="1">
      <c r="A92" s="3"/>
      <c r="B92" s="4" t="s">
        <v>93</v>
      </c>
      <c r="C92" s="4">
        <v>119</v>
      </c>
      <c r="D92" s="4" t="s">
        <v>104</v>
      </c>
      <c r="F92" s="3"/>
      <c r="G92" s="4" t="s">
        <v>93</v>
      </c>
      <c r="H92" s="4">
        <v>-1400</v>
      </c>
      <c r="I92" s="4" t="s">
        <v>104</v>
      </c>
      <c r="K92" s="3"/>
      <c r="L92" s="4" t="s">
        <v>93</v>
      </c>
      <c r="M92" s="4">
        <v>-1200</v>
      </c>
      <c r="N92" s="4" t="s">
        <v>104</v>
      </c>
    </row>
    <row r="93" spans="1:14" ht="17.25" thickBot="1">
      <c r="A93" s="3"/>
      <c r="B93" s="4" t="s">
        <v>94</v>
      </c>
      <c r="C93" s="4">
        <v>-681</v>
      </c>
      <c r="D93" s="4" t="s">
        <v>104</v>
      </c>
      <c r="F93" s="3"/>
      <c r="G93" s="4" t="s">
        <v>94</v>
      </c>
      <c r="H93" s="4">
        <v>-800</v>
      </c>
      <c r="I93" s="4" t="s">
        <v>104</v>
      </c>
      <c r="K93" s="3"/>
      <c r="L93" s="4" t="s">
        <v>94</v>
      </c>
      <c r="M93" s="4">
        <v>600</v>
      </c>
      <c r="N93" s="4" t="s">
        <v>104</v>
      </c>
    </row>
    <row r="94" spans="1:14" ht="17.25" thickBot="1">
      <c r="A94" s="3"/>
      <c r="B94" s="4" t="s">
        <v>95</v>
      </c>
      <c r="C94" s="4">
        <v>-1481</v>
      </c>
      <c r="D94" s="4" t="s">
        <v>104</v>
      </c>
      <c r="F94" s="3"/>
      <c r="G94" s="4" t="s">
        <v>95</v>
      </c>
      <c r="H94" s="4">
        <v>-800</v>
      </c>
      <c r="I94" s="4" t="s">
        <v>104</v>
      </c>
      <c r="K94" s="3"/>
      <c r="L94" s="4" t="s">
        <v>95</v>
      </c>
      <c r="M94" s="4">
        <v>0</v>
      </c>
      <c r="N94" s="4" t="s">
        <v>104</v>
      </c>
    </row>
    <row r="95" spans="1:14" ht="17.25" thickBot="1">
      <c r="A95" s="3"/>
      <c r="B95" s="4" t="s">
        <v>96</v>
      </c>
      <c r="C95" s="4">
        <v>-2281</v>
      </c>
      <c r="D95" s="4" t="s">
        <v>104</v>
      </c>
      <c r="F95" s="3"/>
      <c r="G95" s="4" t="s">
        <v>96</v>
      </c>
      <c r="H95" s="4">
        <v>-800</v>
      </c>
      <c r="I95" s="4" t="s">
        <v>104</v>
      </c>
      <c r="K95" s="3"/>
      <c r="L95" s="4" t="s">
        <v>96</v>
      </c>
      <c r="M95" s="4">
        <v>0</v>
      </c>
      <c r="N95" s="4" t="s">
        <v>104</v>
      </c>
    </row>
    <row r="96" spans="1:14" ht="17.25" thickBot="1">
      <c r="A96" s="3"/>
      <c r="B96" s="4" t="s">
        <v>97</v>
      </c>
      <c r="C96" s="4">
        <v>-3081</v>
      </c>
      <c r="D96" s="4" t="s">
        <v>104</v>
      </c>
      <c r="F96" s="3"/>
      <c r="G96" s="4" t="s">
        <v>97</v>
      </c>
      <c r="H96" s="4">
        <v>-800</v>
      </c>
      <c r="I96" s="4" t="s">
        <v>104</v>
      </c>
      <c r="K96" s="3"/>
      <c r="L96" s="4" t="s">
        <v>97</v>
      </c>
      <c r="M96" s="4">
        <v>0</v>
      </c>
      <c r="N96" s="4" t="s">
        <v>104</v>
      </c>
    </row>
    <row r="97" spans="1:14" ht="17.25" thickBot="1">
      <c r="A97" s="3"/>
      <c r="B97" s="4" t="s">
        <v>98</v>
      </c>
      <c r="C97" s="4">
        <v>-3881</v>
      </c>
      <c r="D97" s="4" t="s">
        <v>104</v>
      </c>
      <c r="F97" s="3"/>
      <c r="G97" s="4" t="s">
        <v>98</v>
      </c>
      <c r="H97" s="4">
        <v>-800</v>
      </c>
      <c r="I97" s="4" t="s">
        <v>104</v>
      </c>
      <c r="K97" s="3"/>
      <c r="L97" s="4" t="s">
        <v>98</v>
      </c>
      <c r="M97" s="4">
        <v>0</v>
      </c>
      <c r="N97" s="4" t="s">
        <v>104</v>
      </c>
    </row>
    <row r="98" spans="1:14" ht="17.25" thickBot="1">
      <c r="A98" s="3"/>
      <c r="B98" s="4" t="s">
        <v>99</v>
      </c>
      <c r="C98" s="4">
        <v>-4681</v>
      </c>
      <c r="D98" s="4" t="s">
        <v>104</v>
      </c>
      <c r="F98" s="3"/>
      <c r="G98" s="4" t="s">
        <v>99</v>
      </c>
      <c r="H98" s="4">
        <v>-800</v>
      </c>
      <c r="I98" s="4" t="s">
        <v>104</v>
      </c>
      <c r="K98" s="3"/>
      <c r="L98" s="4" t="s">
        <v>99</v>
      </c>
      <c r="M98" s="4">
        <v>0</v>
      </c>
      <c r="N98" s="4" t="s">
        <v>104</v>
      </c>
    </row>
    <row r="99" spans="1:14" ht="17.25" thickBot="1">
      <c r="A99" s="3"/>
      <c r="B99" s="4" t="s">
        <v>100</v>
      </c>
      <c r="C99" s="4">
        <v>-5681</v>
      </c>
      <c r="D99" s="4" t="s">
        <v>104</v>
      </c>
      <c r="F99" s="3"/>
      <c r="G99" s="4" t="s">
        <v>100</v>
      </c>
      <c r="H99" s="4">
        <v>-1000</v>
      </c>
      <c r="I99" s="4" t="s">
        <v>104</v>
      </c>
      <c r="K99" s="3"/>
      <c r="L99" s="4" t="s">
        <v>100</v>
      </c>
      <c r="M99" s="4">
        <v>-200</v>
      </c>
      <c r="N99" s="4" t="s">
        <v>104</v>
      </c>
    </row>
    <row r="100" spans="1:14" ht="17.25" thickBot="1">
      <c r="A100" s="3"/>
      <c r="B100" s="4" t="s">
        <v>101</v>
      </c>
      <c r="C100" s="4">
        <v>-6681</v>
      </c>
      <c r="D100" s="4" t="s">
        <v>104</v>
      </c>
      <c r="F100" s="3"/>
      <c r="G100" s="4" t="s">
        <v>101</v>
      </c>
      <c r="H100" s="4">
        <v>-1000</v>
      </c>
      <c r="I100" s="4" t="s">
        <v>104</v>
      </c>
      <c r="K100" s="3"/>
      <c r="L100" s="4" t="s">
        <v>101</v>
      </c>
      <c r="M100" s="4">
        <v>0</v>
      </c>
      <c r="N100" s="4" t="s">
        <v>104</v>
      </c>
    </row>
    <row r="101" spans="1:14" ht="17.25" thickBot="1">
      <c r="A101" s="3"/>
      <c r="B101" s="4" t="s">
        <v>102</v>
      </c>
      <c r="C101" s="4">
        <v>-7481</v>
      </c>
      <c r="D101" s="4" t="s">
        <v>104</v>
      </c>
      <c r="F101" s="3"/>
      <c r="G101" s="4" t="s">
        <v>102</v>
      </c>
      <c r="H101" s="4">
        <v>-800</v>
      </c>
      <c r="I101" s="4" t="s">
        <v>104</v>
      </c>
      <c r="K101" s="3"/>
      <c r="L101" s="4" t="s">
        <v>102</v>
      </c>
      <c r="M101" s="4">
        <v>200</v>
      </c>
      <c r="N101" s="4" t="s">
        <v>104</v>
      </c>
    </row>
    <row r="102" spans="1:14" ht="17.25" thickBot="1">
      <c r="A102" s="3"/>
      <c r="B102" s="4" t="s">
        <v>103</v>
      </c>
      <c r="C102" s="4">
        <v>-281</v>
      </c>
      <c r="D102" s="4" t="s">
        <v>104</v>
      </c>
      <c r="F102" s="3"/>
      <c r="G102" s="4" t="s">
        <v>103</v>
      </c>
      <c r="H102" s="4">
        <v>7200</v>
      </c>
      <c r="I102" s="4" t="s">
        <v>104</v>
      </c>
      <c r="K102" s="3"/>
      <c r="L102" s="4" t="s">
        <v>103</v>
      </c>
      <c r="M102" s="4">
        <v>8000</v>
      </c>
      <c r="N102" s="4" t="s">
        <v>104</v>
      </c>
    </row>
    <row r="103" spans="1:14" ht="17.25" thickBot="1">
      <c r="A103" s="3"/>
      <c r="B103" s="4" t="s">
        <v>105</v>
      </c>
      <c r="C103" s="4">
        <v>7519</v>
      </c>
      <c r="D103" s="4" t="s">
        <v>104</v>
      </c>
      <c r="F103" s="3"/>
      <c r="G103" s="4" t="s">
        <v>105</v>
      </c>
      <c r="H103" s="4">
        <v>7800</v>
      </c>
      <c r="I103" s="4" t="s">
        <v>104</v>
      </c>
      <c r="K103" s="3"/>
      <c r="L103" s="4" t="s">
        <v>105</v>
      </c>
      <c r="M103" s="4">
        <v>600</v>
      </c>
      <c r="N103" s="4" t="s">
        <v>104</v>
      </c>
    </row>
    <row r="104" spans="1:14" ht="17.25" thickBot="1">
      <c r="A104" s="3"/>
      <c r="B104" s="4" t="s">
        <v>106</v>
      </c>
      <c r="C104" s="4">
        <v>6119</v>
      </c>
      <c r="D104" s="4" t="s">
        <v>104</v>
      </c>
      <c r="F104" s="3"/>
      <c r="G104" s="4" t="s">
        <v>106</v>
      </c>
      <c r="H104" s="4">
        <v>-1400</v>
      </c>
      <c r="I104" s="4" t="s">
        <v>104</v>
      </c>
      <c r="K104" s="3"/>
      <c r="L104" s="4" t="s">
        <v>106</v>
      </c>
      <c r="M104" s="4">
        <v>-9200</v>
      </c>
      <c r="N104" s="4" t="s">
        <v>104</v>
      </c>
    </row>
    <row r="105" spans="1:14" ht="17.25" thickBot="1">
      <c r="A105" s="3"/>
      <c r="B105" s="4" t="s">
        <v>107</v>
      </c>
      <c r="C105" s="4">
        <v>5519</v>
      </c>
      <c r="D105" s="4" t="s">
        <v>104</v>
      </c>
      <c r="F105" s="3"/>
      <c r="G105" s="4" t="s">
        <v>107</v>
      </c>
      <c r="H105" s="4">
        <v>-600</v>
      </c>
      <c r="I105" s="4" t="s">
        <v>104</v>
      </c>
      <c r="K105" s="3"/>
      <c r="L105" s="4" t="s">
        <v>107</v>
      </c>
      <c r="M105" s="4">
        <v>800</v>
      </c>
      <c r="N105" s="4" t="s">
        <v>104</v>
      </c>
    </row>
    <row r="106" spans="1:14" ht="17.25" thickBot="1">
      <c r="A106" s="3"/>
      <c r="B106" s="4" t="s">
        <v>108</v>
      </c>
      <c r="C106" s="4">
        <v>5519</v>
      </c>
      <c r="D106" s="4" t="s">
        <v>104</v>
      </c>
      <c r="F106" s="3"/>
      <c r="G106" s="4" t="s">
        <v>108</v>
      </c>
      <c r="H106" s="4">
        <v>0</v>
      </c>
      <c r="I106" s="4" t="s">
        <v>104</v>
      </c>
      <c r="K106" s="3"/>
      <c r="L106" s="4" t="s">
        <v>108</v>
      </c>
      <c r="M106" s="4">
        <v>600</v>
      </c>
      <c r="N106" s="4" t="s">
        <v>104</v>
      </c>
    </row>
    <row r="107" spans="1:14" ht="17.25" thickBot="1">
      <c r="A107" s="3"/>
      <c r="B107" s="4" t="s">
        <v>109</v>
      </c>
      <c r="C107" s="4">
        <v>4119</v>
      </c>
      <c r="D107" s="4" t="s">
        <v>104</v>
      </c>
      <c r="F107" s="3"/>
      <c r="G107" s="4" t="s">
        <v>109</v>
      </c>
      <c r="H107" s="4">
        <v>-1400</v>
      </c>
      <c r="I107" s="4" t="s">
        <v>104</v>
      </c>
      <c r="K107" s="3"/>
      <c r="L107" s="4" t="s">
        <v>109</v>
      </c>
      <c r="M107" s="4">
        <v>-1400</v>
      </c>
      <c r="N107" s="4" t="s">
        <v>104</v>
      </c>
    </row>
    <row r="108" spans="1:14" ht="17.25" thickBot="1">
      <c r="A108" s="3"/>
      <c r="B108" s="4" t="s">
        <v>110</v>
      </c>
      <c r="C108" s="4">
        <v>3319</v>
      </c>
      <c r="D108" s="4" t="s">
        <v>104</v>
      </c>
      <c r="F108" s="3"/>
      <c r="G108" s="4" t="s">
        <v>110</v>
      </c>
      <c r="H108" s="4">
        <v>-800</v>
      </c>
      <c r="I108" s="4" t="s">
        <v>104</v>
      </c>
      <c r="K108" s="3"/>
      <c r="L108" s="4" t="s">
        <v>110</v>
      </c>
      <c r="M108" s="4">
        <v>600</v>
      </c>
      <c r="N108" s="4" t="s">
        <v>104</v>
      </c>
    </row>
    <row r="109" spans="1:14" ht="17.25" thickBot="1">
      <c r="A109" s="3"/>
      <c r="B109" s="4" t="s">
        <v>111</v>
      </c>
      <c r="C109" s="4">
        <v>2519</v>
      </c>
      <c r="D109" s="4" t="s">
        <v>104</v>
      </c>
      <c r="F109" s="3"/>
      <c r="G109" s="4" t="s">
        <v>111</v>
      </c>
      <c r="H109" s="4">
        <v>-800</v>
      </c>
      <c r="I109" s="4" t="s">
        <v>104</v>
      </c>
      <c r="K109" s="3"/>
      <c r="L109" s="4" t="s">
        <v>111</v>
      </c>
      <c r="M109" s="4">
        <v>0</v>
      </c>
      <c r="N109" s="4" t="s">
        <v>104</v>
      </c>
    </row>
    <row r="110" spans="1:14" ht="17.25" thickBot="1">
      <c r="A110" s="3"/>
      <c r="B110" s="4" t="s">
        <v>112</v>
      </c>
      <c r="C110" s="4">
        <v>1719</v>
      </c>
      <c r="D110" s="4" t="s">
        <v>104</v>
      </c>
      <c r="F110" s="3"/>
      <c r="G110" s="4" t="s">
        <v>112</v>
      </c>
      <c r="H110" s="4">
        <v>-800</v>
      </c>
      <c r="I110" s="4" t="s">
        <v>104</v>
      </c>
      <c r="K110" s="3"/>
      <c r="L110" s="4" t="s">
        <v>112</v>
      </c>
      <c r="M110" s="4">
        <v>0</v>
      </c>
      <c r="N110" s="4" t="s">
        <v>104</v>
      </c>
    </row>
    <row r="111" spans="1:14" ht="17.25" thickBot="1">
      <c r="A111" s="3"/>
      <c r="B111" s="4" t="s">
        <v>113</v>
      </c>
      <c r="C111" s="4">
        <v>919</v>
      </c>
      <c r="D111" s="4" t="s">
        <v>104</v>
      </c>
      <c r="F111" s="3"/>
      <c r="G111" s="4" t="s">
        <v>113</v>
      </c>
      <c r="H111" s="4">
        <v>-800</v>
      </c>
      <c r="I111" s="4" t="s">
        <v>104</v>
      </c>
      <c r="K111" s="3"/>
      <c r="L111" s="4" t="s">
        <v>113</v>
      </c>
      <c r="M111" s="4">
        <v>0</v>
      </c>
      <c r="N111" s="4" t="s">
        <v>104</v>
      </c>
    </row>
    <row r="112" spans="1:14" ht="17.25" thickBot="1">
      <c r="A112" s="3"/>
      <c r="B112" s="4" t="s">
        <v>114</v>
      </c>
      <c r="C112" s="4">
        <v>119</v>
      </c>
      <c r="D112" s="4" t="s">
        <v>104</v>
      </c>
      <c r="F112" s="3"/>
      <c r="G112" s="4" t="s">
        <v>114</v>
      </c>
      <c r="H112" s="4">
        <v>-800</v>
      </c>
      <c r="I112" s="4" t="s">
        <v>104</v>
      </c>
      <c r="K112" s="3"/>
      <c r="L112" s="4" t="s">
        <v>114</v>
      </c>
      <c r="M112" s="4">
        <v>0</v>
      </c>
      <c r="N112" s="4" t="s">
        <v>104</v>
      </c>
    </row>
    <row r="113" spans="1:14" ht="17.25" thickBot="1">
      <c r="A113" s="3"/>
      <c r="B113" s="4" t="s">
        <v>115</v>
      </c>
      <c r="C113" s="4">
        <v>-681</v>
      </c>
      <c r="D113" s="4" t="s">
        <v>104</v>
      </c>
      <c r="F113" s="3"/>
      <c r="G113" s="4" t="s">
        <v>115</v>
      </c>
      <c r="H113" s="4">
        <v>-800</v>
      </c>
      <c r="I113" s="4" t="s">
        <v>104</v>
      </c>
      <c r="K113" s="3"/>
      <c r="L113" s="4" t="s">
        <v>115</v>
      </c>
      <c r="M113" s="4">
        <v>0</v>
      </c>
      <c r="N113" s="4" t="s">
        <v>104</v>
      </c>
    </row>
    <row r="114" spans="1:14" ht="17.25" thickBot="1">
      <c r="A114" s="3"/>
      <c r="B114" s="4" t="s">
        <v>116</v>
      </c>
      <c r="C114" s="4">
        <v>-881</v>
      </c>
      <c r="D114" s="4" t="s">
        <v>104</v>
      </c>
      <c r="F114" s="3"/>
      <c r="G114" s="4" t="s">
        <v>116</v>
      </c>
      <c r="H114" s="4">
        <v>-200</v>
      </c>
      <c r="I114" s="4" t="s">
        <v>104</v>
      </c>
      <c r="K114" s="3"/>
      <c r="L114" s="4" t="s">
        <v>116</v>
      </c>
      <c r="M114" s="4">
        <v>600</v>
      </c>
      <c r="N114" s="4" t="s">
        <v>104</v>
      </c>
    </row>
    <row r="115" spans="1:14" ht="17.25" thickBot="1">
      <c r="A115" s="3"/>
      <c r="B115" s="4" t="s">
        <v>117</v>
      </c>
      <c r="C115" s="4">
        <v>-2281</v>
      </c>
      <c r="D115" s="4" t="s">
        <v>104</v>
      </c>
      <c r="F115" s="3"/>
      <c r="G115" s="4" t="s">
        <v>117</v>
      </c>
      <c r="H115" s="4">
        <v>-1400</v>
      </c>
      <c r="I115" s="4" t="s">
        <v>104</v>
      </c>
      <c r="K115" s="3"/>
      <c r="L115" s="4" t="s">
        <v>117</v>
      </c>
      <c r="M115" s="4">
        <v>-1200</v>
      </c>
      <c r="N115" s="4" t="s">
        <v>104</v>
      </c>
    </row>
    <row r="116" spans="1:14" ht="17.25" thickBot="1">
      <c r="A116" s="3"/>
      <c r="B116" s="4" t="s">
        <v>118</v>
      </c>
      <c r="C116" s="4">
        <v>-3081</v>
      </c>
      <c r="D116" s="4" t="s">
        <v>104</v>
      </c>
      <c r="F116" s="3"/>
      <c r="G116" s="4" t="s">
        <v>118</v>
      </c>
      <c r="H116" s="4">
        <v>-800</v>
      </c>
      <c r="I116" s="4" t="s">
        <v>104</v>
      </c>
      <c r="K116" s="3"/>
      <c r="L116" s="4" t="s">
        <v>118</v>
      </c>
      <c r="M116" s="4">
        <v>600</v>
      </c>
      <c r="N116" s="4" t="s">
        <v>104</v>
      </c>
    </row>
    <row r="117" spans="1:14" ht="17.25" thickBot="1">
      <c r="A117" s="3"/>
      <c r="B117" s="4" t="s">
        <v>119</v>
      </c>
      <c r="C117" s="4">
        <v>-3881</v>
      </c>
      <c r="D117" s="4" t="s">
        <v>104</v>
      </c>
      <c r="F117" s="3"/>
      <c r="G117" s="4" t="s">
        <v>119</v>
      </c>
      <c r="H117" s="4">
        <v>-800</v>
      </c>
      <c r="I117" s="4" t="s">
        <v>104</v>
      </c>
      <c r="K117" s="3"/>
      <c r="L117" s="4" t="s">
        <v>119</v>
      </c>
      <c r="M117" s="4">
        <v>0</v>
      </c>
      <c r="N117" s="4" t="s">
        <v>104</v>
      </c>
    </row>
    <row r="118" spans="1:14" ht="17.25" thickBot="1">
      <c r="A118" s="3"/>
      <c r="B118" s="4" t="s">
        <v>120</v>
      </c>
      <c r="C118" s="4">
        <v>-4681</v>
      </c>
      <c r="D118" s="4" t="s">
        <v>104</v>
      </c>
      <c r="F118" s="3"/>
      <c r="G118" s="4" t="s">
        <v>120</v>
      </c>
      <c r="H118" s="4">
        <v>-800</v>
      </c>
      <c r="I118" s="4" t="s">
        <v>104</v>
      </c>
      <c r="K118" s="3"/>
      <c r="L118" s="4" t="s">
        <v>120</v>
      </c>
      <c r="M118" s="4">
        <v>0</v>
      </c>
      <c r="N118" s="4" t="s">
        <v>104</v>
      </c>
    </row>
    <row r="119" spans="1:14" ht="17.25" thickBot="1">
      <c r="A119" s="3"/>
      <c r="B119" s="4" t="s">
        <v>121</v>
      </c>
      <c r="C119" s="4">
        <v>-5881</v>
      </c>
      <c r="D119" s="4" t="s">
        <v>104</v>
      </c>
      <c r="F119" s="3"/>
      <c r="G119" s="4" t="s">
        <v>121</v>
      </c>
      <c r="H119" s="4">
        <v>-1200</v>
      </c>
      <c r="I119" s="4" t="s">
        <v>104</v>
      </c>
      <c r="K119" s="3"/>
      <c r="L119" s="4" t="s">
        <v>121</v>
      </c>
      <c r="M119" s="4">
        <v>-400</v>
      </c>
      <c r="N119" s="4" t="s">
        <v>104</v>
      </c>
    </row>
    <row r="120" spans="1:14" ht="17.25" thickBot="1">
      <c r="A120" s="3"/>
      <c r="B120" s="4" t="s">
        <v>122</v>
      </c>
      <c r="C120" s="4">
        <v>-6681</v>
      </c>
      <c r="D120" s="4" t="s">
        <v>104</v>
      </c>
      <c r="F120" s="3"/>
      <c r="G120" s="4" t="s">
        <v>122</v>
      </c>
      <c r="H120" s="4">
        <v>-800</v>
      </c>
      <c r="I120" s="4" t="s">
        <v>104</v>
      </c>
      <c r="K120" s="3"/>
      <c r="L120" s="4" t="s">
        <v>122</v>
      </c>
      <c r="M120" s="4">
        <v>400</v>
      </c>
      <c r="N120" s="4" t="s">
        <v>104</v>
      </c>
    </row>
    <row r="121" spans="1:14" ht="17.25" thickBot="1">
      <c r="A121" s="3"/>
      <c r="B121" s="4" t="s">
        <v>123</v>
      </c>
      <c r="C121" s="4">
        <v>-7481</v>
      </c>
      <c r="D121" s="4" t="s">
        <v>104</v>
      </c>
      <c r="F121" s="3"/>
      <c r="G121" s="4" t="s">
        <v>123</v>
      </c>
      <c r="H121" s="4">
        <v>-800</v>
      </c>
      <c r="I121" s="4" t="s">
        <v>104</v>
      </c>
      <c r="K121" s="3"/>
      <c r="L121" s="4" t="s">
        <v>123</v>
      </c>
      <c r="M121" s="4">
        <v>0</v>
      </c>
      <c r="N121" s="4" t="s">
        <v>104</v>
      </c>
    </row>
    <row r="122" spans="1:14" ht="17.25" thickBot="1">
      <c r="A122" s="3"/>
      <c r="B122" s="4" t="s">
        <v>124</v>
      </c>
      <c r="C122" s="4">
        <v>-281</v>
      </c>
      <c r="D122" s="4" t="s">
        <v>104</v>
      </c>
      <c r="F122" s="3"/>
      <c r="G122" s="4" t="s">
        <v>124</v>
      </c>
      <c r="H122" s="4">
        <v>7200</v>
      </c>
      <c r="I122" s="4" t="s">
        <v>104</v>
      </c>
      <c r="K122" s="3"/>
      <c r="L122" s="4" t="s">
        <v>124</v>
      </c>
      <c r="M122" s="4">
        <v>8000</v>
      </c>
      <c r="N122" s="4" t="s">
        <v>104</v>
      </c>
    </row>
    <row r="123" spans="1:14" ht="17.25" thickBot="1">
      <c r="A123" s="3"/>
      <c r="B123" s="4" t="s">
        <v>125</v>
      </c>
      <c r="C123" s="4">
        <v>7519</v>
      </c>
      <c r="D123" s="4" t="s">
        <v>104</v>
      </c>
      <c r="F123" s="3"/>
      <c r="G123" s="4" t="s">
        <v>125</v>
      </c>
      <c r="H123" s="4">
        <v>7800</v>
      </c>
      <c r="I123" s="4" t="s">
        <v>104</v>
      </c>
      <c r="K123" s="3"/>
      <c r="L123" s="4" t="s">
        <v>125</v>
      </c>
      <c r="M123" s="4">
        <v>600</v>
      </c>
      <c r="N123" s="4" t="s">
        <v>104</v>
      </c>
    </row>
    <row r="124" spans="1:14" ht="17.25" thickBot="1">
      <c r="A124" s="3"/>
      <c r="B124" s="4" t="s">
        <v>126</v>
      </c>
      <c r="C124" s="4">
        <v>6119</v>
      </c>
      <c r="D124" s="4" t="s">
        <v>104</v>
      </c>
      <c r="F124" s="3"/>
      <c r="G124" s="4" t="s">
        <v>126</v>
      </c>
      <c r="H124" s="4">
        <v>-1400</v>
      </c>
      <c r="I124" s="4" t="s">
        <v>104</v>
      </c>
      <c r="K124" s="3"/>
      <c r="L124" s="4" t="s">
        <v>126</v>
      </c>
      <c r="M124" s="4">
        <v>-9200</v>
      </c>
      <c r="N124" s="4" t="s">
        <v>104</v>
      </c>
    </row>
    <row r="125" spans="1:14" ht="17.25" thickBot="1">
      <c r="A125" s="3"/>
      <c r="B125" s="4" t="s">
        <v>127</v>
      </c>
      <c r="C125" s="4">
        <v>5319</v>
      </c>
      <c r="D125" s="4" t="s">
        <v>104</v>
      </c>
      <c r="F125" s="3"/>
      <c r="G125" s="4" t="s">
        <v>127</v>
      </c>
      <c r="H125" s="4">
        <v>-800</v>
      </c>
      <c r="I125" s="4" t="s">
        <v>104</v>
      </c>
      <c r="K125" s="3"/>
      <c r="L125" s="4" t="s">
        <v>127</v>
      </c>
      <c r="M125" s="4">
        <v>600</v>
      </c>
      <c r="N125" s="4" t="s">
        <v>104</v>
      </c>
    </row>
    <row r="126" spans="1:14" ht="17.25" thickBot="1">
      <c r="A126" s="3"/>
      <c r="B126" s="4" t="s">
        <v>128</v>
      </c>
      <c r="C126" s="4">
        <v>4519</v>
      </c>
      <c r="D126" s="4" t="s">
        <v>104</v>
      </c>
      <c r="F126" s="3"/>
      <c r="G126" s="4" t="s">
        <v>128</v>
      </c>
      <c r="H126" s="4">
        <v>-800</v>
      </c>
      <c r="I126" s="4" t="s">
        <v>104</v>
      </c>
      <c r="K126" s="3"/>
      <c r="L126" s="4" t="s">
        <v>128</v>
      </c>
      <c r="M126" s="4">
        <v>0</v>
      </c>
      <c r="N126" s="4" t="s">
        <v>104</v>
      </c>
    </row>
    <row r="127" spans="1:14" ht="17.25" thickBot="1">
      <c r="A127" s="3"/>
      <c r="B127" s="4" t="s">
        <v>129</v>
      </c>
      <c r="C127" s="4">
        <v>3919</v>
      </c>
      <c r="D127" s="4" t="s">
        <v>104</v>
      </c>
      <c r="F127" s="3"/>
      <c r="G127" s="4" t="s">
        <v>129</v>
      </c>
      <c r="H127" s="4">
        <v>-600</v>
      </c>
      <c r="I127" s="4" t="s">
        <v>104</v>
      </c>
      <c r="K127" s="3"/>
      <c r="L127" s="4" t="s">
        <v>129</v>
      </c>
      <c r="M127" s="4">
        <v>200</v>
      </c>
      <c r="N127" s="4" t="s">
        <v>104</v>
      </c>
    </row>
    <row r="128" spans="1:14" ht="17.25" thickBot="1">
      <c r="A128" s="3"/>
      <c r="B128" s="4" t="s">
        <v>130</v>
      </c>
      <c r="C128" s="4">
        <v>3319</v>
      </c>
      <c r="D128" s="4" t="s">
        <v>104</v>
      </c>
      <c r="F128" s="3"/>
      <c r="G128" s="4" t="s">
        <v>130</v>
      </c>
      <c r="H128" s="4">
        <v>-600</v>
      </c>
      <c r="I128" s="4" t="s">
        <v>104</v>
      </c>
      <c r="K128" s="3"/>
      <c r="L128" s="4" t="s">
        <v>130</v>
      </c>
      <c r="M128" s="4">
        <v>0</v>
      </c>
      <c r="N128" s="4" t="s">
        <v>104</v>
      </c>
    </row>
    <row r="129" spans="1:14" ht="17.25" thickBot="1">
      <c r="A129" s="3"/>
      <c r="B129" s="4" t="s">
        <v>131</v>
      </c>
      <c r="C129" s="4">
        <v>2719</v>
      </c>
      <c r="D129" s="4" t="s">
        <v>104</v>
      </c>
      <c r="F129" s="3"/>
      <c r="G129" s="4" t="s">
        <v>131</v>
      </c>
      <c r="H129" s="4">
        <v>-600</v>
      </c>
      <c r="I129" s="4" t="s">
        <v>104</v>
      </c>
      <c r="K129" s="3"/>
      <c r="L129" s="4" t="s">
        <v>131</v>
      </c>
      <c r="M129" s="4">
        <v>0</v>
      </c>
      <c r="N129" s="4" t="s">
        <v>104</v>
      </c>
    </row>
    <row r="130" spans="1:14" ht="17.25" thickBot="1">
      <c r="A130" s="3"/>
      <c r="B130" s="4" t="s">
        <v>132</v>
      </c>
      <c r="C130" s="4">
        <v>2119</v>
      </c>
      <c r="D130" s="4" t="s">
        <v>104</v>
      </c>
      <c r="F130" s="3"/>
      <c r="G130" s="4" t="s">
        <v>132</v>
      </c>
      <c r="H130" s="4">
        <v>-600</v>
      </c>
      <c r="I130" s="4" t="s">
        <v>104</v>
      </c>
      <c r="K130" s="3"/>
      <c r="L130" s="4" t="s">
        <v>132</v>
      </c>
      <c r="M130" s="4">
        <v>0</v>
      </c>
      <c r="N130" s="4" t="s">
        <v>104</v>
      </c>
    </row>
    <row r="131" spans="1:14" ht="17.25" thickBot="1">
      <c r="A131" s="3"/>
      <c r="B131" s="4" t="s">
        <v>133</v>
      </c>
      <c r="C131" s="4">
        <v>919</v>
      </c>
      <c r="D131" s="4" t="s">
        <v>104</v>
      </c>
      <c r="F131" s="3"/>
      <c r="G131" s="4" t="s">
        <v>133</v>
      </c>
      <c r="H131" s="4">
        <v>-1200</v>
      </c>
      <c r="I131" s="4" t="s">
        <v>104</v>
      </c>
      <c r="K131" s="3"/>
      <c r="L131" s="4" t="s">
        <v>133</v>
      </c>
      <c r="M131" s="4">
        <v>-600</v>
      </c>
      <c r="N131" s="4" t="s">
        <v>104</v>
      </c>
    </row>
    <row r="132" spans="1:14" ht="17.25" thickBot="1">
      <c r="A132" s="3"/>
      <c r="B132" s="4" t="s">
        <v>134</v>
      </c>
      <c r="C132" s="4">
        <v>119</v>
      </c>
      <c r="D132" s="4" t="s">
        <v>104</v>
      </c>
      <c r="F132" s="3"/>
      <c r="G132" s="4" t="s">
        <v>134</v>
      </c>
      <c r="H132" s="4">
        <v>-800</v>
      </c>
      <c r="I132" s="4" t="s">
        <v>104</v>
      </c>
      <c r="K132" s="3"/>
      <c r="L132" s="4" t="s">
        <v>134</v>
      </c>
      <c r="M132" s="4">
        <v>400</v>
      </c>
      <c r="N132" s="4" t="s">
        <v>104</v>
      </c>
    </row>
    <row r="133" spans="1:14" ht="17.25" thickBot="1">
      <c r="A133" s="3"/>
      <c r="B133" s="4" t="s">
        <v>135</v>
      </c>
      <c r="C133" s="4">
        <v>-681</v>
      </c>
      <c r="D133" s="4" t="s">
        <v>104</v>
      </c>
      <c r="F133" s="3"/>
      <c r="G133" s="4" t="s">
        <v>135</v>
      </c>
      <c r="H133" s="4">
        <v>-800</v>
      </c>
      <c r="I133" s="4" t="s">
        <v>104</v>
      </c>
      <c r="K133" s="3"/>
      <c r="L133" s="4" t="s">
        <v>135</v>
      </c>
      <c r="M133" s="4">
        <v>0</v>
      </c>
      <c r="N133" s="4" t="s">
        <v>104</v>
      </c>
    </row>
    <row r="134" spans="1:14" ht="17.25" thickBot="1">
      <c r="A134" s="3"/>
      <c r="B134" s="4" t="s">
        <v>136</v>
      </c>
      <c r="C134" s="4">
        <v>-1481</v>
      </c>
      <c r="D134" s="4" t="s">
        <v>104</v>
      </c>
      <c r="F134" s="3"/>
      <c r="G134" s="4" t="s">
        <v>136</v>
      </c>
      <c r="H134" s="4">
        <v>-800</v>
      </c>
      <c r="I134" s="4" t="s">
        <v>104</v>
      </c>
      <c r="K134" s="3"/>
      <c r="L134" s="4" t="s">
        <v>136</v>
      </c>
      <c r="M134" s="4">
        <v>0</v>
      </c>
      <c r="N134" s="4" t="s">
        <v>104</v>
      </c>
    </row>
    <row r="135" spans="1:14" ht="17.25" thickBot="1">
      <c r="A135" s="3"/>
      <c r="B135" s="4" t="s">
        <v>137</v>
      </c>
      <c r="C135" s="4">
        <v>-2281</v>
      </c>
      <c r="D135" s="4" t="s">
        <v>104</v>
      </c>
      <c r="F135" s="3"/>
      <c r="G135" s="4" t="s">
        <v>137</v>
      </c>
      <c r="H135" s="4">
        <v>-800</v>
      </c>
      <c r="I135" s="4" t="s">
        <v>104</v>
      </c>
      <c r="K135" s="3"/>
      <c r="L135" s="4" t="s">
        <v>137</v>
      </c>
      <c r="M135" s="4">
        <v>0</v>
      </c>
      <c r="N135" s="4" t="s">
        <v>104</v>
      </c>
    </row>
    <row r="136" spans="1:14" ht="17.25" thickBot="1">
      <c r="A136" s="3"/>
      <c r="B136" s="4" t="s">
        <v>138</v>
      </c>
      <c r="C136" s="4">
        <v>-3081</v>
      </c>
      <c r="D136" s="4" t="s">
        <v>104</v>
      </c>
      <c r="F136" s="3"/>
      <c r="G136" s="4" t="s">
        <v>138</v>
      </c>
      <c r="H136" s="4">
        <v>-800</v>
      </c>
      <c r="I136" s="4" t="s">
        <v>104</v>
      </c>
      <c r="K136" s="3"/>
      <c r="L136" s="4" t="s">
        <v>138</v>
      </c>
      <c r="M136" s="4">
        <v>0</v>
      </c>
      <c r="N136" s="4" t="s">
        <v>104</v>
      </c>
    </row>
    <row r="137" spans="1:14" ht="17.25" thickBot="1">
      <c r="A137" s="3"/>
      <c r="B137" s="4" t="s">
        <v>139</v>
      </c>
      <c r="C137" s="4">
        <v>-4081</v>
      </c>
      <c r="D137" s="4" t="s">
        <v>104</v>
      </c>
      <c r="F137" s="3"/>
      <c r="G137" s="4" t="s">
        <v>139</v>
      </c>
      <c r="H137" s="4">
        <v>-1000</v>
      </c>
      <c r="I137" s="4" t="s">
        <v>104</v>
      </c>
      <c r="K137" s="3"/>
      <c r="L137" s="4" t="s">
        <v>139</v>
      </c>
      <c r="M137" s="4">
        <v>-200</v>
      </c>
      <c r="N137" s="4" t="s">
        <v>104</v>
      </c>
    </row>
    <row r="138" spans="1:14" ht="17.25" thickBot="1">
      <c r="A138" s="3"/>
      <c r="B138" s="4" t="s">
        <v>140</v>
      </c>
      <c r="C138" s="4">
        <v>-4481</v>
      </c>
      <c r="D138" s="4" t="s">
        <v>104</v>
      </c>
      <c r="F138" s="3"/>
      <c r="G138" s="4" t="s">
        <v>140</v>
      </c>
      <c r="H138" s="4">
        <v>-400</v>
      </c>
      <c r="I138" s="4" t="s">
        <v>104</v>
      </c>
      <c r="K138" s="3"/>
      <c r="L138" s="4" t="s">
        <v>140</v>
      </c>
      <c r="M138" s="4">
        <v>600</v>
      </c>
      <c r="N138" s="4" t="s">
        <v>104</v>
      </c>
    </row>
    <row r="139" spans="1:14" ht="17.25" thickBot="1">
      <c r="A139" s="3"/>
      <c r="B139" s="4" t="s">
        <v>141</v>
      </c>
      <c r="C139" s="4">
        <v>-5881</v>
      </c>
      <c r="D139" s="4" t="s">
        <v>104</v>
      </c>
      <c r="F139" s="3"/>
      <c r="G139" s="4" t="s">
        <v>141</v>
      </c>
      <c r="H139" s="4">
        <v>-1400</v>
      </c>
      <c r="I139" s="4" t="s">
        <v>104</v>
      </c>
      <c r="K139" s="3"/>
      <c r="L139" s="4" t="s">
        <v>141</v>
      </c>
      <c r="M139" s="4">
        <v>-1000</v>
      </c>
      <c r="N139" s="4" t="s">
        <v>104</v>
      </c>
    </row>
    <row r="140" spans="1:14" ht="17.25" thickBot="1">
      <c r="A140" s="3"/>
      <c r="B140" s="4" t="s">
        <v>142</v>
      </c>
      <c r="C140" s="4">
        <v>-6681</v>
      </c>
      <c r="D140" s="4" t="s">
        <v>104</v>
      </c>
      <c r="F140" s="3"/>
      <c r="G140" s="4" t="s">
        <v>142</v>
      </c>
      <c r="H140" s="4">
        <v>-800</v>
      </c>
      <c r="I140" s="4" t="s">
        <v>104</v>
      </c>
      <c r="K140" s="3"/>
      <c r="L140" s="4" t="s">
        <v>142</v>
      </c>
      <c r="M140" s="4">
        <v>600</v>
      </c>
      <c r="N140" s="4" t="s">
        <v>104</v>
      </c>
    </row>
    <row r="141" spans="1:14" ht="17.25" thickBot="1">
      <c r="A141" s="3"/>
      <c r="B141" s="4" t="s">
        <v>143</v>
      </c>
      <c r="C141" s="4">
        <v>-6881</v>
      </c>
      <c r="D141" s="4" t="s">
        <v>104</v>
      </c>
    </row>
    <row r="142" spans="1:14" ht="17.25" thickBot="1">
      <c r="A142" s="3"/>
      <c r="B142" s="4" t="s">
        <v>144</v>
      </c>
      <c r="C142" s="4">
        <v>-281</v>
      </c>
      <c r="D142" s="4" t="s">
        <v>104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8"/>
  <sheetViews>
    <sheetView workbookViewId="0">
      <selection activeCell="G6" sqref="G6"/>
    </sheetView>
  </sheetViews>
  <sheetFormatPr defaultRowHeight="16.5"/>
  <sheetData>
    <row r="1" spans="2:10" ht="17.25" thickBot="1"/>
    <row r="2" spans="2:10" ht="17.25" thickBot="1">
      <c r="B2" s="1"/>
      <c r="C2" s="2" t="s">
        <v>0</v>
      </c>
      <c r="D2" s="2" t="s">
        <v>1</v>
      </c>
      <c r="E2" s="2" t="s">
        <v>2</v>
      </c>
      <c r="G2" s="1"/>
      <c r="H2" s="2" t="s">
        <v>0</v>
      </c>
      <c r="I2" s="2" t="s">
        <v>1</v>
      </c>
      <c r="J2" s="2" t="s">
        <v>2</v>
      </c>
    </row>
    <row r="3" spans="2:10" ht="30.75" thickBot="1">
      <c r="B3" s="3"/>
      <c r="C3" s="4" t="s">
        <v>3</v>
      </c>
      <c r="D3" s="4">
        <v>255</v>
      </c>
      <c r="E3" s="4" t="s">
        <v>311</v>
      </c>
      <c r="G3" s="3"/>
      <c r="H3" s="4" t="s">
        <v>6</v>
      </c>
      <c r="I3" s="4">
        <v>16.537130399999999</v>
      </c>
      <c r="J3" s="4" t="s">
        <v>4</v>
      </c>
    </row>
    <row r="4" spans="2:10" ht="30.75" thickBot="1">
      <c r="B4" s="3"/>
      <c r="C4" s="4" t="s">
        <v>5</v>
      </c>
      <c r="D4" s="4">
        <v>71</v>
      </c>
      <c r="E4" s="4" t="s">
        <v>311</v>
      </c>
      <c r="G4" s="3"/>
      <c r="H4" s="4" t="s">
        <v>7</v>
      </c>
      <c r="I4" s="4">
        <v>16.537130399999999</v>
      </c>
      <c r="J4" s="4" t="s">
        <v>4</v>
      </c>
    </row>
    <row r="5" spans="2:10" ht="30.75" thickBot="1">
      <c r="B5" s="3"/>
      <c r="C5" s="4" t="s">
        <v>6</v>
      </c>
      <c r="D5" s="4">
        <v>12</v>
      </c>
      <c r="E5" s="4" t="s">
        <v>311</v>
      </c>
      <c r="G5" s="3"/>
      <c r="H5" s="4" t="s">
        <v>8</v>
      </c>
      <c r="I5" s="4">
        <v>16.537130399999999</v>
      </c>
      <c r="J5" s="4" t="s">
        <v>4</v>
      </c>
    </row>
    <row r="6" spans="2:10" ht="30.75" thickBot="1">
      <c r="B6" s="3"/>
      <c r="C6" s="4" t="s">
        <v>7</v>
      </c>
      <c r="D6" s="4">
        <v>12</v>
      </c>
      <c r="E6" s="4" t="s">
        <v>311</v>
      </c>
      <c r="G6" s="3"/>
      <c r="H6" s="4" t="s">
        <v>9</v>
      </c>
      <c r="I6" s="4">
        <v>16.537130399999999</v>
      </c>
      <c r="J6" s="4" t="s">
        <v>4</v>
      </c>
    </row>
    <row r="7" spans="2:10" ht="30.75" thickBot="1">
      <c r="B7" s="3"/>
      <c r="C7" s="4" t="s">
        <v>8</v>
      </c>
      <c r="D7" s="4">
        <v>28</v>
      </c>
      <c r="E7" s="4" t="s">
        <v>311</v>
      </c>
      <c r="G7" s="3"/>
      <c r="H7" s="4" t="s">
        <v>10</v>
      </c>
      <c r="I7" s="4">
        <v>16.537130399999999</v>
      </c>
      <c r="J7" s="4" t="s">
        <v>4</v>
      </c>
    </row>
    <row r="8" spans="2:10" ht="30.75" thickBot="1">
      <c r="B8" s="3"/>
      <c r="C8" s="4" t="s">
        <v>9</v>
      </c>
      <c r="D8" s="4">
        <v>22</v>
      </c>
      <c r="E8" s="4" t="s">
        <v>311</v>
      </c>
      <c r="G8" s="3"/>
      <c r="H8" s="4" t="s">
        <v>11</v>
      </c>
      <c r="I8" s="4">
        <v>16.537130399999999</v>
      </c>
      <c r="J8" s="4" t="s">
        <v>4</v>
      </c>
    </row>
    <row r="9" spans="2:10" ht="30.75" thickBot="1">
      <c r="B9" s="3"/>
      <c r="C9" s="4" t="s">
        <v>10</v>
      </c>
      <c r="D9" s="4">
        <v>5</v>
      </c>
      <c r="E9" s="4" t="s">
        <v>311</v>
      </c>
      <c r="G9" s="3"/>
      <c r="H9" s="4" t="s">
        <v>12</v>
      </c>
      <c r="I9" s="4">
        <v>16.537130399999999</v>
      </c>
      <c r="J9" s="4" t="s">
        <v>4</v>
      </c>
    </row>
    <row r="10" spans="2:10" ht="30.75" thickBot="1">
      <c r="B10" s="3"/>
      <c r="C10" s="4" t="s">
        <v>11</v>
      </c>
      <c r="D10" s="4">
        <v>6</v>
      </c>
      <c r="E10" s="4" t="s">
        <v>311</v>
      </c>
      <c r="G10" s="3"/>
      <c r="H10" s="4" t="s">
        <v>13</v>
      </c>
      <c r="I10" s="4">
        <v>1</v>
      </c>
      <c r="J10" s="4" t="s">
        <v>4</v>
      </c>
    </row>
    <row r="11" spans="2:10" ht="30.75" thickBot="1">
      <c r="B11" s="3"/>
      <c r="C11" s="4" t="s">
        <v>12</v>
      </c>
      <c r="D11" s="4">
        <v>17</v>
      </c>
      <c r="E11" s="4" t="s">
        <v>311</v>
      </c>
      <c r="G11" s="3"/>
      <c r="H11" s="4" t="s">
        <v>14</v>
      </c>
      <c r="I11" s="4">
        <v>1</v>
      </c>
      <c r="J11" s="4" t="s">
        <v>4</v>
      </c>
    </row>
    <row r="12" spans="2:10" ht="30.75" thickBot="1">
      <c r="B12" s="3"/>
      <c r="C12" s="4" t="s">
        <v>13</v>
      </c>
      <c r="D12" s="4">
        <v>19</v>
      </c>
      <c r="E12" s="4" t="s">
        <v>311</v>
      </c>
      <c r="G12" s="3"/>
      <c r="H12" s="4" t="s">
        <v>15</v>
      </c>
      <c r="I12" s="4">
        <v>1</v>
      </c>
      <c r="J12" s="4" t="s">
        <v>4</v>
      </c>
    </row>
    <row r="13" spans="2:10" ht="30.75" thickBot="1">
      <c r="B13" s="3"/>
      <c r="C13" s="4" t="s">
        <v>14</v>
      </c>
      <c r="D13" s="4">
        <v>11</v>
      </c>
      <c r="E13" s="4" t="s">
        <v>311</v>
      </c>
      <c r="G13" s="3"/>
      <c r="H13" s="4" t="s">
        <v>16</v>
      </c>
      <c r="I13" s="4">
        <v>1</v>
      </c>
      <c r="J13" s="4" t="s">
        <v>4</v>
      </c>
    </row>
    <row r="14" spans="2:10" ht="30.75" thickBot="1">
      <c r="B14" s="3"/>
      <c r="C14" s="4" t="s">
        <v>15</v>
      </c>
      <c r="D14" s="4">
        <v>19</v>
      </c>
      <c r="E14" s="4" t="s">
        <v>311</v>
      </c>
      <c r="G14" s="3"/>
      <c r="H14" s="4" t="s">
        <v>17</v>
      </c>
      <c r="I14" s="4">
        <v>1</v>
      </c>
      <c r="J14" s="4" t="s">
        <v>4</v>
      </c>
    </row>
    <row r="15" spans="2:10" ht="30.75" thickBot="1">
      <c r="B15" s="3"/>
      <c r="C15" s="4" t="s">
        <v>16</v>
      </c>
      <c r="D15" s="4">
        <v>10</v>
      </c>
      <c r="E15" s="4" t="s">
        <v>311</v>
      </c>
      <c r="G15" s="3"/>
      <c r="H15" s="4" t="s">
        <v>18</v>
      </c>
      <c r="I15" s="4">
        <v>1</v>
      </c>
      <c r="J15" s="4" t="s">
        <v>4</v>
      </c>
    </row>
    <row r="16" spans="2:10" ht="30.75" thickBot="1">
      <c r="B16" s="3"/>
      <c r="C16" s="4" t="s">
        <v>17</v>
      </c>
      <c r="D16" s="4">
        <v>12</v>
      </c>
      <c r="E16" s="4" t="s">
        <v>311</v>
      </c>
      <c r="G16" s="3"/>
      <c r="H16" s="4" t="s">
        <v>19</v>
      </c>
      <c r="I16" s="4">
        <v>1</v>
      </c>
      <c r="J16" s="4" t="s">
        <v>4</v>
      </c>
    </row>
    <row r="17" spans="2:10" ht="30.75" thickBot="1">
      <c r="B17" s="3"/>
      <c r="C17" s="4" t="s">
        <v>18</v>
      </c>
      <c r="D17" s="4">
        <v>6</v>
      </c>
      <c r="E17" s="4" t="s">
        <v>311</v>
      </c>
      <c r="G17" s="3"/>
      <c r="H17" s="4" t="s">
        <v>20</v>
      </c>
      <c r="I17" s="4">
        <v>1</v>
      </c>
      <c r="J17" s="4" t="s">
        <v>4</v>
      </c>
    </row>
    <row r="18" spans="2:10" ht="30.75" thickBot="1">
      <c r="B18" s="3"/>
      <c r="C18" s="4" t="s">
        <v>19</v>
      </c>
      <c r="D18" s="4">
        <v>17</v>
      </c>
      <c r="E18" s="4" t="s">
        <v>311</v>
      </c>
      <c r="G18" s="3"/>
      <c r="H18" s="4" t="s">
        <v>21</v>
      </c>
      <c r="I18" s="4">
        <v>1</v>
      </c>
      <c r="J18" s="4" t="s">
        <v>4</v>
      </c>
    </row>
    <row r="19" spans="2:10" ht="30.75" thickBot="1">
      <c r="B19" s="3"/>
      <c r="C19" s="4" t="s">
        <v>20</v>
      </c>
      <c r="D19" s="4">
        <v>33</v>
      </c>
      <c r="E19" s="4" t="s">
        <v>311</v>
      </c>
      <c r="G19" s="3"/>
      <c r="H19" s="4" t="s">
        <v>22</v>
      </c>
      <c r="I19" s="4">
        <v>1</v>
      </c>
      <c r="J19" s="4" t="s">
        <v>4</v>
      </c>
    </row>
    <row r="20" spans="2:10" ht="30.75" thickBot="1">
      <c r="B20" s="3"/>
      <c r="C20" s="4" t="s">
        <v>21</v>
      </c>
      <c r="D20" s="4">
        <v>11</v>
      </c>
      <c r="E20" s="4" t="s">
        <v>311</v>
      </c>
      <c r="G20" s="3"/>
      <c r="H20" s="4" t="s">
        <v>23</v>
      </c>
      <c r="I20" s="4">
        <v>1</v>
      </c>
      <c r="J20" s="4" t="s">
        <v>4</v>
      </c>
    </row>
    <row r="21" spans="2:10" ht="30.75" thickBot="1">
      <c r="B21" s="3"/>
      <c r="C21" s="4" t="s">
        <v>22</v>
      </c>
      <c r="D21" s="4">
        <v>22</v>
      </c>
      <c r="E21" s="4" t="s">
        <v>311</v>
      </c>
      <c r="G21" s="3"/>
      <c r="H21" s="4" t="s">
        <v>24</v>
      </c>
      <c r="I21" s="4">
        <v>1</v>
      </c>
      <c r="J21" s="4" t="s">
        <v>4</v>
      </c>
    </row>
    <row r="22" spans="2:10" ht="30.75" thickBot="1">
      <c r="B22" s="3"/>
      <c r="C22" s="4" t="s">
        <v>23</v>
      </c>
      <c r="D22" s="4">
        <v>10</v>
      </c>
      <c r="E22" s="4" t="s">
        <v>311</v>
      </c>
      <c r="G22" s="3"/>
      <c r="H22" s="4" t="s">
        <v>25</v>
      </c>
      <c r="I22" s="4">
        <v>1</v>
      </c>
      <c r="J22" s="4" t="s">
        <v>4</v>
      </c>
    </row>
    <row r="23" spans="2:10" ht="30.75" thickBot="1">
      <c r="B23" s="3"/>
      <c r="C23" s="4" t="s">
        <v>24</v>
      </c>
      <c r="D23" s="4">
        <v>19</v>
      </c>
      <c r="E23" s="4" t="s">
        <v>311</v>
      </c>
      <c r="G23" s="3"/>
      <c r="H23" s="4" t="s">
        <v>26</v>
      </c>
      <c r="I23" s="4">
        <v>1</v>
      </c>
      <c r="J23" s="4" t="s">
        <v>4</v>
      </c>
    </row>
    <row r="24" spans="2:10" ht="30.75" thickBot="1">
      <c r="B24" s="3"/>
      <c r="C24" s="4" t="s">
        <v>25</v>
      </c>
      <c r="D24" s="4">
        <v>27</v>
      </c>
      <c r="E24" s="4" t="s">
        <v>311</v>
      </c>
      <c r="G24" s="3"/>
      <c r="H24" s="4" t="s">
        <v>27</v>
      </c>
      <c r="I24" s="4">
        <v>1</v>
      </c>
      <c r="J24" s="4" t="s">
        <v>4</v>
      </c>
    </row>
    <row r="25" spans="2:10" ht="30.75" thickBot="1">
      <c r="B25" s="3"/>
      <c r="C25" s="4" t="s">
        <v>26</v>
      </c>
      <c r="D25" s="4">
        <v>20</v>
      </c>
      <c r="E25" s="4" t="s">
        <v>311</v>
      </c>
      <c r="G25" s="3"/>
      <c r="H25" s="4" t="s">
        <v>28</v>
      </c>
      <c r="I25" s="4">
        <v>1</v>
      </c>
      <c r="J25" s="4" t="s">
        <v>4</v>
      </c>
    </row>
    <row r="26" spans="2:10" ht="30.75" thickBot="1">
      <c r="B26" s="3"/>
      <c r="C26" s="4" t="s">
        <v>27</v>
      </c>
      <c r="D26" s="4">
        <v>12</v>
      </c>
      <c r="E26" s="4" t="s">
        <v>311</v>
      </c>
      <c r="G26" s="3"/>
      <c r="H26" s="4" t="s">
        <v>29</v>
      </c>
      <c r="I26" s="4">
        <v>1</v>
      </c>
      <c r="J26" s="4" t="s">
        <v>4</v>
      </c>
    </row>
    <row r="27" spans="2:10" ht="30.75" thickBot="1">
      <c r="B27" s="3"/>
      <c r="C27" s="4" t="s">
        <v>28</v>
      </c>
      <c r="D27" s="4">
        <v>33</v>
      </c>
      <c r="E27" s="4" t="s">
        <v>311</v>
      </c>
      <c r="G27" s="3"/>
      <c r="H27" s="4" t="s">
        <v>30</v>
      </c>
      <c r="I27" s="4">
        <v>1</v>
      </c>
      <c r="J27" s="4" t="s">
        <v>4</v>
      </c>
    </row>
    <row r="28" spans="2:10" ht="30.75" thickBot="1">
      <c r="B28" s="3"/>
      <c r="C28" s="4" t="s">
        <v>29</v>
      </c>
      <c r="D28" s="4">
        <v>4</v>
      </c>
      <c r="E28" s="4" t="s">
        <v>311</v>
      </c>
      <c r="G28" s="3"/>
      <c r="H28" s="4" t="s">
        <v>31</v>
      </c>
      <c r="I28" s="4">
        <v>1</v>
      </c>
      <c r="J28" s="4" t="s">
        <v>4</v>
      </c>
    </row>
    <row r="29" spans="2:10" ht="30.75" thickBot="1">
      <c r="B29" s="3"/>
      <c r="C29" s="4" t="s">
        <v>30</v>
      </c>
      <c r="D29" s="4">
        <v>16</v>
      </c>
      <c r="E29" s="4" t="s">
        <v>311</v>
      </c>
      <c r="G29" s="3"/>
      <c r="H29" s="4" t="s">
        <v>32</v>
      </c>
      <c r="I29" s="4">
        <v>1</v>
      </c>
      <c r="J29" s="4" t="s">
        <v>4</v>
      </c>
    </row>
    <row r="30" spans="2:10" ht="30.75" thickBot="1">
      <c r="B30" s="3"/>
      <c r="C30" s="4" t="s">
        <v>31</v>
      </c>
      <c r="D30" s="4">
        <v>33</v>
      </c>
      <c r="E30" s="4" t="s">
        <v>311</v>
      </c>
      <c r="G30" s="3"/>
      <c r="H30" s="4" t="s">
        <v>33</v>
      </c>
      <c r="I30" s="4">
        <v>1</v>
      </c>
      <c r="J30" s="4" t="s">
        <v>4</v>
      </c>
    </row>
    <row r="31" spans="2:10" ht="30.75" thickBot="1">
      <c r="B31" s="3"/>
      <c r="C31" s="4" t="s">
        <v>32</v>
      </c>
      <c r="D31" s="4">
        <v>13</v>
      </c>
      <c r="E31" s="4" t="s">
        <v>311</v>
      </c>
      <c r="G31" s="3"/>
      <c r="H31" s="4" t="s">
        <v>34</v>
      </c>
      <c r="I31" s="4">
        <v>1</v>
      </c>
      <c r="J31" s="4" t="s">
        <v>4</v>
      </c>
    </row>
    <row r="32" spans="2:10" ht="30.75" thickBot="1">
      <c r="B32" s="3"/>
      <c r="C32" s="4" t="s">
        <v>33</v>
      </c>
      <c r="D32" s="4">
        <v>50</v>
      </c>
      <c r="E32" s="4" t="s">
        <v>311</v>
      </c>
      <c r="G32" s="3"/>
      <c r="H32" s="4" t="s">
        <v>35</v>
      </c>
      <c r="I32" s="4">
        <v>1</v>
      </c>
      <c r="J32" s="4" t="s">
        <v>4</v>
      </c>
    </row>
    <row r="33" spans="2:10" ht="30.75" thickBot="1">
      <c r="B33" s="3"/>
      <c r="C33" s="4" t="s">
        <v>34</v>
      </c>
      <c r="D33" s="4">
        <v>198</v>
      </c>
      <c r="E33" s="4" t="s">
        <v>311</v>
      </c>
      <c r="G33" s="3"/>
      <c r="H33" s="4" t="s">
        <v>36</v>
      </c>
      <c r="I33" s="4">
        <v>1</v>
      </c>
      <c r="J33" s="4" t="s">
        <v>4</v>
      </c>
    </row>
    <row r="34" spans="2:10" ht="30.75" thickBot="1">
      <c r="B34" s="3"/>
      <c r="C34" s="4" t="s">
        <v>35</v>
      </c>
      <c r="D34" s="4">
        <v>62</v>
      </c>
      <c r="E34" s="4" t="s">
        <v>311</v>
      </c>
      <c r="G34" s="3"/>
      <c r="H34" s="4" t="s">
        <v>37</v>
      </c>
      <c r="I34" s="4">
        <v>1</v>
      </c>
      <c r="J34" s="4" t="s">
        <v>4</v>
      </c>
    </row>
    <row r="35" spans="2:10" ht="30.75" thickBot="1">
      <c r="B35" s="3"/>
      <c r="C35" s="4" t="s">
        <v>36</v>
      </c>
      <c r="D35" s="4">
        <v>10</v>
      </c>
      <c r="E35" s="4" t="s">
        <v>311</v>
      </c>
      <c r="G35" s="3"/>
      <c r="H35" s="4" t="s">
        <v>38</v>
      </c>
      <c r="I35" s="4">
        <v>1</v>
      </c>
      <c r="J35" s="4" t="s">
        <v>4</v>
      </c>
    </row>
    <row r="36" spans="2:10" ht="30.75" thickBot="1">
      <c r="B36" s="3"/>
      <c r="C36" s="4" t="s">
        <v>37</v>
      </c>
      <c r="D36" s="4">
        <v>11</v>
      </c>
      <c r="E36" s="4" t="s">
        <v>311</v>
      </c>
      <c r="G36" s="3"/>
      <c r="H36" s="4" t="s">
        <v>39</v>
      </c>
      <c r="I36" s="4">
        <v>1</v>
      </c>
      <c r="J36" s="4" t="s">
        <v>4</v>
      </c>
    </row>
    <row r="37" spans="2:10" ht="30.75" thickBot="1">
      <c r="B37" s="3"/>
      <c r="C37" s="4" t="s">
        <v>38</v>
      </c>
      <c r="D37" s="4">
        <v>24</v>
      </c>
      <c r="E37" s="4" t="s">
        <v>311</v>
      </c>
      <c r="G37" s="3"/>
      <c r="H37" s="4" t="s">
        <v>40</v>
      </c>
      <c r="I37" s="4">
        <v>1</v>
      </c>
      <c r="J37" s="4" t="s">
        <v>4</v>
      </c>
    </row>
    <row r="38" spans="2:10" ht="30.75" thickBot="1">
      <c r="B38" s="3"/>
      <c r="C38" s="4" t="s">
        <v>39</v>
      </c>
      <c r="D38" s="4">
        <v>18</v>
      </c>
      <c r="E38" s="4" t="s">
        <v>311</v>
      </c>
      <c r="G38" s="3"/>
      <c r="H38" s="4" t="s">
        <v>41</v>
      </c>
      <c r="I38" s="4">
        <v>1</v>
      </c>
      <c r="J38" s="4" t="s">
        <v>4</v>
      </c>
    </row>
    <row r="39" spans="2:10" ht="30.75" thickBot="1">
      <c r="B39" s="3"/>
      <c r="C39" s="4" t="s">
        <v>40</v>
      </c>
      <c r="D39" s="4">
        <v>5</v>
      </c>
      <c r="E39" s="4" t="s">
        <v>311</v>
      </c>
      <c r="G39" s="3"/>
      <c r="H39" s="4" t="s">
        <v>42</v>
      </c>
      <c r="I39" s="4">
        <v>1</v>
      </c>
      <c r="J39" s="4" t="s">
        <v>4</v>
      </c>
    </row>
    <row r="40" spans="2:10" ht="30.75" thickBot="1">
      <c r="B40" s="3"/>
      <c r="C40" s="4" t="s">
        <v>41</v>
      </c>
      <c r="D40" s="4">
        <v>3</v>
      </c>
      <c r="E40" s="4" t="s">
        <v>311</v>
      </c>
      <c r="G40" s="3"/>
      <c r="H40" s="4" t="s">
        <v>43</v>
      </c>
      <c r="I40" s="4">
        <v>1</v>
      </c>
      <c r="J40" s="4" t="s">
        <v>4</v>
      </c>
    </row>
    <row r="41" spans="2:10" ht="30.75" thickBot="1">
      <c r="B41" s="3"/>
      <c r="C41" s="4" t="s">
        <v>42</v>
      </c>
      <c r="D41" s="4">
        <v>13</v>
      </c>
      <c r="E41" s="4" t="s">
        <v>311</v>
      </c>
      <c r="G41" s="3"/>
      <c r="H41" s="4" t="s">
        <v>44</v>
      </c>
      <c r="I41" s="4">
        <v>1</v>
      </c>
      <c r="J41" s="4" t="s">
        <v>4</v>
      </c>
    </row>
    <row r="42" spans="2:10" ht="30.75" thickBot="1">
      <c r="B42" s="3"/>
      <c r="C42" s="4" t="s">
        <v>43</v>
      </c>
      <c r="D42" s="4">
        <v>17</v>
      </c>
      <c r="E42" s="4" t="s">
        <v>311</v>
      </c>
      <c r="G42" s="3"/>
      <c r="H42" s="4" t="s">
        <v>45</v>
      </c>
      <c r="I42" s="4">
        <v>0.87035411600000001</v>
      </c>
      <c r="J42" s="4" t="s">
        <v>4</v>
      </c>
    </row>
    <row r="43" spans="2:10" ht="30.75" thickBot="1">
      <c r="B43" s="3"/>
      <c r="C43" s="4" t="s">
        <v>44</v>
      </c>
      <c r="D43" s="4">
        <v>9</v>
      </c>
      <c r="E43" s="4" t="s">
        <v>311</v>
      </c>
      <c r="G43" s="3"/>
      <c r="H43" s="4" t="s">
        <v>46</v>
      </c>
      <c r="I43" s="4">
        <v>0.87035411600000001</v>
      </c>
      <c r="J43" s="4" t="s">
        <v>4</v>
      </c>
    </row>
    <row r="44" spans="2:10" ht="30.75" thickBot="1">
      <c r="B44" s="3"/>
      <c r="C44" s="4" t="s">
        <v>45</v>
      </c>
      <c r="D44" s="4">
        <v>17</v>
      </c>
      <c r="E44" s="4" t="s">
        <v>311</v>
      </c>
      <c r="G44" s="3"/>
      <c r="H44" s="4" t="s">
        <v>47</v>
      </c>
      <c r="I44" s="4">
        <v>0.87035411600000001</v>
      </c>
      <c r="J44" s="4" t="s">
        <v>4</v>
      </c>
    </row>
    <row r="45" spans="2:10" ht="30.75" thickBot="1">
      <c r="B45" s="3"/>
      <c r="C45" s="4" t="s">
        <v>46</v>
      </c>
      <c r="D45" s="4">
        <v>9</v>
      </c>
      <c r="E45" s="4" t="s">
        <v>311</v>
      </c>
      <c r="G45" s="3"/>
      <c r="H45" s="4" t="s">
        <v>48</v>
      </c>
      <c r="I45" s="4">
        <v>0.87035411600000001</v>
      </c>
      <c r="J45" s="4" t="s">
        <v>4</v>
      </c>
    </row>
    <row r="46" spans="2:10" ht="30.75" thickBot="1">
      <c r="B46" s="3"/>
      <c r="C46" s="4" t="s">
        <v>47</v>
      </c>
      <c r="D46" s="4">
        <v>10</v>
      </c>
      <c r="E46" s="4" t="s">
        <v>311</v>
      </c>
      <c r="G46" s="3"/>
      <c r="H46" s="4" t="s">
        <v>49</v>
      </c>
      <c r="I46" s="4">
        <v>0.87035411600000001</v>
      </c>
      <c r="J46" s="4" t="s">
        <v>4</v>
      </c>
    </row>
    <row r="47" spans="2:10" ht="30.75" thickBot="1">
      <c r="B47" s="3"/>
      <c r="C47" s="4" t="s">
        <v>48</v>
      </c>
      <c r="D47" s="4">
        <v>4</v>
      </c>
      <c r="E47" s="4" t="s">
        <v>311</v>
      </c>
      <c r="G47" s="3"/>
      <c r="H47" s="4" t="s">
        <v>50</v>
      </c>
      <c r="I47" s="4">
        <v>0.87035411600000001</v>
      </c>
      <c r="J47" s="4" t="s">
        <v>4</v>
      </c>
    </row>
    <row r="48" spans="2:10" ht="30.75" thickBot="1">
      <c r="B48" s="3"/>
      <c r="C48" s="4" t="s">
        <v>49</v>
      </c>
      <c r="D48" s="4">
        <v>16</v>
      </c>
      <c r="E48" s="4" t="s">
        <v>311</v>
      </c>
      <c r="G48" s="3"/>
      <c r="H48" s="4" t="s">
        <v>51</v>
      </c>
      <c r="I48" s="4">
        <v>0.87035411600000001</v>
      </c>
      <c r="J48" s="4" t="s">
        <v>4</v>
      </c>
    </row>
    <row r="49" spans="2:10" ht="30.75" thickBot="1">
      <c r="B49" s="3"/>
      <c r="C49" s="4" t="s">
        <v>50</v>
      </c>
      <c r="D49" s="4">
        <v>4</v>
      </c>
      <c r="E49" s="4" t="s">
        <v>311</v>
      </c>
      <c r="G49" s="3"/>
      <c r="H49" s="4" t="s">
        <v>52</v>
      </c>
      <c r="I49" s="4">
        <v>0.87035411600000001</v>
      </c>
      <c r="J49" s="4" t="s">
        <v>4</v>
      </c>
    </row>
    <row r="50" spans="2:10" ht="30.75" thickBot="1">
      <c r="B50" s="3"/>
      <c r="C50" s="4" t="s">
        <v>51</v>
      </c>
      <c r="D50" s="4">
        <v>27</v>
      </c>
      <c r="E50" s="4" t="s">
        <v>311</v>
      </c>
      <c r="G50" s="3"/>
      <c r="H50" s="4" t="s">
        <v>53</v>
      </c>
      <c r="I50" s="4">
        <v>0.87035411600000001</v>
      </c>
      <c r="J50" s="4" t="s">
        <v>4</v>
      </c>
    </row>
    <row r="51" spans="2:10" ht="30.75" thickBot="1">
      <c r="B51" s="3"/>
      <c r="C51" s="4" t="s">
        <v>52</v>
      </c>
      <c r="D51" s="4">
        <v>9</v>
      </c>
      <c r="E51" s="4" t="s">
        <v>311</v>
      </c>
      <c r="G51" s="3"/>
      <c r="H51" s="4" t="s">
        <v>54</v>
      </c>
      <c r="I51" s="4">
        <v>0.87035411600000001</v>
      </c>
      <c r="J51" s="4" t="s">
        <v>4</v>
      </c>
    </row>
    <row r="52" spans="2:10" ht="30.75" thickBot="1">
      <c r="B52" s="3"/>
      <c r="C52" s="4" t="s">
        <v>53</v>
      </c>
      <c r="D52" s="4">
        <v>9</v>
      </c>
      <c r="E52" s="4" t="s">
        <v>311</v>
      </c>
      <c r="G52" s="3"/>
      <c r="H52" s="4" t="s">
        <v>55</v>
      </c>
      <c r="I52" s="4">
        <v>0.87035411600000001</v>
      </c>
      <c r="J52" s="4" t="s">
        <v>4</v>
      </c>
    </row>
    <row r="53" spans="2:10" ht="30.75" thickBot="1">
      <c r="B53" s="3"/>
      <c r="C53" s="4" t="s">
        <v>54</v>
      </c>
      <c r="D53" s="4">
        <v>17</v>
      </c>
      <c r="E53" s="4" t="s">
        <v>311</v>
      </c>
      <c r="G53" s="3"/>
      <c r="H53" s="4" t="s">
        <v>56</v>
      </c>
      <c r="I53" s="4">
        <v>0.87035411600000001</v>
      </c>
      <c r="J53" s="4" t="s">
        <v>4</v>
      </c>
    </row>
    <row r="54" spans="2:10" ht="30.75" thickBot="1">
      <c r="B54" s="3"/>
      <c r="C54" s="4" t="s">
        <v>55</v>
      </c>
      <c r="D54" s="4">
        <v>24</v>
      </c>
      <c r="E54" s="4" t="s">
        <v>311</v>
      </c>
      <c r="G54" s="3"/>
      <c r="H54" s="4" t="s">
        <v>57</v>
      </c>
      <c r="I54" s="4">
        <v>0.87035411600000001</v>
      </c>
      <c r="J54" s="4" t="s">
        <v>4</v>
      </c>
    </row>
    <row r="55" spans="2:10" ht="30.75" thickBot="1">
      <c r="B55" s="3"/>
      <c r="C55" s="4" t="s">
        <v>56</v>
      </c>
      <c r="D55" s="4">
        <v>16</v>
      </c>
      <c r="E55" s="4" t="s">
        <v>311</v>
      </c>
      <c r="G55" s="3"/>
      <c r="H55" s="4" t="s">
        <v>58</v>
      </c>
      <c r="I55" s="4">
        <v>0.87035411600000001</v>
      </c>
      <c r="J55" s="4" t="s">
        <v>4</v>
      </c>
    </row>
    <row r="56" spans="2:10" ht="30.75" thickBot="1">
      <c r="B56" s="3"/>
      <c r="C56" s="4" t="s">
        <v>57</v>
      </c>
      <c r="D56" s="4">
        <v>10</v>
      </c>
      <c r="E56" s="4" t="s">
        <v>311</v>
      </c>
      <c r="G56" s="3"/>
      <c r="H56" s="4" t="s">
        <v>59</v>
      </c>
      <c r="I56" s="4">
        <v>0.87035411600000001</v>
      </c>
      <c r="J56" s="4" t="s">
        <v>4</v>
      </c>
    </row>
    <row r="57" spans="2:10" ht="30.75" thickBot="1">
      <c r="B57" s="3"/>
      <c r="C57" s="4" t="s">
        <v>58</v>
      </c>
      <c r="D57" s="4">
        <v>28</v>
      </c>
      <c r="E57" s="4" t="s">
        <v>311</v>
      </c>
      <c r="G57" s="3"/>
      <c r="H57" s="4" t="s">
        <v>60</v>
      </c>
      <c r="I57" s="4">
        <v>0.87035411600000001</v>
      </c>
      <c r="J57" s="4" t="s">
        <v>4</v>
      </c>
    </row>
    <row r="58" spans="2:10" ht="30.75" thickBot="1">
      <c r="B58" s="3"/>
      <c r="C58" s="4" t="s">
        <v>59</v>
      </c>
      <c r="D58" s="4">
        <v>12</v>
      </c>
      <c r="E58" s="4" t="s">
        <v>311</v>
      </c>
      <c r="G58" s="3"/>
      <c r="H58" s="4" t="s">
        <v>61</v>
      </c>
      <c r="I58" s="4">
        <v>0.87035411600000001</v>
      </c>
      <c r="J58" s="4" t="s">
        <v>4</v>
      </c>
    </row>
    <row r="59" spans="2:10" ht="30.75" thickBot="1">
      <c r="B59" s="3"/>
      <c r="C59" s="4" t="s">
        <v>60</v>
      </c>
      <c r="D59" s="4">
        <v>27</v>
      </c>
      <c r="E59" s="4" t="s">
        <v>311</v>
      </c>
      <c r="G59" s="3"/>
      <c r="H59" s="4" t="s">
        <v>62</v>
      </c>
      <c r="I59" s="4">
        <v>0.87035411600000001</v>
      </c>
      <c r="J59" s="4" t="s">
        <v>4</v>
      </c>
    </row>
    <row r="60" spans="2:10" ht="30.75" thickBot="1">
      <c r="B60" s="3"/>
      <c r="C60" s="4" t="s">
        <v>61</v>
      </c>
      <c r="D60" s="4">
        <v>30</v>
      </c>
      <c r="E60" s="4" t="s">
        <v>311</v>
      </c>
      <c r="G60" s="3"/>
      <c r="H60" s="4" t="s">
        <v>63</v>
      </c>
      <c r="I60" s="4">
        <v>0.87035411600000001</v>
      </c>
      <c r="J60" s="4" t="s">
        <v>4</v>
      </c>
    </row>
    <row r="61" spans="2:10" ht="30.75" thickBot="1">
      <c r="B61" s="3"/>
      <c r="C61" s="4" t="s">
        <v>62</v>
      </c>
      <c r="D61" s="4">
        <v>11</v>
      </c>
      <c r="E61" s="4" t="s">
        <v>311</v>
      </c>
      <c r="G61" s="3"/>
      <c r="H61" s="4" t="s">
        <v>64</v>
      </c>
      <c r="I61" s="4">
        <v>0.87035411600000001</v>
      </c>
      <c r="J61" s="4" t="s">
        <v>4</v>
      </c>
    </row>
    <row r="62" spans="2:10" ht="30.75" thickBot="1">
      <c r="B62" s="3"/>
      <c r="C62" s="4" t="s">
        <v>63</v>
      </c>
      <c r="D62" s="4">
        <v>43</v>
      </c>
      <c r="E62" s="4" t="s">
        <v>311</v>
      </c>
      <c r="G62" s="3"/>
      <c r="H62" s="4" t="s">
        <v>65</v>
      </c>
      <c r="I62" s="4">
        <v>0.87035411600000001</v>
      </c>
      <c r="J62" s="4" t="s">
        <v>4</v>
      </c>
    </row>
    <row r="63" spans="2:10" ht="30.75" thickBot="1">
      <c r="B63" s="3"/>
      <c r="C63" s="4" t="s">
        <v>64</v>
      </c>
      <c r="D63" s="4">
        <v>174</v>
      </c>
      <c r="E63" s="4" t="s">
        <v>311</v>
      </c>
      <c r="G63" s="3"/>
      <c r="H63" s="4" t="s">
        <v>66</v>
      </c>
      <c r="I63" s="4">
        <v>0.87035411600000001</v>
      </c>
      <c r="J63" s="4" t="s">
        <v>4</v>
      </c>
    </row>
    <row r="64" spans="2:10" ht="30.75" thickBot="1">
      <c r="B64" s="3"/>
      <c r="C64" s="4" t="s">
        <v>65</v>
      </c>
      <c r="D64" s="4">
        <v>54</v>
      </c>
      <c r="E64" s="4" t="s">
        <v>311</v>
      </c>
      <c r="G64" s="3"/>
      <c r="H64" s="4" t="s">
        <v>67</v>
      </c>
      <c r="I64" s="4">
        <v>0.87035411600000001</v>
      </c>
      <c r="J64" s="4" t="s">
        <v>4</v>
      </c>
    </row>
    <row r="65" spans="2:10" ht="30.75" thickBot="1">
      <c r="B65" s="3"/>
      <c r="C65" s="4" t="s">
        <v>66</v>
      </c>
      <c r="D65" s="4">
        <v>7</v>
      </c>
      <c r="E65" s="4" t="s">
        <v>311</v>
      </c>
      <c r="G65" s="3"/>
      <c r="H65" s="4" t="s">
        <v>68</v>
      </c>
      <c r="I65" s="4">
        <v>0.87035411600000001</v>
      </c>
      <c r="J65" s="4" t="s">
        <v>4</v>
      </c>
    </row>
    <row r="66" spans="2:10" ht="30.75" thickBot="1">
      <c r="B66" s="3"/>
      <c r="C66" s="4" t="s">
        <v>67</v>
      </c>
      <c r="D66" s="4">
        <v>8</v>
      </c>
      <c r="E66" s="4" t="s">
        <v>311</v>
      </c>
      <c r="G66" s="3"/>
      <c r="H66" s="4" t="s">
        <v>69</v>
      </c>
      <c r="I66" s="4">
        <v>0.87035411600000001</v>
      </c>
      <c r="J66" s="4" t="s">
        <v>4</v>
      </c>
    </row>
    <row r="67" spans="2:10" ht="30.75" thickBot="1">
      <c r="B67" s="3"/>
      <c r="C67" s="4" t="s">
        <v>68</v>
      </c>
      <c r="D67" s="4">
        <v>18</v>
      </c>
      <c r="E67" s="4" t="s">
        <v>311</v>
      </c>
      <c r="G67" s="3"/>
      <c r="H67" s="4" t="s">
        <v>70</v>
      </c>
      <c r="I67" s="4">
        <v>0.87035411600000001</v>
      </c>
      <c r="J67" s="4" t="s">
        <v>4</v>
      </c>
    </row>
    <row r="68" spans="2:10" ht="30.75" thickBot="1">
      <c r="B68" s="3"/>
      <c r="C68" s="4" t="s">
        <v>69</v>
      </c>
      <c r="D68" s="4">
        <v>16</v>
      </c>
      <c r="E68" s="4" t="s">
        <v>311</v>
      </c>
      <c r="G68" s="3"/>
      <c r="H68" s="4" t="s">
        <v>71</v>
      </c>
      <c r="I68" s="4">
        <v>0.87035411600000001</v>
      </c>
      <c r="J68" s="4" t="s">
        <v>4</v>
      </c>
    </row>
    <row r="69" spans="2:10" ht="30.75" thickBot="1">
      <c r="B69" s="3"/>
      <c r="C69" s="4" t="s">
        <v>70</v>
      </c>
      <c r="D69" s="4">
        <v>4</v>
      </c>
      <c r="E69" s="4" t="s">
        <v>311</v>
      </c>
      <c r="G69" s="3"/>
      <c r="H69" s="4" t="s">
        <v>72</v>
      </c>
      <c r="I69" s="4">
        <v>0.87035411600000001</v>
      </c>
      <c r="J69" s="4" t="s">
        <v>4</v>
      </c>
    </row>
    <row r="70" spans="2:10" ht="30.75" thickBot="1">
      <c r="B70" s="3"/>
      <c r="C70" s="4" t="s">
        <v>71</v>
      </c>
      <c r="D70" s="4">
        <v>3</v>
      </c>
      <c r="E70" s="4" t="s">
        <v>311</v>
      </c>
      <c r="G70" s="3"/>
      <c r="H70" s="4" t="s">
        <v>73</v>
      </c>
      <c r="I70" s="4">
        <v>0.62473321000000004</v>
      </c>
      <c r="J70" s="4" t="s">
        <v>4</v>
      </c>
    </row>
    <row r="71" spans="2:10" ht="30.75" thickBot="1">
      <c r="B71" s="3"/>
      <c r="C71" s="4" t="s">
        <v>72</v>
      </c>
      <c r="D71" s="4">
        <v>8</v>
      </c>
      <c r="E71" s="4" t="s">
        <v>311</v>
      </c>
      <c r="G71" s="3"/>
      <c r="H71" s="4" t="s">
        <v>74</v>
      </c>
      <c r="I71" s="4">
        <v>0.62473321000000004</v>
      </c>
      <c r="J71" s="4" t="s">
        <v>4</v>
      </c>
    </row>
    <row r="72" spans="2:10" ht="30.75" thickBot="1">
      <c r="B72" s="3"/>
      <c r="C72" s="4" t="s">
        <v>73</v>
      </c>
      <c r="D72" s="4">
        <v>15</v>
      </c>
      <c r="E72" s="4" t="s">
        <v>311</v>
      </c>
      <c r="G72" s="3"/>
      <c r="H72" s="4" t="s">
        <v>75</v>
      </c>
      <c r="I72" s="4">
        <v>0.62473321000000004</v>
      </c>
      <c r="J72" s="4" t="s">
        <v>4</v>
      </c>
    </row>
    <row r="73" spans="2:10" ht="30.75" thickBot="1">
      <c r="B73" s="3"/>
      <c r="C73" s="4" t="s">
        <v>74</v>
      </c>
      <c r="D73" s="4">
        <v>7</v>
      </c>
      <c r="E73" s="4" t="s">
        <v>311</v>
      </c>
      <c r="G73" s="3"/>
      <c r="H73" s="4" t="s">
        <v>76</v>
      </c>
      <c r="I73" s="4">
        <v>0.62473321000000004</v>
      </c>
      <c r="J73" s="4" t="s">
        <v>4</v>
      </c>
    </row>
    <row r="74" spans="2:10" ht="30.75" thickBot="1">
      <c r="B74" s="3"/>
      <c r="C74" s="4" t="s">
        <v>75</v>
      </c>
      <c r="D74" s="4">
        <v>7</v>
      </c>
      <c r="E74" s="4" t="s">
        <v>311</v>
      </c>
      <c r="G74" s="3"/>
      <c r="H74" s="4" t="s">
        <v>77</v>
      </c>
      <c r="I74" s="4">
        <v>0.62473321000000004</v>
      </c>
      <c r="J74" s="4" t="s">
        <v>4</v>
      </c>
    </row>
    <row r="75" spans="2:10" ht="30.75" thickBot="1">
      <c r="B75" s="3"/>
      <c r="C75" s="4" t="s">
        <v>76</v>
      </c>
      <c r="D75" s="4">
        <v>4</v>
      </c>
      <c r="E75" s="4" t="s">
        <v>311</v>
      </c>
      <c r="G75" s="3"/>
      <c r="H75" s="4" t="s">
        <v>78</v>
      </c>
      <c r="I75" s="4">
        <v>0.62473321000000004</v>
      </c>
      <c r="J75" s="4" t="s">
        <v>4</v>
      </c>
    </row>
    <row r="76" spans="2:10" ht="30.75" thickBot="1">
      <c r="B76" s="3"/>
      <c r="C76" s="4" t="s">
        <v>77</v>
      </c>
      <c r="D76" s="4">
        <v>14</v>
      </c>
      <c r="E76" s="4" t="s">
        <v>311</v>
      </c>
      <c r="G76" s="3"/>
      <c r="H76" s="4" t="s">
        <v>79</v>
      </c>
      <c r="I76" s="4">
        <v>0.62473321000000004</v>
      </c>
      <c r="J76" s="4" t="s">
        <v>4</v>
      </c>
    </row>
    <row r="77" spans="2:10" ht="30.75" thickBot="1">
      <c r="B77" s="3"/>
      <c r="C77" s="4" t="s">
        <v>78</v>
      </c>
      <c r="D77" s="4">
        <v>4</v>
      </c>
      <c r="E77" s="4" t="s">
        <v>311</v>
      </c>
      <c r="G77" s="3"/>
      <c r="H77" s="4" t="s">
        <v>80</v>
      </c>
      <c r="I77" s="4">
        <v>0.62473321000000004</v>
      </c>
      <c r="J77" s="4" t="s">
        <v>4</v>
      </c>
    </row>
    <row r="78" spans="2:10" ht="30.75" thickBot="1">
      <c r="B78" s="3"/>
      <c r="C78" s="4" t="s">
        <v>79</v>
      </c>
      <c r="D78" s="4">
        <v>25</v>
      </c>
      <c r="E78" s="4" t="s">
        <v>311</v>
      </c>
      <c r="G78" s="3"/>
      <c r="H78" s="4" t="s">
        <v>81</v>
      </c>
      <c r="I78" s="4">
        <v>0.62473321000000004</v>
      </c>
      <c r="J78" s="4" t="s">
        <v>4</v>
      </c>
    </row>
    <row r="79" spans="2:10" ht="30.75" thickBot="1">
      <c r="B79" s="3"/>
      <c r="C79" s="4" t="s">
        <v>80</v>
      </c>
      <c r="D79" s="4">
        <v>8</v>
      </c>
      <c r="E79" s="4" t="s">
        <v>311</v>
      </c>
      <c r="G79" s="3"/>
      <c r="H79" s="4" t="s">
        <v>82</v>
      </c>
      <c r="I79" s="4">
        <v>0.62473321000000004</v>
      </c>
      <c r="J79" s="4" t="s">
        <v>4</v>
      </c>
    </row>
    <row r="80" spans="2:10" ht="30.75" thickBot="1">
      <c r="B80" s="3"/>
      <c r="C80" s="4" t="s">
        <v>81</v>
      </c>
      <c r="D80" s="4">
        <v>7</v>
      </c>
      <c r="E80" s="4" t="s">
        <v>311</v>
      </c>
      <c r="G80" s="3"/>
      <c r="H80" s="4" t="s">
        <v>83</v>
      </c>
      <c r="I80" s="4">
        <v>0.62473321000000004</v>
      </c>
      <c r="J80" s="4" t="s">
        <v>4</v>
      </c>
    </row>
    <row r="81" spans="2:10" ht="30.75" thickBot="1">
      <c r="B81" s="3"/>
      <c r="C81" s="4" t="s">
        <v>82</v>
      </c>
      <c r="D81" s="4">
        <v>15</v>
      </c>
      <c r="E81" s="4" t="s">
        <v>311</v>
      </c>
      <c r="G81" s="3"/>
      <c r="H81" s="4" t="s">
        <v>84</v>
      </c>
      <c r="I81" s="4">
        <v>0.62473321000000004</v>
      </c>
      <c r="J81" s="4" t="s">
        <v>4</v>
      </c>
    </row>
    <row r="82" spans="2:10" ht="30.75" thickBot="1">
      <c r="B82" s="3"/>
      <c r="C82" s="4" t="s">
        <v>83</v>
      </c>
      <c r="D82" s="4">
        <v>22</v>
      </c>
      <c r="E82" s="4" t="s">
        <v>311</v>
      </c>
      <c r="G82" s="3"/>
      <c r="H82" s="4" t="s">
        <v>85</v>
      </c>
      <c r="I82" s="4">
        <v>0.62473321000000004</v>
      </c>
      <c r="J82" s="4" t="s">
        <v>4</v>
      </c>
    </row>
    <row r="83" spans="2:10" ht="30.75" thickBot="1">
      <c r="B83" s="3"/>
      <c r="C83" s="4" t="s">
        <v>84</v>
      </c>
      <c r="D83" s="4">
        <v>14</v>
      </c>
      <c r="E83" s="4" t="s">
        <v>311</v>
      </c>
      <c r="G83" s="3"/>
      <c r="H83" s="4" t="s">
        <v>86</v>
      </c>
      <c r="I83" s="4">
        <v>0.62473321000000004</v>
      </c>
      <c r="J83" s="4" t="s">
        <v>4</v>
      </c>
    </row>
    <row r="84" spans="2:10" ht="30.75" thickBot="1">
      <c r="B84" s="3"/>
      <c r="C84" s="4" t="s">
        <v>85</v>
      </c>
      <c r="D84" s="4">
        <v>9</v>
      </c>
      <c r="E84" s="4" t="s">
        <v>311</v>
      </c>
      <c r="G84" s="3"/>
      <c r="H84" s="4" t="s">
        <v>87</v>
      </c>
      <c r="I84" s="4">
        <v>0.62473321000000004</v>
      </c>
      <c r="J84" s="4" t="s">
        <v>4</v>
      </c>
    </row>
    <row r="85" spans="2:10" ht="30.75" thickBot="1">
      <c r="B85" s="3"/>
      <c r="C85" s="4" t="s">
        <v>86</v>
      </c>
      <c r="D85" s="4">
        <v>26</v>
      </c>
      <c r="E85" s="4" t="s">
        <v>311</v>
      </c>
      <c r="G85" s="3"/>
      <c r="H85" s="4" t="s">
        <v>88</v>
      </c>
      <c r="I85" s="4">
        <v>0.62473321000000004</v>
      </c>
      <c r="J85" s="4" t="s">
        <v>4</v>
      </c>
    </row>
    <row r="86" spans="2:10" ht="30.75" thickBot="1">
      <c r="B86" s="3"/>
      <c r="C86" s="4" t="s">
        <v>87</v>
      </c>
      <c r="D86" s="4">
        <v>3</v>
      </c>
      <c r="E86" s="4" t="s">
        <v>311</v>
      </c>
      <c r="G86" s="3"/>
      <c r="H86" s="4" t="s">
        <v>89</v>
      </c>
      <c r="I86" s="4">
        <v>0.62473321000000004</v>
      </c>
      <c r="J86" s="4" t="s">
        <v>4</v>
      </c>
    </row>
    <row r="87" spans="2:10" ht="30.75" thickBot="1">
      <c r="B87" s="3"/>
      <c r="C87" s="4" t="s">
        <v>88</v>
      </c>
      <c r="D87" s="4">
        <v>27</v>
      </c>
      <c r="E87" s="4" t="s">
        <v>311</v>
      </c>
      <c r="G87" s="3"/>
      <c r="H87" s="4" t="s">
        <v>90</v>
      </c>
      <c r="I87" s="4">
        <v>0.62473321000000004</v>
      </c>
      <c r="J87" s="4" t="s">
        <v>4</v>
      </c>
    </row>
    <row r="88" spans="2:10" ht="30.75" thickBot="1">
      <c r="B88" s="3"/>
      <c r="C88" s="4" t="s">
        <v>89</v>
      </c>
      <c r="D88" s="4">
        <v>10</v>
      </c>
      <c r="E88" s="4" t="s">
        <v>311</v>
      </c>
      <c r="G88" s="3"/>
      <c r="H88" s="4" t="s">
        <v>91</v>
      </c>
      <c r="I88" s="4">
        <v>0.62473321000000004</v>
      </c>
      <c r="J88" s="4" t="s">
        <v>4</v>
      </c>
    </row>
    <row r="89" spans="2:10" ht="30.75" thickBot="1">
      <c r="B89" s="3"/>
      <c r="C89" s="4" t="s">
        <v>90</v>
      </c>
      <c r="D89" s="4">
        <v>35</v>
      </c>
      <c r="E89" s="4" t="s">
        <v>311</v>
      </c>
      <c r="G89" s="3"/>
      <c r="H89" s="4" t="s">
        <v>92</v>
      </c>
      <c r="I89" s="4">
        <v>0.62473321000000004</v>
      </c>
      <c r="J89" s="4" t="s">
        <v>4</v>
      </c>
    </row>
    <row r="90" spans="2:10" ht="30.75" thickBot="1">
      <c r="B90" s="3"/>
      <c r="C90" s="4" t="s">
        <v>91</v>
      </c>
      <c r="D90" s="4">
        <v>45</v>
      </c>
      <c r="E90" s="4" t="s">
        <v>311</v>
      </c>
      <c r="G90" s="3"/>
      <c r="H90" s="4" t="s">
        <v>93</v>
      </c>
      <c r="I90" s="4">
        <v>0.50337541100000005</v>
      </c>
      <c r="J90" s="4" t="s">
        <v>4</v>
      </c>
    </row>
    <row r="91" spans="2:10" ht="30.75" thickBot="1">
      <c r="B91" s="3"/>
      <c r="C91" s="4" t="s">
        <v>92</v>
      </c>
      <c r="D91" s="4">
        <v>9</v>
      </c>
      <c r="E91" s="4" t="s">
        <v>311</v>
      </c>
      <c r="G91" s="3"/>
      <c r="H91" s="4" t="s">
        <v>94</v>
      </c>
      <c r="I91" s="4">
        <v>0.50337541100000005</v>
      </c>
      <c r="J91" s="4" t="s">
        <v>4</v>
      </c>
    </row>
    <row r="92" spans="2:10" ht="30.75" thickBot="1">
      <c r="B92" s="3"/>
      <c r="C92" s="4" t="s">
        <v>93</v>
      </c>
      <c r="D92" s="4">
        <v>9</v>
      </c>
      <c r="E92" s="4" t="s">
        <v>311</v>
      </c>
      <c r="G92" s="3"/>
      <c r="H92" s="4" t="s">
        <v>95</v>
      </c>
      <c r="I92" s="4">
        <v>0.50337541100000005</v>
      </c>
      <c r="J92" s="4" t="s">
        <v>4</v>
      </c>
    </row>
    <row r="93" spans="2:10" ht="30.75" thickBot="1">
      <c r="B93" s="3"/>
      <c r="C93" s="4" t="s">
        <v>94</v>
      </c>
      <c r="D93" s="4">
        <v>14</v>
      </c>
      <c r="E93" s="4" t="s">
        <v>311</v>
      </c>
      <c r="G93" s="3"/>
      <c r="H93" s="4" t="s">
        <v>96</v>
      </c>
      <c r="I93" s="4">
        <v>0.50337541100000005</v>
      </c>
      <c r="J93" s="4" t="s">
        <v>4</v>
      </c>
    </row>
    <row r="94" spans="2:10" ht="30.75" thickBot="1">
      <c r="B94" s="3"/>
      <c r="C94" s="4" t="s">
        <v>95</v>
      </c>
      <c r="D94" s="4">
        <v>3</v>
      </c>
      <c r="E94" s="4" t="s">
        <v>311</v>
      </c>
      <c r="G94" s="3"/>
      <c r="H94" s="4" t="s">
        <v>97</v>
      </c>
      <c r="I94" s="4">
        <v>0.50337541100000005</v>
      </c>
      <c r="J94" s="4" t="s">
        <v>4</v>
      </c>
    </row>
    <row r="95" spans="2:10" ht="30.75" thickBot="1">
      <c r="B95" s="3"/>
      <c r="C95" s="4" t="s">
        <v>96</v>
      </c>
      <c r="D95" s="4">
        <v>12</v>
      </c>
      <c r="E95" s="4" t="s">
        <v>311</v>
      </c>
      <c r="G95" s="3"/>
      <c r="H95" s="4" t="s">
        <v>98</v>
      </c>
      <c r="I95" s="4">
        <v>0.50337541100000005</v>
      </c>
      <c r="J95" s="4" t="s">
        <v>4</v>
      </c>
    </row>
    <row r="96" spans="2:10" ht="30.75" thickBot="1">
      <c r="B96" s="3"/>
      <c r="C96" s="4" t="s">
        <v>97</v>
      </c>
      <c r="D96" s="4">
        <v>6</v>
      </c>
      <c r="E96" s="4" t="s">
        <v>311</v>
      </c>
      <c r="G96" s="3"/>
      <c r="H96" s="4" t="s">
        <v>99</v>
      </c>
      <c r="I96" s="4">
        <v>0.50337541100000005</v>
      </c>
      <c r="J96" s="4" t="s">
        <v>4</v>
      </c>
    </row>
    <row r="97" spans="2:10" ht="30.75" thickBot="1">
      <c r="B97" s="3"/>
      <c r="C97" s="4" t="s">
        <v>98</v>
      </c>
      <c r="D97" s="4">
        <v>14</v>
      </c>
      <c r="E97" s="4" t="s">
        <v>311</v>
      </c>
      <c r="G97" s="3"/>
      <c r="H97" s="4" t="s">
        <v>100</v>
      </c>
      <c r="I97" s="4">
        <v>0.50337541100000005</v>
      </c>
      <c r="J97" s="4" t="s">
        <v>4</v>
      </c>
    </row>
    <row r="98" spans="2:10" ht="30.75" thickBot="1">
      <c r="B98" s="3"/>
      <c r="C98" s="4" t="s">
        <v>99</v>
      </c>
      <c r="D98" s="4">
        <v>6</v>
      </c>
      <c r="E98" s="4" t="s">
        <v>311</v>
      </c>
      <c r="G98" s="3"/>
      <c r="H98" s="4" t="s">
        <v>101</v>
      </c>
      <c r="I98" s="4">
        <v>0.50337541100000005</v>
      </c>
      <c r="J98" s="4" t="s">
        <v>4</v>
      </c>
    </row>
    <row r="99" spans="2:10" ht="30.75" thickBot="1">
      <c r="B99" s="3"/>
      <c r="C99" s="4" t="s">
        <v>100</v>
      </c>
      <c r="D99" s="4">
        <v>9</v>
      </c>
      <c r="E99" s="4" t="s">
        <v>311</v>
      </c>
      <c r="G99" s="3"/>
      <c r="H99" s="4" t="s">
        <v>102</v>
      </c>
      <c r="I99" s="4">
        <v>0.50337541100000005</v>
      </c>
      <c r="J99" s="4" t="s">
        <v>4</v>
      </c>
    </row>
    <row r="100" spans="2:10" ht="30.75" thickBot="1">
      <c r="B100" s="3"/>
      <c r="C100" s="4" t="s">
        <v>101</v>
      </c>
      <c r="D100" s="4">
        <v>3</v>
      </c>
      <c r="E100" s="4" t="s">
        <v>311</v>
      </c>
      <c r="G100" s="3"/>
      <c r="H100" s="4" t="s">
        <v>103</v>
      </c>
      <c r="I100" s="4">
        <v>0.50337541100000005</v>
      </c>
      <c r="J100" s="4" t="s">
        <v>4</v>
      </c>
    </row>
    <row r="101" spans="2:10" ht="30.75" thickBot="1">
      <c r="B101" s="3"/>
      <c r="C101" s="4" t="s">
        <v>102</v>
      </c>
      <c r="D101" s="4">
        <v>10</v>
      </c>
      <c r="E101" s="4" t="s">
        <v>311</v>
      </c>
      <c r="G101" s="3"/>
      <c r="H101" s="4" t="s">
        <v>105</v>
      </c>
      <c r="I101" s="4">
        <v>0.50337541100000005</v>
      </c>
      <c r="J101" s="4" t="s">
        <v>4</v>
      </c>
    </row>
    <row r="102" spans="2:10" ht="30.75" thickBot="1">
      <c r="B102" s="3"/>
      <c r="C102" s="4" t="s">
        <v>103</v>
      </c>
      <c r="D102" s="4">
        <v>3</v>
      </c>
      <c r="E102" s="4" t="s">
        <v>311</v>
      </c>
      <c r="G102" s="3"/>
      <c r="H102" s="4" t="s">
        <v>106</v>
      </c>
      <c r="I102" s="4">
        <v>0.50337541100000005</v>
      </c>
      <c r="J102" s="4" t="s">
        <v>4</v>
      </c>
    </row>
    <row r="103" spans="2:10" ht="30.75" thickBot="1">
      <c r="B103" s="3"/>
      <c r="C103" s="4" t="s">
        <v>105</v>
      </c>
      <c r="D103" s="4">
        <v>21</v>
      </c>
      <c r="E103" s="4" t="s">
        <v>311</v>
      </c>
      <c r="G103" s="3"/>
      <c r="H103" s="4" t="s">
        <v>107</v>
      </c>
      <c r="I103" s="4">
        <v>0.50337541100000005</v>
      </c>
      <c r="J103" s="4" t="s">
        <v>4</v>
      </c>
    </row>
    <row r="104" spans="2:10" ht="30.75" thickBot="1">
      <c r="B104" s="3"/>
      <c r="C104" s="4" t="s">
        <v>106</v>
      </c>
      <c r="D104" s="4">
        <v>6</v>
      </c>
      <c r="E104" s="4" t="s">
        <v>311</v>
      </c>
      <c r="G104" s="3"/>
      <c r="H104" s="4" t="s">
        <v>108</v>
      </c>
      <c r="I104" s="4">
        <v>0.50337541100000005</v>
      </c>
      <c r="J104" s="4" t="s">
        <v>4</v>
      </c>
    </row>
    <row r="105" spans="2:10" ht="30.75" thickBot="1">
      <c r="B105" s="3"/>
      <c r="C105" s="4" t="s">
        <v>107</v>
      </c>
      <c r="D105" s="4">
        <v>16</v>
      </c>
      <c r="E105" s="4" t="s">
        <v>311</v>
      </c>
      <c r="G105" s="3"/>
      <c r="H105" s="4" t="s">
        <v>109</v>
      </c>
      <c r="I105" s="4">
        <v>0.50337541100000005</v>
      </c>
      <c r="J105" s="4" t="s">
        <v>4</v>
      </c>
    </row>
    <row r="106" spans="2:10" ht="30.75" thickBot="1">
      <c r="B106" s="3"/>
      <c r="C106" s="4" t="s">
        <v>108</v>
      </c>
      <c r="D106" s="4">
        <v>7</v>
      </c>
      <c r="E106" s="4" t="s">
        <v>311</v>
      </c>
      <c r="G106" s="3"/>
      <c r="H106" s="4" t="s">
        <v>110</v>
      </c>
      <c r="I106" s="4">
        <v>0.50337541100000005</v>
      </c>
      <c r="J106" s="4" t="s">
        <v>4</v>
      </c>
    </row>
    <row r="107" spans="2:10" ht="30.75" thickBot="1">
      <c r="B107" s="3"/>
      <c r="C107" s="4" t="s">
        <v>109</v>
      </c>
      <c r="D107" s="4">
        <v>12</v>
      </c>
      <c r="E107" s="4" t="s">
        <v>311</v>
      </c>
      <c r="G107" s="3"/>
      <c r="H107" s="4" t="s">
        <v>111</v>
      </c>
      <c r="I107" s="4">
        <v>0.50337541100000005</v>
      </c>
      <c r="J107" s="4" t="s">
        <v>4</v>
      </c>
    </row>
    <row r="108" spans="2:10" ht="30.75" thickBot="1">
      <c r="B108" s="3"/>
      <c r="C108" s="4" t="s">
        <v>110</v>
      </c>
      <c r="D108" s="4">
        <v>19</v>
      </c>
      <c r="E108" s="4" t="s">
        <v>311</v>
      </c>
      <c r="G108" s="3"/>
      <c r="H108" s="4" t="s">
        <v>112</v>
      </c>
      <c r="I108" s="4">
        <v>0.50337541100000005</v>
      </c>
      <c r="J108" s="4" t="s">
        <v>4</v>
      </c>
    </row>
    <row r="109" spans="2:10" ht="30.75" thickBot="1">
      <c r="B109" s="3"/>
      <c r="C109" s="4" t="s">
        <v>111</v>
      </c>
      <c r="D109" s="4">
        <v>13</v>
      </c>
      <c r="E109" s="4" t="s">
        <v>311</v>
      </c>
      <c r="G109" s="3"/>
      <c r="H109" s="4" t="s">
        <v>113</v>
      </c>
      <c r="I109" s="4">
        <v>0.50337541100000005</v>
      </c>
      <c r="J109" s="4" t="s">
        <v>4</v>
      </c>
    </row>
    <row r="110" spans="2:10" ht="30.75" thickBot="1">
      <c r="B110" s="3"/>
      <c r="C110" s="4" t="s">
        <v>112</v>
      </c>
      <c r="D110" s="4">
        <v>9</v>
      </c>
      <c r="E110" s="4" t="s">
        <v>311</v>
      </c>
      <c r="G110" s="3"/>
      <c r="H110" s="4" t="s">
        <v>114</v>
      </c>
      <c r="I110" s="4">
        <v>0.50337541100000005</v>
      </c>
      <c r="J110" s="4" t="s">
        <v>4</v>
      </c>
    </row>
    <row r="111" spans="2:10" ht="30.75" thickBot="1">
      <c r="B111" s="3"/>
      <c r="C111" s="4" t="s">
        <v>113</v>
      </c>
      <c r="D111" s="4">
        <v>24</v>
      </c>
      <c r="E111" s="4" t="s">
        <v>311</v>
      </c>
      <c r="G111" s="3"/>
      <c r="H111" s="4" t="s">
        <v>115</v>
      </c>
      <c r="I111" s="4">
        <v>0.50337541100000005</v>
      </c>
      <c r="J111" s="4" t="s">
        <v>4</v>
      </c>
    </row>
    <row r="112" spans="2:10" ht="30.75" thickBot="1">
      <c r="B112" s="3"/>
      <c r="C112" s="4" t="s">
        <v>114</v>
      </c>
      <c r="D112" s="4">
        <v>3</v>
      </c>
      <c r="E112" s="4" t="s">
        <v>311</v>
      </c>
      <c r="G112" s="3"/>
      <c r="H112" s="4" t="s">
        <v>116</v>
      </c>
      <c r="I112" s="4">
        <v>0.50337541100000005</v>
      </c>
      <c r="J112" s="4" t="s">
        <v>4</v>
      </c>
    </row>
    <row r="113" spans="2:10" ht="30.75" thickBot="1">
      <c r="B113" s="3"/>
      <c r="C113" s="4" t="s">
        <v>115</v>
      </c>
      <c r="D113" s="4">
        <v>9</v>
      </c>
      <c r="E113" s="4" t="s">
        <v>311</v>
      </c>
      <c r="G113" s="3"/>
      <c r="H113" s="4" t="s">
        <v>117</v>
      </c>
      <c r="I113" s="4">
        <v>0.36866879499999999</v>
      </c>
      <c r="J113" s="4" t="s">
        <v>4</v>
      </c>
    </row>
    <row r="114" spans="2:10" ht="30.75" thickBot="1">
      <c r="B114" s="3"/>
      <c r="C114" s="4" t="s">
        <v>116</v>
      </c>
      <c r="D114" s="4">
        <v>22</v>
      </c>
      <c r="E114" s="4" t="s">
        <v>311</v>
      </c>
      <c r="G114" s="3"/>
      <c r="H114" s="4" t="s">
        <v>118</v>
      </c>
      <c r="I114" s="4">
        <v>0.36866879499999999</v>
      </c>
      <c r="J114" s="4" t="s">
        <v>4</v>
      </c>
    </row>
    <row r="115" spans="2:10" ht="30.75" thickBot="1">
      <c r="B115" s="3"/>
      <c r="C115" s="4" t="s">
        <v>117</v>
      </c>
      <c r="D115" s="4">
        <v>23</v>
      </c>
      <c r="E115" s="4" t="s">
        <v>311</v>
      </c>
      <c r="G115" s="3"/>
      <c r="H115" s="4" t="s">
        <v>119</v>
      </c>
      <c r="I115" s="4">
        <v>0.36866879499999999</v>
      </c>
      <c r="J115" s="4" t="s">
        <v>4</v>
      </c>
    </row>
    <row r="116" spans="2:10" ht="30.75" thickBot="1">
      <c r="B116" s="3"/>
      <c r="C116" s="4" t="s">
        <v>118</v>
      </c>
      <c r="D116" s="4">
        <v>9</v>
      </c>
      <c r="E116" s="4" t="s">
        <v>311</v>
      </c>
      <c r="G116" s="3"/>
      <c r="H116" s="4" t="s">
        <v>120</v>
      </c>
      <c r="I116" s="4">
        <v>0.36866879499999999</v>
      </c>
      <c r="J116" s="4" t="s">
        <v>4</v>
      </c>
    </row>
    <row r="117" spans="2:10" ht="30.75" thickBot="1">
      <c r="B117" s="3"/>
      <c r="C117" s="4" t="s">
        <v>119</v>
      </c>
      <c r="D117" s="4">
        <v>31</v>
      </c>
      <c r="E117" s="4" t="s">
        <v>311</v>
      </c>
      <c r="G117" s="3"/>
      <c r="H117" s="4" t="s">
        <v>121</v>
      </c>
      <c r="I117" s="4">
        <v>0.31779700500000002</v>
      </c>
      <c r="J117" s="4" t="s">
        <v>4</v>
      </c>
    </row>
    <row r="118" spans="2:10" ht="30.75" thickBot="1">
      <c r="B118" s="3"/>
      <c r="C118" s="4" t="s">
        <v>120</v>
      </c>
      <c r="D118" s="4">
        <v>123</v>
      </c>
      <c r="E118" s="4" t="s">
        <v>311</v>
      </c>
      <c r="G118" s="3"/>
      <c r="H118" s="4" t="s">
        <v>122</v>
      </c>
      <c r="I118" s="4">
        <v>0.24031402199999999</v>
      </c>
      <c r="J118" s="4" t="s">
        <v>4</v>
      </c>
    </row>
    <row r="119" spans="2:10" ht="30.75" thickBot="1">
      <c r="B119" s="3"/>
      <c r="C119" s="4" t="s">
        <v>121</v>
      </c>
      <c r="D119" s="4">
        <v>38</v>
      </c>
      <c r="E119" s="4" t="s">
        <v>311</v>
      </c>
      <c r="G119" s="3"/>
      <c r="H119" s="4" t="s">
        <v>123</v>
      </c>
      <c r="I119" s="4">
        <v>0.24031402199999999</v>
      </c>
      <c r="J119" s="4" t="s">
        <v>4</v>
      </c>
    </row>
    <row r="120" spans="2:10" ht="30.75" thickBot="1">
      <c r="B120" s="3"/>
      <c r="C120" s="4" t="s">
        <v>122</v>
      </c>
      <c r="D120" s="4">
        <v>7</v>
      </c>
      <c r="E120" s="4" t="s">
        <v>311</v>
      </c>
      <c r="G120" s="3"/>
      <c r="H120" s="4" t="s">
        <v>124</v>
      </c>
      <c r="I120" s="4">
        <v>0.24031402199999999</v>
      </c>
      <c r="J120" s="4" t="s">
        <v>4</v>
      </c>
    </row>
    <row r="121" spans="2:10" ht="30.75" thickBot="1">
      <c r="B121" s="3"/>
      <c r="C121" s="4" t="s">
        <v>123</v>
      </c>
      <c r="D121" s="4">
        <v>8</v>
      </c>
      <c r="E121" s="4" t="s">
        <v>311</v>
      </c>
      <c r="G121" s="3"/>
      <c r="H121" s="4" t="s">
        <v>125</v>
      </c>
      <c r="I121" s="4">
        <v>0.24031402199999999</v>
      </c>
      <c r="J121" s="4" t="s">
        <v>4</v>
      </c>
    </row>
    <row r="122" spans="2:10" ht="30.75" thickBot="1">
      <c r="B122" s="3"/>
      <c r="C122" s="4" t="s">
        <v>124</v>
      </c>
      <c r="D122" s="4">
        <v>15</v>
      </c>
      <c r="E122" s="4" t="s">
        <v>311</v>
      </c>
      <c r="G122" s="3"/>
      <c r="H122" s="4" t="s">
        <v>126</v>
      </c>
      <c r="I122" s="4">
        <v>0.20132882899999999</v>
      </c>
      <c r="J122" s="4" t="s">
        <v>4</v>
      </c>
    </row>
    <row r="123" spans="2:10" ht="30.75" thickBot="1">
      <c r="B123" s="3"/>
      <c r="C123" s="4" t="s">
        <v>125</v>
      </c>
      <c r="D123" s="4">
        <v>12</v>
      </c>
      <c r="E123" s="4" t="s">
        <v>311</v>
      </c>
      <c r="G123" s="3"/>
      <c r="H123" s="4" t="s">
        <v>127</v>
      </c>
      <c r="I123" s="4">
        <v>0.13190901299999999</v>
      </c>
      <c r="J123" s="4" t="s">
        <v>4</v>
      </c>
    </row>
    <row r="124" spans="2:10" ht="30.75" thickBot="1">
      <c r="B124" s="3"/>
      <c r="C124" s="4" t="s">
        <v>126</v>
      </c>
      <c r="D124" s="4">
        <v>4</v>
      </c>
      <c r="E124" s="4" t="s">
        <v>311</v>
      </c>
      <c r="G124" s="3"/>
      <c r="H124" s="4" t="s">
        <v>128</v>
      </c>
      <c r="I124" s="4">
        <v>0.13190901299999999</v>
      </c>
      <c r="J124" s="4" t="s">
        <v>4</v>
      </c>
    </row>
    <row r="125" spans="2:10" ht="30.75" thickBot="1">
      <c r="B125" s="3"/>
      <c r="C125" s="4" t="s">
        <v>127</v>
      </c>
      <c r="D125" s="4">
        <v>3</v>
      </c>
      <c r="E125" s="4" t="s">
        <v>311</v>
      </c>
      <c r="G125" s="3"/>
      <c r="H125" s="4" t="s">
        <v>129</v>
      </c>
      <c r="I125" s="4">
        <v>0.13190901299999999</v>
      </c>
      <c r="J125" s="4" t="s">
        <v>4</v>
      </c>
    </row>
    <row r="126" spans="2:10" ht="30.75" thickBot="1">
      <c r="B126" s="3"/>
      <c r="C126" s="4" t="s">
        <v>128</v>
      </c>
      <c r="D126" s="4">
        <v>8</v>
      </c>
      <c r="E126" s="4" t="s">
        <v>311</v>
      </c>
      <c r="G126" s="3"/>
      <c r="H126" s="4" t="s">
        <v>130</v>
      </c>
      <c r="I126" s="4">
        <v>0.13190901299999999</v>
      </c>
      <c r="J126" s="4" t="s">
        <v>4</v>
      </c>
    </row>
    <row r="127" spans="2:10" ht="30.75" thickBot="1">
      <c r="B127" s="3"/>
      <c r="C127" s="4" t="s">
        <v>129</v>
      </c>
      <c r="D127" s="4">
        <v>11</v>
      </c>
      <c r="E127" s="4" t="s">
        <v>311</v>
      </c>
      <c r="G127" s="3"/>
      <c r="H127" s="4" t="s">
        <v>131</v>
      </c>
      <c r="I127" s="4">
        <v>0.13190901299999999</v>
      </c>
      <c r="J127" s="4" t="s">
        <v>4</v>
      </c>
    </row>
    <row r="128" spans="2:10" ht="30.75" thickBot="1">
      <c r="B128" s="3"/>
      <c r="C128" s="4" t="s">
        <v>130</v>
      </c>
      <c r="D128" s="4">
        <v>6</v>
      </c>
      <c r="E128" s="4" t="s">
        <v>311</v>
      </c>
      <c r="G128" s="3"/>
      <c r="H128" s="4" t="s">
        <v>132</v>
      </c>
      <c r="I128" s="4">
        <v>0.13190901299999999</v>
      </c>
      <c r="J128" s="4" t="s">
        <v>4</v>
      </c>
    </row>
    <row r="129" spans="2:10" ht="30.75" thickBot="1">
      <c r="B129" s="3"/>
      <c r="C129" s="4" t="s">
        <v>131</v>
      </c>
      <c r="D129" s="4">
        <v>12</v>
      </c>
      <c r="E129" s="4" t="s">
        <v>311</v>
      </c>
      <c r="G129" s="3"/>
      <c r="H129" s="4" t="s">
        <v>133</v>
      </c>
      <c r="I129" s="4">
        <v>0.13190901299999999</v>
      </c>
      <c r="J129" s="4" t="s">
        <v>4</v>
      </c>
    </row>
    <row r="130" spans="2:10" ht="30.75" thickBot="1">
      <c r="B130" s="3"/>
      <c r="C130" s="4" t="s">
        <v>132</v>
      </c>
      <c r="D130" s="4">
        <v>6</v>
      </c>
      <c r="E130" s="4" t="s">
        <v>311</v>
      </c>
      <c r="G130" s="3"/>
      <c r="H130" s="4" t="s">
        <v>134</v>
      </c>
      <c r="I130" s="4">
        <v>-0.208990127</v>
      </c>
      <c r="J130" s="4" t="s">
        <v>4</v>
      </c>
    </row>
    <row r="131" spans="2:10" ht="30.75" thickBot="1">
      <c r="B131" s="3"/>
      <c r="C131" s="4" t="s">
        <v>133</v>
      </c>
      <c r="D131" s="4">
        <v>8</v>
      </c>
      <c r="E131" s="4" t="s">
        <v>311</v>
      </c>
      <c r="G131" s="3"/>
      <c r="H131" s="4" t="s">
        <v>135</v>
      </c>
      <c r="I131" s="4">
        <v>-0.208990127</v>
      </c>
      <c r="J131" s="4" t="s">
        <v>4</v>
      </c>
    </row>
    <row r="132" spans="2:10" ht="30.75" thickBot="1">
      <c r="B132" s="3"/>
      <c r="C132" s="4" t="s">
        <v>134</v>
      </c>
      <c r="D132" s="4">
        <v>3</v>
      </c>
      <c r="E132" s="4" t="s">
        <v>311</v>
      </c>
      <c r="G132" s="3"/>
      <c r="H132" s="4" t="s">
        <v>136</v>
      </c>
      <c r="I132" s="4">
        <v>-0.208990127</v>
      </c>
      <c r="J132" s="4" t="s">
        <v>4</v>
      </c>
    </row>
    <row r="133" spans="2:10" ht="30.75" thickBot="1">
      <c r="B133" s="3"/>
      <c r="C133" s="4" t="s">
        <v>135</v>
      </c>
      <c r="D133" s="4">
        <v>3</v>
      </c>
      <c r="E133" s="4" t="s">
        <v>311</v>
      </c>
      <c r="G133" s="3"/>
      <c r="H133" s="4" t="s">
        <v>137</v>
      </c>
      <c r="I133" s="4">
        <v>-0.22307828099999999</v>
      </c>
      <c r="J133" s="4" t="s">
        <v>4</v>
      </c>
    </row>
    <row r="134" spans="2:10" ht="30.75" thickBot="1">
      <c r="B134" s="3"/>
      <c r="C134" s="4" t="s">
        <v>136</v>
      </c>
      <c r="D134" s="4">
        <v>16</v>
      </c>
      <c r="E134" s="4" t="s">
        <v>311</v>
      </c>
      <c r="G134" s="3"/>
      <c r="H134" s="4" t="s">
        <v>138</v>
      </c>
      <c r="I134" s="4">
        <v>-0.22307828099999999</v>
      </c>
      <c r="J134" s="4" t="s">
        <v>4</v>
      </c>
    </row>
    <row r="135" spans="2:10" ht="30.75" thickBot="1">
      <c r="B135" s="3"/>
      <c r="C135" s="4" t="s">
        <v>137</v>
      </c>
      <c r="D135" s="4">
        <v>6</v>
      </c>
      <c r="E135" s="4" t="s">
        <v>311</v>
      </c>
      <c r="G135" s="3"/>
      <c r="H135" s="4" t="s">
        <v>139</v>
      </c>
      <c r="I135" s="4">
        <v>-0.22307828099999999</v>
      </c>
      <c r="J135" s="4" t="s">
        <v>4</v>
      </c>
    </row>
    <row r="136" spans="2:10" ht="30.75" thickBot="1">
      <c r="B136" s="3"/>
      <c r="C136" s="4" t="s">
        <v>138</v>
      </c>
      <c r="D136" s="4">
        <v>6</v>
      </c>
      <c r="E136" s="4" t="s">
        <v>311</v>
      </c>
      <c r="G136" s="3"/>
      <c r="H136" s="4" t="s">
        <v>140</v>
      </c>
      <c r="I136" s="4">
        <v>-0.22307828099999999</v>
      </c>
      <c r="J136" s="4" t="s">
        <v>4</v>
      </c>
    </row>
    <row r="137" spans="2:10" ht="30.75" thickBot="1">
      <c r="B137" s="3"/>
      <c r="C137" s="4" t="s">
        <v>139</v>
      </c>
      <c r="D137" s="4">
        <v>10</v>
      </c>
      <c r="E137" s="4" t="s">
        <v>311</v>
      </c>
      <c r="G137" s="3"/>
      <c r="H137" s="4" t="s">
        <v>141</v>
      </c>
      <c r="I137" s="4">
        <v>-0.22307828099999999</v>
      </c>
      <c r="J137" s="4" t="s">
        <v>4</v>
      </c>
    </row>
    <row r="138" spans="2:10" ht="30.75" thickBot="1">
      <c r="B138" s="3"/>
      <c r="C138" s="4" t="s">
        <v>140</v>
      </c>
      <c r="D138" s="4">
        <v>17</v>
      </c>
      <c r="E138" s="4" t="s">
        <v>311</v>
      </c>
      <c r="G138" s="3"/>
      <c r="H138" s="4" t="s">
        <v>142</v>
      </c>
      <c r="I138" s="4">
        <v>-0.22307828099999999</v>
      </c>
      <c r="J138" s="4" t="s">
        <v>4</v>
      </c>
    </row>
    <row r="139" spans="2:10" ht="30.75" thickBot="1">
      <c r="B139" s="3"/>
      <c r="C139" s="4" t="s">
        <v>141</v>
      </c>
      <c r="D139" s="4">
        <v>11</v>
      </c>
      <c r="E139" s="4" t="s">
        <v>311</v>
      </c>
      <c r="G139" s="3"/>
      <c r="H139" s="4" t="s">
        <v>143</v>
      </c>
      <c r="I139" s="4">
        <v>-0.22307828099999999</v>
      </c>
      <c r="J139" s="4" t="s">
        <v>4</v>
      </c>
    </row>
    <row r="140" spans="2:10" ht="30.75" thickBot="1">
      <c r="B140" s="3"/>
      <c r="C140" s="4" t="s">
        <v>142</v>
      </c>
      <c r="D140" s="4">
        <v>7</v>
      </c>
      <c r="E140" s="4" t="s">
        <v>311</v>
      </c>
      <c r="G140" s="3"/>
      <c r="H140" s="4" t="s">
        <v>144</v>
      </c>
      <c r="I140" s="4">
        <v>-0.29438531400000001</v>
      </c>
      <c r="J140" s="4" t="s">
        <v>4</v>
      </c>
    </row>
    <row r="141" spans="2:10" ht="30.75" thickBot="1">
      <c r="B141" s="3"/>
      <c r="C141" s="4" t="s">
        <v>143</v>
      </c>
      <c r="D141" s="4">
        <v>8</v>
      </c>
      <c r="E141" s="4" t="s">
        <v>311</v>
      </c>
      <c r="G141" s="3"/>
      <c r="H141" s="4" t="s">
        <v>145</v>
      </c>
      <c r="I141" s="4">
        <v>-0.29438531400000001</v>
      </c>
      <c r="J141" s="4" t="s">
        <v>4</v>
      </c>
    </row>
    <row r="142" spans="2:10" ht="30.75" thickBot="1">
      <c r="B142" s="3"/>
      <c r="C142" s="4" t="s">
        <v>144</v>
      </c>
      <c r="D142" s="4">
        <v>18</v>
      </c>
      <c r="E142" s="4" t="s">
        <v>311</v>
      </c>
      <c r="G142" s="3"/>
      <c r="H142" s="4" t="s">
        <v>146</v>
      </c>
      <c r="I142" s="4">
        <v>-0.29438531400000001</v>
      </c>
      <c r="J142" s="4" t="s">
        <v>4</v>
      </c>
    </row>
    <row r="143" spans="2:10" ht="30.75" thickBot="1">
      <c r="B143" s="3"/>
      <c r="C143" s="4" t="s">
        <v>145</v>
      </c>
      <c r="D143" s="4">
        <v>19</v>
      </c>
      <c r="E143" s="4" t="s">
        <v>311</v>
      </c>
      <c r="G143" s="3"/>
      <c r="H143" s="4" t="s">
        <v>147</v>
      </c>
      <c r="I143" s="4">
        <v>-0.44650649999999997</v>
      </c>
      <c r="J143" s="4" t="s">
        <v>4</v>
      </c>
    </row>
    <row r="144" spans="2:10" ht="30.75" thickBot="1">
      <c r="B144" s="3"/>
      <c r="C144" s="4" t="s">
        <v>146</v>
      </c>
      <c r="D144" s="4">
        <v>7</v>
      </c>
      <c r="E144" s="4" t="s">
        <v>311</v>
      </c>
      <c r="G144" s="3"/>
      <c r="H144" s="4" t="s">
        <v>148</v>
      </c>
      <c r="I144" s="4">
        <v>-0.44650649999999997</v>
      </c>
      <c r="J144" s="4" t="s">
        <v>4</v>
      </c>
    </row>
    <row r="145" spans="2:10" ht="30.75" thickBot="1">
      <c r="B145" s="3"/>
      <c r="C145" s="4" t="s">
        <v>147</v>
      </c>
      <c r="D145" s="4">
        <v>25</v>
      </c>
      <c r="E145" s="4" t="s">
        <v>311</v>
      </c>
      <c r="G145" s="3"/>
      <c r="H145" s="4" t="s">
        <v>149</v>
      </c>
      <c r="I145" s="4">
        <v>-0.44650649999999997</v>
      </c>
      <c r="J145" s="4" t="s">
        <v>4</v>
      </c>
    </row>
    <row r="146" spans="2:10" ht="30.75" thickBot="1">
      <c r="B146" s="3"/>
      <c r="C146" s="4" t="s">
        <v>148</v>
      </c>
      <c r="D146" s="4">
        <v>31</v>
      </c>
      <c r="E146" s="4" t="s">
        <v>311</v>
      </c>
      <c r="G146" s="3"/>
      <c r="H146" s="4" t="s">
        <v>150</v>
      </c>
      <c r="I146" s="4">
        <v>-0.51912581899999999</v>
      </c>
      <c r="J146" s="4" t="s">
        <v>4</v>
      </c>
    </row>
    <row r="147" spans="2:10" ht="30.75" thickBot="1">
      <c r="B147" s="3"/>
      <c r="C147" s="4" t="s">
        <v>149</v>
      </c>
      <c r="D147" s="4">
        <v>6</v>
      </c>
      <c r="E147" s="4" t="s">
        <v>311</v>
      </c>
      <c r="G147" s="3"/>
      <c r="H147" s="4" t="s">
        <v>151</v>
      </c>
      <c r="I147" s="4">
        <v>-0.51912581899999999</v>
      </c>
      <c r="J147" s="4" t="s">
        <v>4</v>
      </c>
    </row>
    <row r="148" spans="2:10" ht="30.75" thickBot="1">
      <c r="B148" s="3"/>
      <c r="C148" s="4" t="s">
        <v>150</v>
      </c>
      <c r="D148" s="4">
        <v>7</v>
      </c>
      <c r="E148" s="4" t="s">
        <v>311</v>
      </c>
      <c r="G148" s="3"/>
      <c r="H148" s="4" t="s">
        <v>152</v>
      </c>
      <c r="I148" s="4">
        <v>-0.51912581899999999</v>
      </c>
      <c r="J148" s="4" t="s">
        <v>4</v>
      </c>
    </row>
    <row r="149" spans="2:10" ht="30.75" thickBot="1">
      <c r="B149" s="3"/>
      <c r="C149" s="4" t="s">
        <v>151</v>
      </c>
      <c r="D149" s="4">
        <v>13</v>
      </c>
      <c r="E149" s="4" t="s">
        <v>311</v>
      </c>
      <c r="G149" s="3"/>
      <c r="H149" s="4" t="s">
        <v>153</v>
      </c>
      <c r="I149" s="4">
        <v>-0.51912581899999999</v>
      </c>
      <c r="J149" s="4" t="s">
        <v>4</v>
      </c>
    </row>
    <row r="150" spans="2:10" ht="30.75" thickBot="1">
      <c r="B150" s="3"/>
      <c r="C150" s="4" t="s">
        <v>152</v>
      </c>
      <c r="D150" s="4">
        <v>9</v>
      </c>
      <c r="E150" s="4" t="s">
        <v>311</v>
      </c>
      <c r="G150" s="3"/>
      <c r="H150" s="4" t="s">
        <v>154</v>
      </c>
      <c r="I150" s="4">
        <v>-0.51912581899999999</v>
      </c>
      <c r="J150" s="4" t="s">
        <v>4</v>
      </c>
    </row>
    <row r="151" spans="2:10" ht="30.75" thickBot="1">
      <c r="B151" s="3"/>
      <c r="C151" s="4" t="s">
        <v>153</v>
      </c>
      <c r="D151" s="4">
        <v>2</v>
      </c>
      <c r="E151" s="4" t="s">
        <v>311</v>
      </c>
      <c r="G151" s="3"/>
      <c r="H151" s="4" t="s">
        <v>155</v>
      </c>
      <c r="I151" s="4">
        <v>-0.51912581899999999</v>
      </c>
      <c r="J151" s="4" t="s">
        <v>4</v>
      </c>
    </row>
    <row r="152" spans="2:10" ht="30.75" thickBot="1">
      <c r="B152" s="3"/>
      <c r="C152" s="4" t="s">
        <v>154</v>
      </c>
      <c r="D152" s="4">
        <v>8</v>
      </c>
      <c r="E152" s="4" t="s">
        <v>311</v>
      </c>
      <c r="G152" s="3"/>
      <c r="H152" s="4" t="s">
        <v>156</v>
      </c>
      <c r="I152" s="4">
        <v>-0.51912581899999999</v>
      </c>
      <c r="J152" s="4" t="s">
        <v>4</v>
      </c>
    </row>
    <row r="153" spans="2:10" ht="30.75" thickBot="1">
      <c r="B153" s="3"/>
      <c r="C153" s="4" t="s">
        <v>155</v>
      </c>
      <c r="D153" s="4">
        <v>7</v>
      </c>
      <c r="E153" s="4" t="s">
        <v>311</v>
      </c>
      <c r="G153" s="3"/>
      <c r="H153" s="4" t="s">
        <v>157</v>
      </c>
      <c r="I153" s="4">
        <v>-0.51912581899999999</v>
      </c>
      <c r="J153" s="4" t="s">
        <v>4</v>
      </c>
    </row>
    <row r="154" spans="2:10" ht="30.75" thickBot="1">
      <c r="B154" s="3"/>
      <c r="C154" s="4" t="s">
        <v>156</v>
      </c>
      <c r="D154" s="4">
        <v>3</v>
      </c>
      <c r="E154" s="4" t="s">
        <v>311</v>
      </c>
      <c r="G154" s="3"/>
      <c r="H154" s="4" t="s">
        <v>158</v>
      </c>
      <c r="I154" s="4">
        <v>-0.51912581899999999</v>
      </c>
      <c r="J154" s="4" t="s">
        <v>4</v>
      </c>
    </row>
    <row r="155" spans="2:10" ht="30.75" thickBot="1">
      <c r="B155" s="3"/>
      <c r="C155" s="4" t="s">
        <v>157</v>
      </c>
      <c r="D155" s="4">
        <v>10</v>
      </c>
      <c r="E155" s="4" t="s">
        <v>311</v>
      </c>
      <c r="G155" s="3"/>
      <c r="H155" s="4" t="s">
        <v>159</v>
      </c>
      <c r="I155" s="4">
        <v>-0.51912581899999999</v>
      </c>
      <c r="J155" s="4" t="s">
        <v>4</v>
      </c>
    </row>
    <row r="156" spans="2:10" ht="30.75" thickBot="1">
      <c r="B156" s="3"/>
      <c r="C156" s="4" t="s">
        <v>158</v>
      </c>
      <c r="D156" s="4">
        <v>4</v>
      </c>
      <c r="E156" s="4" t="s">
        <v>311</v>
      </c>
      <c r="G156" s="3"/>
      <c r="H156" s="4" t="s">
        <v>160</v>
      </c>
      <c r="I156" s="4">
        <v>-0.51912581899999999</v>
      </c>
      <c r="J156" s="4" t="s">
        <v>4</v>
      </c>
    </row>
    <row r="157" spans="2:10" ht="30.75" thickBot="1">
      <c r="B157" s="3"/>
      <c r="C157" s="4" t="s">
        <v>159</v>
      </c>
      <c r="D157" s="4">
        <v>6</v>
      </c>
      <c r="E157" s="4" t="s">
        <v>311</v>
      </c>
      <c r="G157" s="3"/>
      <c r="H157" s="4" t="s">
        <v>161</v>
      </c>
      <c r="I157" s="4">
        <v>-0.51912581899999999</v>
      </c>
      <c r="J157" s="4" t="s">
        <v>4</v>
      </c>
    </row>
    <row r="158" spans="2:10" ht="30.75" thickBot="1">
      <c r="B158" s="3"/>
      <c r="C158" s="4" t="s">
        <v>160</v>
      </c>
      <c r="D158" s="4">
        <v>4</v>
      </c>
      <c r="E158" s="4" t="s">
        <v>311</v>
      </c>
      <c r="G158" s="3"/>
      <c r="H158" s="4" t="s">
        <v>162</v>
      </c>
      <c r="I158" s="4">
        <v>-0.51912581899999999</v>
      </c>
      <c r="J158" s="4" t="s">
        <v>4</v>
      </c>
    </row>
    <row r="159" spans="2:10" ht="30.75" thickBot="1">
      <c r="B159" s="3"/>
      <c r="C159" s="4" t="s">
        <v>161</v>
      </c>
      <c r="D159" s="4">
        <v>11</v>
      </c>
      <c r="E159" s="4" t="s">
        <v>311</v>
      </c>
      <c r="G159" s="3"/>
      <c r="H159" s="4" t="s">
        <v>163</v>
      </c>
      <c r="I159" s="4">
        <v>-0.51912581899999999</v>
      </c>
      <c r="J159" s="4" t="s">
        <v>4</v>
      </c>
    </row>
    <row r="160" spans="2:10" ht="30.75" thickBot="1">
      <c r="B160" s="3"/>
      <c r="C160" s="4" t="s">
        <v>162</v>
      </c>
      <c r="D160" s="4">
        <v>5</v>
      </c>
      <c r="E160" s="4" t="s">
        <v>311</v>
      </c>
      <c r="G160" s="3"/>
      <c r="H160" s="4" t="s">
        <v>164</v>
      </c>
      <c r="I160" s="4">
        <v>-0.51912581899999999</v>
      </c>
      <c r="J160" s="4" t="s">
        <v>4</v>
      </c>
    </row>
    <row r="161" spans="2:10" ht="30.75" thickBot="1">
      <c r="B161" s="3"/>
      <c r="C161" s="4" t="s">
        <v>163</v>
      </c>
      <c r="D161" s="4">
        <v>8</v>
      </c>
      <c r="E161" s="4" t="s">
        <v>311</v>
      </c>
      <c r="G161" s="3"/>
      <c r="H161" s="4" t="s">
        <v>165</v>
      </c>
      <c r="I161" s="4">
        <v>-0.51912581899999999</v>
      </c>
      <c r="J161" s="4" t="s">
        <v>4</v>
      </c>
    </row>
    <row r="162" spans="2:10" ht="30.75" thickBot="1">
      <c r="B162" s="3"/>
      <c r="C162" s="4" t="s">
        <v>164</v>
      </c>
      <c r="D162" s="4">
        <v>13</v>
      </c>
      <c r="E162" s="4" t="s">
        <v>311</v>
      </c>
      <c r="G162" s="3"/>
      <c r="H162" s="4" t="s">
        <v>166</v>
      </c>
      <c r="I162" s="4">
        <v>-0.51912581899999999</v>
      </c>
      <c r="J162" s="4" t="s">
        <v>4</v>
      </c>
    </row>
    <row r="163" spans="2:10" ht="30.75" thickBot="1">
      <c r="B163" s="3"/>
      <c r="C163" s="4" t="s">
        <v>165</v>
      </c>
      <c r="D163" s="4">
        <v>8</v>
      </c>
      <c r="E163" s="4" t="s">
        <v>311</v>
      </c>
      <c r="G163" s="3"/>
      <c r="H163" s="4" t="s">
        <v>167</v>
      </c>
      <c r="I163" s="4">
        <v>-0.51912581899999999</v>
      </c>
      <c r="J163" s="4" t="s">
        <v>4</v>
      </c>
    </row>
    <row r="164" spans="2:10" ht="30.75" thickBot="1">
      <c r="B164" s="3"/>
      <c r="C164" s="4" t="s">
        <v>166</v>
      </c>
      <c r="D164" s="4">
        <v>6</v>
      </c>
      <c r="E164" s="4" t="s">
        <v>311</v>
      </c>
      <c r="G164" s="3"/>
      <c r="H164" s="4" t="s">
        <v>168</v>
      </c>
      <c r="I164" s="4">
        <v>-0.51912581899999999</v>
      </c>
      <c r="J164" s="4" t="s">
        <v>4</v>
      </c>
    </row>
    <row r="165" spans="2:10" ht="30.75" thickBot="1">
      <c r="B165" s="3"/>
      <c r="C165" s="4" t="s">
        <v>167</v>
      </c>
      <c r="D165" s="4">
        <v>17</v>
      </c>
      <c r="E165" s="4" t="s">
        <v>311</v>
      </c>
      <c r="G165" s="3"/>
      <c r="H165" s="4" t="s">
        <v>169</v>
      </c>
      <c r="I165" s="4">
        <v>-0.51912581899999999</v>
      </c>
      <c r="J165" s="4" t="s">
        <v>4</v>
      </c>
    </row>
    <row r="166" spans="2:10" ht="30.75" thickBot="1">
      <c r="B166" s="3"/>
      <c r="C166" s="4" t="s">
        <v>168</v>
      </c>
      <c r="D166" s="4">
        <v>3</v>
      </c>
      <c r="E166" s="4" t="s">
        <v>311</v>
      </c>
      <c r="G166" s="3"/>
      <c r="H166" s="4" t="s">
        <v>170</v>
      </c>
      <c r="I166" s="4">
        <v>-0.51912581899999999</v>
      </c>
      <c r="J166" s="4" t="s">
        <v>4</v>
      </c>
    </row>
    <row r="167" spans="2:10" ht="30.75" thickBot="1">
      <c r="B167" s="3"/>
      <c r="C167" s="4" t="s">
        <v>169</v>
      </c>
      <c r="D167" s="4">
        <v>6</v>
      </c>
      <c r="E167" s="4" t="s">
        <v>311</v>
      </c>
      <c r="G167" s="3"/>
      <c r="H167" s="4" t="s">
        <v>171</v>
      </c>
      <c r="I167" s="4">
        <v>-0.55349349999999997</v>
      </c>
      <c r="J167" s="4" t="s">
        <v>4</v>
      </c>
    </row>
    <row r="168" spans="2:10" ht="30.75" thickBot="1">
      <c r="B168" s="3"/>
      <c r="C168" s="4" t="s">
        <v>170</v>
      </c>
      <c r="D168" s="4">
        <v>14</v>
      </c>
      <c r="E168" s="4" t="s">
        <v>311</v>
      </c>
      <c r="G168" s="3"/>
      <c r="H168" s="4" t="s">
        <v>172</v>
      </c>
      <c r="I168" s="4">
        <v>-0.55349349999999997</v>
      </c>
      <c r="J168" s="4" t="s">
        <v>4</v>
      </c>
    </row>
    <row r="169" spans="2:10" ht="30.75" thickBot="1">
      <c r="B169" s="3"/>
      <c r="C169" s="4" t="s">
        <v>171</v>
      </c>
      <c r="D169" s="4">
        <v>15</v>
      </c>
      <c r="E169" s="4" t="s">
        <v>311</v>
      </c>
      <c r="G169" s="3"/>
      <c r="H169" s="4" t="s">
        <v>173</v>
      </c>
      <c r="I169" s="4">
        <v>-0.55349349999999997</v>
      </c>
      <c r="J169" s="4" t="s">
        <v>4</v>
      </c>
    </row>
    <row r="170" spans="2:10" ht="30.75" thickBot="1">
      <c r="B170" s="3"/>
      <c r="C170" s="4" t="s">
        <v>172</v>
      </c>
      <c r="D170" s="4">
        <v>6</v>
      </c>
      <c r="E170" s="4" t="s">
        <v>311</v>
      </c>
      <c r="G170" s="3"/>
      <c r="H170" s="4" t="s">
        <v>174</v>
      </c>
      <c r="I170" s="4">
        <v>-0.60898280100000002</v>
      </c>
      <c r="J170" s="4" t="s">
        <v>4</v>
      </c>
    </row>
    <row r="171" spans="2:10" ht="30.75" thickBot="1">
      <c r="B171" s="3"/>
      <c r="C171" s="4" t="s">
        <v>173</v>
      </c>
      <c r="D171" s="4">
        <v>23</v>
      </c>
      <c r="E171" s="4" t="s">
        <v>311</v>
      </c>
      <c r="G171" s="3"/>
      <c r="H171" s="4" t="s">
        <v>175</v>
      </c>
      <c r="I171" s="4">
        <v>-0.60898280100000002</v>
      </c>
      <c r="J171" s="4" t="s">
        <v>4</v>
      </c>
    </row>
    <row r="172" spans="2:10" ht="30.75" thickBot="1">
      <c r="B172" s="3"/>
      <c r="C172" s="4" t="s">
        <v>174</v>
      </c>
      <c r="D172" s="4">
        <v>24</v>
      </c>
      <c r="E172" s="4" t="s">
        <v>311</v>
      </c>
      <c r="G172" s="3"/>
      <c r="H172" s="4" t="s">
        <v>176</v>
      </c>
      <c r="I172" s="4">
        <v>-0.60898280100000002</v>
      </c>
      <c r="J172" s="4" t="s">
        <v>4</v>
      </c>
    </row>
    <row r="173" spans="2:10" ht="30.75" thickBot="1">
      <c r="B173" s="3"/>
      <c r="C173" s="4" t="s">
        <v>175</v>
      </c>
      <c r="D173" s="4">
        <v>5</v>
      </c>
      <c r="E173" s="4" t="s">
        <v>311</v>
      </c>
      <c r="G173" s="3"/>
      <c r="H173" s="4" t="s">
        <v>177</v>
      </c>
      <c r="I173" s="4">
        <v>-0.60898280100000002</v>
      </c>
      <c r="J173" s="4" t="s">
        <v>4</v>
      </c>
    </row>
    <row r="174" spans="2:10" ht="30.75" thickBot="1">
      <c r="B174" s="3"/>
      <c r="C174" s="4" t="s">
        <v>176</v>
      </c>
      <c r="D174" s="4">
        <v>6</v>
      </c>
      <c r="E174" s="4" t="s">
        <v>311</v>
      </c>
      <c r="G174" s="3"/>
      <c r="H174" s="4" t="s">
        <v>178</v>
      </c>
      <c r="I174" s="4">
        <v>-0.60898280100000002</v>
      </c>
      <c r="J174" s="4" t="s">
        <v>4</v>
      </c>
    </row>
    <row r="175" spans="2:10" ht="30.75" thickBot="1">
      <c r="B175" s="3"/>
      <c r="C175" s="4" t="s">
        <v>177</v>
      </c>
      <c r="D175" s="4">
        <v>10</v>
      </c>
      <c r="E175" s="4" t="s">
        <v>311</v>
      </c>
      <c r="G175" s="3"/>
      <c r="H175" s="4" t="s">
        <v>179</v>
      </c>
      <c r="I175" s="4">
        <v>-0.60898280100000002</v>
      </c>
      <c r="J175" s="4" t="s">
        <v>4</v>
      </c>
    </row>
    <row r="176" spans="2:10" ht="30.75" thickBot="1">
      <c r="B176" s="3"/>
      <c r="C176" s="4" t="s">
        <v>178</v>
      </c>
      <c r="D176" s="4">
        <v>7</v>
      </c>
      <c r="E176" s="4" t="s">
        <v>311</v>
      </c>
      <c r="G176" s="3"/>
      <c r="H176" s="4" t="s">
        <v>180</v>
      </c>
      <c r="I176" s="4">
        <v>-0.60898280100000002</v>
      </c>
      <c r="J176" s="4" t="s">
        <v>4</v>
      </c>
    </row>
    <row r="177" spans="2:10" ht="30.75" thickBot="1">
      <c r="B177" s="3"/>
      <c r="C177" s="4" t="s">
        <v>179</v>
      </c>
      <c r="D177" s="4">
        <v>2</v>
      </c>
      <c r="E177" s="4" t="s">
        <v>311</v>
      </c>
      <c r="G177" s="3"/>
      <c r="H177" s="4" t="s">
        <v>181</v>
      </c>
      <c r="I177" s="4">
        <v>-0.60898280100000002</v>
      </c>
      <c r="J177" s="4" t="s">
        <v>4</v>
      </c>
    </row>
    <row r="178" spans="2:10" ht="30.75" thickBot="1">
      <c r="B178" s="3"/>
      <c r="C178" s="4" t="s">
        <v>180</v>
      </c>
      <c r="D178" s="4">
        <v>3</v>
      </c>
      <c r="E178" s="4" t="s">
        <v>311</v>
      </c>
      <c r="G178" s="3"/>
      <c r="H178" s="4" t="s">
        <v>182</v>
      </c>
      <c r="I178" s="4">
        <v>-0.60898280100000002</v>
      </c>
      <c r="J178" s="4" t="s">
        <v>4</v>
      </c>
    </row>
    <row r="179" spans="2:10" ht="30.75" thickBot="1">
      <c r="B179" s="3"/>
      <c r="C179" s="4" t="s">
        <v>181</v>
      </c>
      <c r="D179" s="4">
        <v>6</v>
      </c>
      <c r="E179" s="4" t="s">
        <v>311</v>
      </c>
      <c r="G179" s="3"/>
      <c r="H179" s="4" t="s">
        <v>183</v>
      </c>
      <c r="I179" s="4">
        <v>-0.60898280100000002</v>
      </c>
      <c r="J179" s="4" t="s">
        <v>4</v>
      </c>
    </row>
    <row r="180" spans="2:10" ht="30.75" thickBot="1">
      <c r="B180" s="3"/>
      <c r="C180" s="4" t="s">
        <v>182</v>
      </c>
      <c r="D180" s="4">
        <v>6</v>
      </c>
      <c r="E180" s="4" t="s">
        <v>311</v>
      </c>
      <c r="G180" s="3"/>
      <c r="H180" s="4" t="s">
        <v>184</v>
      </c>
      <c r="I180" s="4">
        <v>-0.60898280100000002</v>
      </c>
      <c r="J180" s="4" t="s">
        <v>4</v>
      </c>
    </row>
    <row r="181" spans="2:10" ht="30.75" thickBot="1">
      <c r="B181" s="3"/>
      <c r="C181" s="4" t="s">
        <v>183</v>
      </c>
      <c r="D181" s="4">
        <v>4</v>
      </c>
      <c r="E181" s="4" t="s">
        <v>311</v>
      </c>
      <c r="G181" s="3"/>
      <c r="H181" s="4" t="s">
        <v>185</v>
      </c>
      <c r="I181" s="4">
        <v>-0.60898280100000002</v>
      </c>
      <c r="J181" s="4" t="s">
        <v>4</v>
      </c>
    </row>
    <row r="182" spans="2:10" ht="30.75" thickBot="1">
      <c r="B182" s="3"/>
      <c r="C182" s="4" t="s">
        <v>184</v>
      </c>
      <c r="D182" s="4">
        <v>8</v>
      </c>
      <c r="E182" s="4" t="s">
        <v>311</v>
      </c>
      <c r="G182" s="3"/>
      <c r="H182" s="4" t="s">
        <v>186</v>
      </c>
      <c r="I182" s="4">
        <v>-0.60898280100000002</v>
      </c>
      <c r="J182" s="4" t="s">
        <v>4</v>
      </c>
    </row>
    <row r="183" spans="2:10" ht="30.75" thickBot="1">
      <c r="B183" s="3"/>
      <c r="C183" s="4" t="s">
        <v>185</v>
      </c>
      <c r="D183" s="4">
        <v>4</v>
      </c>
      <c r="E183" s="4" t="s">
        <v>311</v>
      </c>
      <c r="G183" s="3"/>
      <c r="H183" s="4" t="s">
        <v>187</v>
      </c>
      <c r="I183" s="4">
        <v>-0.60898280100000002</v>
      </c>
      <c r="J183" s="4" t="s">
        <v>4</v>
      </c>
    </row>
    <row r="184" spans="2:10" ht="30.75" thickBot="1">
      <c r="B184" s="3"/>
      <c r="C184" s="4" t="s">
        <v>186</v>
      </c>
      <c r="D184" s="4">
        <v>6</v>
      </c>
      <c r="E184" s="4" t="s">
        <v>311</v>
      </c>
      <c r="G184" s="3"/>
      <c r="H184" s="4" t="s">
        <v>188</v>
      </c>
      <c r="I184" s="4">
        <v>-0.60898280100000002</v>
      </c>
      <c r="J184" s="4" t="s">
        <v>4</v>
      </c>
    </row>
    <row r="185" spans="2:10" ht="30.75" thickBot="1">
      <c r="B185" s="3"/>
      <c r="C185" s="4" t="s">
        <v>187</v>
      </c>
      <c r="D185" s="4">
        <v>3</v>
      </c>
      <c r="E185" s="4" t="s">
        <v>311</v>
      </c>
      <c r="G185" s="3"/>
      <c r="H185" s="4" t="s">
        <v>189</v>
      </c>
      <c r="I185" s="4">
        <v>-0.60898280100000002</v>
      </c>
      <c r="J185" s="4" t="s">
        <v>4</v>
      </c>
    </row>
    <row r="186" spans="2:10" ht="30.75" thickBot="1">
      <c r="B186" s="3"/>
      <c r="C186" s="4" t="s">
        <v>188</v>
      </c>
      <c r="D186" s="4">
        <v>7</v>
      </c>
      <c r="E186" s="4" t="s">
        <v>311</v>
      </c>
      <c r="G186" s="3"/>
      <c r="H186" s="4" t="s">
        <v>190</v>
      </c>
      <c r="I186" s="4">
        <v>-0.60898280100000002</v>
      </c>
      <c r="J186" s="4" t="s">
        <v>4</v>
      </c>
    </row>
    <row r="187" spans="2:10" ht="30.75" thickBot="1">
      <c r="B187" s="3"/>
      <c r="C187" s="4" t="s">
        <v>189</v>
      </c>
      <c r="D187" s="4">
        <v>3</v>
      </c>
      <c r="E187" s="4" t="s">
        <v>311</v>
      </c>
      <c r="G187" s="3"/>
      <c r="H187" s="4" t="s">
        <v>191</v>
      </c>
      <c r="I187" s="4">
        <v>-0.60898280100000002</v>
      </c>
      <c r="J187" s="4" t="s">
        <v>4</v>
      </c>
    </row>
    <row r="188" spans="2:10" ht="30.75" thickBot="1">
      <c r="B188" s="3"/>
      <c r="C188" s="4" t="s">
        <v>190</v>
      </c>
      <c r="D188" s="4">
        <v>11</v>
      </c>
      <c r="E188" s="4" t="s">
        <v>311</v>
      </c>
      <c r="G188" s="3"/>
      <c r="H188" s="4" t="s">
        <v>192</v>
      </c>
      <c r="I188" s="4">
        <v>-0.60898280100000002</v>
      </c>
      <c r="J188" s="4" t="s">
        <v>4</v>
      </c>
    </row>
    <row r="189" spans="2:10" ht="30.75" thickBot="1">
      <c r="B189" s="3"/>
      <c r="C189" s="4" t="s">
        <v>191</v>
      </c>
      <c r="D189" s="4">
        <v>4</v>
      </c>
      <c r="E189" s="4" t="s">
        <v>311</v>
      </c>
      <c r="G189" s="3"/>
      <c r="H189" s="4" t="s">
        <v>193</v>
      </c>
      <c r="I189" s="4">
        <v>-0.60898280100000002</v>
      </c>
      <c r="J189" s="4" t="s">
        <v>4</v>
      </c>
    </row>
    <row r="190" spans="2:10" ht="30.75" thickBot="1">
      <c r="B190" s="3"/>
      <c r="C190" s="4" t="s">
        <v>192</v>
      </c>
      <c r="D190" s="4">
        <v>9</v>
      </c>
      <c r="E190" s="4" t="s">
        <v>311</v>
      </c>
      <c r="G190" s="3"/>
      <c r="H190" s="4" t="s">
        <v>194</v>
      </c>
      <c r="I190" s="4">
        <v>-0.60898280100000002</v>
      </c>
      <c r="J190" s="4" t="s">
        <v>4</v>
      </c>
    </row>
    <row r="191" spans="2:10" ht="30.75" thickBot="1">
      <c r="B191" s="3"/>
      <c r="C191" s="4" t="s">
        <v>193</v>
      </c>
      <c r="D191" s="4">
        <v>5</v>
      </c>
      <c r="E191" s="4" t="s">
        <v>311</v>
      </c>
      <c r="G191" s="3"/>
      <c r="H191" s="4" t="s">
        <v>195</v>
      </c>
      <c r="I191" s="4">
        <v>-0.60898280100000002</v>
      </c>
      <c r="J191" s="4" t="s">
        <v>4</v>
      </c>
    </row>
    <row r="192" spans="2:10" ht="30.75" thickBot="1">
      <c r="B192" s="3"/>
      <c r="C192" s="4" t="s">
        <v>194</v>
      </c>
      <c r="D192" s="4">
        <v>7</v>
      </c>
      <c r="E192" s="4" t="s">
        <v>311</v>
      </c>
      <c r="G192" s="3"/>
      <c r="H192" s="4" t="s">
        <v>196</v>
      </c>
      <c r="I192" s="4">
        <v>-0.884792209</v>
      </c>
      <c r="J192" s="4" t="s">
        <v>4</v>
      </c>
    </row>
    <row r="193" spans="2:10" ht="30.75" thickBot="1">
      <c r="B193" s="3"/>
      <c r="C193" s="4" t="s">
        <v>195</v>
      </c>
      <c r="D193" s="4">
        <v>10</v>
      </c>
      <c r="E193" s="4" t="s">
        <v>311</v>
      </c>
      <c r="G193" s="3"/>
      <c r="H193" s="4" t="s">
        <v>197</v>
      </c>
      <c r="I193" s="4">
        <v>-0.884792209</v>
      </c>
      <c r="J193" s="4" t="s">
        <v>4</v>
      </c>
    </row>
    <row r="194" spans="2:10" ht="30.75" thickBot="1">
      <c r="B194" s="3"/>
      <c r="C194" s="4" t="s">
        <v>196</v>
      </c>
      <c r="D194" s="4">
        <v>6</v>
      </c>
      <c r="E194" s="4" t="s">
        <v>311</v>
      </c>
      <c r="G194" s="3"/>
      <c r="H194" s="4" t="s">
        <v>198</v>
      </c>
      <c r="I194" s="4">
        <v>-0.884792209</v>
      </c>
      <c r="J194" s="4" t="s">
        <v>4</v>
      </c>
    </row>
    <row r="195" spans="2:10" ht="30.75" thickBot="1">
      <c r="B195" s="3"/>
      <c r="C195" s="4" t="s">
        <v>197</v>
      </c>
      <c r="D195" s="4">
        <v>5</v>
      </c>
      <c r="E195" s="4" t="s">
        <v>311</v>
      </c>
      <c r="G195" s="3"/>
      <c r="H195" s="4" t="s">
        <v>199</v>
      </c>
      <c r="I195" s="4">
        <v>-0.884792209</v>
      </c>
      <c r="J195" s="4" t="s">
        <v>4</v>
      </c>
    </row>
    <row r="196" spans="2:10" ht="30.75" thickBot="1">
      <c r="B196" s="3"/>
      <c r="C196" s="4" t="s">
        <v>198</v>
      </c>
      <c r="D196" s="4">
        <v>11</v>
      </c>
      <c r="E196" s="4" t="s">
        <v>311</v>
      </c>
      <c r="G196" s="3"/>
      <c r="H196" s="4" t="s">
        <v>200</v>
      </c>
      <c r="I196" s="4">
        <v>-0.884792209</v>
      </c>
      <c r="J196" s="4" t="s">
        <v>4</v>
      </c>
    </row>
    <row r="197" spans="2:10" ht="30.75" thickBot="1">
      <c r="B197" s="3"/>
      <c r="C197" s="4" t="s">
        <v>199</v>
      </c>
      <c r="D197" s="4">
        <v>3</v>
      </c>
      <c r="E197" s="4" t="s">
        <v>311</v>
      </c>
      <c r="G197" s="3"/>
      <c r="H197" s="4" t="s">
        <v>201</v>
      </c>
      <c r="I197" s="4">
        <v>-0.884792209</v>
      </c>
      <c r="J197" s="4" t="s">
        <v>4</v>
      </c>
    </row>
    <row r="198" spans="2:10" ht="30.75" thickBot="1">
      <c r="B198" s="3"/>
      <c r="C198" s="4" t="s">
        <v>200</v>
      </c>
      <c r="D198" s="4">
        <v>4</v>
      </c>
      <c r="E198" s="4" t="s">
        <v>311</v>
      </c>
      <c r="G198" s="3"/>
      <c r="H198" s="4" t="s">
        <v>202</v>
      </c>
      <c r="I198" s="4">
        <v>-0.884792209</v>
      </c>
      <c r="J198" s="4" t="s">
        <v>4</v>
      </c>
    </row>
    <row r="199" spans="2:10" ht="30.75" thickBot="1">
      <c r="B199" s="3"/>
      <c r="C199" s="4" t="s">
        <v>201</v>
      </c>
      <c r="D199" s="4">
        <v>9</v>
      </c>
      <c r="E199" s="4" t="s">
        <v>311</v>
      </c>
      <c r="G199" s="3"/>
      <c r="H199" s="4" t="s">
        <v>203</v>
      </c>
      <c r="I199" s="4">
        <v>-0.884792209</v>
      </c>
      <c r="J199" s="4" t="s">
        <v>4</v>
      </c>
    </row>
    <row r="200" spans="2:10" ht="30.75" thickBot="1">
      <c r="B200" s="3"/>
      <c r="C200" s="4" t="s">
        <v>202</v>
      </c>
      <c r="D200" s="4">
        <v>10</v>
      </c>
      <c r="E200" s="4" t="s">
        <v>311</v>
      </c>
      <c r="G200" s="3"/>
      <c r="H200" s="4" t="s">
        <v>204</v>
      </c>
      <c r="I200" s="4">
        <v>-0.884792209</v>
      </c>
      <c r="J200" s="4" t="s">
        <v>4</v>
      </c>
    </row>
    <row r="201" spans="2:10" ht="30.75" thickBot="1">
      <c r="B201" s="3"/>
      <c r="C201" s="4" t="s">
        <v>203</v>
      </c>
      <c r="D201" s="4">
        <v>4</v>
      </c>
      <c r="E201" s="4" t="s">
        <v>311</v>
      </c>
      <c r="G201" s="3"/>
      <c r="H201" s="4"/>
      <c r="I201" s="4"/>
      <c r="J201" s="4"/>
    </row>
    <row r="202" spans="2:10" ht="30.75" thickBot="1">
      <c r="B202" s="3"/>
      <c r="C202" s="4" t="s">
        <v>204</v>
      </c>
      <c r="D202" s="4">
        <v>16</v>
      </c>
      <c r="E202" s="4" t="s">
        <v>311</v>
      </c>
      <c r="G202" s="3"/>
      <c r="H202" s="4"/>
      <c r="I202" s="4"/>
      <c r="J202" s="4"/>
    </row>
    <row r="203" spans="2:10" ht="30.75" thickBot="1">
      <c r="B203" s="3"/>
      <c r="C203" s="4" t="s">
        <v>205</v>
      </c>
      <c r="D203" s="4">
        <v>49</v>
      </c>
      <c r="E203" s="4" t="s">
        <v>311</v>
      </c>
      <c r="G203" s="3"/>
      <c r="H203" s="4"/>
      <c r="I203" s="4"/>
      <c r="J203" s="4"/>
    </row>
    <row r="204" spans="2:10" ht="30.75" thickBot="1">
      <c r="B204" s="3"/>
      <c r="C204" s="4" t="s">
        <v>206</v>
      </c>
      <c r="D204" s="4">
        <v>2</v>
      </c>
      <c r="E204" s="4" t="s">
        <v>311</v>
      </c>
      <c r="G204" s="3"/>
      <c r="H204" s="4"/>
      <c r="I204" s="4"/>
      <c r="J204" s="4"/>
    </row>
    <row r="205" spans="2:10" ht="30.75" thickBot="1">
      <c r="B205" s="3"/>
      <c r="C205" s="4" t="s">
        <v>207</v>
      </c>
      <c r="D205" s="4">
        <v>3</v>
      </c>
      <c r="E205" s="4" t="s">
        <v>311</v>
      </c>
      <c r="G205" s="3"/>
      <c r="H205" s="4"/>
      <c r="I205" s="4"/>
      <c r="J205" s="4"/>
    </row>
    <row r="206" spans="2:10" ht="30.75" thickBot="1">
      <c r="B206" s="3"/>
      <c r="C206" s="4" t="s">
        <v>208</v>
      </c>
      <c r="D206" s="4">
        <v>4</v>
      </c>
      <c r="E206" s="4" t="s">
        <v>311</v>
      </c>
      <c r="G206" s="3"/>
      <c r="H206" s="4"/>
      <c r="I206" s="4"/>
      <c r="J206" s="4"/>
    </row>
    <row r="207" spans="2:10" ht="30.75" thickBot="1">
      <c r="B207" s="3"/>
      <c r="C207" s="4" t="s">
        <v>209</v>
      </c>
      <c r="D207" s="4">
        <v>4</v>
      </c>
      <c r="E207" s="4" t="s">
        <v>311</v>
      </c>
      <c r="G207" s="3"/>
      <c r="H207" s="4"/>
      <c r="I207" s="4"/>
      <c r="J207" s="4"/>
    </row>
    <row r="208" spans="2:10" ht="30.75" thickBot="1">
      <c r="B208" s="3"/>
      <c r="C208" s="4" t="s">
        <v>210</v>
      </c>
      <c r="D208" s="4">
        <v>2</v>
      </c>
      <c r="E208" s="4" t="s">
        <v>311</v>
      </c>
      <c r="G208" s="3"/>
      <c r="H208" s="4"/>
      <c r="I208" s="4"/>
      <c r="J208" s="4"/>
    </row>
    <row r="209" spans="2:10" ht="30.75" thickBot="1">
      <c r="B209" s="3"/>
      <c r="C209" s="4" t="s">
        <v>211</v>
      </c>
      <c r="D209" s="4">
        <v>3</v>
      </c>
      <c r="E209" s="4" t="s">
        <v>311</v>
      </c>
      <c r="G209" s="3"/>
      <c r="H209" s="4"/>
      <c r="I209" s="4"/>
      <c r="J209" s="4"/>
    </row>
    <row r="210" spans="2:10" ht="30.75" thickBot="1">
      <c r="B210" s="3"/>
      <c r="C210" s="4" t="s">
        <v>212</v>
      </c>
      <c r="D210" s="4">
        <v>2</v>
      </c>
      <c r="E210" s="4" t="s">
        <v>311</v>
      </c>
      <c r="G210" s="3"/>
      <c r="H210" s="4"/>
      <c r="I210" s="4"/>
      <c r="J210" s="4"/>
    </row>
    <row r="211" spans="2:10" ht="30.75" thickBot="1">
      <c r="B211" s="3"/>
      <c r="C211" s="4" t="s">
        <v>213</v>
      </c>
      <c r="D211" s="4">
        <v>4</v>
      </c>
      <c r="E211" s="4" t="s">
        <v>311</v>
      </c>
      <c r="G211" s="3"/>
      <c r="H211" s="4"/>
      <c r="I211" s="4"/>
      <c r="J211" s="4"/>
    </row>
    <row r="212" spans="2:10" ht="30.75" thickBot="1">
      <c r="B212" s="3"/>
      <c r="C212" s="4" t="s">
        <v>214</v>
      </c>
      <c r="D212" s="4">
        <v>4</v>
      </c>
      <c r="E212" s="4" t="s">
        <v>311</v>
      </c>
      <c r="G212" s="3"/>
      <c r="H212" s="4"/>
      <c r="I212" s="4"/>
      <c r="J212" s="4"/>
    </row>
    <row r="213" spans="2:10" ht="30.75" thickBot="1">
      <c r="B213" s="3"/>
      <c r="C213" s="4" t="s">
        <v>215</v>
      </c>
      <c r="D213" s="4">
        <v>2</v>
      </c>
      <c r="E213" s="4" t="s">
        <v>311</v>
      </c>
      <c r="G213" s="3"/>
      <c r="H213" s="4"/>
      <c r="I213" s="4"/>
      <c r="J213" s="4"/>
    </row>
    <row r="214" spans="2:10" ht="30.75" thickBot="1">
      <c r="B214" s="3"/>
      <c r="C214" s="4" t="s">
        <v>216</v>
      </c>
      <c r="D214" s="4">
        <v>2</v>
      </c>
      <c r="E214" s="4" t="s">
        <v>311</v>
      </c>
      <c r="G214" s="3"/>
      <c r="H214" s="4"/>
      <c r="I214" s="4"/>
      <c r="J214" s="4"/>
    </row>
    <row r="215" spans="2:10" ht="30.75" thickBot="1">
      <c r="B215" s="3"/>
      <c r="C215" s="4" t="s">
        <v>217</v>
      </c>
      <c r="D215" s="4">
        <v>7</v>
      </c>
      <c r="E215" s="4" t="s">
        <v>311</v>
      </c>
      <c r="G215" s="3"/>
      <c r="H215" s="4"/>
      <c r="I215" s="4"/>
      <c r="J215" s="4"/>
    </row>
    <row r="216" spans="2:10" ht="30.75" thickBot="1">
      <c r="B216" s="3"/>
      <c r="C216" s="4" t="s">
        <v>218</v>
      </c>
      <c r="D216" s="4">
        <v>2</v>
      </c>
      <c r="E216" s="4" t="s">
        <v>311</v>
      </c>
      <c r="G216" s="3"/>
      <c r="H216" s="4"/>
      <c r="I216" s="4"/>
      <c r="J216" s="4"/>
    </row>
    <row r="217" spans="2:10" ht="30.75" thickBot="1">
      <c r="B217" s="3"/>
      <c r="C217" s="4" t="s">
        <v>219</v>
      </c>
      <c r="D217" s="4">
        <v>6</v>
      </c>
      <c r="E217" s="4" t="s">
        <v>311</v>
      </c>
      <c r="G217" s="3"/>
      <c r="H217" s="4"/>
      <c r="I217" s="4"/>
      <c r="J217" s="4"/>
    </row>
    <row r="218" spans="2:10" ht="30.75" thickBot="1">
      <c r="B218" s="3"/>
      <c r="C218" s="4" t="s">
        <v>220</v>
      </c>
      <c r="D218" s="4">
        <v>3</v>
      </c>
      <c r="E218" s="4" t="s">
        <v>311</v>
      </c>
      <c r="G218" s="3"/>
      <c r="H218" s="4"/>
      <c r="I218" s="4"/>
      <c r="J218" s="4"/>
    </row>
    <row r="219" spans="2:10" ht="30.75" thickBot="1">
      <c r="B219" s="3"/>
      <c r="C219" s="4" t="s">
        <v>221</v>
      </c>
      <c r="D219" s="4">
        <v>4</v>
      </c>
      <c r="E219" s="4" t="s">
        <v>311</v>
      </c>
      <c r="G219" s="3"/>
      <c r="H219" s="4"/>
      <c r="I219" s="4"/>
      <c r="J219" s="4"/>
    </row>
    <row r="220" spans="2:10" ht="30.75" thickBot="1">
      <c r="B220" s="3"/>
      <c r="C220" s="4" t="s">
        <v>222</v>
      </c>
      <c r="D220" s="4">
        <v>6</v>
      </c>
      <c r="E220" s="4" t="s">
        <v>311</v>
      </c>
      <c r="G220" s="3"/>
      <c r="H220" s="4"/>
      <c r="I220" s="4"/>
      <c r="J220" s="4"/>
    </row>
    <row r="221" spans="2:10" ht="30.75" thickBot="1">
      <c r="B221" s="3"/>
      <c r="C221" s="4" t="s">
        <v>223</v>
      </c>
      <c r="D221" s="4">
        <v>4</v>
      </c>
      <c r="E221" s="4" t="s">
        <v>311</v>
      </c>
      <c r="G221" s="3"/>
      <c r="H221" s="4"/>
      <c r="I221" s="4"/>
      <c r="J221" s="4"/>
    </row>
    <row r="222" spans="2:10" ht="30.75" thickBot="1">
      <c r="B222" s="3"/>
      <c r="C222" s="4" t="s">
        <v>224</v>
      </c>
      <c r="D222" s="4">
        <v>4</v>
      </c>
      <c r="E222" s="4" t="s">
        <v>311</v>
      </c>
      <c r="G222" s="3"/>
      <c r="H222" s="4"/>
      <c r="I222" s="4"/>
      <c r="J222" s="4"/>
    </row>
    <row r="223" spans="2:10" ht="30.75" thickBot="1">
      <c r="B223" s="3"/>
      <c r="C223" s="4" t="s">
        <v>225</v>
      </c>
      <c r="D223" s="4">
        <v>8</v>
      </c>
      <c r="E223" s="4" t="s">
        <v>311</v>
      </c>
      <c r="G223" s="3"/>
      <c r="H223" s="4"/>
      <c r="I223" s="4"/>
      <c r="J223" s="4"/>
    </row>
    <row r="224" spans="2:10" ht="30.75" thickBot="1">
      <c r="B224" s="3"/>
      <c r="C224" s="4" t="s">
        <v>226</v>
      </c>
      <c r="D224" s="4">
        <v>2</v>
      </c>
      <c r="E224" s="4" t="s">
        <v>311</v>
      </c>
      <c r="G224" s="3"/>
      <c r="H224" s="4"/>
      <c r="I224" s="4"/>
      <c r="J224" s="4"/>
    </row>
    <row r="225" spans="2:10" ht="30.75" thickBot="1">
      <c r="B225" s="3"/>
      <c r="C225" s="4" t="s">
        <v>227</v>
      </c>
      <c r="D225" s="4">
        <v>6</v>
      </c>
      <c r="E225" s="4" t="s">
        <v>311</v>
      </c>
      <c r="G225" s="3"/>
      <c r="H225" s="4"/>
      <c r="I225" s="4"/>
      <c r="J225" s="4"/>
    </row>
    <row r="226" spans="2:10" ht="30.75" thickBot="1">
      <c r="B226" s="3"/>
      <c r="C226" s="4" t="s">
        <v>228</v>
      </c>
      <c r="D226" s="4">
        <v>5</v>
      </c>
      <c r="E226" s="4" t="s">
        <v>311</v>
      </c>
      <c r="G226" s="3"/>
      <c r="H226" s="4"/>
      <c r="I226" s="4"/>
      <c r="J226" s="4"/>
    </row>
    <row r="227" spans="2:10" ht="30.75" thickBot="1">
      <c r="B227" s="3"/>
      <c r="C227" s="4" t="s">
        <v>229</v>
      </c>
      <c r="D227" s="4">
        <v>2</v>
      </c>
      <c r="E227" s="4" t="s">
        <v>311</v>
      </c>
      <c r="G227" s="3"/>
      <c r="H227" s="4"/>
      <c r="I227" s="4"/>
      <c r="J227" s="4"/>
    </row>
    <row r="228" spans="2:10" ht="30.75" thickBot="1">
      <c r="B228" s="3"/>
      <c r="C228" s="4" t="s">
        <v>230</v>
      </c>
      <c r="D228" s="4">
        <v>8</v>
      </c>
      <c r="E228" s="4" t="s">
        <v>311</v>
      </c>
      <c r="G228" s="3"/>
      <c r="H228" s="4"/>
      <c r="I228" s="4"/>
      <c r="J228" s="4"/>
    </row>
    <row r="229" spans="2:10" ht="30.75" thickBot="1">
      <c r="B229" s="3"/>
      <c r="C229" s="4" t="s">
        <v>231</v>
      </c>
      <c r="D229" s="4">
        <v>27</v>
      </c>
      <c r="E229" s="4" t="s">
        <v>311</v>
      </c>
      <c r="G229" s="3"/>
      <c r="H229" s="4"/>
      <c r="I229" s="4"/>
      <c r="J229" s="4"/>
    </row>
    <row r="230" spans="2:10" ht="30.75" thickBot="1">
      <c r="B230" s="3"/>
      <c r="C230" s="4" t="s">
        <v>232</v>
      </c>
      <c r="D230" s="4">
        <v>9</v>
      </c>
      <c r="E230" s="4" t="s">
        <v>311</v>
      </c>
      <c r="G230" s="3"/>
      <c r="H230" s="4"/>
      <c r="I230" s="4"/>
      <c r="J230" s="4"/>
    </row>
    <row r="231" spans="2:10" ht="30.75" thickBot="1">
      <c r="B231" s="3"/>
      <c r="C231" s="4" t="s">
        <v>233</v>
      </c>
      <c r="D231" s="4">
        <v>2</v>
      </c>
      <c r="E231" s="4" t="s">
        <v>311</v>
      </c>
      <c r="G231" s="3"/>
      <c r="H231" s="4"/>
      <c r="I231" s="4"/>
      <c r="J231" s="4"/>
    </row>
    <row r="232" spans="2:10" ht="30.75" thickBot="1">
      <c r="B232" s="3"/>
      <c r="C232" s="4" t="s">
        <v>234</v>
      </c>
      <c r="D232" s="4">
        <v>2</v>
      </c>
      <c r="E232" s="4" t="s">
        <v>311</v>
      </c>
      <c r="G232" s="3"/>
      <c r="H232" s="4"/>
      <c r="I232" s="4"/>
      <c r="J232" s="4"/>
    </row>
    <row r="233" spans="2:10" ht="30.75" thickBot="1">
      <c r="B233" s="3"/>
      <c r="C233" s="4" t="s">
        <v>235</v>
      </c>
      <c r="D233" s="4">
        <v>3</v>
      </c>
      <c r="E233" s="4" t="s">
        <v>311</v>
      </c>
      <c r="G233" s="3"/>
      <c r="H233" s="4"/>
      <c r="I233" s="4"/>
      <c r="J233" s="4"/>
    </row>
    <row r="234" spans="2:10" ht="30.75" thickBot="1">
      <c r="B234" s="3"/>
      <c r="C234" s="4" t="s">
        <v>236</v>
      </c>
      <c r="D234" s="4">
        <v>2</v>
      </c>
      <c r="E234" s="4" t="s">
        <v>311</v>
      </c>
      <c r="G234" s="3"/>
      <c r="H234" s="4"/>
      <c r="I234" s="4"/>
      <c r="J234" s="4"/>
    </row>
    <row r="235" spans="2:10" ht="30.75" thickBot="1">
      <c r="B235" s="3"/>
      <c r="C235" s="4" t="s">
        <v>237</v>
      </c>
      <c r="D235" s="4">
        <v>1</v>
      </c>
      <c r="E235" s="4" t="s">
        <v>311</v>
      </c>
      <c r="G235" s="3"/>
      <c r="H235" s="4"/>
      <c r="I235" s="4"/>
      <c r="J235" s="4"/>
    </row>
    <row r="236" spans="2:10" ht="30.75" thickBot="1">
      <c r="B236" s="3"/>
      <c r="C236" s="4" t="s">
        <v>238</v>
      </c>
      <c r="D236" s="4">
        <v>1</v>
      </c>
      <c r="E236" s="4" t="s">
        <v>311</v>
      </c>
      <c r="G236" s="3"/>
      <c r="H236" s="4"/>
      <c r="I236" s="4"/>
      <c r="J236" s="4"/>
    </row>
    <row r="237" spans="2:10" ht="30.75" thickBot="1">
      <c r="B237" s="3"/>
      <c r="C237" s="4" t="s">
        <v>239</v>
      </c>
      <c r="D237" s="4">
        <v>2</v>
      </c>
      <c r="E237" s="4" t="s">
        <v>311</v>
      </c>
      <c r="G237" s="3"/>
      <c r="H237" s="4"/>
      <c r="I237" s="4"/>
      <c r="J237" s="4"/>
    </row>
    <row r="238" spans="2:10" ht="30.75" thickBot="1">
      <c r="B238" s="3"/>
      <c r="C238" s="4" t="s">
        <v>240</v>
      </c>
      <c r="D238" s="4">
        <v>2</v>
      </c>
      <c r="E238" s="4" t="s">
        <v>311</v>
      </c>
      <c r="G238" s="3"/>
      <c r="H238" s="4"/>
      <c r="I238" s="4"/>
      <c r="J238" s="4"/>
    </row>
    <row r="239" spans="2:10" ht="30.75" thickBot="1">
      <c r="B239" s="3"/>
      <c r="C239" s="4" t="s">
        <v>241</v>
      </c>
      <c r="D239" s="4">
        <v>1</v>
      </c>
      <c r="E239" s="4" t="s">
        <v>311</v>
      </c>
      <c r="G239" s="3"/>
      <c r="H239" s="4"/>
      <c r="I239" s="4"/>
      <c r="J239" s="4"/>
    </row>
    <row r="240" spans="2:10" ht="30.75" thickBot="1">
      <c r="B240" s="3"/>
      <c r="C240" s="4" t="s">
        <v>242</v>
      </c>
      <c r="D240" s="4">
        <v>2</v>
      </c>
      <c r="E240" s="4" t="s">
        <v>311</v>
      </c>
      <c r="G240" s="3"/>
      <c r="H240" s="4"/>
      <c r="I240" s="4"/>
      <c r="J240" s="4"/>
    </row>
    <row r="241" spans="2:10" ht="30.75" thickBot="1">
      <c r="B241" s="3"/>
      <c r="C241" s="4" t="s">
        <v>243</v>
      </c>
      <c r="D241" s="4">
        <v>1</v>
      </c>
      <c r="E241" s="4" t="s">
        <v>311</v>
      </c>
      <c r="G241" s="3"/>
      <c r="H241" s="4"/>
      <c r="I241" s="4"/>
      <c r="J241" s="4"/>
    </row>
    <row r="242" spans="2:10" ht="30.75" thickBot="1">
      <c r="B242" s="3"/>
      <c r="C242" s="4" t="s">
        <v>244</v>
      </c>
      <c r="D242" s="4">
        <v>2</v>
      </c>
      <c r="E242" s="4" t="s">
        <v>311</v>
      </c>
      <c r="G242" s="3"/>
      <c r="H242" s="4"/>
      <c r="I242" s="4"/>
      <c r="J242" s="4"/>
    </row>
    <row r="243" spans="2:10" ht="30.75" thickBot="1">
      <c r="B243" s="3"/>
      <c r="C243" s="4" t="s">
        <v>245</v>
      </c>
      <c r="D243" s="4">
        <v>1</v>
      </c>
      <c r="E243" s="4" t="s">
        <v>311</v>
      </c>
      <c r="G243" s="3"/>
      <c r="H243" s="4"/>
      <c r="I243" s="4"/>
      <c r="J243" s="4"/>
    </row>
    <row r="244" spans="2:10" ht="30.75" thickBot="1">
      <c r="B244" s="3"/>
      <c r="C244" s="4" t="s">
        <v>246</v>
      </c>
      <c r="D244" s="4">
        <v>2</v>
      </c>
      <c r="E244" s="4" t="s">
        <v>311</v>
      </c>
      <c r="G244" s="3"/>
      <c r="H244" s="4"/>
      <c r="I244" s="4"/>
      <c r="J244" s="4"/>
    </row>
    <row r="245" spans="2:10" ht="30.75" thickBot="1">
      <c r="B245" s="3"/>
      <c r="C245" s="4" t="s">
        <v>247</v>
      </c>
      <c r="D245" s="4">
        <v>1</v>
      </c>
      <c r="E245" s="4" t="s">
        <v>311</v>
      </c>
      <c r="G245" s="3"/>
      <c r="H245" s="4"/>
      <c r="I245" s="4"/>
      <c r="J245" s="4"/>
    </row>
    <row r="246" spans="2:10" ht="30.75" thickBot="1">
      <c r="B246" s="3"/>
      <c r="C246" s="4" t="s">
        <v>248</v>
      </c>
      <c r="D246" s="4">
        <v>3</v>
      </c>
      <c r="E246" s="4" t="s">
        <v>311</v>
      </c>
      <c r="G246" s="3"/>
      <c r="H246" s="4"/>
      <c r="I246" s="4"/>
      <c r="J246" s="4"/>
    </row>
    <row r="247" spans="2:10" ht="30.75" thickBot="1">
      <c r="B247" s="3"/>
      <c r="C247" s="4" t="s">
        <v>249</v>
      </c>
      <c r="D247" s="4">
        <v>1</v>
      </c>
      <c r="E247" s="4" t="s">
        <v>311</v>
      </c>
      <c r="G247" s="3"/>
      <c r="H247" s="4"/>
      <c r="I247" s="4"/>
      <c r="J247" s="4"/>
    </row>
    <row r="248" spans="2:10" ht="30.75" thickBot="1">
      <c r="B248" s="3"/>
      <c r="C248" s="4" t="s">
        <v>250</v>
      </c>
      <c r="D248" s="4">
        <v>3</v>
      </c>
      <c r="E248" s="4" t="s">
        <v>311</v>
      </c>
      <c r="G248" s="3"/>
      <c r="H248" s="4"/>
      <c r="I248" s="4"/>
      <c r="J248" s="4"/>
    </row>
    <row r="249" spans="2:10" ht="30.75" thickBot="1">
      <c r="B249" s="3"/>
      <c r="C249" s="4" t="s">
        <v>251</v>
      </c>
      <c r="D249" s="4">
        <v>1</v>
      </c>
      <c r="E249" s="4" t="s">
        <v>311</v>
      </c>
      <c r="G249" s="3"/>
      <c r="H249" s="4"/>
      <c r="I249" s="4"/>
      <c r="J249" s="4"/>
    </row>
    <row r="250" spans="2:10" ht="30.75" thickBot="1">
      <c r="B250" s="3"/>
      <c r="C250" s="4" t="s">
        <v>252</v>
      </c>
      <c r="D250" s="4">
        <v>1</v>
      </c>
      <c r="E250" s="4" t="s">
        <v>311</v>
      </c>
      <c r="G250" s="3"/>
      <c r="H250" s="4"/>
      <c r="I250" s="4"/>
      <c r="J250" s="4"/>
    </row>
    <row r="251" spans="2:10" ht="30.75" thickBot="1">
      <c r="B251" s="3"/>
      <c r="C251" s="4" t="s">
        <v>253</v>
      </c>
      <c r="D251" s="4">
        <v>2</v>
      </c>
      <c r="E251" s="4" t="s">
        <v>311</v>
      </c>
      <c r="G251" s="3"/>
      <c r="H251" s="4"/>
      <c r="I251" s="4"/>
      <c r="J251" s="4"/>
    </row>
    <row r="252" spans="2:10" ht="30.75" thickBot="1">
      <c r="B252" s="3"/>
      <c r="C252" s="4" t="s">
        <v>254</v>
      </c>
      <c r="D252" s="4">
        <v>2</v>
      </c>
      <c r="E252" s="4" t="s">
        <v>311</v>
      </c>
      <c r="G252" s="3"/>
      <c r="H252" s="4"/>
      <c r="I252" s="4"/>
      <c r="J252" s="4"/>
    </row>
    <row r="253" spans="2:10" ht="30.75" thickBot="1">
      <c r="B253" s="3"/>
      <c r="C253" s="4" t="s">
        <v>255</v>
      </c>
      <c r="D253" s="4">
        <v>2</v>
      </c>
      <c r="E253" s="4" t="s">
        <v>311</v>
      </c>
      <c r="G253" s="3"/>
      <c r="H253" s="4"/>
      <c r="I253" s="4"/>
      <c r="J253" s="4"/>
    </row>
    <row r="254" spans="2:10" ht="30.75" thickBot="1">
      <c r="B254" s="3"/>
      <c r="C254" s="4" t="s">
        <v>256</v>
      </c>
      <c r="D254" s="4">
        <v>4</v>
      </c>
      <c r="E254" s="4" t="s">
        <v>311</v>
      </c>
      <c r="G254" s="3"/>
      <c r="H254" s="4"/>
      <c r="I254" s="4"/>
      <c r="J254" s="4"/>
    </row>
    <row r="255" spans="2:10" ht="30.75" thickBot="1">
      <c r="B255" s="3"/>
      <c r="C255" s="4" t="s">
        <v>257</v>
      </c>
      <c r="D255" s="4">
        <v>1</v>
      </c>
      <c r="E255" s="4" t="s">
        <v>311</v>
      </c>
      <c r="G255" s="3"/>
      <c r="H255" s="4"/>
      <c r="I255" s="4"/>
      <c r="J255" s="4"/>
    </row>
    <row r="256" spans="2:10" ht="30.75" thickBot="1">
      <c r="B256" s="3"/>
      <c r="C256" s="4" t="s">
        <v>258</v>
      </c>
      <c r="D256" s="4">
        <v>1</v>
      </c>
      <c r="E256" s="4" t="s">
        <v>311</v>
      </c>
      <c r="G256" s="3"/>
      <c r="H256" s="4"/>
      <c r="I256" s="4"/>
      <c r="J256" s="4"/>
    </row>
    <row r="257" spans="2:10" ht="30.75" thickBot="1">
      <c r="B257" s="3"/>
      <c r="C257" s="4" t="s">
        <v>259</v>
      </c>
      <c r="D257" s="4">
        <v>1</v>
      </c>
      <c r="E257" s="4" t="s">
        <v>311</v>
      </c>
      <c r="G257" s="3"/>
      <c r="H257" s="4"/>
      <c r="I257" s="4"/>
      <c r="J257" s="4"/>
    </row>
    <row r="258" spans="2:10" ht="17.25" thickBot="1">
      <c r="G258" s="3"/>
      <c r="H258" s="4"/>
      <c r="I258" s="4"/>
      <c r="J258" s="4"/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5"/>
  <sheetViews>
    <sheetView workbookViewId="0">
      <selection activeCell="L2" sqref="L2"/>
    </sheetView>
  </sheetViews>
  <sheetFormatPr defaultRowHeight="16.5"/>
  <cols>
    <col min="11" max="11" width="16.75" customWidth="1"/>
    <col min="12" max="12" width="15" customWidth="1"/>
    <col min="13" max="13" width="13.5" customWidth="1"/>
  </cols>
  <sheetData>
    <row r="1" spans="1:18" ht="17.25" thickBot="1">
      <c r="A1" s="1"/>
      <c r="B1" s="2" t="s">
        <v>0</v>
      </c>
      <c r="C1" s="2" t="s">
        <v>1</v>
      </c>
      <c r="D1" s="2" t="s">
        <v>2</v>
      </c>
      <c r="F1" s="1"/>
      <c r="G1" s="2" t="s">
        <v>0</v>
      </c>
      <c r="H1" s="2" t="s">
        <v>1</v>
      </c>
      <c r="I1" s="2" t="s">
        <v>2</v>
      </c>
      <c r="O1" s="1"/>
      <c r="P1" s="2" t="s">
        <v>0</v>
      </c>
      <c r="Q1" s="2" t="s">
        <v>1</v>
      </c>
      <c r="R1" s="2" t="s">
        <v>2</v>
      </c>
    </row>
    <row r="2" spans="1:18" ht="17.25" thickBot="1">
      <c r="A2" s="3"/>
      <c r="B2" s="4" t="s">
        <v>3</v>
      </c>
      <c r="C2" s="4">
        <v>6709.9706999999999</v>
      </c>
      <c r="D2" s="4" t="s">
        <v>4</v>
      </c>
      <c r="F2" s="3"/>
      <c r="G2" s="4" t="s">
        <v>3</v>
      </c>
      <c r="H2" s="4">
        <v>1</v>
      </c>
      <c r="I2" s="4" t="s">
        <v>4</v>
      </c>
      <c r="K2">
        <v>3081270257</v>
      </c>
      <c r="L2">
        <f>K2*6.48824007/1000000000</f>
        <v>19.9920211479666</v>
      </c>
      <c r="M2">
        <f>L2*1024</f>
        <v>20471.829655517799</v>
      </c>
      <c r="O2" s="3"/>
      <c r="P2" s="4" t="s">
        <v>3</v>
      </c>
      <c r="Q2" s="4">
        <v>1</v>
      </c>
      <c r="R2" s="4" t="s">
        <v>4</v>
      </c>
    </row>
    <row r="3" spans="1:18" ht="17.25" thickBot="1">
      <c r="A3" s="3"/>
      <c r="B3" s="4" t="s">
        <v>5</v>
      </c>
      <c r="C3" s="4">
        <v>6603.9706999999999</v>
      </c>
      <c r="D3" s="4" t="s">
        <v>4</v>
      </c>
      <c r="F3" s="3"/>
      <c r="G3" s="4" t="s">
        <v>5</v>
      </c>
      <c r="H3" s="4">
        <v>0.89533275400000001</v>
      </c>
      <c r="I3" s="4" t="s">
        <v>4</v>
      </c>
      <c r="K3">
        <v>1162411</v>
      </c>
      <c r="L3">
        <f>K3*6.48824007/1000</f>
        <v>7542.0016280087702</v>
      </c>
      <c r="M3">
        <f>L3*1024</f>
        <v>7723009.6670809807</v>
      </c>
      <c r="O3" s="3"/>
      <c r="P3" s="4" t="s">
        <v>5</v>
      </c>
      <c r="Q3" s="4">
        <v>0.86849278200000002</v>
      </c>
      <c r="R3" s="4" t="s">
        <v>4</v>
      </c>
    </row>
    <row r="4" spans="1:18" ht="17.25" thickBot="1">
      <c r="A4" s="3"/>
      <c r="B4" s="4" t="s">
        <v>6</v>
      </c>
      <c r="C4" s="4">
        <v>6808.9706999999999</v>
      </c>
      <c r="D4" s="4" t="s">
        <v>4</v>
      </c>
      <c r="F4" s="3"/>
      <c r="G4" s="4" t="s">
        <v>6</v>
      </c>
      <c r="H4" s="4">
        <v>0.75067156599999996</v>
      </c>
      <c r="I4" s="4" t="s">
        <v>4</v>
      </c>
      <c r="K4">
        <v>68990020641</v>
      </c>
      <c r="L4">
        <f>K4*6.48824007/1000</f>
        <v>447623816.35306329</v>
      </c>
      <c r="O4" s="3"/>
      <c r="P4" s="4" t="s">
        <v>6</v>
      </c>
      <c r="Q4" s="4">
        <v>0.70927733199999998</v>
      </c>
      <c r="R4" s="4" t="s">
        <v>4</v>
      </c>
    </row>
    <row r="5" spans="1:18" ht="17.25" thickBot="1">
      <c r="A5" s="3"/>
      <c r="B5" s="4" t="s">
        <v>7</v>
      </c>
      <c r="C5" s="4">
        <v>6888.9706999999999</v>
      </c>
      <c r="D5" s="4" t="s">
        <v>4</v>
      </c>
      <c r="F5" s="3"/>
      <c r="G5" s="4" t="s">
        <v>7</v>
      </c>
      <c r="H5" s="4">
        <v>0.59871649699999996</v>
      </c>
      <c r="I5" s="4" t="s">
        <v>4</v>
      </c>
      <c r="O5" s="3"/>
      <c r="P5" s="4" t="s">
        <v>7</v>
      </c>
      <c r="Q5" s="4">
        <v>0.55378091299999999</v>
      </c>
      <c r="R5" s="4" t="s">
        <v>4</v>
      </c>
    </row>
    <row r="6" spans="1:18" ht="17.25" thickBot="1">
      <c r="A6" s="3"/>
      <c r="B6" s="4" t="s">
        <v>8</v>
      </c>
      <c r="C6" s="4">
        <v>6968.9706999999999</v>
      </c>
      <c r="D6" s="4" t="s">
        <v>4</v>
      </c>
      <c r="F6" s="3"/>
      <c r="G6" s="4" t="s">
        <v>8</v>
      </c>
      <c r="H6" s="4">
        <v>0.44834643600000001</v>
      </c>
      <c r="I6" s="4" t="s">
        <v>4</v>
      </c>
      <c r="O6" s="3"/>
      <c r="P6" s="4" t="s">
        <v>8</v>
      </c>
      <c r="Q6" s="4">
        <v>0.45733556199999997</v>
      </c>
      <c r="R6" s="4" t="s">
        <v>4</v>
      </c>
    </row>
    <row r="7" spans="1:18" ht="17.25" thickBot="1">
      <c r="A7" s="3"/>
      <c r="B7" s="4" t="s">
        <v>9</v>
      </c>
      <c r="C7" s="4">
        <v>6867.9706999999999</v>
      </c>
      <c r="D7" s="4" t="s">
        <v>4</v>
      </c>
      <c r="F7" s="3"/>
      <c r="G7" s="4" t="s">
        <v>9</v>
      </c>
      <c r="H7" s="4">
        <v>0.32938557899999998</v>
      </c>
      <c r="I7" s="4" t="s">
        <v>4</v>
      </c>
      <c r="O7" s="3"/>
      <c r="P7" s="4" t="s">
        <v>9</v>
      </c>
      <c r="Q7" s="4">
        <v>0.37361306</v>
      </c>
      <c r="R7" s="4" t="s">
        <v>4</v>
      </c>
    </row>
    <row r="8" spans="1:18" ht="17.25" thickBot="1">
      <c r="A8" s="3"/>
      <c r="B8" s="4" t="s">
        <v>10</v>
      </c>
      <c r="C8" s="4">
        <v>6733.9706999999999</v>
      </c>
      <c r="D8" s="4" t="s">
        <v>4</v>
      </c>
      <c r="F8" s="3"/>
      <c r="G8" s="4" t="s">
        <v>10</v>
      </c>
      <c r="H8" s="4">
        <v>0.245893583</v>
      </c>
      <c r="I8" s="4" t="s">
        <v>4</v>
      </c>
      <c r="O8" s="3"/>
      <c r="P8" s="4" t="s">
        <v>10</v>
      </c>
      <c r="Q8" s="4">
        <v>0.24653260399999999</v>
      </c>
      <c r="R8" s="4" t="s">
        <v>4</v>
      </c>
    </row>
    <row r="9" spans="1:18" ht="17.25" thickBot="1">
      <c r="A9" s="3"/>
      <c r="B9" s="4" t="s">
        <v>11</v>
      </c>
      <c r="C9" s="4">
        <v>6930.9706999999999</v>
      </c>
      <c r="D9" s="4" t="s">
        <v>4</v>
      </c>
      <c r="F9" s="3"/>
      <c r="G9" s="4" t="s">
        <v>11</v>
      </c>
      <c r="H9" s="4">
        <v>0.20752109599999999</v>
      </c>
      <c r="I9" s="4" t="s">
        <v>4</v>
      </c>
      <c r="O9" s="3"/>
      <c r="P9" s="4" t="s">
        <v>11</v>
      </c>
      <c r="Q9" s="4">
        <v>0.12424492099999999</v>
      </c>
      <c r="R9" s="4" t="s">
        <v>4</v>
      </c>
    </row>
    <row r="10" spans="1:18" ht="17.25" thickBot="1">
      <c r="A10" s="3"/>
      <c r="B10" s="4" t="s">
        <v>12</v>
      </c>
      <c r="C10" s="4">
        <v>7043.9706999999999</v>
      </c>
      <c r="D10" s="4" t="s">
        <v>4</v>
      </c>
      <c r="F10" s="3"/>
      <c r="G10" s="4" t="s">
        <v>12</v>
      </c>
      <c r="H10" s="4">
        <v>0.170282766</v>
      </c>
      <c r="I10" s="4" t="s">
        <v>4</v>
      </c>
      <c r="O10" s="3"/>
      <c r="P10" s="4" t="s">
        <v>12</v>
      </c>
      <c r="Q10" s="4">
        <v>2.4883410000000002E-2</v>
      </c>
      <c r="R10" s="4" t="s">
        <v>4</v>
      </c>
    </row>
    <row r="11" spans="1:18" ht="17.25" thickBot="1">
      <c r="A11" s="3"/>
      <c r="B11" s="4" t="s">
        <v>13</v>
      </c>
      <c r="C11" s="4">
        <v>6463.9706999999999</v>
      </c>
      <c r="D11" s="4" t="s">
        <v>4</v>
      </c>
      <c r="F11" s="3"/>
      <c r="G11" s="4" t="s">
        <v>13</v>
      </c>
      <c r="H11" s="4">
        <v>0.13504344200000001</v>
      </c>
      <c r="I11" s="4" t="s">
        <v>4</v>
      </c>
      <c r="O11" s="3"/>
      <c r="P11" s="4" t="s">
        <v>13</v>
      </c>
      <c r="Q11" s="4">
        <v>0</v>
      </c>
      <c r="R11" s="4" t="s">
        <v>4</v>
      </c>
    </row>
    <row r="12" spans="1:18" ht="17.25" thickBot="1">
      <c r="A12" s="3"/>
      <c r="B12" s="4" t="s">
        <v>14</v>
      </c>
      <c r="C12" s="4">
        <v>6350.9706999999999</v>
      </c>
      <c r="D12" s="4" t="s">
        <v>4</v>
      </c>
      <c r="F12" s="3"/>
      <c r="G12" s="4" t="s">
        <v>14</v>
      </c>
      <c r="H12" s="4">
        <v>9.9503517200000002E-2</v>
      </c>
      <c r="I12" s="4" t="s">
        <v>4</v>
      </c>
      <c r="O12" s="3"/>
      <c r="P12" s="4" t="s">
        <v>14</v>
      </c>
      <c r="Q12" s="4">
        <v>0</v>
      </c>
      <c r="R12" s="4" t="s">
        <v>4</v>
      </c>
    </row>
    <row r="13" spans="1:18" ht="17.25" thickBot="1">
      <c r="A13" s="3"/>
      <c r="B13" s="4" t="s">
        <v>15</v>
      </c>
      <c r="C13" s="4">
        <v>6350.9706999999999</v>
      </c>
      <c r="D13" s="4" t="s">
        <v>4</v>
      </c>
      <c r="F13" s="3"/>
      <c r="G13" s="4" t="s">
        <v>15</v>
      </c>
      <c r="H13" s="4">
        <v>7.0342771700000001E-2</v>
      </c>
      <c r="I13" s="4" t="s">
        <v>4</v>
      </c>
      <c r="O13" s="3"/>
      <c r="P13" s="4" t="s">
        <v>15</v>
      </c>
      <c r="Q13" s="4">
        <v>0</v>
      </c>
      <c r="R13" s="4" t="s">
        <v>4</v>
      </c>
    </row>
    <row r="14" spans="1:18" ht="17.25" thickBot="1">
      <c r="A14" s="3"/>
      <c r="B14" s="4" t="s">
        <v>16</v>
      </c>
      <c r="C14" s="4">
        <v>6350.9706999999999</v>
      </c>
      <c r="D14" s="4" t="s">
        <v>4</v>
      </c>
      <c r="F14" s="3"/>
      <c r="G14" s="4" t="s">
        <v>16</v>
      </c>
      <c r="H14" s="4">
        <v>5.2403729400000001E-2</v>
      </c>
      <c r="I14" s="4" t="s">
        <v>4</v>
      </c>
      <c r="O14" s="3"/>
      <c r="P14" s="4" t="s">
        <v>16</v>
      </c>
      <c r="Q14" s="4">
        <v>0</v>
      </c>
      <c r="R14" s="4" t="s">
        <v>4</v>
      </c>
    </row>
    <row r="15" spans="1:18" ht="17.25" thickBot="1">
      <c r="A15" s="3"/>
      <c r="B15" s="4" t="s">
        <v>17</v>
      </c>
      <c r="C15" s="4">
        <v>6350.9706999999999</v>
      </c>
      <c r="D15" s="4" t="s">
        <v>4</v>
      </c>
      <c r="F15" s="3"/>
      <c r="G15" s="4" t="s">
        <v>17</v>
      </c>
      <c r="H15" s="4">
        <v>3.5561103400000002E-2</v>
      </c>
      <c r="I15" s="4" t="s">
        <v>4</v>
      </c>
      <c r="O15" s="3"/>
      <c r="P15" s="4" t="s">
        <v>17</v>
      </c>
      <c r="Q15" s="4">
        <v>0</v>
      </c>
      <c r="R15" s="4" t="s">
        <v>4</v>
      </c>
    </row>
    <row r="16" spans="1:18" ht="17.25" thickBot="1">
      <c r="A16" s="3"/>
      <c r="B16" s="4" t="s">
        <v>18</v>
      </c>
      <c r="C16" s="4">
        <v>0</v>
      </c>
      <c r="D16" s="4" t="s">
        <v>4</v>
      </c>
      <c r="F16" s="3"/>
      <c r="G16" s="4" t="s">
        <v>18</v>
      </c>
      <c r="H16" s="4">
        <v>2.45735776E-2</v>
      </c>
      <c r="I16" s="4" t="s">
        <v>4</v>
      </c>
      <c r="O16" s="3"/>
      <c r="P16" s="4" t="s">
        <v>18</v>
      </c>
      <c r="Q16" s="4">
        <v>0</v>
      </c>
      <c r="R16" s="4" t="s">
        <v>4</v>
      </c>
    </row>
    <row r="17" spans="1:18" ht="17.25" thickBot="1">
      <c r="A17" s="3"/>
      <c r="B17" s="4" t="s">
        <v>19</v>
      </c>
      <c r="C17" s="4">
        <v>0</v>
      </c>
      <c r="D17" s="4" t="s">
        <v>4</v>
      </c>
      <c r="F17" s="3"/>
      <c r="G17" s="4" t="s">
        <v>19</v>
      </c>
      <c r="H17" s="4">
        <v>1.7196990499999999E-2</v>
      </c>
      <c r="I17" s="4" t="s">
        <v>4</v>
      </c>
      <c r="O17" s="3"/>
      <c r="P17" s="4" t="s">
        <v>19</v>
      </c>
      <c r="Q17" s="4">
        <v>0</v>
      </c>
      <c r="R17" s="4" t="s">
        <v>4</v>
      </c>
    </row>
    <row r="18" spans="1:18" ht="17.25" thickBot="1">
      <c r="A18" s="3"/>
      <c r="B18" s="4" t="s">
        <v>20</v>
      </c>
      <c r="C18" s="4">
        <v>0</v>
      </c>
      <c r="D18" s="4" t="s">
        <v>4</v>
      </c>
      <c r="F18" s="3"/>
      <c r="G18" s="4" t="s">
        <v>20</v>
      </c>
      <c r="H18" s="4">
        <v>1.26414532E-2</v>
      </c>
      <c r="I18" s="4" t="s">
        <v>4</v>
      </c>
      <c r="O18" s="3"/>
      <c r="P18" s="4" t="s">
        <v>20</v>
      </c>
      <c r="Q18" s="4">
        <v>0</v>
      </c>
      <c r="R18" s="4" t="s">
        <v>4</v>
      </c>
    </row>
    <row r="19" spans="1:18" ht="17.25" thickBot="1">
      <c r="A19" s="3"/>
      <c r="B19" s="4" t="s">
        <v>21</v>
      </c>
      <c r="C19" s="4">
        <v>0</v>
      </c>
      <c r="D19" s="4" t="s">
        <v>4</v>
      </c>
      <c r="F19" s="3"/>
      <c r="G19" s="4" t="s">
        <v>21</v>
      </c>
      <c r="H19" s="4">
        <v>9.9968779800000008E-3</v>
      </c>
      <c r="I19" s="4" t="s">
        <v>4</v>
      </c>
      <c r="O19" s="3"/>
      <c r="P19" s="4" t="s">
        <v>21</v>
      </c>
      <c r="Q19" s="4">
        <v>0</v>
      </c>
      <c r="R19" s="4" t="s">
        <v>4</v>
      </c>
    </row>
    <row r="20" spans="1:18" ht="17.25" thickBot="1">
      <c r="A20" s="3"/>
      <c r="B20" s="4" t="s">
        <v>22</v>
      </c>
      <c r="C20" s="4">
        <v>0</v>
      </c>
      <c r="D20" s="4" t="s">
        <v>4</v>
      </c>
      <c r="F20" s="3"/>
      <c r="G20" s="4" t="s">
        <v>22</v>
      </c>
      <c r="H20" s="4">
        <v>7.4163326099999996E-3</v>
      </c>
      <c r="I20" s="4" t="s">
        <v>4</v>
      </c>
      <c r="O20" s="3"/>
      <c r="P20" s="4" t="s">
        <v>22</v>
      </c>
      <c r="Q20" s="4">
        <v>0</v>
      </c>
      <c r="R20" s="4" t="s">
        <v>4</v>
      </c>
    </row>
    <row r="21" spans="1:18" ht="17.25" thickBot="1">
      <c r="A21" s="3"/>
      <c r="B21" s="4" t="s">
        <v>23</v>
      </c>
      <c r="C21" s="4">
        <v>0</v>
      </c>
      <c r="D21" s="4" t="s">
        <v>4</v>
      </c>
      <c r="F21" s="3"/>
      <c r="G21" s="4" t="s">
        <v>23</v>
      </c>
      <c r="H21" s="4">
        <v>4.9399086299999999E-3</v>
      </c>
      <c r="I21" s="4" t="s">
        <v>4</v>
      </c>
      <c r="O21" s="3"/>
      <c r="P21" s="4" t="s">
        <v>23</v>
      </c>
      <c r="Q21" s="4">
        <v>0</v>
      </c>
      <c r="R21" s="4" t="s">
        <v>4</v>
      </c>
    </row>
    <row r="22" spans="1:18" ht="17.25" thickBot="1">
      <c r="A22" s="3"/>
      <c r="B22" s="4" t="s">
        <v>24</v>
      </c>
      <c r="C22" s="4">
        <v>0</v>
      </c>
      <c r="D22" s="4" t="s">
        <v>4</v>
      </c>
      <c r="F22" s="3"/>
      <c r="G22" s="4" t="s">
        <v>24</v>
      </c>
      <c r="H22" s="4">
        <v>2.40818341E-3</v>
      </c>
      <c r="I22" s="4" t="s">
        <v>4</v>
      </c>
      <c r="O22" s="3"/>
      <c r="P22" s="4" t="s">
        <v>24</v>
      </c>
      <c r="Q22" s="4">
        <v>0</v>
      </c>
      <c r="R22" s="4" t="s">
        <v>4</v>
      </c>
    </row>
    <row r="23" spans="1:18" ht="17.25" thickBot="1">
      <c r="A23" s="3"/>
      <c r="B23" s="4" t="s">
        <v>25</v>
      </c>
      <c r="C23" s="4">
        <v>0</v>
      </c>
      <c r="D23" s="4" t="s">
        <v>4</v>
      </c>
      <c r="F23" s="3"/>
      <c r="G23" s="4" t="s">
        <v>25</v>
      </c>
      <c r="H23" s="4">
        <v>1.1954748799999999E-3</v>
      </c>
      <c r="I23" s="4" t="s">
        <v>4</v>
      </c>
      <c r="O23" s="3"/>
      <c r="P23" s="4" t="s">
        <v>25</v>
      </c>
      <c r="Q23" s="4">
        <v>0</v>
      </c>
      <c r="R23" s="4" t="s">
        <v>4</v>
      </c>
    </row>
    <row r="24" spans="1:18" ht="17.25" thickBot="1">
      <c r="A24" s="3"/>
      <c r="B24" s="4" t="s">
        <v>26</v>
      </c>
      <c r="C24" s="4">
        <v>0</v>
      </c>
      <c r="D24" s="4" t="s">
        <v>4</v>
      </c>
      <c r="F24" s="3"/>
      <c r="G24" s="4" t="s">
        <v>26</v>
      </c>
      <c r="H24" s="4">
        <v>2.54267943E-3</v>
      </c>
      <c r="I24" s="4" t="s">
        <v>4</v>
      </c>
      <c r="O24" s="3"/>
      <c r="P24" s="4" t="s">
        <v>26</v>
      </c>
      <c r="Q24" s="4">
        <v>0</v>
      </c>
      <c r="R24" s="4" t="s">
        <v>4</v>
      </c>
    </row>
    <row r="25" spans="1:18" ht="17.25" thickBot="1">
      <c r="A25" s="3"/>
      <c r="B25" s="4" t="s">
        <v>27</v>
      </c>
      <c r="C25" s="4">
        <v>0</v>
      </c>
      <c r="D25" s="4" t="s">
        <v>4</v>
      </c>
      <c r="F25" s="3"/>
      <c r="G25" s="4" t="s">
        <v>27</v>
      </c>
      <c r="H25" s="4">
        <v>5.0347819899999998E-3</v>
      </c>
      <c r="I25" s="4" t="s">
        <v>4</v>
      </c>
      <c r="O25" s="3"/>
      <c r="P25" s="4" t="s">
        <v>27</v>
      </c>
      <c r="Q25" s="4">
        <v>0</v>
      </c>
      <c r="R25" s="4" t="s">
        <v>4</v>
      </c>
    </row>
    <row r="26" spans="1:18" ht="17.25" thickBot="1">
      <c r="A26" s="3"/>
      <c r="B26" s="4" t="s">
        <v>28</v>
      </c>
      <c r="C26" s="4">
        <v>0</v>
      </c>
      <c r="D26" s="4" t="s">
        <v>4</v>
      </c>
      <c r="F26" s="3"/>
      <c r="G26" s="4" t="s">
        <v>28</v>
      </c>
      <c r="H26" s="4">
        <v>7.5399978099999999E-3</v>
      </c>
      <c r="I26" s="4" t="s">
        <v>4</v>
      </c>
      <c r="O26" s="3"/>
      <c r="P26" s="4" t="s">
        <v>28</v>
      </c>
      <c r="Q26" s="4">
        <v>0</v>
      </c>
      <c r="R26" s="4" t="s">
        <v>4</v>
      </c>
    </row>
    <row r="27" spans="1:18" ht="17.25" thickBot="1">
      <c r="A27" s="3"/>
      <c r="B27" s="4" t="s">
        <v>29</v>
      </c>
      <c r="C27" s="4">
        <v>0</v>
      </c>
      <c r="D27" s="4" t="s">
        <v>4</v>
      </c>
      <c r="F27" s="3"/>
      <c r="G27" s="4" t="s">
        <v>29</v>
      </c>
      <c r="H27" s="4">
        <v>1.7198808499999999E-2</v>
      </c>
      <c r="I27" s="4" t="s">
        <v>4</v>
      </c>
      <c r="O27" s="3"/>
      <c r="P27" s="4" t="s">
        <v>29</v>
      </c>
      <c r="Q27" s="4">
        <v>0</v>
      </c>
      <c r="R27" s="4" t="s">
        <v>4</v>
      </c>
    </row>
    <row r="28" spans="1:18" ht="17.25" thickBot="1">
      <c r="A28" s="3"/>
      <c r="B28" s="4" t="s">
        <v>30</v>
      </c>
      <c r="C28" s="4">
        <v>0</v>
      </c>
      <c r="D28" s="4" t="s">
        <v>4</v>
      </c>
      <c r="F28" s="3"/>
      <c r="G28" s="4" t="s">
        <v>30</v>
      </c>
      <c r="H28" s="4">
        <v>2.65616477E-2</v>
      </c>
      <c r="I28" s="4" t="s">
        <v>4</v>
      </c>
      <c r="O28" s="3"/>
      <c r="P28" s="4" t="s">
        <v>30</v>
      </c>
      <c r="Q28" s="4">
        <v>0</v>
      </c>
      <c r="R28" s="4" t="s">
        <v>4</v>
      </c>
    </row>
    <row r="29" spans="1:18" ht="17.25" thickBot="1">
      <c r="A29" s="3"/>
      <c r="B29" s="4" t="s">
        <v>31</v>
      </c>
      <c r="C29" s="4">
        <v>0</v>
      </c>
      <c r="D29" s="4" t="s">
        <v>4</v>
      </c>
      <c r="F29" s="3"/>
      <c r="G29" s="4" t="s">
        <v>31</v>
      </c>
      <c r="H29" s="4">
        <v>3.5107281099999998E-2</v>
      </c>
      <c r="I29" s="4" t="s">
        <v>4</v>
      </c>
      <c r="O29" s="3"/>
      <c r="P29" s="4" t="s">
        <v>31</v>
      </c>
      <c r="Q29" s="4">
        <v>0</v>
      </c>
      <c r="R29" s="4" t="s">
        <v>4</v>
      </c>
    </row>
    <row r="30" spans="1:18" ht="17.25" thickBot="1">
      <c r="A30" s="3"/>
      <c r="B30" s="4" t="s">
        <v>32</v>
      </c>
      <c r="C30" s="4">
        <v>0</v>
      </c>
      <c r="D30" s="4" t="s">
        <v>4</v>
      </c>
      <c r="F30" s="3"/>
      <c r="G30" s="4" t="s">
        <v>32</v>
      </c>
      <c r="H30" s="4">
        <v>4.2930416800000003E-2</v>
      </c>
      <c r="I30" s="4" t="s">
        <v>4</v>
      </c>
      <c r="O30" s="3"/>
      <c r="P30" s="4" t="s">
        <v>32</v>
      </c>
      <c r="Q30" s="4">
        <v>0</v>
      </c>
      <c r="R30" s="4" t="s">
        <v>4</v>
      </c>
    </row>
    <row r="31" spans="1:18" ht="17.25" thickBot="1">
      <c r="A31" s="3"/>
      <c r="B31" s="4" t="s">
        <v>33</v>
      </c>
      <c r="C31" s="4">
        <v>0</v>
      </c>
      <c r="D31" s="4" t="s">
        <v>4</v>
      </c>
      <c r="F31" s="3"/>
      <c r="G31" s="4" t="s">
        <v>33</v>
      </c>
      <c r="H31" s="4">
        <v>5.3923390799999998E-2</v>
      </c>
      <c r="I31" s="4" t="s">
        <v>4</v>
      </c>
      <c r="O31" s="3"/>
      <c r="P31" s="4" t="s">
        <v>33</v>
      </c>
      <c r="Q31" s="4">
        <v>0</v>
      </c>
      <c r="R31" s="4" t="s">
        <v>4</v>
      </c>
    </row>
    <row r="32" spans="1:18" ht="17.25" thickBot="1">
      <c r="A32" s="3"/>
      <c r="B32" s="4" t="s">
        <v>34</v>
      </c>
      <c r="C32" s="4">
        <v>0</v>
      </c>
      <c r="D32" s="4" t="s">
        <v>4</v>
      </c>
      <c r="F32" s="3"/>
      <c r="G32" s="4" t="s">
        <v>34</v>
      </c>
      <c r="H32" s="4">
        <v>6.2739349900000005E-2</v>
      </c>
      <c r="I32" s="4" t="s">
        <v>4</v>
      </c>
      <c r="O32" s="3"/>
      <c r="P32" s="4" t="s">
        <v>34</v>
      </c>
      <c r="Q32" s="4">
        <v>0</v>
      </c>
      <c r="R32" s="4" t="s">
        <v>4</v>
      </c>
    </row>
    <row r="33" spans="1:18" ht="17.25" thickBot="1">
      <c r="A33" s="3"/>
      <c r="B33" s="4" t="s">
        <v>35</v>
      </c>
      <c r="C33" s="4">
        <v>0</v>
      </c>
      <c r="D33" s="4" t="s">
        <v>4</v>
      </c>
      <c r="F33" s="3"/>
      <c r="G33" s="4" t="s">
        <v>35</v>
      </c>
      <c r="H33" s="4">
        <v>6.9176800499999996E-2</v>
      </c>
      <c r="I33" s="4" t="s">
        <v>4</v>
      </c>
      <c r="O33" s="3"/>
      <c r="P33" s="4" t="s">
        <v>35</v>
      </c>
      <c r="Q33" s="4">
        <v>0</v>
      </c>
      <c r="R33" s="4" t="s">
        <v>4</v>
      </c>
    </row>
    <row r="34" spans="1:18" ht="17.25" thickBot="1">
      <c r="A34" s="3"/>
      <c r="B34" s="4" t="s">
        <v>36</v>
      </c>
      <c r="C34" s="4">
        <v>0</v>
      </c>
      <c r="D34" s="4" t="s">
        <v>4</v>
      </c>
      <c r="F34" s="3"/>
      <c r="G34" s="4" t="s">
        <v>36</v>
      </c>
      <c r="H34" s="4">
        <v>7.4441254100000007E-2</v>
      </c>
      <c r="I34" s="4" t="s">
        <v>4</v>
      </c>
      <c r="O34" s="3"/>
      <c r="P34" s="4" t="s">
        <v>36</v>
      </c>
      <c r="Q34" s="4">
        <v>0</v>
      </c>
      <c r="R34" s="4" t="s">
        <v>4</v>
      </c>
    </row>
    <row r="35" spans="1:18" ht="17.25" thickBot="1">
      <c r="A35" s="3"/>
      <c r="B35" s="4" t="s">
        <v>37</v>
      </c>
      <c r="C35" s="4">
        <v>0</v>
      </c>
      <c r="D35" s="4" t="s">
        <v>4</v>
      </c>
      <c r="F35" s="3"/>
      <c r="G35" s="4" t="s">
        <v>37</v>
      </c>
      <c r="H35" s="4">
        <v>7.9186864199999998E-2</v>
      </c>
      <c r="I35" s="4" t="s">
        <v>4</v>
      </c>
      <c r="O35" s="3"/>
      <c r="P35" s="4" t="s">
        <v>37</v>
      </c>
      <c r="Q35" s="4">
        <v>0</v>
      </c>
      <c r="R35" s="4" t="s">
        <v>4</v>
      </c>
    </row>
    <row r="36" spans="1:18" ht="17.25" thickBot="1">
      <c r="A36" s="3"/>
      <c r="B36" s="4" t="s">
        <v>38</v>
      </c>
      <c r="C36" s="4">
        <v>0</v>
      </c>
      <c r="D36" s="4" t="s">
        <v>4</v>
      </c>
      <c r="F36" s="3"/>
      <c r="G36" s="4" t="s">
        <v>38</v>
      </c>
      <c r="H36" s="4">
        <v>7.6512135600000003E-2</v>
      </c>
      <c r="I36" s="4" t="s">
        <v>4</v>
      </c>
      <c r="O36" s="3"/>
      <c r="P36" s="4" t="s">
        <v>38</v>
      </c>
      <c r="Q36" s="4">
        <v>0</v>
      </c>
      <c r="R36" s="4" t="s">
        <v>4</v>
      </c>
    </row>
    <row r="37" spans="1:18" ht="17.25" thickBot="1">
      <c r="A37" s="3"/>
      <c r="B37" s="4" t="s">
        <v>39</v>
      </c>
      <c r="C37" s="4">
        <v>0</v>
      </c>
      <c r="D37" s="4" t="s">
        <v>4</v>
      </c>
      <c r="F37" s="3"/>
      <c r="G37" s="4" t="s">
        <v>39</v>
      </c>
      <c r="H37" s="4">
        <v>6.8408906500000005E-2</v>
      </c>
      <c r="I37" s="4" t="s">
        <v>4</v>
      </c>
      <c r="O37" s="3"/>
      <c r="P37" s="4" t="s">
        <v>39</v>
      </c>
      <c r="Q37" s="4">
        <v>0</v>
      </c>
      <c r="R37" s="4" t="s">
        <v>4</v>
      </c>
    </row>
    <row r="38" spans="1:18" ht="17.25" thickBot="1">
      <c r="A38" s="3"/>
      <c r="B38" s="4" t="s">
        <v>40</v>
      </c>
      <c r="C38" s="4">
        <v>0</v>
      </c>
      <c r="D38" s="4" t="s">
        <v>4</v>
      </c>
      <c r="F38" s="3"/>
      <c r="G38" s="4" t="s">
        <v>40</v>
      </c>
      <c r="H38" s="4">
        <v>5.9797097E-2</v>
      </c>
      <c r="I38" s="4" t="s">
        <v>4</v>
      </c>
      <c r="O38" s="3"/>
      <c r="P38" s="4" t="s">
        <v>40</v>
      </c>
      <c r="Q38" s="4">
        <v>0</v>
      </c>
      <c r="R38" s="4" t="s">
        <v>4</v>
      </c>
    </row>
    <row r="39" spans="1:18" ht="17.25" thickBot="1">
      <c r="A39" s="3"/>
      <c r="B39" s="4" t="s">
        <v>41</v>
      </c>
      <c r="C39" s="4">
        <v>0</v>
      </c>
      <c r="D39" s="4" t="s">
        <v>4</v>
      </c>
      <c r="F39" s="3"/>
      <c r="G39" s="4" t="s">
        <v>41</v>
      </c>
      <c r="H39" s="4">
        <v>4.5682862400000003E-2</v>
      </c>
      <c r="I39" s="4" t="s">
        <v>4</v>
      </c>
      <c r="O39" s="3"/>
      <c r="P39" s="4" t="s">
        <v>41</v>
      </c>
      <c r="Q39" s="4">
        <v>0</v>
      </c>
      <c r="R39" s="4" t="s">
        <v>4</v>
      </c>
    </row>
    <row r="40" spans="1:18" ht="17.25" thickBot="1">
      <c r="A40" s="3"/>
      <c r="B40" s="4" t="s">
        <v>42</v>
      </c>
      <c r="C40" s="4">
        <v>0</v>
      </c>
      <c r="D40" s="4" t="s">
        <v>4</v>
      </c>
      <c r="F40" s="3"/>
      <c r="G40" s="4" t="s">
        <v>42</v>
      </c>
      <c r="H40" s="4">
        <v>3.4438315800000001E-2</v>
      </c>
      <c r="I40" s="4" t="s">
        <v>4</v>
      </c>
      <c r="O40" s="3"/>
      <c r="P40" s="4" t="s">
        <v>42</v>
      </c>
      <c r="Q40" s="4">
        <v>0</v>
      </c>
      <c r="R40" s="4" t="s">
        <v>4</v>
      </c>
    </row>
    <row r="41" spans="1:18" ht="17.25" thickBot="1">
      <c r="A41" s="3"/>
      <c r="B41" s="4" t="s">
        <v>43</v>
      </c>
      <c r="C41" s="4">
        <v>0</v>
      </c>
      <c r="D41" s="4" t="s">
        <v>4</v>
      </c>
      <c r="F41" s="3"/>
      <c r="G41" s="4" t="s">
        <v>43</v>
      </c>
      <c r="H41" s="4">
        <v>2.4452231800000002E-2</v>
      </c>
      <c r="I41" s="4" t="s">
        <v>4</v>
      </c>
      <c r="O41" s="3"/>
      <c r="P41" s="4" t="s">
        <v>43</v>
      </c>
      <c r="Q41" s="4">
        <v>0</v>
      </c>
      <c r="R41" s="4" t="s">
        <v>4</v>
      </c>
    </row>
    <row r="42" spans="1:18" ht="17.25" thickBot="1">
      <c r="A42" s="3"/>
      <c r="B42" s="4" t="s">
        <v>44</v>
      </c>
      <c r="C42" s="4">
        <v>0</v>
      </c>
      <c r="D42" s="4" t="s">
        <v>4</v>
      </c>
      <c r="F42" s="3"/>
      <c r="G42" s="4" t="s">
        <v>44</v>
      </c>
      <c r="H42" s="4">
        <v>1.6413750099999999E-2</v>
      </c>
      <c r="I42" s="4" t="s">
        <v>4</v>
      </c>
      <c r="O42" s="3"/>
      <c r="P42" s="4" t="s">
        <v>44</v>
      </c>
      <c r="Q42" s="4">
        <v>0</v>
      </c>
      <c r="R42" s="4" t="s">
        <v>4</v>
      </c>
    </row>
    <row r="43" spans="1:18" ht="17.25" thickBot="1">
      <c r="A43" s="3"/>
      <c r="B43" s="4" t="s">
        <v>45</v>
      </c>
      <c r="C43" s="4">
        <v>0</v>
      </c>
      <c r="D43" s="4" t="s">
        <v>4</v>
      </c>
      <c r="F43" s="3"/>
      <c r="G43" s="4" t="s">
        <v>45</v>
      </c>
      <c r="H43" s="4">
        <v>1.03114117E-2</v>
      </c>
      <c r="I43" s="4" t="s">
        <v>4</v>
      </c>
      <c r="O43" s="3"/>
      <c r="P43" s="4" t="s">
        <v>45</v>
      </c>
      <c r="Q43" s="4">
        <v>0</v>
      </c>
      <c r="R43" s="4" t="s">
        <v>4</v>
      </c>
    </row>
    <row r="44" spans="1:18" ht="17.25" thickBot="1">
      <c r="A44" s="3"/>
      <c r="B44" s="4" t="s">
        <v>46</v>
      </c>
      <c r="C44" s="4">
        <v>0</v>
      </c>
      <c r="D44" s="4" t="s">
        <v>4</v>
      </c>
      <c r="F44" s="3"/>
      <c r="G44" s="4" t="s">
        <v>46</v>
      </c>
      <c r="H44" s="4">
        <v>5.0922897600000003E-3</v>
      </c>
      <c r="I44" s="4" t="s">
        <v>4</v>
      </c>
      <c r="O44" s="3"/>
      <c r="P44" s="4" t="s">
        <v>46</v>
      </c>
      <c r="Q44" s="4">
        <v>0</v>
      </c>
      <c r="R44" s="4" t="s">
        <v>4</v>
      </c>
    </row>
    <row r="45" spans="1:18" ht="17.25" thickBot="1">
      <c r="A45" s="3"/>
      <c r="B45" s="4" t="s">
        <v>47</v>
      </c>
      <c r="C45" s="4">
        <v>0</v>
      </c>
      <c r="D45" s="4" t="s">
        <v>4</v>
      </c>
      <c r="F45" s="3"/>
      <c r="G45" s="4" t="s">
        <v>47</v>
      </c>
      <c r="H45" s="4">
        <v>5.0274767000000001E-3</v>
      </c>
      <c r="I45" s="4" t="s">
        <v>4</v>
      </c>
      <c r="O45" s="3"/>
      <c r="P45" s="4" t="s">
        <v>47</v>
      </c>
      <c r="Q45" s="4">
        <v>0</v>
      </c>
      <c r="R45" s="4" t="s">
        <v>4</v>
      </c>
    </row>
    <row r="46" spans="1:18" ht="17.25" thickBot="1">
      <c r="A46" s="3"/>
      <c r="B46" s="4" t="s">
        <v>48</v>
      </c>
      <c r="C46" s="4">
        <v>0</v>
      </c>
      <c r="D46" s="4" t="s">
        <v>4</v>
      </c>
      <c r="F46" s="3"/>
      <c r="G46" s="4" t="s">
        <v>48</v>
      </c>
      <c r="H46" s="4">
        <v>4.9302577999999998E-3</v>
      </c>
      <c r="I46" s="4" t="s">
        <v>4</v>
      </c>
      <c r="O46" s="3"/>
      <c r="P46" s="4" t="s">
        <v>48</v>
      </c>
      <c r="Q46" s="4">
        <v>0</v>
      </c>
      <c r="R46" s="4" t="s">
        <v>4</v>
      </c>
    </row>
    <row r="47" spans="1:18" ht="17.25" thickBot="1">
      <c r="A47" s="3"/>
      <c r="B47" s="4" t="s">
        <v>49</v>
      </c>
      <c r="C47" s="4">
        <v>0</v>
      </c>
      <c r="D47" s="4" t="s">
        <v>4</v>
      </c>
      <c r="F47" s="3"/>
      <c r="G47" s="4" t="s">
        <v>49</v>
      </c>
      <c r="H47" s="4">
        <v>6.1199255299999996E-3</v>
      </c>
      <c r="I47" s="4" t="s">
        <v>4</v>
      </c>
      <c r="O47" s="3"/>
      <c r="P47" s="4" t="s">
        <v>49</v>
      </c>
      <c r="Q47" s="4">
        <v>0</v>
      </c>
      <c r="R47" s="4" t="s">
        <v>4</v>
      </c>
    </row>
    <row r="48" spans="1:18" ht="17.25" thickBot="1">
      <c r="A48" s="3"/>
      <c r="B48" s="4" t="s">
        <v>50</v>
      </c>
      <c r="C48" s="4">
        <v>0</v>
      </c>
      <c r="D48" s="4" t="s">
        <v>4</v>
      </c>
      <c r="F48" s="3"/>
      <c r="G48" s="4" t="s">
        <v>50</v>
      </c>
      <c r="H48" s="4">
        <v>7.41089322E-3</v>
      </c>
      <c r="I48" s="4" t="s">
        <v>4</v>
      </c>
      <c r="O48" s="3"/>
      <c r="P48" s="4" t="s">
        <v>50</v>
      </c>
      <c r="Q48" s="4">
        <v>0</v>
      </c>
      <c r="R48" s="4" t="s">
        <v>4</v>
      </c>
    </row>
    <row r="49" spans="1:18" ht="17.25" thickBot="1">
      <c r="A49" s="3"/>
      <c r="B49" s="4" t="s">
        <v>51</v>
      </c>
      <c r="C49" s="4">
        <v>0</v>
      </c>
      <c r="D49" s="4" t="s">
        <v>4</v>
      </c>
      <c r="F49" s="3"/>
      <c r="G49" s="4" t="s">
        <v>51</v>
      </c>
      <c r="H49" s="4">
        <v>8.67118035E-3</v>
      </c>
      <c r="I49" s="4" t="s">
        <v>4</v>
      </c>
      <c r="O49" s="3"/>
      <c r="P49" s="4" t="s">
        <v>51</v>
      </c>
      <c r="Q49" s="4">
        <v>0</v>
      </c>
      <c r="R49" s="4" t="s">
        <v>4</v>
      </c>
    </row>
    <row r="50" spans="1:18" ht="17.25" thickBot="1">
      <c r="A50" s="3"/>
      <c r="B50" s="4" t="s">
        <v>52</v>
      </c>
      <c r="C50" s="4">
        <v>0</v>
      </c>
      <c r="D50" s="4" t="s">
        <v>4</v>
      </c>
      <c r="F50" s="3"/>
      <c r="G50" s="4" t="s">
        <v>52</v>
      </c>
      <c r="H50" s="4">
        <v>8.7424581899999999E-3</v>
      </c>
      <c r="I50" s="4" t="s">
        <v>4</v>
      </c>
      <c r="O50" s="3"/>
      <c r="P50" s="4" t="s">
        <v>52</v>
      </c>
      <c r="Q50" s="4">
        <v>0</v>
      </c>
      <c r="R50" s="4" t="s">
        <v>4</v>
      </c>
    </row>
    <row r="51" spans="1:18" ht="17.25" thickBot="1">
      <c r="A51" s="3"/>
      <c r="B51" s="4" t="s">
        <v>53</v>
      </c>
      <c r="C51" s="4">
        <v>0</v>
      </c>
      <c r="D51" s="4" t="s">
        <v>4</v>
      </c>
      <c r="F51" s="3"/>
      <c r="G51" s="4" t="s">
        <v>53</v>
      </c>
      <c r="H51" s="4">
        <v>8.84342659E-3</v>
      </c>
      <c r="I51" s="4" t="s">
        <v>4</v>
      </c>
      <c r="O51" s="3"/>
      <c r="P51" s="4" t="s">
        <v>53</v>
      </c>
      <c r="Q51" s="4">
        <v>0</v>
      </c>
      <c r="R51" s="4" t="s">
        <v>4</v>
      </c>
    </row>
    <row r="52" spans="1:18" ht="17.25" thickBot="1">
      <c r="A52" s="3"/>
      <c r="B52" s="4" t="s">
        <v>54</v>
      </c>
      <c r="C52" s="4">
        <v>0</v>
      </c>
      <c r="D52" s="4" t="s">
        <v>4</v>
      </c>
      <c r="F52" s="3"/>
      <c r="G52" s="4" t="s">
        <v>54</v>
      </c>
      <c r="H52" s="4">
        <v>7.5942650400000001E-3</v>
      </c>
      <c r="I52" s="4" t="s">
        <v>4</v>
      </c>
      <c r="O52" s="3"/>
      <c r="P52" s="4" t="s">
        <v>54</v>
      </c>
      <c r="Q52" s="4">
        <v>0</v>
      </c>
      <c r="R52" s="4" t="s">
        <v>4</v>
      </c>
    </row>
    <row r="53" spans="1:18" ht="17.25" thickBot="1">
      <c r="A53" s="3"/>
      <c r="B53" s="4" t="s">
        <v>55</v>
      </c>
      <c r="C53" s="4">
        <v>0</v>
      </c>
      <c r="D53" s="4" t="s">
        <v>4</v>
      </c>
      <c r="F53" s="3"/>
      <c r="G53" s="4" t="s">
        <v>55</v>
      </c>
      <c r="H53" s="4">
        <v>6.2806471299999998E-3</v>
      </c>
      <c r="I53" s="4" t="s">
        <v>4</v>
      </c>
      <c r="O53" s="3"/>
      <c r="P53" s="4" t="s">
        <v>55</v>
      </c>
      <c r="Q53" s="4">
        <v>0</v>
      </c>
      <c r="R53" s="4" t="s">
        <v>4</v>
      </c>
    </row>
    <row r="54" spans="1:18" ht="17.25" thickBot="1">
      <c r="A54" s="3"/>
      <c r="B54" s="4" t="s">
        <v>56</v>
      </c>
      <c r="C54" s="4">
        <v>0</v>
      </c>
      <c r="D54" s="4" t="s">
        <v>4</v>
      </c>
      <c r="F54" s="3"/>
      <c r="G54" s="4" t="s">
        <v>56</v>
      </c>
      <c r="H54" s="4">
        <v>5.0909789300000001E-3</v>
      </c>
      <c r="I54" s="4" t="s">
        <v>4</v>
      </c>
      <c r="O54" s="3"/>
      <c r="P54" s="4" t="s">
        <v>56</v>
      </c>
      <c r="Q54" s="4">
        <v>0</v>
      </c>
      <c r="R54" s="4" t="s">
        <v>4</v>
      </c>
    </row>
    <row r="55" spans="1:18" ht="17.25" thickBot="1">
      <c r="A55" s="3"/>
      <c r="B55" s="4" t="s">
        <v>57</v>
      </c>
      <c r="C55" s="4">
        <v>0</v>
      </c>
      <c r="D55" s="4" t="s">
        <v>4</v>
      </c>
      <c r="F55" s="3"/>
      <c r="G55" s="4" t="s">
        <v>57</v>
      </c>
      <c r="H55" s="4">
        <v>3.8046534199999999E-3</v>
      </c>
      <c r="I55" s="4" t="s">
        <v>4</v>
      </c>
      <c r="O55" s="3"/>
      <c r="P55" s="4" t="s">
        <v>57</v>
      </c>
      <c r="Q55" s="4">
        <v>0</v>
      </c>
      <c r="R55" s="4" t="s">
        <v>4</v>
      </c>
    </row>
    <row r="56" spans="1:18" ht="17.25" thickBot="1">
      <c r="A56" s="3"/>
      <c r="B56" s="4" t="s">
        <v>58</v>
      </c>
      <c r="C56" s="4">
        <v>0</v>
      </c>
      <c r="D56" s="4" t="s">
        <v>4</v>
      </c>
      <c r="F56" s="3"/>
      <c r="G56" s="4" t="s">
        <v>58</v>
      </c>
      <c r="H56" s="4">
        <v>2.5520455099999999E-3</v>
      </c>
      <c r="I56" s="4" t="s">
        <v>4</v>
      </c>
      <c r="O56" s="3"/>
      <c r="P56" s="4" t="s">
        <v>58</v>
      </c>
      <c r="Q56" s="4">
        <v>0</v>
      </c>
      <c r="R56" s="4" t="s">
        <v>4</v>
      </c>
    </row>
    <row r="57" spans="1:18" ht="17.25" thickBot="1">
      <c r="A57" s="3"/>
      <c r="B57" s="4" t="s">
        <v>59</v>
      </c>
      <c r="C57" s="4">
        <v>0</v>
      </c>
      <c r="D57" s="4" t="s">
        <v>4</v>
      </c>
      <c r="F57" s="3"/>
      <c r="G57" s="4" t="s">
        <v>59</v>
      </c>
      <c r="H57" s="4">
        <v>1.2883859500000001E-3</v>
      </c>
      <c r="I57" s="4" t="s">
        <v>4</v>
      </c>
      <c r="O57" s="3"/>
      <c r="P57" s="4" t="s">
        <v>59</v>
      </c>
      <c r="Q57" s="4">
        <v>0</v>
      </c>
      <c r="R57" s="4" t="s">
        <v>4</v>
      </c>
    </row>
    <row r="58" spans="1:18" ht="17.25" thickBot="1">
      <c r="A58" s="3"/>
      <c r="B58" s="4" t="s">
        <v>60</v>
      </c>
      <c r="C58" s="4">
        <v>0</v>
      </c>
      <c r="D58" s="4" t="s">
        <v>4</v>
      </c>
      <c r="F58" s="3"/>
      <c r="G58" s="4" t="s">
        <v>60</v>
      </c>
      <c r="H58" s="4">
        <v>0</v>
      </c>
      <c r="I58" s="4" t="s">
        <v>4</v>
      </c>
      <c r="O58" s="3"/>
      <c r="P58" s="4" t="s">
        <v>60</v>
      </c>
      <c r="Q58" s="4">
        <v>0</v>
      </c>
      <c r="R58" s="4" t="s">
        <v>4</v>
      </c>
    </row>
    <row r="59" spans="1:18" ht="17.25" thickBot="1">
      <c r="A59" s="3"/>
      <c r="B59" s="4" t="s">
        <v>61</v>
      </c>
      <c r="C59" s="4">
        <v>0</v>
      </c>
      <c r="D59" s="4" t="s">
        <v>4</v>
      </c>
      <c r="F59" s="3"/>
      <c r="G59" s="4" t="s">
        <v>61</v>
      </c>
      <c r="H59" s="4">
        <v>0</v>
      </c>
      <c r="I59" s="4" t="s">
        <v>4</v>
      </c>
      <c r="O59" s="3"/>
      <c r="P59" s="4" t="s">
        <v>61</v>
      </c>
      <c r="Q59" s="4">
        <v>0</v>
      </c>
      <c r="R59" s="4" t="s">
        <v>4</v>
      </c>
    </row>
    <row r="60" spans="1:18" ht="17.25" thickBot="1">
      <c r="A60" s="3"/>
      <c r="B60" s="4" t="s">
        <v>62</v>
      </c>
      <c r="C60" s="4">
        <v>0</v>
      </c>
      <c r="D60" s="4" t="s">
        <v>4</v>
      </c>
      <c r="F60" s="3"/>
      <c r="G60" s="4" t="s">
        <v>62</v>
      </c>
      <c r="H60" s="4">
        <v>0</v>
      </c>
      <c r="I60" s="4" t="s">
        <v>4</v>
      </c>
      <c r="O60" s="3"/>
      <c r="P60" s="4" t="s">
        <v>62</v>
      </c>
      <c r="Q60" s="4">
        <v>0</v>
      </c>
      <c r="R60" s="4" t="s">
        <v>4</v>
      </c>
    </row>
    <row r="61" spans="1:18" ht="17.25" thickBot="1">
      <c r="A61" s="3"/>
      <c r="B61" s="4" t="s">
        <v>63</v>
      </c>
      <c r="C61" s="4">
        <v>0</v>
      </c>
      <c r="D61" s="4" t="s">
        <v>4</v>
      </c>
      <c r="F61" s="3"/>
      <c r="G61" s="4" t="s">
        <v>63</v>
      </c>
      <c r="H61" s="4">
        <v>0</v>
      </c>
      <c r="I61" s="4" t="s">
        <v>4</v>
      </c>
      <c r="O61" s="3"/>
      <c r="P61" s="4" t="s">
        <v>63</v>
      </c>
      <c r="Q61" s="4">
        <v>0</v>
      </c>
      <c r="R61" s="4" t="s">
        <v>4</v>
      </c>
    </row>
    <row r="62" spans="1:18" ht="17.25" thickBot="1">
      <c r="A62" s="3"/>
      <c r="B62" s="4" t="s">
        <v>64</v>
      </c>
      <c r="C62" s="4">
        <v>0</v>
      </c>
      <c r="D62" s="4" t="s">
        <v>4</v>
      </c>
      <c r="F62" s="3"/>
      <c r="G62" s="4" t="s">
        <v>64</v>
      </c>
      <c r="H62" s="4">
        <v>0</v>
      </c>
      <c r="I62" s="4" t="s">
        <v>4</v>
      </c>
      <c r="O62" s="3"/>
      <c r="P62" s="4" t="s">
        <v>64</v>
      </c>
      <c r="Q62" s="4">
        <v>0</v>
      </c>
      <c r="R62" s="4" t="s">
        <v>4</v>
      </c>
    </row>
    <row r="63" spans="1:18" ht="17.25" thickBot="1">
      <c r="A63" s="3"/>
      <c r="B63" s="4" t="s">
        <v>65</v>
      </c>
      <c r="C63" s="4">
        <v>0</v>
      </c>
      <c r="D63" s="4" t="s">
        <v>4</v>
      </c>
      <c r="F63" s="3"/>
      <c r="G63" s="4" t="s">
        <v>65</v>
      </c>
      <c r="H63" s="4">
        <v>0</v>
      </c>
      <c r="I63" s="4" t="s">
        <v>4</v>
      </c>
      <c r="O63" s="3"/>
      <c r="P63" s="4" t="s">
        <v>65</v>
      </c>
      <c r="Q63" s="4">
        <v>0</v>
      </c>
      <c r="R63" s="4" t="s">
        <v>4</v>
      </c>
    </row>
    <row r="64" spans="1:18" ht="17.25" thickBot="1">
      <c r="A64" s="3"/>
      <c r="B64" s="4" t="s">
        <v>66</v>
      </c>
      <c r="C64" s="4">
        <v>0</v>
      </c>
      <c r="D64" s="4" t="s">
        <v>4</v>
      </c>
      <c r="F64" s="3"/>
      <c r="G64" s="4" t="s">
        <v>66</v>
      </c>
      <c r="H64" s="4">
        <v>0</v>
      </c>
      <c r="I64" s="4" t="s">
        <v>4</v>
      </c>
      <c r="O64" s="3"/>
      <c r="P64" s="4" t="s">
        <v>66</v>
      </c>
      <c r="Q64" s="4">
        <v>0</v>
      </c>
      <c r="R64" s="4" t="s">
        <v>4</v>
      </c>
    </row>
    <row r="65" spans="1:18" ht="17.25" thickBot="1">
      <c r="A65" s="3"/>
      <c r="B65" s="4" t="s">
        <v>67</v>
      </c>
      <c r="C65" s="4">
        <v>0</v>
      </c>
      <c r="D65" s="4" t="s">
        <v>4</v>
      </c>
      <c r="F65" s="3"/>
      <c r="G65" s="4" t="s">
        <v>67</v>
      </c>
      <c r="H65" s="4">
        <v>5.5488068599999999E-3</v>
      </c>
      <c r="I65" s="4" t="s">
        <v>4</v>
      </c>
      <c r="O65" s="3"/>
      <c r="P65" s="4" t="s">
        <v>67</v>
      </c>
      <c r="Q65" s="4">
        <v>0</v>
      </c>
      <c r="R65" s="4" t="s">
        <v>4</v>
      </c>
    </row>
    <row r="66" spans="1:18" ht="17.25" thickBot="1">
      <c r="A66" s="3"/>
      <c r="B66" s="4" t="s">
        <v>68</v>
      </c>
      <c r="C66" s="4">
        <v>0</v>
      </c>
      <c r="D66" s="4" t="s">
        <v>4</v>
      </c>
      <c r="F66" s="3"/>
      <c r="G66" s="4" t="s">
        <v>68</v>
      </c>
      <c r="H66" s="4">
        <v>1.20523861E-2</v>
      </c>
      <c r="I66" s="4" t="s">
        <v>4</v>
      </c>
      <c r="O66" s="3"/>
      <c r="P66" s="4" t="s">
        <v>68</v>
      </c>
      <c r="Q66" s="4">
        <v>0</v>
      </c>
      <c r="R66" s="4" t="s">
        <v>4</v>
      </c>
    </row>
    <row r="67" spans="1:18" ht="17.25" thickBot="1">
      <c r="A67" s="3"/>
      <c r="B67" s="4" t="s">
        <v>69</v>
      </c>
      <c r="C67" s="4">
        <v>0</v>
      </c>
      <c r="D67" s="4" t="s">
        <v>4</v>
      </c>
      <c r="F67" s="3"/>
      <c r="G67" s="4" t="s">
        <v>69</v>
      </c>
      <c r="H67" s="4">
        <v>1.9592828999999999E-2</v>
      </c>
      <c r="I67" s="4" t="s">
        <v>4</v>
      </c>
      <c r="O67" s="3"/>
      <c r="P67" s="4" t="s">
        <v>69</v>
      </c>
      <c r="Q67" s="4">
        <v>0</v>
      </c>
      <c r="R67" s="4" t="s">
        <v>4</v>
      </c>
    </row>
    <row r="68" spans="1:18" ht="17.25" thickBot="1">
      <c r="A68" s="3"/>
      <c r="B68" s="4" t="s">
        <v>70</v>
      </c>
      <c r="C68" s="4">
        <v>0</v>
      </c>
      <c r="D68" s="4" t="s">
        <v>4</v>
      </c>
      <c r="F68" s="3"/>
      <c r="G68" s="4" t="s">
        <v>70</v>
      </c>
      <c r="H68" s="4">
        <v>2.7641836600000001E-2</v>
      </c>
      <c r="I68" s="4" t="s">
        <v>4</v>
      </c>
      <c r="O68" s="3"/>
      <c r="P68" s="4" t="s">
        <v>70</v>
      </c>
      <c r="Q68" s="4">
        <v>0</v>
      </c>
      <c r="R68" s="4" t="s">
        <v>4</v>
      </c>
    </row>
    <row r="69" spans="1:18" ht="17.25" thickBot="1">
      <c r="A69" s="3"/>
      <c r="B69" s="4" t="s">
        <v>71</v>
      </c>
      <c r="C69" s="4">
        <v>0</v>
      </c>
      <c r="D69" s="4" t="s">
        <v>4</v>
      </c>
      <c r="F69" s="3"/>
      <c r="G69" s="4" t="s">
        <v>71</v>
      </c>
      <c r="H69" s="4">
        <v>3.4047573800000001E-2</v>
      </c>
      <c r="I69" s="4" t="s">
        <v>4</v>
      </c>
      <c r="O69" s="3"/>
      <c r="P69" s="4" t="s">
        <v>71</v>
      </c>
      <c r="Q69" s="4">
        <v>0</v>
      </c>
      <c r="R69" s="4" t="s">
        <v>4</v>
      </c>
    </row>
    <row r="70" spans="1:18" ht="17.25" thickBot="1">
      <c r="A70" s="3"/>
      <c r="B70" s="4" t="s">
        <v>72</v>
      </c>
      <c r="C70" s="4">
        <v>0</v>
      </c>
      <c r="D70" s="4" t="s">
        <v>4</v>
      </c>
      <c r="F70" s="3"/>
      <c r="G70" s="4" t="s">
        <v>72</v>
      </c>
      <c r="H70" s="4">
        <v>3.58962938E-2</v>
      </c>
      <c r="I70" s="4" t="s">
        <v>4</v>
      </c>
      <c r="O70" s="3"/>
      <c r="P70" s="4" t="s">
        <v>72</v>
      </c>
      <c r="Q70" s="4">
        <v>0</v>
      </c>
      <c r="R70" s="4" t="s">
        <v>4</v>
      </c>
    </row>
    <row r="71" spans="1:18" ht="17.25" thickBot="1">
      <c r="A71" s="3"/>
      <c r="B71" s="4" t="s">
        <v>73</v>
      </c>
      <c r="C71" s="4">
        <v>0</v>
      </c>
      <c r="D71" s="4" t="s">
        <v>4</v>
      </c>
      <c r="F71" s="3"/>
      <c r="G71" s="4" t="s">
        <v>73</v>
      </c>
      <c r="H71" s="4">
        <v>3.7268299599999999E-2</v>
      </c>
      <c r="I71" s="4" t="s">
        <v>4</v>
      </c>
      <c r="O71" s="3"/>
      <c r="P71" s="4" t="s">
        <v>73</v>
      </c>
      <c r="Q71" s="4">
        <v>0</v>
      </c>
      <c r="R71" s="4" t="s">
        <v>4</v>
      </c>
    </row>
    <row r="72" spans="1:18" ht="17.25" thickBot="1">
      <c r="A72" s="3"/>
      <c r="B72" s="4" t="s">
        <v>74</v>
      </c>
      <c r="C72" s="4">
        <v>0</v>
      </c>
      <c r="D72" s="4" t="s">
        <v>4</v>
      </c>
      <c r="F72" s="3"/>
      <c r="G72" s="4" t="s">
        <v>74</v>
      </c>
      <c r="H72" s="4">
        <v>3.8581985999999999E-2</v>
      </c>
      <c r="I72" s="4" t="s">
        <v>4</v>
      </c>
      <c r="O72" s="3"/>
      <c r="P72" s="4" t="s">
        <v>74</v>
      </c>
      <c r="Q72" s="4">
        <v>0</v>
      </c>
      <c r="R72" s="4" t="s">
        <v>4</v>
      </c>
    </row>
    <row r="73" spans="1:18" ht="17.25" thickBot="1">
      <c r="A73" s="3"/>
      <c r="B73" s="4" t="s">
        <v>75</v>
      </c>
      <c r="C73" s="4">
        <v>0</v>
      </c>
      <c r="D73" s="4" t="s">
        <v>4</v>
      </c>
      <c r="F73" s="3"/>
      <c r="G73" s="4" t="s">
        <v>75</v>
      </c>
      <c r="H73" s="4">
        <v>4.1177894899999998E-2</v>
      </c>
      <c r="I73" s="4" t="s">
        <v>4</v>
      </c>
      <c r="O73" s="3"/>
      <c r="P73" s="4" t="s">
        <v>75</v>
      </c>
      <c r="Q73" s="4">
        <v>0</v>
      </c>
      <c r="R73" s="4" t="s">
        <v>4</v>
      </c>
    </row>
    <row r="74" spans="1:18" ht="17.25" thickBot="1">
      <c r="A74" s="3"/>
      <c r="B74" s="4" t="s">
        <v>76</v>
      </c>
      <c r="C74" s="4">
        <v>0</v>
      </c>
      <c r="D74" s="4" t="s">
        <v>4</v>
      </c>
      <c r="F74" s="3"/>
      <c r="G74" s="4" t="s">
        <v>76</v>
      </c>
      <c r="H74" s="4">
        <v>4.3551728099999999E-2</v>
      </c>
      <c r="I74" s="4" t="s">
        <v>4</v>
      </c>
      <c r="O74" s="3"/>
      <c r="P74" s="4" t="s">
        <v>76</v>
      </c>
      <c r="Q74" s="4">
        <v>0</v>
      </c>
      <c r="R74" s="4" t="s">
        <v>4</v>
      </c>
    </row>
    <row r="75" spans="1:18" ht="17.25" thickBot="1">
      <c r="A75" s="3"/>
      <c r="B75" s="4" t="s">
        <v>77</v>
      </c>
      <c r="C75" s="4">
        <v>0</v>
      </c>
      <c r="D75" s="4" t="s">
        <v>4</v>
      </c>
      <c r="F75" s="3"/>
      <c r="G75" s="4" t="s">
        <v>77</v>
      </c>
      <c r="H75" s="4">
        <v>4.4326804599999999E-2</v>
      </c>
      <c r="I75" s="4" t="s">
        <v>4</v>
      </c>
      <c r="O75" s="3"/>
      <c r="P75" s="4" t="s">
        <v>77</v>
      </c>
      <c r="Q75" s="4">
        <v>0</v>
      </c>
      <c r="R75" s="4" t="s">
        <v>4</v>
      </c>
    </row>
    <row r="76" spans="1:18" ht="17.25" thickBot="1">
      <c r="A76" s="3"/>
      <c r="B76" s="4" t="s">
        <v>78</v>
      </c>
      <c r="C76" s="4">
        <v>0</v>
      </c>
      <c r="D76" s="4" t="s">
        <v>4</v>
      </c>
      <c r="F76" s="3"/>
      <c r="G76" s="4" t="s">
        <v>78</v>
      </c>
      <c r="H76" s="4">
        <v>5.2624758299999998E-2</v>
      </c>
      <c r="I76" s="4" t="s">
        <v>4</v>
      </c>
      <c r="O76" s="3"/>
      <c r="P76" s="4" t="s">
        <v>78</v>
      </c>
      <c r="Q76" s="4">
        <v>0</v>
      </c>
      <c r="R76" s="4" t="s">
        <v>4</v>
      </c>
    </row>
    <row r="77" spans="1:18" ht="17.25" thickBot="1">
      <c r="A77" s="3"/>
      <c r="B77" s="4" t="s">
        <v>79</v>
      </c>
      <c r="C77" s="4">
        <v>0</v>
      </c>
      <c r="D77" s="4" t="s">
        <v>4</v>
      </c>
      <c r="F77" s="3"/>
      <c r="G77" s="4" t="s">
        <v>79</v>
      </c>
      <c r="H77" s="4">
        <v>6.1126217199999999E-2</v>
      </c>
      <c r="I77" s="4" t="s">
        <v>4</v>
      </c>
      <c r="O77" s="3"/>
      <c r="P77" s="4" t="s">
        <v>79</v>
      </c>
      <c r="Q77" s="4">
        <v>0</v>
      </c>
      <c r="R77" s="4" t="s">
        <v>4</v>
      </c>
    </row>
    <row r="78" spans="1:18" ht="17.25" thickBot="1">
      <c r="A78" s="3"/>
      <c r="B78" s="4" t="s">
        <v>80</v>
      </c>
      <c r="C78" s="4">
        <v>0</v>
      </c>
      <c r="D78" s="4" t="s">
        <v>4</v>
      </c>
      <c r="F78" s="3"/>
      <c r="G78" s="4" t="s">
        <v>80</v>
      </c>
      <c r="H78" s="4">
        <v>6.8310208600000005E-2</v>
      </c>
      <c r="I78" s="4" t="s">
        <v>4</v>
      </c>
      <c r="O78" s="3"/>
      <c r="P78" s="4" t="s">
        <v>80</v>
      </c>
      <c r="Q78" s="4">
        <v>0</v>
      </c>
      <c r="R78" s="4" t="s">
        <v>4</v>
      </c>
    </row>
    <row r="79" spans="1:18" ht="17.25" thickBot="1">
      <c r="A79" s="3"/>
      <c r="B79" s="4" t="s">
        <v>81</v>
      </c>
      <c r="C79" s="4">
        <v>0</v>
      </c>
      <c r="D79" s="4" t="s">
        <v>4</v>
      </c>
      <c r="F79" s="3"/>
      <c r="G79" s="4" t="s">
        <v>81</v>
      </c>
      <c r="H79" s="4">
        <v>7.4516661499999998E-2</v>
      </c>
      <c r="I79" s="4" t="s">
        <v>4</v>
      </c>
      <c r="O79" s="3"/>
      <c r="P79" s="4" t="s">
        <v>81</v>
      </c>
      <c r="Q79" s="4">
        <v>0</v>
      </c>
      <c r="R79" s="4" t="s">
        <v>4</v>
      </c>
    </row>
    <row r="80" spans="1:18" ht="17.25" thickBot="1">
      <c r="A80" s="3"/>
      <c r="B80" s="4" t="s">
        <v>82</v>
      </c>
      <c r="C80" s="4">
        <v>0</v>
      </c>
      <c r="D80" s="4" t="s">
        <v>4</v>
      </c>
      <c r="F80" s="3"/>
      <c r="G80" s="4" t="s">
        <v>82</v>
      </c>
      <c r="H80" s="4">
        <v>7.6399646700000004E-2</v>
      </c>
      <c r="I80" s="4" t="s">
        <v>4</v>
      </c>
      <c r="O80" s="3"/>
      <c r="P80" s="4" t="s">
        <v>82</v>
      </c>
      <c r="Q80" s="4">
        <v>0</v>
      </c>
      <c r="R80" s="4" t="s">
        <v>4</v>
      </c>
    </row>
    <row r="81" spans="1:18" ht="17.25" thickBot="1">
      <c r="A81" s="3"/>
      <c r="B81" s="4" t="s">
        <v>83</v>
      </c>
      <c r="C81" s="4">
        <v>0</v>
      </c>
      <c r="D81" s="4" t="s">
        <v>4</v>
      </c>
      <c r="F81" s="3"/>
      <c r="G81" s="4" t="s">
        <v>83</v>
      </c>
      <c r="H81" s="4">
        <v>7.7177345800000005E-2</v>
      </c>
      <c r="I81" s="4" t="s">
        <v>4</v>
      </c>
      <c r="O81" s="3"/>
      <c r="P81" s="4" t="s">
        <v>83</v>
      </c>
      <c r="Q81" s="4">
        <v>0</v>
      </c>
      <c r="R81" s="4" t="s">
        <v>4</v>
      </c>
    </row>
    <row r="82" spans="1:18" ht="17.25" thickBot="1">
      <c r="A82" s="3"/>
      <c r="B82" s="4" t="s">
        <v>84</v>
      </c>
      <c r="C82" s="4">
        <v>0</v>
      </c>
      <c r="D82" s="4" t="s">
        <v>4</v>
      </c>
      <c r="F82" s="3"/>
      <c r="G82" s="4" t="s">
        <v>84</v>
      </c>
      <c r="H82" s="4">
        <v>7.7033057799999999E-2</v>
      </c>
      <c r="I82" s="4" t="s">
        <v>4</v>
      </c>
      <c r="O82" s="3"/>
      <c r="P82" s="4" t="s">
        <v>84</v>
      </c>
      <c r="Q82" s="4">
        <v>0</v>
      </c>
      <c r="R82" s="4" t="s">
        <v>4</v>
      </c>
    </row>
    <row r="83" spans="1:18" ht="17.25" thickBot="1">
      <c r="A83" s="3"/>
      <c r="B83" s="4" t="s">
        <v>85</v>
      </c>
      <c r="C83" s="4">
        <v>0</v>
      </c>
      <c r="D83" s="4" t="s">
        <v>4</v>
      </c>
      <c r="F83" s="3"/>
      <c r="G83" s="4" t="s">
        <v>85</v>
      </c>
      <c r="H83" s="4">
        <v>6.9863140599999998E-2</v>
      </c>
      <c r="I83" s="4" t="s">
        <v>4</v>
      </c>
      <c r="O83" s="3"/>
      <c r="P83" s="4" t="s">
        <v>85</v>
      </c>
      <c r="Q83" s="4">
        <v>0</v>
      </c>
      <c r="R83" s="4" t="s">
        <v>4</v>
      </c>
    </row>
    <row r="84" spans="1:18" ht="17.25" thickBot="1">
      <c r="A84" s="3"/>
      <c r="B84" s="4" t="s">
        <v>86</v>
      </c>
      <c r="C84" s="4">
        <v>0</v>
      </c>
      <c r="D84" s="4" t="s">
        <v>4</v>
      </c>
      <c r="F84" s="3"/>
      <c r="G84" s="4" t="s">
        <v>86</v>
      </c>
      <c r="H84" s="4">
        <v>6.32308647E-2</v>
      </c>
      <c r="I84" s="4" t="s">
        <v>4</v>
      </c>
      <c r="O84" s="3"/>
      <c r="P84" s="4" t="s">
        <v>86</v>
      </c>
      <c r="Q84" s="4">
        <v>0</v>
      </c>
      <c r="R84" s="4" t="s">
        <v>4</v>
      </c>
    </row>
    <row r="85" spans="1:18" ht="17.25" thickBot="1">
      <c r="A85" s="3"/>
      <c r="B85" s="4" t="s">
        <v>87</v>
      </c>
      <c r="C85" s="4">
        <v>0</v>
      </c>
      <c r="D85" s="4" t="s">
        <v>4</v>
      </c>
      <c r="F85" s="3"/>
      <c r="G85" s="4" t="s">
        <v>87</v>
      </c>
      <c r="H85" s="4">
        <v>5.7544328300000003E-2</v>
      </c>
      <c r="I85" s="4" t="s">
        <v>4</v>
      </c>
      <c r="O85" s="3"/>
      <c r="P85" s="4" t="s">
        <v>87</v>
      </c>
      <c r="Q85" s="4">
        <v>0</v>
      </c>
      <c r="R85" s="4" t="s">
        <v>4</v>
      </c>
    </row>
    <row r="86" spans="1:18" ht="17.25" thickBot="1">
      <c r="A86" s="3"/>
      <c r="B86" s="4" t="s">
        <v>88</v>
      </c>
      <c r="C86" s="4">
        <v>0</v>
      </c>
      <c r="D86" s="4" t="s">
        <v>4</v>
      </c>
      <c r="F86" s="3"/>
      <c r="G86" s="4" t="s">
        <v>88</v>
      </c>
      <c r="H86" s="4">
        <v>5.2435956899999997E-2</v>
      </c>
      <c r="I86" s="4" t="s">
        <v>4</v>
      </c>
      <c r="O86" s="3"/>
      <c r="P86" s="4" t="s">
        <v>88</v>
      </c>
      <c r="Q86" s="4">
        <v>0</v>
      </c>
      <c r="R86" s="4" t="s">
        <v>4</v>
      </c>
    </row>
    <row r="87" spans="1:18" ht="17.25" thickBot="1">
      <c r="A87" s="3"/>
      <c r="B87" s="4" t="s">
        <v>89</v>
      </c>
      <c r="C87" s="4">
        <v>0</v>
      </c>
      <c r="D87" s="4" t="s">
        <v>4</v>
      </c>
      <c r="F87" s="3"/>
      <c r="G87" s="4" t="s">
        <v>89</v>
      </c>
      <c r="H87" s="4">
        <v>4.3149005599999998E-2</v>
      </c>
      <c r="I87" s="4" t="s">
        <v>4</v>
      </c>
      <c r="O87" s="3"/>
      <c r="P87" s="4" t="s">
        <v>89</v>
      </c>
      <c r="Q87" s="4">
        <v>0</v>
      </c>
      <c r="R87" s="4" t="s">
        <v>4</v>
      </c>
    </row>
    <row r="88" spans="1:18" ht="17.25" thickBot="1">
      <c r="A88" s="3"/>
      <c r="B88" s="4" t="s">
        <v>90</v>
      </c>
      <c r="C88" s="4">
        <v>0</v>
      </c>
      <c r="D88" s="4" t="s">
        <v>4</v>
      </c>
      <c r="F88" s="3"/>
      <c r="G88" s="4" t="s">
        <v>90</v>
      </c>
      <c r="H88" s="4">
        <v>3.5363130299999997E-2</v>
      </c>
      <c r="I88" s="4" t="s">
        <v>4</v>
      </c>
      <c r="O88" s="3"/>
      <c r="P88" s="4" t="s">
        <v>90</v>
      </c>
      <c r="Q88" s="4">
        <v>0</v>
      </c>
      <c r="R88" s="4" t="s">
        <v>4</v>
      </c>
    </row>
    <row r="89" spans="1:18" ht="17.25" thickBot="1">
      <c r="A89" s="3"/>
      <c r="B89" s="4" t="s">
        <v>91</v>
      </c>
      <c r="C89" s="4">
        <v>0</v>
      </c>
      <c r="D89" s="4" t="s">
        <v>4</v>
      </c>
      <c r="F89" s="3"/>
      <c r="G89" s="4" t="s">
        <v>91</v>
      </c>
      <c r="H89" s="4">
        <v>2.7781821799999998E-2</v>
      </c>
      <c r="I89" s="4" t="s">
        <v>4</v>
      </c>
      <c r="O89" s="3"/>
      <c r="P89" s="4" t="s">
        <v>91</v>
      </c>
      <c r="Q89" s="4">
        <v>0</v>
      </c>
      <c r="R89" s="4" t="s">
        <v>4</v>
      </c>
    </row>
    <row r="90" spans="1:18" ht="17.25" thickBot="1">
      <c r="A90" s="3"/>
      <c r="B90" s="4" t="s">
        <v>92</v>
      </c>
      <c r="C90" s="4">
        <v>0</v>
      </c>
      <c r="D90" s="4" t="s">
        <v>4</v>
      </c>
      <c r="F90" s="3"/>
      <c r="G90" s="4" t="s">
        <v>92</v>
      </c>
      <c r="H90" s="4">
        <v>1.98204238E-2</v>
      </c>
      <c r="I90" s="4" t="s">
        <v>4</v>
      </c>
      <c r="O90" s="3"/>
      <c r="P90" s="4" t="s">
        <v>92</v>
      </c>
      <c r="Q90" s="4">
        <v>0</v>
      </c>
      <c r="R90" s="4" t="s">
        <v>4</v>
      </c>
    </row>
    <row r="91" spans="1:18" ht="17.25" thickBot="1">
      <c r="A91" s="3"/>
      <c r="B91" s="4" t="s">
        <v>93</v>
      </c>
      <c r="C91" s="4">
        <v>0</v>
      </c>
      <c r="D91" s="4" t="s">
        <v>4</v>
      </c>
      <c r="F91" s="3"/>
      <c r="G91" s="4" t="s">
        <v>93</v>
      </c>
      <c r="H91" s="4">
        <v>1.36217093E-2</v>
      </c>
      <c r="I91" s="4" t="s">
        <v>4</v>
      </c>
      <c r="O91" s="3"/>
      <c r="P91" s="4" t="s">
        <v>93</v>
      </c>
      <c r="Q91" s="4">
        <v>0</v>
      </c>
      <c r="R91" s="4" t="s">
        <v>4</v>
      </c>
    </row>
    <row r="92" spans="1:18" ht="17.25" thickBot="1">
      <c r="A92" s="3"/>
      <c r="B92" s="4" t="s">
        <v>94</v>
      </c>
      <c r="C92" s="4">
        <v>0</v>
      </c>
      <c r="D92" s="4" t="s">
        <v>4</v>
      </c>
      <c r="F92" s="3"/>
      <c r="G92" s="4" t="s">
        <v>94</v>
      </c>
      <c r="H92" s="4">
        <v>1.2345125E-2</v>
      </c>
      <c r="I92" s="4" t="s">
        <v>4</v>
      </c>
      <c r="O92" s="3"/>
      <c r="P92" s="4" t="s">
        <v>94</v>
      </c>
      <c r="Q92" s="4">
        <v>0</v>
      </c>
      <c r="R92" s="4" t="s">
        <v>4</v>
      </c>
    </row>
    <row r="93" spans="1:18" ht="17.25" thickBot="1">
      <c r="A93" s="3"/>
      <c r="B93" s="4" t="s">
        <v>95</v>
      </c>
      <c r="C93" s="4">
        <v>0</v>
      </c>
      <c r="D93" s="4" t="s">
        <v>4</v>
      </c>
      <c r="F93" s="3"/>
      <c r="G93" s="4" t="s">
        <v>95</v>
      </c>
      <c r="H93" s="4">
        <v>1.63555648E-2</v>
      </c>
      <c r="I93" s="4" t="s">
        <v>4</v>
      </c>
      <c r="O93" s="3"/>
      <c r="P93" s="4" t="s">
        <v>95</v>
      </c>
      <c r="Q93" s="4">
        <v>0</v>
      </c>
      <c r="R93" s="4" t="s">
        <v>4</v>
      </c>
    </row>
    <row r="94" spans="1:18" ht="17.25" thickBot="1">
      <c r="A94" s="3"/>
      <c r="B94" s="4" t="s">
        <v>96</v>
      </c>
      <c r="C94" s="4">
        <v>0</v>
      </c>
      <c r="D94" s="4" t="s">
        <v>4</v>
      </c>
      <c r="F94" s="3"/>
      <c r="G94" s="4" t="s">
        <v>96</v>
      </c>
      <c r="H94" s="4">
        <v>2.3397000500000001E-2</v>
      </c>
      <c r="I94" s="4" t="s">
        <v>4</v>
      </c>
      <c r="O94" s="3"/>
      <c r="P94" s="4" t="s">
        <v>96</v>
      </c>
      <c r="Q94" s="4">
        <v>0</v>
      </c>
      <c r="R94" s="4" t="s">
        <v>4</v>
      </c>
    </row>
    <row r="95" spans="1:18" ht="17.25" thickBot="1">
      <c r="A95" s="3"/>
      <c r="B95" s="4" t="s">
        <v>97</v>
      </c>
      <c r="C95" s="4">
        <v>0</v>
      </c>
      <c r="D95" s="4" t="s">
        <v>4</v>
      </c>
      <c r="F95" s="3"/>
      <c r="G95" s="4" t="s">
        <v>97</v>
      </c>
      <c r="H95" s="4">
        <v>2.9899872800000001E-2</v>
      </c>
      <c r="I95" s="4" t="s">
        <v>4</v>
      </c>
      <c r="O95" s="3"/>
      <c r="P95" s="4" t="s">
        <v>97</v>
      </c>
      <c r="Q95" s="4">
        <v>0</v>
      </c>
      <c r="R95" s="4" t="s">
        <v>4</v>
      </c>
    </row>
    <row r="96" spans="1:18" ht="17.25" thickBot="1">
      <c r="A96" s="3"/>
      <c r="B96" s="4" t="s">
        <v>98</v>
      </c>
      <c r="C96" s="4">
        <v>0</v>
      </c>
      <c r="D96" s="4" t="s">
        <v>4</v>
      </c>
      <c r="F96" s="3"/>
      <c r="G96" s="4" t="s">
        <v>98</v>
      </c>
      <c r="H96" s="4">
        <v>3.5469997699999999E-2</v>
      </c>
      <c r="I96" s="4" t="s">
        <v>4</v>
      </c>
      <c r="O96" s="3"/>
      <c r="P96" s="4" t="s">
        <v>98</v>
      </c>
      <c r="Q96" s="4">
        <v>0</v>
      </c>
      <c r="R96" s="4" t="s">
        <v>4</v>
      </c>
    </row>
    <row r="97" spans="1:18" ht="17.25" thickBot="1">
      <c r="A97" s="3"/>
      <c r="B97" s="4" t="s">
        <v>99</v>
      </c>
      <c r="C97" s="4">
        <v>0</v>
      </c>
      <c r="D97" s="4" t="s">
        <v>4</v>
      </c>
      <c r="F97" s="3"/>
      <c r="G97" s="4" t="s">
        <v>99</v>
      </c>
      <c r="H97" s="4">
        <v>4.1250500799999999E-2</v>
      </c>
      <c r="I97" s="4" t="s">
        <v>4</v>
      </c>
      <c r="O97" s="3"/>
      <c r="P97" s="4" t="s">
        <v>99</v>
      </c>
      <c r="Q97" s="4">
        <v>0</v>
      </c>
      <c r="R97" s="4" t="s">
        <v>4</v>
      </c>
    </row>
    <row r="98" spans="1:18" ht="17.25" thickBot="1">
      <c r="A98" s="3"/>
      <c r="B98" s="4" t="s">
        <v>100</v>
      </c>
      <c r="C98" s="4">
        <v>0</v>
      </c>
      <c r="D98" s="4" t="s">
        <v>4</v>
      </c>
      <c r="F98" s="3"/>
      <c r="G98" s="4" t="s">
        <v>100</v>
      </c>
      <c r="H98" s="4">
        <v>4.3222710499999997E-2</v>
      </c>
      <c r="I98" s="4" t="s">
        <v>4</v>
      </c>
      <c r="O98" s="3"/>
      <c r="P98" s="4" t="s">
        <v>100</v>
      </c>
      <c r="Q98" s="4">
        <v>0</v>
      </c>
      <c r="R98" s="4" t="s">
        <v>4</v>
      </c>
    </row>
    <row r="99" spans="1:18" ht="17.25" thickBot="1">
      <c r="A99" s="3"/>
      <c r="B99" s="4" t="s">
        <v>101</v>
      </c>
      <c r="C99" s="4">
        <v>0</v>
      </c>
      <c r="D99" s="4" t="s">
        <v>4</v>
      </c>
      <c r="F99" s="3"/>
      <c r="G99" s="4" t="s">
        <v>101</v>
      </c>
      <c r="H99" s="4">
        <v>4.27415222E-2</v>
      </c>
      <c r="I99" s="4" t="s">
        <v>4</v>
      </c>
      <c r="O99" s="3"/>
      <c r="P99" s="4" t="s">
        <v>101</v>
      </c>
      <c r="Q99" s="4">
        <v>0</v>
      </c>
      <c r="R99" s="4" t="s">
        <v>4</v>
      </c>
    </row>
    <row r="100" spans="1:18" ht="17.25" thickBot="1">
      <c r="A100" s="3"/>
      <c r="B100" s="4" t="s">
        <v>102</v>
      </c>
      <c r="C100" s="4">
        <v>0</v>
      </c>
      <c r="D100" s="4" t="s">
        <v>4</v>
      </c>
      <c r="F100" s="3"/>
      <c r="G100" s="4" t="s">
        <v>102</v>
      </c>
      <c r="H100" s="4">
        <v>4.1543647599999997E-2</v>
      </c>
      <c r="I100" s="4" t="s">
        <v>4</v>
      </c>
      <c r="O100" s="3"/>
      <c r="P100" s="4" t="s">
        <v>102</v>
      </c>
      <c r="Q100" s="4">
        <v>0</v>
      </c>
      <c r="R100" s="4" t="s">
        <v>4</v>
      </c>
    </row>
    <row r="101" spans="1:18" ht="17.25" thickBot="1">
      <c r="A101" s="3"/>
      <c r="B101" s="4" t="s">
        <v>103</v>
      </c>
      <c r="C101" s="4">
        <v>0</v>
      </c>
      <c r="D101" s="4" t="s">
        <v>4</v>
      </c>
      <c r="F101" s="3"/>
      <c r="G101" s="4" t="s">
        <v>103</v>
      </c>
      <c r="H101" s="4">
        <v>4.1409708599999998E-2</v>
      </c>
      <c r="I101" s="4" t="s">
        <v>4</v>
      </c>
      <c r="O101" s="3"/>
      <c r="P101" s="4" t="s">
        <v>103</v>
      </c>
      <c r="Q101" s="4">
        <v>0</v>
      </c>
      <c r="R101" s="4" t="s">
        <v>4</v>
      </c>
    </row>
    <row r="102" spans="1:18" ht="17.25" thickBot="1">
      <c r="A102" s="3"/>
      <c r="B102" s="4" t="s">
        <v>105</v>
      </c>
      <c r="C102" s="4">
        <v>0</v>
      </c>
      <c r="D102" s="4" t="s">
        <v>4</v>
      </c>
      <c r="F102" s="3"/>
      <c r="G102" s="4" t="s">
        <v>105</v>
      </c>
      <c r="H102" s="4">
        <v>4.2591404200000002E-2</v>
      </c>
      <c r="I102" s="4" t="s">
        <v>4</v>
      </c>
      <c r="O102" s="3"/>
      <c r="P102" s="4" t="s">
        <v>105</v>
      </c>
      <c r="Q102" s="4">
        <v>0</v>
      </c>
      <c r="R102" s="4" t="s">
        <v>4</v>
      </c>
    </row>
    <row r="103" spans="1:18" ht="17.25" thickBot="1">
      <c r="A103" s="3"/>
      <c r="B103" s="4" t="s">
        <v>106</v>
      </c>
      <c r="C103" s="4">
        <v>0</v>
      </c>
      <c r="D103" s="4" t="s">
        <v>4</v>
      </c>
      <c r="F103" s="3"/>
      <c r="G103" s="4" t="s">
        <v>106</v>
      </c>
      <c r="H103" s="4">
        <v>4.4830154599999998E-2</v>
      </c>
      <c r="I103" s="4" t="s">
        <v>4</v>
      </c>
      <c r="O103" s="3"/>
      <c r="P103" s="4" t="s">
        <v>106</v>
      </c>
      <c r="Q103" s="4">
        <v>0</v>
      </c>
      <c r="R103" s="4" t="s">
        <v>4</v>
      </c>
    </row>
    <row r="104" spans="1:18" ht="17.25" thickBot="1">
      <c r="A104" s="3"/>
      <c r="B104" s="4" t="s">
        <v>107</v>
      </c>
      <c r="C104" s="4">
        <v>0</v>
      </c>
      <c r="D104" s="4" t="s">
        <v>4</v>
      </c>
      <c r="F104" s="3"/>
      <c r="G104" s="4" t="s">
        <v>107</v>
      </c>
      <c r="H104" s="4">
        <v>4.9896217899999998E-2</v>
      </c>
      <c r="I104" s="4" t="s">
        <v>4</v>
      </c>
      <c r="O104" s="3"/>
      <c r="P104" s="4" t="s">
        <v>107</v>
      </c>
      <c r="Q104" s="4">
        <v>0</v>
      </c>
      <c r="R104" s="4" t="s">
        <v>4</v>
      </c>
    </row>
    <row r="105" spans="1:18" ht="17.25" thickBot="1">
      <c r="A105" s="3"/>
      <c r="B105" s="4" t="s">
        <v>108</v>
      </c>
      <c r="C105" s="4">
        <v>0</v>
      </c>
      <c r="D105" s="4" t="s">
        <v>4</v>
      </c>
      <c r="F105" s="3"/>
      <c r="G105" s="4" t="s">
        <v>108</v>
      </c>
      <c r="H105" s="4">
        <v>5.1692716800000003E-2</v>
      </c>
      <c r="I105" s="4" t="s">
        <v>4</v>
      </c>
      <c r="O105" s="3"/>
      <c r="P105" s="4" t="s">
        <v>108</v>
      </c>
      <c r="Q105" s="4">
        <v>0</v>
      </c>
      <c r="R105" s="4" t="s">
        <v>4</v>
      </c>
    </row>
    <row r="106" spans="1:18" ht="17.25" thickBot="1">
      <c r="A106" s="3"/>
      <c r="B106" s="4" t="s">
        <v>109</v>
      </c>
      <c r="C106" s="4">
        <v>0</v>
      </c>
      <c r="D106" s="4" t="s">
        <v>4</v>
      </c>
      <c r="F106" s="3"/>
      <c r="G106" s="4" t="s">
        <v>109</v>
      </c>
      <c r="H106" s="4">
        <v>5.3500525700000003E-2</v>
      </c>
      <c r="I106" s="4" t="s">
        <v>4</v>
      </c>
      <c r="O106" s="3"/>
      <c r="P106" s="4" t="s">
        <v>109</v>
      </c>
      <c r="Q106" s="4">
        <v>0</v>
      </c>
      <c r="R106" s="4" t="s">
        <v>4</v>
      </c>
    </row>
    <row r="107" spans="1:18" ht="17.25" thickBot="1">
      <c r="A107" s="3"/>
      <c r="B107" s="4" t="s">
        <v>110</v>
      </c>
      <c r="C107" s="4">
        <v>6549.9706999999999</v>
      </c>
      <c r="D107" s="4" t="s">
        <v>4</v>
      </c>
      <c r="F107" s="3"/>
      <c r="G107" s="4" t="s">
        <v>110</v>
      </c>
      <c r="H107" s="4">
        <v>5.5420633400000002E-2</v>
      </c>
      <c r="I107" s="4" t="s">
        <v>4</v>
      </c>
      <c r="O107" s="3"/>
      <c r="P107" s="4" t="s">
        <v>110</v>
      </c>
      <c r="Q107" s="4">
        <v>0</v>
      </c>
      <c r="R107" s="4" t="s">
        <v>4</v>
      </c>
    </row>
    <row r="108" spans="1:18" ht="17.25" thickBot="1">
      <c r="A108" s="3"/>
      <c r="B108" s="4" t="s">
        <v>111</v>
      </c>
      <c r="C108" s="4">
        <v>6599.9706999999999</v>
      </c>
      <c r="D108" s="4" t="s">
        <v>4</v>
      </c>
      <c r="F108" s="3"/>
      <c r="G108" s="4" t="s">
        <v>111</v>
      </c>
      <c r="H108" s="4">
        <v>5.60074635E-2</v>
      </c>
      <c r="I108" s="4" t="s">
        <v>4</v>
      </c>
      <c r="O108" s="3"/>
      <c r="P108" s="4" t="s">
        <v>111</v>
      </c>
      <c r="Q108" s="4">
        <v>0</v>
      </c>
      <c r="R108" s="4" t="s">
        <v>4</v>
      </c>
    </row>
    <row r="109" spans="1:18" ht="17.25" thickBot="1">
      <c r="A109" s="3"/>
      <c r="B109" s="4" t="s">
        <v>112</v>
      </c>
      <c r="C109" s="4">
        <v>6605.9706999999999</v>
      </c>
      <c r="D109" s="4" t="s">
        <v>4</v>
      </c>
      <c r="F109" s="3"/>
      <c r="G109" s="4" t="s">
        <v>112</v>
      </c>
      <c r="H109" s="4">
        <v>5.6099612299999997E-2</v>
      </c>
      <c r="I109" s="4" t="s">
        <v>4</v>
      </c>
      <c r="O109" s="3"/>
      <c r="P109" s="4" t="s">
        <v>112</v>
      </c>
      <c r="Q109" s="4">
        <v>0</v>
      </c>
      <c r="R109" s="4" t="s">
        <v>4</v>
      </c>
    </row>
    <row r="110" spans="1:18" ht="17.25" thickBot="1">
      <c r="A110" s="3"/>
      <c r="B110" s="4" t="s">
        <v>113</v>
      </c>
      <c r="C110" s="4">
        <v>6610.9706999999999</v>
      </c>
      <c r="D110" s="4" t="s">
        <v>4</v>
      </c>
      <c r="F110" s="3"/>
      <c r="G110" s="4" t="s">
        <v>113</v>
      </c>
      <c r="H110" s="4">
        <v>5.5880706799999999E-2</v>
      </c>
      <c r="I110" s="4" t="s">
        <v>4</v>
      </c>
      <c r="O110" s="3"/>
      <c r="P110" s="4" t="s">
        <v>113</v>
      </c>
      <c r="Q110" s="4">
        <v>0</v>
      </c>
      <c r="R110" s="4" t="s">
        <v>4</v>
      </c>
    </row>
    <row r="111" spans="1:18" ht="17.25" thickBot="1">
      <c r="A111" s="3"/>
      <c r="B111" s="4" t="s">
        <v>114</v>
      </c>
      <c r="C111" s="4">
        <v>17161.970700000002</v>
      </c>
      <c r="D111" s="4" t="s">
        <v>4</v>
      </c>
      <c r="F111" s="3"/>
      <c r="G111" s="4" t="s">
        <v>114</v>
      </c>
      <c r="H111" s="4">
        <v>6.1013184499999998E-2</v>
      </c>
      <c r="I111" s="4" t="s">
        <v>4</v>
      </c>
      <c r="O111" s="3"/>
      <c r="P111" s="4" t="s">
        <v>114</v>
      </c>
      <c r="Q111" s="4">
        <v>0</v>
      </c>
      <c r="R111" s="4" t="s">
        <v>4</v>
      </c>
    </row>
    <row r="112" spans="1:18" ht="17.25" thickBot="1">
      <c r="A112" s="3"/>
      <c r="B112" s="4" t="s">
        <v>115</v>
      </c>
      <c r="C112" s="4">
        <v>31077.970700000002</v>
      </c>
      <c r="D112" s="4" t="s">
        <v>4</v>
      </c>
      <c r="F112" s="3"/>
      <c r="G112" s="4" t="s">
        <v>115</v>
      </c>
      <c r="H112" s="4">
        <v>6.4888067499999993E-2</v>
      </c>
      <c r="I112" s="4" t="s">
        <v>4</v>
      </c>
      <c r="O112" s="3"/>
      <c r="P112" s="4" t="s">
        <v>115</v>
      </c>
      <c r="Q112" s="4">
        <v>0</v>
      </c>
      <c r="R112" s="4" t="s">
        <v>4</v>
      </c>
    </row>
    <row r="113" spans="1:18" ht="17.25" thickBot="1">
      <c r="A113" s="3"/>
      <c r="B113" s="4" t="s">
        <v>116</v>
      </c>
      <c r="C113" s="4">
        <v>36660.968800000002</v>
      </c>
      <c r="D113" s="4" t="s">
        <v>4</v>
      </c>
      <c r="F113" s="3"/>
      <c r="G113" s="4" t="s">
        <v>116</v>
      </c>
      <c r="H113" s="4">
        <v>6.6612467199999997E-2</v>
      </c>
      <c r="I113" s="4" t="s">
        <v>4</v>
      </c>
      <c r="O113" s="3"/>
      <c r="P113" s="4" t="s">
        <v>116</v>
      </c>
      <c r="Q113" s="4">
        <v>0</v>
      </c>
      <c r="R113" s="4" t="s">
        <v>4</v>
      </c>
    </row>
    <row r="114" spans="1:18" ht="17.25" thickBot="1">
      <c r="A114" s="3"/>
      <c r="B114" s="4" t="s">
        <v>117</v>
      </c>
      <c r="C114" s="4">
        <v>40179.968800000002</v>
      </c>
      <c r="D114" s="4" t="s">
        <v>4</v>
      </c>
      <c r="F114" s="3"/>
      <c r="G114" s="4" t="s">
        <v>117</v>
      </c>
      <c r="H114" s="4">
        <v>6.6785283400000006E-2</v>
      </c>
      <c r="I114" s="4" t="s">
        <v>4</v>
      </c>
      <c r="O114" s="3"/>
      <c r="P114" s="4" t="s">
        <v>117</v>
      </c>
      <c r="Q114" s="4">
        <v>0</v>
      </c>
      <c r="R114" s="4" t="s">
        <v>4</v>
      </c>
    </row>
    <row r="115" spans="1:18" ht="17.25" thickBot="1">
      <c r="A115" s="3"/>
      <c r="B115" s="4" t="s">
        <v>118</v>
      </c>
      <c r="C115" s="4">
        <v>42000.968800000002</v>
      </c>
      <c r="D115" s="4" t="s">
        <v>4</v>
      </c>
      <c r="F115" s="3"/>
      <c r="G115" s="4" t="s">
        <v>118</v>
      </c>
      <c r="H115" s="4">
        <v>6.7084424200000006E-2</v>
      </c>
      <c r="I115" s="4" t="s">
        <v>4</v>
      </c>
      <c r="O115" s="3"/>
      <c r="P115" s="4" t="s">
        <v>118</v>
      </c>
      <c r="Q115" s="4">
        <v>0</v>
      </c>
      <c r="R115" s="4" t="s">
        <v>4</v>
      </c>
    </row>
    <row r="116" spans="1:18" ht="17.25" thickBot="1">
      <c r="A116" s="3"/>
      <c r="B116" s="4" t="s">
        <v>119</v>
      </c>
      <c r="C116" s="4">
        <v>41271.968800000002</v>
      </c>
      <c r="D116" s="4" t="s">
        <v>4</v>
      </c>
      <c r="F116" s="3"/>
      <c r="G116" s="4" t="s">
        <v>119</v>
      </c>
      <c r="H116" s="4">
        <v>6.7027062200000001E-2</v>
      </c>
      <c r="I116" s="4" t="s">
        <v>4</v>
      </c>
      <c r="O116" s="3"/>
      <c r="P116" s="4" t="s">
        <v>119</v>
      </c>
      <c r="Q116" s="4">
        <v>0</v>
      </c>
      <c r="R116" s="4" t="s">
        <v>4</v>
      </c>
    </row>
    <row r="117" spans="1:18" ht="17.25" thickBot="1">
      <c r="A117" s="3"/>
      <c r="B117" s="4" t="s">
        <v>120</v>
      </c>
      <c r="C117" s="4">
        <v>23902.970700000002</v>
      </c>
      <c r="D117" s="4" t="s">
        <v>4</v>
      </c>
      <c r="F117" s="3"/>
      <c r="G117" s="4" t="s">
        <v>120</v>
      </c>
      <c r="H117" s="4">
        <v>6.2210854099999997E-2</v>
      </c>
      <c r="I117" s="4" t="s">
        <v>4</v>
      </c>
      <c r="O117" s="3"/>
      <c r="P117" s="4" t="s">
        <v>120</v>
      </c>
      <c r="Q117" s="4">
        <v>0</v>
      </c>
      <c r="R117" s="4" t="s">
        <v>4</v>
      </c>
    </row>
    <row r="118" spans="1:18" ht="17.25" thickBot="1">
      <c r="A118" s="3"/>
      <c r="B118" s="4" t="s">
        <v>121</v>
      </c>
      <c r="C118" s="4">
        <v>6533.9706999999999</v>
      </c>
      <c r="D118" s="4" t="s">
        <v>4</v>
      </c>
      <c r="F118" s="3"/>
      <c r="G118" s="4" t="s">
        <v>121</v>
      </c>
      <c r="H118" s="4">
        <v>5.5024672300000001E-2</v>
      </c>
      <c r="I118" s="4" t="s">
        <v>4</v>
      </c>
      <c r="O118" s="3"/>
      <c r="P118" s="4" t="s">
        <v>121</v>
      </c>
      <c r="Q118" s="4">
        <v>0</v>
      </c>
      <c r="R118" s="4" t="s">
        <v>4</v>
      </c>
    </row>
    <row r="119" spans="1:18" ht="17.25" thickBot="1">
      <c r="A119" s="3"/>
      <c r="B119" s="4" t="s">
        <v>122</v>
      </c>
      <c r="C119" s="4">
        <v>6760.9706999999999</v>
      </c>
      <c r="D119" s="4" t="s">
        <v>4</v>
      </c>
      <c r="F119" s="3"/>
      <c r="G119" s="4" t="s">
        <v>122</v>
      </c>
      <c r="H119" s="4">
        <v>5.0229042799999998E-2</v>
      </c>
      <c r="I119" s="4" t="s">
        <v>4</v>
      </c>
      <c r="O119" s="3"/>
      <c r="P119" s="4" t="s">
        <v>122</v>
      </c>
      <c r="Q119" s="4">
        <v>0</v>
      </c>
      <c r="R119" s="4" t="s">
        <v>4</v>
      </c>
    </row>
    <row r="120" spans="1:18" ht="17.25" thickBot="1">
      <c r="A120" s="3"/>
      <c r="B120" s="4" t="s">
        <v>123</v>
      </c>
      <c r="C120" s="4">
        <v>6873.9706999999999</v>
      </c>
      <c r="D120" s="4" t="s">
        <v>4</v>
      </c>
      <c r="F120" s="3"/>
      <c r="G120" s="4" t="s">
        <v>123</v>
      </c>
      <c r="H120" s="4">
        <v>4.4561862899999999E-2</v>
      </c>
      <c r="I120" s="4" t="s">
        <v>4</v>
      </c>
      <c r="O120" s="3"/>
      <c r="P120" s="4" t="s">
        <v>123</v>
      </c>
      <c r="Q120" s="4">
        <v>0</v>
      </c>
      <c r="R120" s="4" t="s">
        <v>4</v>
      </c>
    </row>
    <row r="121" spans="1:18" ht="17.25" thickBot="1">
      <c r="A121" s="3"/>
      <c r="B121" s="4" t="s">
        <v>124</v>
      </c>
      <c r="C121" s="4">
        <v>6986.9706999999999</v>
      </c>
      <c r="D121" s="4" t="s">
        <v>4</v>
      </c>
      <c r="F121" s="3"/>
      <c r="G121" s="4" t="s">
        <v>124</v>
      </c>
      <c r="H121" s="4">
        <v>3.74677442E-2</v>
      </c>
      <c r="I121" s="4" t="s">
        <v>4</v>
      </c>
      <c r="O121" s="3"/>
      <c r="P121" s="4" t="s">
        <v>124</v>
      </c>
      <c r="Q121" s="4">
        <v>0</v>
      </c>
      <c r="R121" s="4" t="s">
        <v>4</v>
      </c>
    </row>
    <row r="122" spans="1:18" ht="17.25" thickBot="1">
      <c r="A122" s="3"/>
      <c r="B122" s="4" t="s">
        <v>125</v>
      </c>
      <c r="C122" s="4">
        <v>6482.9706999999999</v>
      </c>
      <c r="D122" s="4" t="s">
        <v>4</v>
      </c>
      <c r="F122" s="3"/>
      <c r="G122" s="4" t="s">
        <v>125</v>
      </c>
      <c r="H122" s="4">
        <v>3.01346444E-2</v>
      </c>
      <c r="I122" s="4" t="s">
        <v>4</v>
      </c>
      <c r="O122" s="3"/>
      <c r="P122" s="4" t="s">
        <v>125</v>
      </c>
      <c r="Q122" s="4">
        <v>0</v>
      </c>
      <c r="R122" s="4" t="s">
        <v>4</v>
      </c>
    </row>
    <row r="123" spans="1:18" ht="17.25" thickBot="1">
      <c r="A123" s="3"/>
      <c r="B123" s="4" t="s">
        <v>126</v>
      </c>
      <c r="C123" s="4">
        <v>6570.9706999999999</v>
      </c>
      <c r="D123" s="4" t="s">
        <v>4</v>
      </c>
      <c r="F123" s="3"/>
      <c r="G123" s="4" t="s">
        <v>126</v>
      </c>
      <c r="H123" s="4">
        <v>2.30808947E-2</v>
      </c>
      <c r="I123" s="4" t="s">
        <v>4</v>
      </c>
      <c r="O123" s="3"/>
      <c r="P123" s="4" t="s">
        <v>126</v>
      </c>
      <c r="Q123" s="4">
        <v>0</v>
      </c>
      <c r="R123" s="4" t="s">
        <v>4</v>
      </c>
    </row>
    <row r="124" spans="1:18" ht="17.25" thickBot="1">
      <c r="A124" s="3"/>
      <c r="B124" s="4" t="s">
        <v>127</v>
      </c>
      <c r="C124" s="4">
        <v>6481.9706999999999</v>
      </c>
      <c r="D124" s="4" t="s">
        <v>4</v>
      </c>
      <c r="F124" s="3"/>
      <c r="G124" s="4" t="s">
        <v>127</v>
      </c>
      <c r="H124" s="4">
        <v>2.04491243E-2</v>
      </c>
      <c r="I124" s="4" t="s">
        <v>4</v>
      </c>
      <c r="O124" s="3"/>
      <c r="P124" s="4" t="s">
        <v>127</v>
      </c>
      <c r="Q124" s="4">
        <v>0</v>
      </c>
      <c r="R124" s="4" t="s">
        <v>4</v>
      </c>
    </row>
    <row r="125" spans="1:18" ht="17.25" thickBot="1">
      <c r="A125" s="3"/>
      <c r="B125" s="4" t="s">
        <v>128</v>
      </c>
      <c r="C125" s="4">
        <v>6392.9706999999999</v>
      </c>
      <c r="D125" s="4" t="s">
        <v>4</v>
      </c>
      <c r="F125" s="3"/>
      <c r="G125" s="4" t="s">
        <v>128</v>
      </c>
      <c r="H125" s="4">
        <v>1.7880391299999999E-2</v>
      </c>
      <c r="I125" s="4" t="s">
        <v>4</v>
      </c>
      <c r="O125" s="3"/>
      <c r="P125" s="4" t="s">
        <v>128</v>
      </c>
      <c r="Q125" s="4">
        <v>0</v>
      </c>
      <c r="R125" s="4" t="s">
        <v>4</v>
      </c>
    </row>
    <row r="126" spans="1:18" ht="17.25" thickBot="1">
      <c r="A126" s="3"/>
      <c r="B126" s="4" t="s">
        <v>129</v>
      </c>
      <c r="C126" s="4">
        <v>6659.9706999999999</v>
      </c>
      <c r="D126" s="4" t="s">
        <v>4</v>
      </c>
      <c r="F126" s="3"/>
      <c r="G126" s="4" t="s">
        <v>129</v>
      </c>
      <c r="H126" s="4">
        <v>1.89757142E-2</v>
      </c>
      <c r="I126" s="4" t="s">
        <v>4</v>
      </c>
      <c r="O126" s="3"/>
      <c r="P126" s="4" t="s">
        <v>129</v>
      </c>
      <c r="Q126" s="4">
        <v>0</v>
      </c>
      <c r="R126" s="4" t="s">
        <v>4</v>
      </c>
    </row>
    <row r="127" spans="1:18" ht="17.25" thickBot="1">
      <c r="A127" s="3"/>
      <c r="B127" s="4" t="s">
        <v>130</v>
      </c>
      <c r="C127" s="4">
        <v>0</v>
      </c>
      <c r="D127" s="4" t="s">
        <v>4</v>
      </c>
      <c r="F127" s="3"/>
      <c r="G127" s="4" t="s">
        <v>130</v>
      </c>
      <c r="H127" s="4">
        <v>2.3512173399999999E-2</v>
      </c>
      <c r="I127" s="4" t="s">
        <v>4</v>
      </c>
      <c r="O127" s="3"/>
      <c r="P127" s="4" t="s">
        <v>130</v>
      </c>
      <c r="Q127" s="4">
        <v>1.196035E-2</v>
      </c>
      <c r="R127" s="4" t="s">
        <v>4</v>
      </c>
    </row>
    <row r="128" spans="1:18" ht="17.25" thickBot="1">
      <c r="A128" s="3"/>
      <c r="B128" s="4" t="s">
        <v>131</v>
      </c>
      <c r="C128" s="4">
        <v>0</v>
      </c>
      <c r="D128" s="4" t="s">
        <v>4</v>
      </c>
      <c r="F128" s="3"/>
      <c r="G128" s="4" t="s">
        <v>131</v>
      </c>
      <c r="H128" s="4">
        <v>2.9441041899999999E-2</v>
      </c>
      <c r="I128" s="4" t="s">
        <v>4</v>
      </c>
      <c r="O128" s="3"/>
      <c r="P128" s="4" t="s">
        <v>131</v>
      </c>
      <c r="Q128" s="4">
        <v>6.6778197900000003E-2</v>
      </c>
      <c r="R128" s="4" t="s">
        <v>4</v>
      </c>
    </row>
    <row r="129" spans="1:18" ht="17.25" thickBot="1">
      <c r="A129" s="3"/>
      <c r="B129" s="4" t="s">
        <v>132</v>
      </c>
      <c r="C129" s="4">
        <v>0</v>
      </c>
      <c r="D129" s="4" t="s">
        <v>4</v>
      </c>
      <c r="F129" s="3"/>
      <c r="G129" s="4" t="s">
        <v>132</v>
      </c>
      <c r="H129" s="4">
        <v>3.4631494399999997E-2</v>
      </c>
      <c r="I129" s="4" t="s">
        <v>4</v>
      </c>
      <c r="O129" s="3"/>
      <c r="P129" s="4" t="s">
        <v>132</v>
      </c>
      <c r="Q129" s="4">
        <v>0.13487790499999999</v>
      </c>
      <c r="R129" s="4" t="s">
        <v>4</v>
      </c>
    </row>
    <row r="130" spans="1:18" ht="17.25" thickBot="1">
      <c r="A130" s="3"/>
      <c r="B130" s="4" t="s">
        <v>133</v>
      </c>
      <c r="C130" s="4">
        <v>0</v>
      </c>
      <c r="D130" s="4" t="s">
        <v>4</v>
      </c>
      <c r="F130" s="3"/>
      <c r="G130" s="4" t="s">
        <v>133</v>
      </c>
      <c r="H130" s="4">
        <v>3.88500653E-2</v>
      </c>
      <c r="I130" s="4" t="s">
        <v>4</v>
      </c>
      <c r="O130" s="3"/>
      <c r="P130" s="4" t="s">
        <v>133</v>
      </c>
      <c r="Q130" s="4">
        <v>0.207890302</v>
      </c>
      <c r="R130" s="4" t="s">
        <v>4</v>
      </c>
    </row>
    <row r="131" spans="1:18" ht="17.25" thickBot="1">
      <c r="A131" s="3"/>
      <c r="B131" s="4" t="s">
        <v>134</v>
      </c>
      <c r="C131" s="4">
        <v>0</v>
      </c>
      <c r="D131" s="4" t="s">
        <v>4</v>
      </c>
      <c r="F131" s="3"/>
      <c r="G131" s="4" t="s">
        <v>134</v>
      </c>
      <c r="H131" s="4">
        <v>4.3232545300000001E-2</v>
      </c>
      <c r="I131" s="4" t="s">
        <v>4</v>
      </c>
      <c r="O131" s="3"/>
      <c r="P131" s="4" t="s">
        <v>134</v>
      </c>
      <c r="Q131" s="4">
        <v>0.243771344</v>
      </c>
      <c r="R131" s="4" t="s">
        <v>4</v>
      </c>
    </row>
    <row r="132" spans="1:18" ht="17.25" thickBot="1">
      <c r="A132" s="3"/>
      <c r="B132" s="4" t="s">
        <v>135</v>
      </c>
      <c r="C132" s="4">
        <v>0</v>
      </c>
      <c r="D132" s="4" t="s">
        <v>4</v>
      </c>
      <c r="F132" s="3"/>
      <c r="G132" s="4" t="s">
        <v>135</v>
      </c>
      <c r="H132" s="4">
        <v>4.48603183E-2</v>
      </c>
      <c r="I132" s="4" t="s">
        <v>4</v>
      </c>
      <c r="O132" s="3"/>
      <c r="P132" s="4" t="s">
        <v>135</v>
      </c>
      <c r="Q132" s="4">
        <v>0.285587698</v>
      </c>
      <c r="R132" s="4" t="s">
        <v>4</v>
      </c>
    </row>
    <row r="133" spans="1:18" ht="17.25" thickBot="1">
      <c r="A133" s="3"/>
      <c r="B133" s="4" t="s">
        <v>136</v>
      </c>
      <c r="C133" s="4">
        <v>0</v>
      </c>
      <c r="D133" s="4" t="s">
        <v>4</v>
      </c>
      <c r="F133" s="3"/>
      <c r="G133" s="4" t="s">
        <v>136</v>
      </c>
      <c r="H133" s="4">
        <v>4.1144922399999999E-2</v>
      </c>
      <c r="I133" s="4" t="s">
        <v>4</v>
      </c>
      <c r="O133" s="3"/>
      <c r="P133" s="4" t="s">
        <v>136</v>
      </c>
      <c r="Q133" s="4">
        <v>0.34995800300000002</v>
      </c>
      <c r="R133" s="4" t="s">
        <v>4</v>
      </c>
    </row>
    <row r="134" spans="1:18" ht="17.25" thickBot="1">
      <c r="A134" s="3"/>
      <c r="B134" s="4" t="s">
        <v>137</v>
      </c>
      <c r="C134" s="4">
        <v>0</v>
      </c>
      <c r="D134" s="4" t="s">
        <v>4</v>
      </c>
      <c r="F134" s="3"/>
      <c r="G134" s="4" t="s">
        <v>137</v>
      </c>
      <c r="H134" s="4">
        <v>3.4258935599999998E-2</v>
      </c>
      <c r="I134" s="4" t="s">
        <v>4</v>
      </c>
      <c r="O134" s="3"/>
      <c r="P134" s="4" t="s">
        <v>137</v>
      </c>
      <c r="Q134" s="4">
        <v>0.416455925</v>
      </c>
      <c r="R134" s="4" t="s">
        <v>4</v>
      </c>
    </row>
    <row r="135" spans="1:18" ht="17.25" thickBot="1">
      <c r="A135" s="3"/>
      <c r="B135" s="4" t="s">
        <v>138</v>
      </c>
      <c r="C135" s="4">
        <v>0</v>
      </c>
      <c r="D135" s="4" t="s">
        <v>4</v>
      </c>
      <c r="F135" s="3"/>
      <c r="G135" s="4" t="s">
        <v>138</v>
      </c>
      <c r="H135" s="4">
        <v>2.7457200000000001E-2</v>
      </c>
      <c r="I135" s="4" t="s">
        <v>4</v>
      </c>
      <c r="O135" s="3"/>
      <c r="P135" s="4" t="s">
        <v>138</v>
      </c>
      <c r="Q135" s="4">
        <v>0.46985450400000001</v>
      </c>
      <c r="R135" s="4" t="s">
        <v>4</v>
      </c>
    </row>
    <row r="136" spans="1:18" ht="17.25" thickBot="1">
      <c r="A136" s="3"/>
      <c r="B136" s="4" t="s">
        <v>139</v>
      </c>
      <c r="C136" s="4">
        <v>0</v>
      </c>
      <c r="D136" s="4" t="s">
        <v>4</v>
      </c>
      <c r="F136" s="3"/>
      <c r="G136" s="4" t="s">
        <v>139</v>
      </c>
      <c r="H136" s="4">
        <v>2.1156649999999999E-2</v>
      </c>
      <c r="I136" s="4" t="s">
        <v>4</v>
      </c>
      <c r="O136" s="3"/>
      <c r="P136" s="4" t="s">
        <v>139</v>
      </c>
      <c r="Q136" s="4">
        <v>0.40408226800000002</v>
      </c>
      <c r="R136" s="4" t="s">
        <v>4</v>
      </c>
    </row>
    <row r="137" spans="1:18" ht="17.25" thickBot="1">
      <c r="A137" s="3"/>
      <c r="B137" s="4" t="s">
        <v>140</v>
      </c>
      <c r="C137" s="4">
        <v>0</v>
      </c>
      <c r="D137" s="4" t="s">
        <v>4</v>
      </c>
      <c r="F137" s="3"/>
      <c r="G137" s="4" t="s">
        <v>140</v>
      </c>
      <c r="H137" s="4">
        <v>1.41860107E-2</v>
      </c>
      <c r="I137" s="4" t="s">
        <v>4</v>
      </c>
      <c r="O137" s="3"/>
      <c r="P137" s="4" t="s">
        <v>140</v>
      </c>
      <c r="Q137" s="4">
        <v>0.32288455999999999</v>
      </c>
      <c r="R137" s="4" t="s">
        <v>4</v>
      </c>
    </row>
    <row r="138" spans="1:18" ht="17.25" thickBot="1">
      <c r="A138" s="3"/>
      <c r="B138" s="4" t="s">
        <v>141</v>
      </c>
      <c r="C138" s="4">
        <v>0</v>
      </c>
      <c r="D138" s="4" t="s">
        <v>4</v>
      </c>
      <c r="F138" s="3"/>
      <c r="G138" s="4" t="s">
        <v>141</v>
      </c>
      <c r="H138" s="4">
        <v>8.2595283200000008E-3</v>
      </c>
      <c r="I138" s="4" t="s">
        <v>4</v>
      </c>
      <c r="O138" s="3"/>
      <c r="P138" s="4" t="s">
        <v>141</v>
      </c>
      <c r="Q138" s="4">
        <v>0.24347822399999999</v>
      </c>
      <c r="R138" s="4" t="s">
        <v>4</v>
      </c>
    </row>
    <row r="139" spans="1:18" ht="17.25" thickBot="1">
      <c r="A139" s="3"/>
      <c r="B139" s="4" t="s">
        <v>142</v>
      </c>
      <c r="C139" s="4">
        <v>0</v>
      </c>
      <c r="D139" s="4" t="s">
        <v>4</v>
      </c>
      <c r="F139" s="3"/>
      <c r="G139" s="4" t="s">
        <v>142</v>
      </c>
      <c r="H139" s="4">
        <v>4.9390611200000002E-3</v>
      </c>
      <c r="I139" s="4" t="s">
        <v>4</v>
      </c>
      <c r="O139" s="3"/>
      <c r="P139" s="4" t="s">
        <v>142</v>
      </c>
      <c r="Q139" s="4">
        <v>0.200779453</v>
      </c>
      <c r="R139" s="4" t="s">
        <v>4</v>
      </c>
    </row>
    <row r="140" spans="1:18" ht="17.25" thickBot="1">
      <c r="A140" s="3"/>
      <c r="B140" s="4" t="s">
        <v>143</v>
      </c>
      <c r="C140" s="4">
        <v>0</v>
      </c>
      <c r="D140" s="4" t="s">
        <v>4</v>
      </c>
      <c r="F140" s="3"/>
      <c r="G140" s="4" t="s">
        <v>143</v>
      </c>
      <c r="H140" s="4">
        <v>3.7006903399999999E-3</v>
      </c>
      <c r="I140" s="4" t="s">
        <v>4</v>
      </c>
      <c r="O140" s="3"/>
      <c r="P140" s="4" t="s">
        <v>143</v>
      </c>
      <c r="Q140" s="4">
        <v>0.16489841</v>
      </c>
      <c r="R140" s="4" t="s">
        <v>4</v>
      </c>
    </row>
    <row r="141" spans="1:18" ht="17.25" thickBot="1">
      <c r="A141" s="3"/>
      <c r="B141" s="4" t="s">
        <v>144</v>
      </c>
      <c r="C141" s="4">
        <v>0</v>
      </c>
      <c r="D141" s="4" t="s">
        <v>4</v>
      </c>
      <c r="F141" s="3"/>
      <c r="G141" s="4" t="s">
        <v>144</v>
      </c>
      <c r="H141" s="4">
        <v>2.4632555400000001E-3</v>
      </c>
      <c r="I141" s="4" t="s">
        <v>4</v>
      </c>
      <c r="O141" s="3"/>
      <c r="P141" s="4" t="s">
        <v>144</v>
      </c>
      <c r="Q141" s="4">
        <v>0.110729411</v>
      </c>
      <c r="R141" s="4" t="s">
        <v>4</v>
      </c>
    </row>
    <row r="142" spans="1:18" ht="17.25" thickBot="1">
      <c r="A142" s="3"/>
      <c r="B142" s="4" t="s">
        <v>145</v>
      </c>
      <c r="C142" s="4">
        <v>0</v>
      </c>
      <c r="D142" s="4" t="s">
        <v>4</v>
      </c>
      <c r="F142" s="3"/>
      <c r="G142" s="4" t="s">
        <v>145</v>
      </c>
      <c r="H142" s="4">
        <v>1.2269447299999999E-3</v>
      </c>
      <c r="I142" s="4" t="s">
        <v>4</v>
      </c>
      <c r="O142" s="3"/>
      <c r="P142" s="4" t="s">
        <v>145</v>
      </c>
      <c r="Q142" s="4">
        <v>5.72098568E-2</v>
      </c>
      <c r="R142" s="4" t="s">
        <v>4</v>
      </c>
    </row>
    <row r="143" spans="1:18" ht="17.25" thickBot="1">
      <c r="A143" s="3"/>
      <c r="B143" s="4" t="s">
        <v>146</v>
      </c>
      <c r="C143" s="4">
        <v>0</v>
      </c>
      <c r="D143" s="4" t="s">
        <v>4</v>
      </c>
      <c r="F143" s="3"/>
      <c r="G143" s="4" t="s">
        <v>146</v>
      </c>
      <c r="H143" s="4">
        <v>0</v>
      </c>
      <c r="I143" s="4" t="s">
        <v>4</v>
      </c>
      <c r="O143" s="3"/>
      <c r="P143" s="4" t="s">
        <v>146</v>
      </c>
      <c r="Q143" s="4">
        <v>1.29230591E-2</v>
      </c>
      <c r="R143" s="4" t="s">
        <v>4</v>
      </c>
    </row>
    <row r="144" spans="1:18" ht="17.25" thickBot="1">
      <c r="A144" s="3"/>
      <c r="B144" s="4" t="s">
        <v>147</v>
      </c>
      <c r="C144" s="4">
        <v>0</v>
      </c>
      <c r="D144" s="4" t="s">
        <v>4</v>
      </c>
      <c r="F144" s="3"/>
      <c r="G144" s="4" t="s">
        <v>147</v>
      </c>
      <c r="H144" s="4">
        <v>0</v>
      </c>
      <c r="I144" s="4" t="s">
        <v>4</v>
      </c>
      <c r="O144" s="3"/>
      <c r="P144" s="4" t="s">
        <v>147</v>
      </c>
      <c r="Q144" s="4">
        <v>0</v>
      </c>
      <c r="R144" s="4" t="s">
        <v>4</v>
      </c>
    </row>
    <row r="145" spans="1:18" ht="17.25" thickBot="1">
      <c r="A145" s="3"/>
      <c r="B145" s="4" t="s">
        <v>148</v>
      </c>
      <c r="C145" s="4">
        <v>0</v>
      </c>
      <c r="D145" s="4" t="s">
        <v>4</v>
      </c>
      <c r="F145" s="3"/>
      <c r="G145" s="4" t="s">
        <v>148</v>
      </c>
      <c r="H145" s="4">
        <v>1.2542934900000001E-3</v>
      </c>
      <c r="I145" s="4" t="s">
        <v>4</v>
      </c>
      <c r="O145" s="3"/>
      <c r="P145" s="4" t="s">
        <v>148</v>
      </c>
      <c r="Q145" s="4">
        <v>0</v>
      </c>
      <c r="R145" s="4" t="s">
        <v>4</v>
      </c>
    </row>
    <row r="146" spans="1:18" ht="17.25" thickBot="1">
      <c r="A146" s="3"/>
      <c r="B146" s="4" t="s">
        <v>149</v>
      </c>
      <c r="C146" s="4">
        <v>0</v>
      </c>
      <c r="D146" s="4" t="s">
        <v>4</v>
      </c>
      <c r="F146" s="3"/>
      <c r="G146" s="4" t="s">
        <v>149</v>
      </c>
      <c r="H146" s="4">
        <v>2.4827367199999999E-3</v>
      </c>
      <c r="I146" s="4" t="s">
        <v>4</v>
      </c>
      <c r="O146" s="3"/>
      <c r="P146" s="4" t="s">
        <v>149</v>
      </c>
      <c r="Q146" s="4">
        <v>0</v>
      </c>
      <c r="R146" s="4" t="s">
        <v>4</v>
      </c>
    </row>
    <row r="147" spans="1:18" ht="17.25" thickBot="1">
      <c r="A147" s="3"/>
      <c r="B147" s="4" t="s">
        <v>150</v>
      </c>
      <c r="C147" s="4">
        <v>0</v>
      </c>
      <c r="D147" s="4" t="s">
        <v>4</v>
      </c>
      <c r="F147" s="3"/>
      <c r="G147" s="4" t="s">
        <v>150</v>
      </c>
      <c r="H147" s="4">
        <v>3.73534439E-3</v>
      </c>
      <c r="I147" s="4" t="s">
        <v>4</v>
      </c>
      <c r="O147" s="3"/>
      <c r="P147" s="4" t="s">
        <v>150</v>
      </c>
      <c r="Q147" s="4">
        <v>0</v>
      </c>
      <c r="R147" s="4" t="s">
        <v>4</v>
      </c>
    </row>
    <row r="148" spans="1:18" ht="17.25" thickBot="1">
      <c r="A148" s="3"/>
      <c r="B148" s="4" t="s">
        <v>151</v>
      </c>
      <c r="C148" s="4">
        <v>0</v>
      </c>
      <c r="D148" s="4" t="s">
        <v>4</v>
      </c>
      <c r="F148" s="3"/>
      <c r="G148" s="4" t="s">
        <v>151</v>
      </c>
      <c r="H148" s="4">
        <v>4.9250125899999997E-3</v>
      </c>
      <c r="I148" s="4" t="s">
        <v>4</v>
      </c>
      <c r="O148" s="3"/>
      <c r="P148" s="4" t="s">
        <v>151</v>
      </c>
      <c r="Q148" s="4">
        <v>0</v>
      </c>
      <c r="R148" s="4" t="s">
        <v>4</v>
      </c>
    </row>
    <row r="149" spans="1:18" ht="17.25" thickBot="1">
      <c r="A149" s="3"/>
      <c r="B149" s="4" t="s">
        <v>152</v>
      </c>
      <c r="C149" s="4">
        <v>0</v>
      </c>
      <c r="D149" s="4" t="s">
        <v>4</v>
      </c>
      <c r="F149" s="3"/>
      <c r="G149" s="4" t="s">
        <v>152</v>
      </c>
      <c r="H149" s="4">
        <v>6.2227109399999999E-3</v>
      </c>
      <c r="I149" s="4" t="s">
        <v>4</v>
      </c>
      <c r="O149" s="3"/>
      <c r="P149" s="4" t="s">
        <v>152</v>
      </c>
      <c r="Q149" s="4">
        <v>0</v>
      </c>
      <c r="R149" s="4" t="s">
        <v>4</v>
      </c>
    </row>
    <row r="150" spans="1:18" ht="17.25" thickBot="1">
      <c r="A150" s="3"/>
      <c r="B150" s="4" t="s">
        <v>153</v>
      </c>
      <c r="C150" s="4">
        <v>0</v>
      </c>
      <c r="D150" s="4" t="s">
        <v>4</v>
      </c>
      <c r="F150" s="3"/>
      <c r="G150" s="4" t="s">
        <v>153</v>
      </c>
      <c r="H150" s="4">
        <v>7.5166029900000002E-3</v>
      </c>
      <c r="I150" s="4" t="s">
        <v>4</v>
      </c>
      <c r="O150" s="3"/>
      <c r="P150" s="4" t="s">
        <v>153</v>
      </c>
      <c r="Q150" s="4">
        <v>0</v>
      </c>
      <c r="R150" s="4" t="s">
        <v>4</v>
      </c>
    </row>
    <row r="151" spans="1:18" ht="17.25" thickBot="1">
      <c r="A151" s="3"/>
      <c r="B151" s="4" t="s">
        <v>154</v>
      </c>
      <c r="C151" s="4">
        <v>0</v>
      </c>
      <c r="D151" s="4" t="s">
        <v>4</v>
      </c>
      <c r="F151" s="3"/>
      <c r="G151" s="4" t="s">
        <v>154</v>
      </c>
      <c r="H151" s="4">
        <v>8.8108312299999998E-3</v>
      </c>
      <c r="I151" s="4" t="s">
        <v>4</v>
      </c>
      <c r="O151" s="3"/>
      <c r="P151" s="4" t="s">
        <v>154</v>
      </c>
      <c r="Q151" s="4">
        <v>0</v>
      </c>
      <c r="R151" s="4" t="s">
        <v>4</v>
      </c>
    </row>
    <row r="152" spans="1:18" ht="17.25" thickBot="1">
      <c r="A152" s="3"/>
      <c r="B152" s="4" t="s">
        <v>155</v>
      </c>
      <c r="C152" s="4">
        <v>0</v>
      </c>
      <c r="D152" s="4" t="s">
        <v>4</v>
      </c>
      <c r="F152" s="3"/>
      <c r="G152" s="4" t="s">
        <v>155</v>
      </c>
      <c r="H152" s="4">
        <v>8.7406784299999991E-3</v>
      </c>
      <c r="I152" s="4" t="s">
        <v>4</v>
      </c>
      <c r="O152" s="3"/>
      <c r="P152" s="4" t="s">
        <v>155</v>
      </c>
      <c r="Q152" s="4">
        <v>0</v>
      </c>
      <c r="R152" s="4" t="s">
        <v>4</v>
      </c>
    </row>
    <row r="153" spans="1:18" ht="17.25" thickBot="1">
      <c r="A153" s="3"/>
      <c r="B153" s="4" t="s">
        <v>156</v>
      </c>
      <c r="C153" s="4">
        <v>0</v>
      </c>
      <c r="D153" s="4" t="s">
        <v>4</v>
      </c>
      <c r="F153" s="3"/>
      <c r="G153" s="4" t="s">
        <v>156</v>
      </c>
      <c r="H153" s="4">
        <v>7.5089097999999996E-3</v>
      </c>
      <c r="I153" s="4" t="s">
        <v>4</v>
      </c>
      <c r="O153" s="3"/>
      <c r="P153" s="4" t="s">
        <v>156</v>
      </c>
      <c r="Q153" s="4">
        <v>0</v>
      </c>
      <c r="R153" s="4" t="s">
        <v>4</v>
      </c>
    </row>
    <row r="154" spans="1:18" ht="17.25" thickBot="1">
      <c r="A154" s="3"/>
      <c r="B154" s="4" t="s">
        <v>157</v>
      </c>
      <c r="C154" s="4">
        <v>0</v>
      </c>
      <c r="D154" s="4" t="s">
        <v>4</v>
      </c>
      <c r="F154" s="3"/>
      <c r="G154" s="4" t="s">
        <v>157</v>
      </c>
      <c r="H154" s="4">
        <v>6.2510496899999997E-3</v>
      </c>
      <c r="I154" s="4" t="s">
        <v>4</v>
      </c>
      <c r="O154" s="3"/>
      <c r="P154" s="4" t="s">
        <v>157</v>
      </c>
      <c r="Q154" s="4">
        <v>0</v>
      </c>
      <c r="R154" s="4" t="s">
        <v>4</v>
      </c>
    </row>
    <row r="155" spans="1:18" ht="17.25" thickBot="1">
      <c r="A155" s="3"/>
      <c r="B155" s="4" t="s">
        <v>158</v>
      </c>
      <c r="C155" s="4">
        <v>0</v>
      </c>
      <c r="D155" s="4" t="s">
        <v>4</v>
      </c>
      <c r="F155" s="3"/>
      <c r="G155" s="4" t="s">
        <v>158</v>
      </c>
      <c r="H155" s="4">
        <v>5.0613814999999999E-3</v>
      </c>
      <c r="I155" s="4" t="s">
        <v>4</v>
      </c>
      <c r="O155" s="3"/>
      <c r="P155" s="4" t="s">
        <v>158</v>
      </c>
      <c r="Q155" s="4">
        <v>0</v>
      </c>
      <c r="R155" s="4" t="s">
        <v>4</v>
      </c>
    </row>
    <row r="156" spans="1:18" ht="17.25" thickBot="1">
      <c r="A156" s="3"/>
      <c r="B156" s="4" t="s">
        <v>159</v>
      </c>
      <c r="C156" s="4">
        <v>0</v>
      </c>
      <c r="D156" s="4" t="s">
        <v>4</v>
      </c>
      <c r="F156" s="3"/>
      <c r="G156" s="4" t="s">
        <v>159</v>
      </c>
      <c r="H156" s="4">
        <v>3.8717140000000001E-3</v>
      </c>
      <c r="I156" s="4" t="s">
        <v>4</v>
      </c>
      <c r="O156" s="3"/>
      <c r="P156" s="4" t="s">
        <v>159</v>
      </c>
      <c r="Q156" s="4">
        <v>0</v>
      </c>
      <c r="R156" s="4" t="s">
        <v>4</v>
      </c>
    </row>
    <row r="157" spans="1:18" ht="17.25" thickBot="1">
      <c r="A157" s="3"/>
      <c r="B157" s="4" t="s">
        <v>160</v>
      </c>
      <c r="C157" s="4">
        <v>0</v>
      </c>
      <c r="D157" s="4" t="s">
        <v>4</v>
      </c>
      <c r="F157" s="3"/>
      <c r="G157" s="4" t="s">
        <v>160</v>
      </c>
      <c r="H157" s="4">
        <v>2.5795816899999999E-3</v>
      </c>
      <c r="I157" s="4" t="s">
        <v>4</v>
      </c>
      <c r="O157" s="3"/>
      <c r="P157" s="4" t="s">
        <v>160</v>
      </c>
      <c r="Q157" s="4">
        <v>1.4270410900000001E-2</v>
      </c>
      <c r="R157" s="4" t="s">
        <v>4</v>
      </c>
    </row>
    <row r="158" spans="1:18" ht="17.25" thickBot="1">
      <c r="A158" s="3"/>
      <c r="B158" s="4" t="s">
        <v>161</v>
      </c>
      <c r="C158" s="4">
        <v>0</v>
      </c>
      <c r="D158" s="4" t="s">
        <v>4</v>
      </c>
      <c r="F158" s="3"/>
      <c r="G158" s="4" t="s">
        <v>161</v>
      </c>
      <c r="H158" s="4">
        <v>2.4844226400000001E-3</v>
      </c>
      <c r="I158" s="4" t="s">
        <v>4</v>
      </c>
      <c r="O158" s="3"/>
      <c r="P158" s="4" t="s">
        <v>161</v>
      </c>
      <c r="Q158" s="4">
        <v>5.8200325800000001E-2</v>
      </c>
      <c r="R158" s="4" t="s">
        <v>4</v>
      </c>
    </row>
    <row r="159" spans="1:18" ht="17.25" thickBot="1">
      <c r="A159" s="3"/>
      <c r="B159" s="4" t="s">
        <v>162</v>
      </c>
      <c r="C159" s="4">
        <v>0</v>
      </c>
      <c r="D159" s="4" t="s">
        <v>4</v>
      </c>
      <c r="F159" s="3"/>
      <c r="G159" s="4" t="s">
        <v>162</v>
      </c>
      <c r="H159" s="4">
        <v>2.40818341E-3</v>
      </c>
      <c r="I159" s="4" t="s">
        <v>4</v>
      </c>
      <c r="O159" s="3"/>
      <c r="P159" s="4" t="s">
        <v>162</v>
      </c>
      <c r="Q159" s="4">
        <v>0.10936135800000001</v>
      </c>
      <c r="R159" s="4" t="s">
        <v>4</v>
      </c>
    </row>
    <row r="160" spans="1:18" ht="17.25" thickBot="1">
      <c r="A160" s="3"/>
      <c r="B160" s="4" t="s">
        <v>163</v>
      </c>
      <c r="C160" s="4">
        <v>0</v>
      </c>
      <c r="D160" s="4" t="s">
        <v>4</v>
      </c>
      <c r="F160" s="3"/>
      <c r="G160" s="4" t="s">
        <v>163</v>
      </c>
      <c r="H160" s="4">
        <v>4.8821158700000002E-3</v>
      </c>
      <c r="I160" s="4" t="s">
        <v>4</v>
      </c>
      <c r="O160" s="3"/>
      <c r="P160" s="4" t="s">
        <v>163</v>
      </c>
      <c r="Q160" s="4">
        <v>0.15783032799999999</v>
      </c>
      <c r="R160" s="4" t="s">
        <v>4</v>
      </c>
    </row>
    <row r="161" spans="1:18" ht="17.25" thickBot="1">
      <c r="A161" s="3"/>
      <c r="B161" s="4" t="s">
        <v>164</v>
      </c>
      <c r="C161" s="4">
        <v>0</v>
      </c>
      <c r="D161" s="4" t="s">
        <v>4</v>
      </c>
      <c r="F161" s="3"/>
      <c r="G161" s="4" t="s">
        <v>164</v>
      </c>
      <c r="H161" s="4">
        <v>7.3296367200000002E-3</v>
      </c>
      <c r="I161" s="4" t="s">
        <v>4</v>
      </c>
      <c r="O161" s="3"/>
      <c r="P161" s="4" t="s">
        <v>164</v>
      </c>
      <c r="Q161" s="4">
        <v>0.19964668199999999</v>
      </c>
      <c r="R161" s="4" t="s">
        <v>4</v>
      </c>
    </row>
    <row r="162" spans="1:18" ht="17.25" thickBot="1">
      <c r="A162" s="3"/>
      <c r="B162" s="4" t="s">
        <v>165</v>
      </c>
      <c r="C162" s="4">
        <v>0</v>
      </c>
      <c r="D162" s="4" t="s">
        <v>4</v>
      </c>
      <c r="F162" s="3"/>
      <c r="G162" s="4" t="s">
        <v>165</v>
      </c>
      <c r="H162" s="4">
        <v>9.8716318600000005E-3</v>
      </c>
      <c r="I162" s="4" t="s">
        <v>4</v>
      </c>
      <c r="O162" s="3"/>
      <c r="P162" s="4" t="s">
        <v>165</v>
      </c>
      <c r="Q162" s="4">
        <v>0.24299262499999999</v>
      </c>
      <c r="R162" s="4" t="s">
        <v>4</v>
      </c>
    </row>
    <row r="163" spans="1:18" ht="17.25" thickBot="1">
      <c r="A163" s="3"/>
      <c r="B163" s="4" t="s">
        <v>166</v>
      </c>
      <c r="C163" s="4">
        <v>0</v>
      </c>
      <c r="D163" s="4" t="s">
        <v>4</v>
      </c>
      <c r="F163" s="3"/>
      <c r="G163" s="4" t="s">
        <v>166</v>
      </c>
      <c r="H163" s="4">
        <v>1.2511430299999999E-2</v>
      </c>
      <c r="I163" s="4" t="s">
        <v>4</v>
      </c>
      <c r="O163" s="3"/>
      <c r="P163" s="4" t="s">
        <v>166</v>
      </c>
      <c r="Q163" s="4">
        <v>0.30053442699999999</v>
      </c>
      <c r="R163" s="4" t="s">
        <v>4</v>
      </c>
    </row>
    <row r="164" spans="1:18" ht="17.25" thickBot="1">
      <c r="A164" s="3"/>
      <c r="B164" s="4" t="s">
        <v>167</v>
      </c>
      <c r="C164" s="4">
        <v>0</v>
      </c>
      <c r="D164" s="4" t="s">
        <v>4</v>
      </c>
      <c r="F164" s="3"/>
      <c r="G164" s="4" t="s">
        <v>167</v>
      </c>
      <c r="H164" s="4">
        <v>1.50664365E-2</v>
      </c>
      <c r="I164" s="4" t="s">
        <v>4</v>
      </c>
      <c r="O164" s="3"/>
      <c r="P164" s="4" t="s">
        <v>167</v>
      </c>
      <c r="Q164" s="4">
        <v>0.35551527100000002</v>
      </c>
      <c r="R164" s="4" t="s">
        <v>4</v>
      </c>
    </row>
    <row r="165" spans="1:18" ht="17.25" thickBot="1">
      <c r="A165" s="3"/>
      <c r="B165" s="4" t="s">
        <v>168</v>
      </c>
      <c r="C165" s="4">
        <v>0</v>
      </c>
      <c r="D165" s="4" t="s">
        <v>4</v>
      </c>
      <c r="F165" s="3"/>
      <c r="G165" s="4" t="s">
        <v>168</v>
      </c>
      <c r="H165" s="4">
        <v>1.65113416E-2</v>
      </c>
      <c r="I165" s="4" t="s">
        <v>4</v>
      </c>
      <c r="O165" s="3"/>
      <c r="P165" s="4" t="s">
        <v>168</v>
      </c>
      <c r="Q165" s="4">
        <v>0.37184611000000001</v>
      </c>
      <c r="R165" s="4" t="s">
        <v>4</v>
      </c>
    </row>
    <row r="166" spans="1:18" ht="17.25" thickBot="1">
      <c r="A166" s="3"/>
      <c r="B166" s="4" t="s">
        <v>169</v>
      </c>
      <c r="C166" s="4">
        <v>0</v>
      </c>
      <c r="D166" s="4" t="s">
        <v>4</v>
      </c>
      <c r="F166" s="3"/>
      <c r="G166" s="4" t="s">
        <v>169</v>
      </c>
      <c r="H166" s="4">
        <v>1.6613203999999999E-2</v>
      </c>
      <c r="I166" s="4" t="s">
        <v>4</v>
      </c>
      <c r="O166" s="3"/>
      <c r="P166" s="4" t="s">
        <v>169</v>
      </c>
      <c r="Q166" s="4">
        <v>0.34994718400000002</v>
      </c>
      <c r="R166" s="4" t="s">
        <v>4</v>
      </c>
    </row>
    <row r="167" spans="1:18" ht="17.25" thickBot="1">
      <c r="A167" s="3"/>
      <c r="B167" s="4" t="s">
        <v>170</v>
      </c>
      <c r="C167" s="4">
        <v>0</v>
      </c>
      <c r="D167" s="4" t="s">
        <v>4</v>
      </c>
      <c r="F167" s="3"/>
      <c r="G167" s="4" t="s">
        <v>170</v>
      </c>
      <c r="H167" s="4">
        <v>1.6712034099999998E-2</v>
      </c>
      <c r="I167" s="4" t="s">
        <v>4</v>
      </c>
      <c r="O167" s="3"/>
      <c r="P167" s="4" t="s">
        <v>170</v>
      </c>
      <c r="Q167" s="4">
        <v>0.29559424499999998</v>
      </c>
      <c r="R167" s="4" t="s">
        <v>4</v>
      </c>
    </row>
    <row r="168" spans="1:18" ht="17.25" thickBot="1">
      <c r="A168" s="3"/>
      <c r="B168" s="4" t="s">
        <v>171</v>
      </c>
      <c r="C168" s="4">
        <v>0</v>
      </c>
      <c r="D168" s="4" t="s">
        <v>4</v>
      </c>
      <c r="F168" s="3"/>
      <c r="G168" s="4" t="s">
        <v>171</v>
      </c>
      <c r="H168" s="4">
        <v>1.6797604000000001E-2</v>
      </c>
      <c r="I168" s="4" t="s">
        <v>4</v>
      </c>
      <c r="O168" s="3"/>
      <c r="P168" s="4" t="s">
        <v>171</v>
      </c>
      <c r="Q168" s="4">
        <v>0.24425482700000001</v>
      </c>
      <c r="R168" s="4" t="s">
        <v>4</v>
      </c>
    </row>
    <row r="169" spans="1:18" ht="17.25" thickBot="1">
      <c r="A169" s="3"/>
      <c r="B169" s="4" t="s">
        <v>172</v>
      </c>
      <c r="C169" s="4">
        <v>0</v>
      </c>
      <c r="D169" s="4" t="s">
        <v>4</v>
      </c>
      <c r="F169" s="3"/>
      <c r="G169" s="4" t="s">
        <v>172</v>
      </c>
      <c r="H169" s="4">
        <v>1.67162176E-2</v>
      </c>
      <c r="I169" s="4" t="s">
        <v>4</v>
      </c>
      <c r="O169" s="3"/>
      <c r="P169" s="4" t="s">
        <v>172</v>
      </c>
      <c r="Q169" s="4">
        <v>0.195736364</v>
      </c>
      <c r="R169" s="4" t="s">
        <v>4</v>
      </c>
    </row>
    <row r="170" spans="1:18" ht="17.25" thickBot="1">
      <c r="A170" s="3"/>
      <c r="B170" s="4" t="s">
        <v>173</v>
      </c>
      <c r="C170" s="4">
        <v>0</v>
      </c>
      <c r="D170" s="4" t="s">
        <v>4</v>
      </c>
      <c r="F170" s="3"/>
      <c r="G170" s="4" t="s">
        <v>173</v>
      </c>
      <c r="H170" s="4">
        <v>1.6661884299999999E-2</v>
      </c>
      <c r="I170" s="4" t="s">
        <v>4</v>
      </c>
      <c r="O170" s="3"/>
      <c r="P170" s="4" t="s">
        <v>173</v>
      </c>
      <c r="Q170" s="4">
        <v>0.15359880000000001</v>
      </c>
      <c r="R170" s="4" t="s">
        <v>4</v>
      </c>
    </row>
    <row r="171" spans="1:18" ht="17.25" thickBot="1">
      <c r="A171" s="3"/>
      <c r="B171" s="4" t="s">
        <v>174</v>
      </c>
      <c r="C171" s="4">
        <v>0</v>
      </c>
      <c r="D171" s="4" t="s">
        <v>4</v>
      </c>
      <c r="F171" s="3"/>
      <c r="G171" s="4" t="s">
        <v>174</v>
      </c>
      <c r="H171" s="4">
        <v>1.6646590100000001E-2</v>
      </c>
      <c r="I171" s="4" t="s">
        <v>4</v>
      </c>
      <c r="O171" s="3"/>
      <c r="P171" s="4" t="s">
        <v>174</v>
      </c>
      <c r="Q171" s="4">
        <v>0.106328279</v>
      </c>
      <c r="R171" s="4" t="s">
        <v>4</v>
      </c>
    </row>
    <row r="172" spans="1:18" ht="17.25" thickBot="1">
      <c r="A172" s="3"/>
      <c r="B172" s="4" t="s">
        <v>175</v>
      </c>
      <c r="C172" s="4">
        <v>0</v>
      </c>
      <c r="D172" s="4" t="s">
        <v>4</v>
      </c>
      <c r="F172" s="3"/>
      <c r="G172" s="4" t="s">
        <v>175</v>
      </c>
      <c r="H172" s="4">
        <v>1.6687165899999998E-2</v>
      </c>
      <c r="I172" s="4" t="s">
        <v>4</v>
      </c>
      <c r="O172" s="3"/>
      <c r="P172" s="4" t="s">
        <v>175</v>
      </c>
      <c r="Q172" s="4">
        <v>5.6412815999999998E-2</v>
      </c>
      <c r="R172" s="4" t="s">
        <v>4</v>
      </c>
    </row>
    <row r="173" spans="1:18" ht="17.25" thickBot="1">
      <c r="A173" s="3"/>
      <c r="B173" s="4" t="s">
        <v>176</v>
      </c>
      <c r="C173" s="4">
        <v>0</v>
      </c>
      <c r="D173" s="4" t="s">
        <v>4</v>
      </c>
      <c r="F173" s="3"/>
      <c r="G173" s="4" t="s">
        <v>176</v>
      </c>
      <c r="H173" s="4">
        <v>1.6662651699999999E-2</v>
      </c>
      <c r="I173" s="4" t="s">
        <v>4</v>
      </c>
      <c r="O173" s="3"/>
      <c r="P173" s="4" t="s">
        <v>176</v>
      </c>
      <c r="Q173" s="4">
        <v>2.4883410000000002E-2</v>
      </c>
      <c r="R173" s="4" t="s">
        <v>4</v>
      </c>
    </row>
    <row r="174" spans="1:18" ht="17.25" thickBot="1">
      <c r="A174" s="3"/>
      <c r="B174" s="4" t="s">
        <v>177</v>
      </c>
      <c r="C174" s="4">
        <v>0</v>
      </c>
      <c r="D174" s="4" t="s">
        <v>4</v>
      </c>
      <c r="F174" s="3"/>
      <c r="G174" s="4" t="s">
        <v>177</v>
      </c>
      <c r="H174" s="4">
        <v>1.6700999800000001E-2</v>
      </c>
      <c r="I174" s="4" t="s">
        <v>4</v>
      </c>
      <c r="O174" s="3"/>
      <c r="P174" s="4" t="s">
        <v>177</v>
      </c>
      <c r="Q174" s="4">
        <v>0</v>
      </c>
      <c r="R174" s="4" t="s">
        <v>4</v>
      </c>
    </row>
    <row r="175" spans="1:18" ht="17.25" thickBot="1">
      <c r="A175" s="3"/>
      <c r="B175" s="4" t="s">
        <v>178</v>
      </c>
      <c r="C175" s="4">
        <v>0</v>
      </c>
      <c r="D175" s="4" t="s">
        <v>4</v>
      </c>
      <c r="F175" s="3"/>
      <c r="G175" s="4" t="s">
        <v>178</v>
      </c>
      <c r="H175" s="4">
        <v>1.66711155E-2</v>
      </c>
      <c r="I175" s="4" t="s">
        <v>4</v>
      </c>
      <c r="O175" s="3"/>
      <c r="P175" s="4" t="s">
        <v>178</v>
      </c>
      <c r="Q175" s="4">
        <v>0</v>
      </c>
      <c r="R175" s="4" t="s">
        <v>4</v>
      </c>
    </row>
    <row r="176" spans="1:18" ht="17.25" thickBot="1">
      <c r="A176" s="3"/>
      <c r="B176" s="4" t="s">
        <v>179</v>
      </c>
      <c r="C176" s="4">
        <v>0</v>
      </c>
      <c r="D176" s="4" t="s">
        <v>4</v>
      </c>
      <c r="F176" s="3"/>
      <c r="G176" s="4" t="s">
        <v>179</v>
      </c>
      <c r="H176" s="4">
        <v>1.67556461E-2</v>
      </c>
      <c r="I176" s="4" t="s">
        <v>4</v>
      </c>
      <c r="O176" s="3"/>
      <c r="P176" s="4" t="s">
        <v>179</v>
      </c>
      <c r="Q176" s="4">
        <v>0</v>
      </c>
      <c r="R176" s="4" t="s">
        <v>4</v>
      </c>
    </row>
    <row r="177" spans="1:18" ht="17.25" thickBot="1">
      <c r="A177" s="3"/>
      <c r="B177" s="4" t="s">
        <v>180</v>
      </c>
      <c r="C177" s="4">
        <v>0</v>
      </c>
      <c r="D177" s="4" t="s">
        <v>4</v>
      </c>
      <c r="F177" s="3"/>
      <c r="G177" s="4" t="s">
        <v>180</v>
      </c>
      <c r="H177" s="4">
        <v>1.6782203700000001E-2</v>
      </c>
      <c r="I177" s="4" t="s">
        <v>4</v>
      </c>
      <c r="O177" s="3"/>
      <c r="P177" s="4" t="s">
        <v>180</v>
      </c>
      <c r="Q177" s="4">
        <v>0</v>
      </c>
      <c r="R177" s="4" t="s">
        <v>4</v>
      </c>
    </row>
    <row r="178" spans="1:18" ht="17.25" thickBot="1">
      <c r="A178" s="3"/>
      <c r="B178" s="4" t="s">
        <v>181</v>
      </c>
      <c r="C178" s="4">
        <v>0</v>
      </c>
      <c r="D178" s="4" t="s">
        <v>4</v>
      </c>
      <c r="F178" s="3"/>
      <c r="G178" s="4" t="s">
        <v>181</v>
      </c>
      <c r="H178" s="4">
        <v>1.6636624900000001E-2</v>
      </c>
      <c r="I178" s="4" t="s">
        <v>4</v>
      </c>
      <c r="O178" s="3"/>
      <c r="P178" s="4" t="s">
        <v>181</v>
      </c>
      <c r="Q178" s="4">
        <v>0</v>
      </c>
      <c r="R178" s="4" t="s">
        <v>4</v>
      </c>
    </row>
    <row r="179" spans="1:18" ht="17.25" thickBot="1">
      <c r="A179" s="3"/>
      <c r="B179" s="4" t="s">
        <v>182</v>
      </c>
      <c r="C179" s="4">
        <v>0</v>
      </c>
      <c r="D179" s="4" t="s">
        <v>4</v>
      </c>
      <c r="F179" s="3"/>
      <c r="G179" s="4" t="s">
        <v>182</v>
      </c>
      <c r="H179" s="4">
        <v>1.6511846300000001E-2</v>
      </c>
      <c r="I179" s="4" t="s">
        <v>4</v>
      </c>
      <c r="O179" s="3"/>
      <c r="P179" s="4" t="s">
        <v>182</v>
      </c>
      <c r="Q179" s="4">
        <v>0</v>
      </c>
      <c r="R179" s="4" t="s">
        <v>4</v>
      </c>
    </row>
    <row r="180" spans="1:18" ht="17.25" thickBot="1">
      <c r="A180" s="3"/>
      <c r="B180" s="4" t="s">
        <v>183</v>
      </c>
      <c r="C180" s="4">
        <v>0</v>
      </c>
      <c r="D180" s="4" t="s">
        <v>4</v>
      </c>
      <c r="F180" s="3"/>
      <c r="G180" s="4" t="s">
        <v>183</v>
      </c>
      <c r="H180" s="4">
        <v>1.5264947900000001E-2</v>
      </c>
      <c r="I180" s="4" t="s">
        <v>4</v>
      </c>
      <c r="O180" s="3"/>
      <c r="P180" s="4" t="s">
        <v>183</v>
      </c>
      <c r="Q180" s="4">
        <v>0</v>
      </c>
      <c r="R180" s="4" t="s">
        <v>4</v>
      </c>
    </row>
    <row r="181" spans="1:18" ht="17.25" thickBot="1">
      <c r="A181" s="3"/>
      <c r="B181" s="4" t="s">
        <v>184</v>
      </c>
      <c r="C181" s="4">
        <v>0</v>
      </c>
      <c r="D181" s="4" t="s">
        <v>4</v>
      </c>
      <c r="F181" s="3"/>
      <c r="G181" s="4" t="s">
        <v>184</v>
      </c>
      <c r="H181" s="4">
        <v>1.3943860299999999E-2</v>
      </c>
      <c r="I181" s="4" t="s">
        <v>4</v>
      </c>
      <c r="O181" s="3"/>
      <c r="P181" s="4" t="s">
        <v>184</v>
      </c>
      <c r="Q181" s="4">
        <v>0</v>
      </c>
      <c r="R181" s="4" t="s">
        <v>4</v>
      </c>
    </row>
    <row r="182" spans="1:18" ht="17.25" thickBot="1">
      <c r="A182" s="3"/>
      <c r="B182" s="4" t="s">
        <v>185</v>
      </c>
      <c r="C182" s="4">
        <v>0</v>
      </c>
      <c r="D182" s="4" t="s">
        <v>4</v>
      </c>
      <c r="F182" s="3"/>
      <c r="G182" s="4" t="s">
        <v>185</v>
      </c>
      <c r="H182" s="4">
        <v>1.13913147E-2</v>
      </c>
      <c r="I182" s="4" t="s">
        <v>4</v>
      </c>
      <c r="O182" s="3"/>
      <c r="P182" s="4" t="s">
        <v>185</v>
      </c>
      <c r="Q182" s="4">
        <v>0</v>
      </c>
      <c r="R182" s="4" t="s">
        <v>4</v>
      </c>
    </row>
    <row r="183" spans="1:18" ht="17.25" thickBot="1">
      <c r="A183" s="3"/>
      <c r="B183" s="4" t="s">
        <v>186</v>
      </c>
      <c r="C183" s="4">
        <v>0</v>
      </c>
      <c r="D183" s="4" t="s">
        <v>4</v>
      </c>
      <c r="F183" s="3"/>
      <c r="G183" s="4" t="s">
        <v>186</v>
      </c>
      <c r="H183" s="4">
        <v>8.8173421099999993E-3</v>
      </c>
      <c r="I183" s="4" t="s">
        <v>4</v>
      </c>
      <c r="O183" s="3"/>
      <c r="P183" s="4" t="s">
        <v>186</v>
      </c>
      <c r="Q183" s="4">
        <v>0</v>
      </c>
      <c r="R183" s="4" t="s">
        <v>4</v>
      </c>
    </row>
    <row r="184" spans="1:18" ht="17.25" thickBot="1">
      <c r="A184" s="3"/>
      <c r="B184" s="4" t="s">
        <v>187</v>
      </c>
      <c r="C184" s="4">
        <v>0</v>
      </c>
      <c r="D184" s="4" t="s">
        <v>4</v>
      </c>
      <c r="F184" s="3"/>
      <c r="G184" s="4" t="s">
        <v>187</v>
      </c>
      <c r="H184" s="4">
        <v>6.3537801600000001E-3</v>
      </c>
      <c r="I184" s="4" t="s">
        <v>4</v>
      </c>
      <c r="O184" s="3"/>
      <c r="P184" s="4" t="s">
        <v>187</v>
      </c>
      <c r="Q184" s="4">
        <v>0</v>
      </c>
      <c r="R184" s="4" t="s">
        <v>4</v>
      </c>
    </row>
    <row r="185" spans="1:18" ht="17.25" thickBot="1">
      <c r="A185" s="3"/>
      <c r="B185" s="4" t="s">
        <v>188</v>
      </c>
      <c r="C185" s="4">
        <v>0</v>
      </c>
      <c r="D185" s="4" t="s">
        <v>4</v>
      </c>
      <c r="F185" s="3"/>
      <c r="G185" s="4" t="s">
        <v>188</v>
      </c>
      <c r="H185" s="4">
        <v>3.78267816E-3</v>
      </c>
      <c r="I185" s="4" t="s">
        <v>4</v>
      </c>
      <c r="O185" s="3"/>
      <c r="P185" s="4" t="s">
        <v>188</v>
      </c>
      <c r="Q185" s="4">
        <v>0</v>
      </c>
      <c r="R185" s="4" t="s">
        <v>4</v>
      </c>
    </row>
    <row r="186" spans="1:18" ht="17.25" thickBot="1">
      <c r="A186" s="3"/>
      <c r="B186" s="4" t="s">
        <v>189</v>
      </c>
      <c r="C186" s="4">
        <v>0</v>
      </c>
      <c r="D186" s="4" t="s">
        <v>4</v>
      </c>
      <c r="F186" s="3"/>
      <c r="G186" s="4" t="s">
        <v>189</v>
      </c>
      <c r="H186" s="4">
        <v>1.2656864700000001E-3</v>
      </c>
      <c r="I186" s="4" t="s">
        <v>4</v>
      </c>
      <c r="O186" s="3"/>
      <c r="P186" s="4" t="s">
        <v>189</v>
      </c>
      <c r="Q186" s="4">
        <v>0</v>
      </c>
      <c r="R186" s="4" t="s">
        <v>4</v>
      </c>
    </row>
    <row r="187" spans="1:18" ht="17.25" thickBot="1">
      <c r="A187" s="3"/>
      <c r="B187" s="4" t="s">
        <v>190</v>
      </c>
      <c r="C187" s="4">
        <v>0</v>
      </c>
      <c r="D187" s="4" t="s">
        <v>4</v>
      </c>
      <c r="F187" s="3"/>
      <c r="G187" s="4" t="s">
        <v>190</v>
      </c>
      <c r="H187" s="4">
        <v>0</v>
      </c>
      <c r="I187" s="4" t="s">
        <v>4</v>
      </c>
      <c r="O187" s="3"/>
      <c r="P187" s="4" t="s">
        <v>190</v>
      </c>
      <c r="Q187" s="4">
        <v>0</v>
      </c>
      <c r="R187" s="4" t="s">
        <v>4</v>
      </c>
    </row>
    <row r="188" spans="1:18" ht="17.25" thickBot="1">
      <c r="A188" s="3"/>
      <c r="B188" s="4" t="s">
        <v>191</v>
      </c>
      <c r="C188" s="4">
        <v>0</v>
      </c>
      <c r="D188" s="4" t="s">
        <v>4</v>
      </c>
      <c r="F188" s="3"/>
      <c r="G188" s="4" t="s">
        <v>191</v>
      </c>
      <c r="H188" s="4">
        <v>0</v>
      </c>
      <c r="I188" s="4" t="s">
        <v>4</v>
      </c>
      <c r="O188" s="3"/>
      <c r="P188" s="4" t="s">
        <v>191</v>
      </c>
      <c r="Q188" s="4">
        <v>0</v>
      </c>
      <c r="R188" s="4" t="s">
        <v>4</v>
      </c>
    </row>
    <row r="189" spans="1:18" ht="17.25" thickBot="1">
      <c r="A189" s="3"/>
      <c r="B189" s="4" t="s">
        <v>192</v>
      </c>
      <c r="C189" s="4">
        <v>0</v>
      </c>
      <c r="D189" s="4" t="s">
        <v>4</v>
      </c>
      <c r="F189" s="3"/>
      <c r="G189" s="4" t="s">
        <v>192</v>
      </c>
      <c r="H189" s="4">
        <v>0</v>
      </c>
      <c r="I189" s="4" t="s">
        <v>4</v>
      </c>
      <c r="O189" s="3"/>
      <c r="P189" s="4" t="s">
        <v>192</v>
      </c>
      <c r="Q189" s="4">
        <v>0</v>
      </c>
      <c r="R189" s="4" t="s">
        <v>4</v>
      </c>
    </row>
    <row r="190" spans="1:18" ht="17.25" thickBot="1">
      <c r="A190" s="3"/>
      <c r="B190" s="4" t="s">
        <v>193</v>
      </c>
      <c r="C190" s="4">
        <v>0</v>
      </c>
      <c r="D190" s="4" t="s">
        <v>4</v>
      </c>
      <c r="F190" s="3"/>
      <c r="G190" s="4" t="s">
        <v>193</v>
      </c>
      <c r="H190" s="4">
        <v>0</v>
      </c>
      <c r="I190" s="4" t="s">
        <v>4</v>
      </c>
      <c r="O190" s="3"/>
      <c r="P190" s="4" t="s">
        <v>193</v>
      </c>
      <c r="Q190" s="4">
        <v>0</v>
      </c>
      <c r="R190" s="4" t="s">
        <v>4</v>
      </c>
    </row>
    <row r="191" spans="1:18" ht="17.25" thickBot="1">
      <c r="A191" s="3"/>
      <c r="B191" s="4" t="s">
        <v>194</v>
      </c>
      <c r="C191" s="4">
        <v>0</v>
      </c>
      <c r="D191" s="4" t="s">
        <v>4</v>
      </c>
      <c r="F191" s="3"/>
      <c r="G191" s="4" t="s">
        <v>194</v>
      </c>
      <c r="H191" s="4">
        <v>0</v>
      </c>
      <c r="I191" s="4" t="s">
        <v>4</v>
      </c>
      <c r="O191" s="3"/>
      <c r="P191" s="4" t="s">
        <v>194</v>
      </c>
      <c r="Q191" s="4">
        <v>0</v>
      </c>
      <c r="R191" s="4" t="s">
        <v>4</v>
      </c>
    </row>
    <row r="192" spans="1:18" ht="17.25" thickBot="1">
      <c r="A192" s="3"/>
      <c r="B192" s="4" t="s">
        <v>195</v>
      </c>
      <c r="C192" s="4">
        <v>0</v>
      </c>
      <c r="D192" s="4" t="s">
        <v>4</v>
      </c>
      <c r="F192" s="3"/>
      <c r="G192" s="4" t="s">
        <v>195</v>
      </c>
      <c r="H192" s="4">
        <v>0</v>
      </c>
      <c r="I192" s="4" t="s">
        <v>4</v>
      </c>
      <c r="O192" s="3"/>
      <c r="P192" s="4" t="s">
        <v>195</v>
      </c>
      <c r="Q192" s="4">
        <v>0</v>
      </c>
      <c r="R192" s="4" t="s">
        <v>4</v>
      </c>
    </row>
    <row r="193" spans="1:18" ht="17.25" thickBot="1">
      <c r="A193" s="3"/>
      <c r="B193" s="4" t="s">
        <v>196</v>
      </c>
      <c r="C193" s="4">
        <v>0</v>
      </c>
      <c r="D193" s="4" t="s">
        <v>4</v>
      </c>
      <c r="F193" s="3"/>
      <c r="G193" s="4" t="s">
        <v>196</v>
      </c>
      <c r="H193" s="4">
        <v>0</v>
      </c>
      <c r="I193" s="4" t="s">
        <v>4</v>
      </c>
      <c r="O193" s="3"/>
      <c r="P193" s="4" t="s">
        <v>196</v>
      </c>
      <c r="Q193" s="4">
        <v>0</v>
      </c>
      <c r="R193" s="4" t="s">
        <v>4</v>
      </c>
    </row>
    <row r="194" spans="1:18" ht="17.25" thickBot="1">
      <c r="A194" s="3"/>
      <c r="B194" s="4" t="s">
        <v>197</v>
      </c>
      <c r="C194" s="4">
        <v>0</v>
      </c>
      <c r="D194" s="4" t="s">
        <v>4</v>
      </c>
      <c r="F194" s="3"/>
      <c r="G194" s="4" t="s">
        <v>197</v>
      </c>
      <c r="H194" s="4">
        <v>0</v>
      </c>
      <c r="I194" s="4" t="s">
        <v>4</v>
      </c>
      <c r="O194" s="3"/>
      <c r="P194" s="4" t="s">
        <v>197</v>
      </c>
      <c r="Q194" s="4">
        <v>0</v>
      </c>
      <c r="R194" s="4" t="s">
        <v>4</v>
      </c>
    </row>
    <row r="195" spans="1:18" ht="17.25" thickBot="1">
      <c r="A195" s="3"/>
      <c r="B195" s="4" t="s">
        <v>198</v>
      </c>
      <c r="C195" s="4">
        <v>0</v>
      </c>
      <c r="D195" s="4" t="s">
        <v>4</v>
      </c>
      <c r="F195" s="3"/>
      <c r="G195" s="4" t="s">
        <v>198</v>
      </c>
      <c r="H195" s="4">
        <v>0</v>
      </c>
      <c r="I195" s="4" t="s">
        <v>4</v>
      </c>
      <c r="O195" s="3"/>
      <c r="P195" s="4" t="s">
        <v>198</v>
      </c>
      <c r="Q195" s="4">
        <v>0</v>
      </c>
      <c r="R195" s="4" t="s">
        <v>4</v>
      </c>
    </row>
    <row r="196" spans="1:18" ht="17.25" thickBot="1">
      <c r="A196" s="3"/>
      <c r="B196" s="4" t="s">
        <v>199</v>
      </c>
      <c r="C196" s="4">
        <v>0</v>
      </c>
      <c r="D196" s="4" t="s">
        <v>4</v>
      </c>
      <c r="F196" s="3"/>
      <c r="G196" s="4" t="s">
        <v>199</v>
      </c>
      <c r="H196" s="4">
        <v>0</v>
      </c>
      <c r="I196" s="4" t="s">
        <v>4</v>
      </c>
      <c r="O196" s="3"/>
      <c r="P196" s="4" t="s">
        <v>199</v>
      </c>
      <c r="Q196" s="4">
        <v>0</v>
      </c>
      <c r="R196" s="4" t="s">
        <v>4</v>
      </c>
    </row>
    <row r="197" spans="1:18" ht="17.25" thickBot="1">
      <c r="A197" s="3"/>
      <c r="B197" s="4" t="s">
        <v>200</v>
      </c>
      <c r="C197" s="4">
        <v>0</v>
      </c>
      <c r="D197" s="4" t="s">
        <v>4</v>
      </c>
      <c r="F197" s="3"/>
      <c r="G197" s="4" t="s">
        <v>200</v>
      </c>
      <c r="H197" s="4">
        <v>0</v>
      </c>
      <c r="I197" s="4" t="s">
        <v>4</v>
      </c>
      <c r="O197" s="3"/>
      <c r="P197" s="4" t="s">
        <v>200</v>
      </c>
      <c r="Q197" s="4">
        <v>0</v>
      </c>
      <c r="R197" s="4" t="s">
        <v>4</v>
      </c>
    </row>
    <row r="198" spans="1:18" ht="17.25" thickBot="1">
      <c r="A198" s="3"/>
      <c r="B198" s="4" t="s">
        <v>201</v>
      </c>
      <c r="C198" s="4">
        <v>0</v>
      </c>
      <c r="D198" s="4" t="s">
        <v>4</v>
      </c>
      <c r="F198" s="3"/>
      <c r="G198" s="4" t="s">
        <v>201</v>
      </c>
      <c r="H198" s="4">
        <v>0</v>
      </c>
      <c r="I198" s="4" t="s">
        <v>4</v>
      </c>
      <c r="O198" s="3"/>
      <c r="P198" s="4" t="s">
        <v>201</v>
      </c>
      <c r="Q198" s="4">
        <v>0</v>
      </c>
      <c r="R198" s="4" t="s">
        <v>4</v>
      </c>
    </row>
    <row r="199" spans="1:18" ht="17.25" thickBot="1">
      <c r="A199" s="3"/>
      <c r="B199" s="4" t="s">
        <v>202</v>
      </c>
      <c r="C199" s="4">
        <v>0</v>
      </c>
      <c r="D199" s="4" t="s">
        <v>4</v>
      </c>
      <c r="F199" s="3"/>
      <c r="G199" s="4" t="s">
        <v>202</v>
      </c>
      <c r="H199" s="4">
        <v>0</v>
      </c>
      <c r="I199" s="4" t="s">
        <v>4</v>
      </c>
      <c r="O199" s="3"/>
      <c r="P199" s="4" t="s">
        <v>202</v>
      </c>
      <c r="Q199" s="4">
        <v>0</v>
      </c>
      <c r="R199" s="4" t="s">
        <v>4</v>
      </c>
    </row>
    <row r="200" spans="1:18" ht="17.25" thickBot="1">
      <c r="A200" s="3"/>
      <c r="B200" s="4" t="s">
        <v>203</v>
      </c>
      <c r="C200" s="4">
        <v>0</v>
      </c>
      <c r="D200" s="4" t="s">
        <v>4</v>
      </c>
      <c r="F200" s="3"/>
      <c r="G200" s="4" t="s">
        <v>203</v>
      </c>
      <c r="H200" s="4">
        <v>1.28688733E-3</v>
      </c>
      <c r="I200" s="4" t="s">
        <v>4</v>
      </c>
      <c r="O200" s="3"/>
      <c r="P200" s="4" t="s">
        <v>203</v>
      </c>
      <c r="Q200" s="4">
        <v>0</v>
      </c>
      <c r="R200" s="4" t="s">
        <v>4</v>
      </c>
    </row>
    <row r="201" spans="1:18" ht="17.25" thickBot="1">
      <c r="A201" s="3"/>
      <c r="B201" s="4" t="s">
        <v>204</v>
      </c>
      <c r="C201" s="4">
        <v>0</v>
      </c>
      <c r="D201" s="4" t="s">
        <v>4</v>
      </c>
      <c r="F201" s="3"/>
      <c r="G201" s="4" t="s">
        <v>204</v>
      </c>
      <c r="H201" s="4">
        <v>2.5413681299999999E-3</v>
      </c>
      <c r="I201" s="4" t="s">
        <v>4</v>
      </c>
      <c r="O201" s="3"/>
      <c r="P201" s="4" t="s">
        <v>204</v>
      </c>
      <c r="Q201" s="4">
        <v>0</v>
      </c>
      <c r="R201" s="4" t="s">
        <v>4</v>
      </c>
    </row>
    <row r="202" spans="1:18" ht="17.25" thickBot="1">
      <c r="A202" s="3"/>
      <c r="B202" s="4" t="s">
        <v>205</v>
      </c>
      <c r="C202" s="4">
        <v>0</v>
      </c>
      <c r="D202" s="4" t="s">
        <v>4</v>
      </c>
      <c r="F202" s="3"/>
      <c r="G202" s="4" t="s">
        <v>205</v>
      </c>
      <c r="H202" s="4">
        <v>3.7885436300000002E-3</v>
      </c>
      <c r="I202" s="4" t="s">
        <v>4</v>
      </c>
      <c r="O202" s="3"/>
      <c r="P202" s="4" t="s">
        <v>205</v>
      </c>
      <c r="Q202" s="4">
        <v>0</v>
      </c>
      <c r="R202" s="4" t="s">
        <v>4</v>
      </c>
    </row>
    <row r="203" spans="1:18" ht="17.25" thickBot="1">
      <c r="A203" s="3"/>
      <c r="B203" s="4" t="s">
        <v>206</v>
      </c>
      <c r="C203" s="4">
        <v>0</v>
      </c>
      <c r="D203" s="4" t="s">
        <v>4</v>
      </c>
      <c r="F203" s="3"/>
      <c r="G203" s="4" t="s">
        <v>206</v>
      </c>
      <c r="H203" s="4">
        <v>5.0432113899999999E-3</v>
      </c>
      <c r="I203" s="4" t="s">
        <v>4</v>
      </c>
      <c r="O203" s="3"/>
      <c r="P203" s="4" t="s">
        <v>206</v>
      </c>
      <c r="Q203" s="4">
        <v>0</v>
      </c>
      <c r="R203" s="4" t="s">
        <v>4</v>
      </c>
    </row>
    <row r="204" spans="1:18" ht="17.25" thickBot="1">
      <c r="A204" s="3"/>
      <c r="B204" s="4" t="s">
        <v>207</v>
      </c>
      <c r="C204" s="4">
        <v>0</v>
      </c>
      <c r="D204" s="4" t="s">
        <v>4</v>
      </c>
      <c r="F204" s="3"/>
      <c r="G204" s="4" t="s">
        <v>207</v>
      </c>
      <c r="H204" s="4">
        <v>6.3053723399999996E-3</v>
      </c>
      <c r="I204" s="4" t="s">
        <v>4</v>
      </c>
      <c r="O204" s="3"/>
      <c r="P204" s="4" t="s">
        <v>207</v>
      </c>
      <c r="Q204" s="4">
        <v>0</v>
      </c>
      <c r="R204" s="4" t="s">
        <v>4</v>
      </c>
    </row>
    <row r="205" spans="1:18" ht="17.25" thickBot="1">
      <c r="A205" s="3"/>
      <c r="B205" s="4" t="s">
        <v>208</v>
      </c>
      <c r="C205" s="4">
        <v>0</v>
      </c>
      <c r="D205" s="4" t="s">
        <v>4</v>
      </c>
      <c r="F205" s="3"/>
      <c r="G205" s="4" t="s">
        <v>208</v>
      </c>
      <c r="H205" s="4">
        <v>9.8557360499999993E-3</v>
      </c>
      <c r="I205" s="4" t="s">
        <v>4</v>
      </c>
      <c r="O205" s="3"/>
      <c r="P205" s="4" t="s">
        <v>208</v>
      </c>
      <c r="Q205" s="4">
        <v>0</v>
      </c>
      <c r="R205" s="4" t="s">
        <v>4</v>
      </c>
    </row>
    <row r="206" spans="1:18" ht="17.25" thickBot="1">
      <c r="A206" s="3"/>
      <c r="B206" s="4" t="s">
        <v>209</v>
      </c>
      <c r="C206" s="4">
        <v>0</v>
      </c>
      <c r="D206" s="4" t="s">
        <v>4</v>
      </c>
      <c r="F206" s="3"/>
      <c r="G206" s="4" t="s">
        <v>209</v>
      </c>
      <c r="H206" s="4">
        <v>1.44201238E-2</v>
      </c>
      <c r="I206" s="4" t="s">
        <v>4</v>
      </c>
      <c r="O206" s="3"/>
      <c r="P206" s="4" t="s">
        <v>209</v>
      </c>
      <c r="Q206" s="4">
        <v>0</v>
      </c>
      <c r="R206" s="4" t="s">
        <v>4</v>
      </c>
    </row>
    <row r="207" spans="1:18" ht="17.25" thickBot="1">
      <c r="A207" s="3"/>
      <c r="B207" s="4" t="s">
        <v>210</v>
      </c>
      <c r="C207" s="4">
        <v>0</v>
      </c>
      <c r="D207" s="4" t="s">
        <v>4</v>
      </c>
      <c r="F207" s="3"/>
      <c r="G207" s="4" t="s">
        <v>210</v>
      </c>
      <c r="H207" s="4">
        <v>2.1795768300000001E-2</v>
      </c>
      <c r="I207" s="4" t="s">
        <v>4</v>
      </c>
      <c r="O207" s="3"/>
      <c r="P207" s="4" t="s">
        <v>210</v>
      </c>
      <c r="Q207" s="4">
        <v>0</v>
      </c>
      <c r="R207" s="4" t="s">
        <v>4</v>
      </c>
    </row>
    <row r="208" spans="1:18" ht="17.25" thickBot="1">
      <c r="A208" s="3"/>
      <c r="B208" s="4" t="s">
        <v>211</v>
      </c>
      <c r="C208" s="4">
        <v>0</v>
      </c>
      <c r="D208" s="4" t="s">
        <v>4</v>
      </c>
      <c r="F208" s="3"/>
      <c r="G208" s="4" t="s">
        <v>211</v>
      </c>
      <c r="H208" s="4">
        <v>2.8678568099999999E-2</v>
      </c>
      <c r="I208" s="4" t="s">
        <v>4</v>
      </c>
      <c r="O208" s="3"/>
      <c r="P208" s="4" t="s">
        <v>211</v>
      </c>
      <c r="Q208" s="4">
        <v>0</v>
      </c>
      <c r="R208" s="4" t="s">
        <v>4</v>
      </c>
    </row>
    <row r="209" spans="1:18" ht="17.25" thickBot="1">
      <c r="A209" s="3"/>
      <c r="B209" s="4" t="s">
        <v>212</v>
      </c>
      <c r="C209" s="4">
        <v>0</v>
      </c>
      <c r="D209" s="4" t="s">
        <v>4</v>
      </c>
      <c r="F209" s="3"/>
      <c r="G209" s="4" t="s">
        <v>212</v>
      </c>
      <c r="H209" s="4">
        <v>3.6457668999999998E-2</v>
      </c>
      <c r="I209" s="4" t="s">
        <v>4</v>
      </c>
      <c r="O209" s="3"/>
      <c r="P209" s="4" t="s">
        <v>212</v>
      </c>
      <c r="Q209" s="4">
        <v>0</v>
      </c>
      <c r="R209" s="4" t="s">
        <v>4</v>
      </c>
    </row>
    <row r="210" spans="1:18" ht="17.25" thickBot="1">
      <c r="A210" s="3"/>
      <c r="B210" s="4" t="s">
        <v>213</v>
      </c>
      <c r="C210" s="4">
        <v>0</v>
      </c>
      <c r="D210" s="4" t="s">
        <v>4</v>
      </c>
      <c r="F210" s="3"/>
      <c r="G210" s="4" t="s">
        <v>213</v>
      </c>
      <c r="H210" s="4">
        <v>4.4423546600000002E-2</v>
      </c>
      <c r="I210" s="4" t="s">
        <v>4</v>
      </c>
      <c r="O210" s="3"/>
      <c r="P210" s="4" t="s">
        <v>213</v>
      </c>
      <c r="Q210" s="4">
        <v>0</v>
      </c>
      <c r="R210" s="4" t="s">
        <v>4</v>
      </c>
    </row>
    <row r="211" spans="1:18" ht="17.25" thickBot="1">
      <c r="A211" s="3"/>
      <c r="B211" s="4" t="s">
        <v>214</v>
      </c>
      <c r="C211" s="4">
        <v>0</v>
      </c>
      <c r="D211" s="4" t="s">
        <v>4</v>
      </c>
      <c r="F211" s="3"/>
      <c r="G211" s="4" t="s">
        <v>214</v>
      </c>
      <c r="H211" s="4">
        <v>4.5710056999999998E-2</v>
      </c>
      <c r="I211" s="4" t="s">
        <v>4</v>
      </c>
      <c r="O211" s="3"/>
      <c r="P211" s="4" t="s">
        <v>214</v>
      </c>
      <c r="Q211" s="4">
        <v>0</v>
      </c>
      <c r="R211" s="4" t="s">
        <v>4</v>
      </c>
    </row>
    <row r="212" spans="1:18" ht="17.25" thickBot="1">
      <c r="A212" s="3"/>
      <c r="B212" s="4" t="s">
        <v>215</v>
      </c>
      <c r="C212" s="4">
        <v>0</v>
      </c>
      <c r="D212" s="4" t="s">
        <v>4</v>
      </c>
      <c r="F212" s="3"/>
      <c r="G212" s="4" t="s">
        <v>215</v>
      </c>
      <c r="H212" s="4">
        <v>4.7198545199999997E-2</v>
      </c>
      <c r="I212" s="4" t="s">
        <v>4</v>
      </c>
      <c r="O212" s="3"/>
      <c r="P212" s="4" t="s">
        <v>215</v>
      </c>
      <c r="Q212" s="4">
        <v>0</v>
      </c>
      <c r="R212" s="4" t="s">
        <v>4</v>
      </c>
    </row>
    <row r="213" spans="1:18" ht="17.25" thickBot="1">
      <c r="A213" s="3"/>
      <c r="B213" s="4" t="s">
        <v>216</v>
      </c>
      <c r="C213" s="4">
        <v>0</v>
      </c>
      <c r="D213" s="4" t="s">
        <v>4</v>
      </c>
      <c r="F213" s="3"/>
      <c r="G213" s="4" t="s">
        <v>216</v>
      </c>
      <c r="H213" s="4">
        <v>4.7693129600000002E-2</v>
      </c>
      <c r="I213" s="4" t="s">
        <v>4</v>
      </c>
      <c r="O213" s="3"/>
      <c r="P213" s="4" t="s">
        <v>216</v>
      </c>
      <c r="Q213" s="4">
        <v>0</v>
      </c>
      <c r="R213" s="4" t="s">
        <v>4</v>
      </c>
    </row>
    <row r="214" spans="1:18" ht="17.25" thickBot="1">
      <c r="A214" s="3"/>
      <c r="B214" s="4" t="s">
        <v>217</v>
      </c>
      <c r="C214" s="4">
        <v>0</v>
      </c>
      <c r="D214" s="4" t="s">
        <v>4</v>
      </c>
      <c r="F214" s="3"/>
      <c r="G214" s="4" t="s">
        <v>217</v>
      </c>
      <c r="H214" s="4">
        <v>4.4677052600000003E-2</v>
      </c>
      <c r="I214" s="4" t="s">
        <v>4</v>
      </c>
      <c r="O214" s="3"/>
      <c r="P214" s="4" t="s">
        <v>217</v>
      </c>
      <c r="Q214" s="4">
        <v>0</v>
      </c>
      <c r="R214" s="4" t="s">
        <v>4</v>
      </c>
    </row>
    <row r="215" spans="1:18" ht="17.25" thickBot="1">
      <c r="A215" s="3"/>
      <c r="B215" s="4" t="s">
        <v>218</v>
      </c>
      <c r="C215" s="4">
        <v>0</v>
      </c>
      <c r="D215" s="4" t="s">
        <v>4</v>
      </c>
      <c r="F215" s="3"/>
      <c r="G215" s="4" t="s">
        <v>218</v>
      </c>
      <c r="H215" s="4">
        <v>3.8685698099999999E-2</v>
      </c>
      <c r="I215" s="4" t="s">
        <v>4</v>
      </c>
      <c r="O215" s="3"/>
      <c r="P215" s="4" t="s">
        <v>218</v>
      </c>
      <c r="Q215" s="4">
        <v>0</v>
      </c>
      <c r="R215" s="4" t="s">
        <v>4</v>
      </c>
    </row>
    <row r="216" spans="1:18" ht="17.25" thickBot="1">
      <c r="A216" s="3"/>
      <c r="B216" s="4" t="s">
        <v>219</v>
      </c>
      <c r="C216" s="4">
        <v>0</v>
      </c>
      <c r="D216" s="4" t="s">
        <v>4</v>
      </c>
      <c r="F216" s="3"/>
      <c r="G216" s="4" t="s">
        <v>219</v>
      </c>
      <c r="H216" s="4">
        <v>3.1379520899999999E-2</v>
      </c>
      <c r="I216" s="4" t="s">
        <v>4</v>
      </c>
      <c r="O216" s="3"/>
      <c r="P216" s="4" t="s">
        <v>219</v>
      </c>
      <c r="Q216" s="4">
        <v>0</v>
      </c>
      <c r="R216" s="4" t="s">
        <v>4</v>
      </c>
    </row>
    <row r="217" spans="1:18" ht="17.25" thickBot="1">
      <c r="A217" s="3"/>
      <c r="B217" s="4" t="s">
        <v>220</v>
      </c>
      <c r="C217" s="4">
        <v>0</v>
      </c>
      <c r="D217" s="4" t="s">
        <v>4</v>
      </c>
      <c r="F217" s="3"/>
      <c r="G217" s="4" t="s">
        <v>220</v>
      </c>
      <c r="H217" s="4">
        <v>2.3443846000000001E-2</v>
      </c>
      <c r="I217" s="4" t="s">
        <v>4</v>
      </c>
      <c r="O217" s="3"/>
      <c r="P217" s="4" t="s">
        <v>220</v>
      </c>
      <c r="Q217" s="4">
        <v>0</v>
      </c>
      <c r="R217" s="4" t="s">
        <v>4</v>
      </c>
    </row>
    <row r="218" spans="1:18" ht="17.25" thickBot="1">
      <c r="A218" s="3"/>
      <c r="B218" s="4" t="s">
        <v>221</v>
      </c>
      <c r="C218" s="4">
        <v>0</v>
      </c>
      <c r="D218" s="4" t="s">
        <v>4</v>
      </c>
      <c r="F218" s="3"/>
      <c r="G218" s="4" t="s">
        <v>221</v>
      </c>
      <c r="H218" s="4">
        <v>1.52507583E-2</v>
      </c>
      <c r="I218" s="4" t="s">
        <v>4</v>
      </c>
      <c r="O218" s="3"/>
      <c r="P218" s="4" t="s">
        <v>221</v>
      </c>
      <c r="Q218" s="4">
        <v>0</v>
      </c>
      <c r="R218" s="4" t="s">
        <v>4</v>
      </c>
    </row>
    <row r="219" spans="1:18" ht="17.25" thickBot="1">
      <c r="A219" s="3"/>
      <c r="B219" s="4" t="s">
        <v>222</v>
      </c>
      <c r="C219" s="4">
        <v>0</v>
      </c>
      <c r="D219" s="4" t="s">
        <v>4</v>
      </c>
      <c r="F219" s="3"/>
      <c r="G219" s="4" t="s">
        <v>222</v>
      </c>
      <c r="H219" s="4">
        <v>1.39895603E-2</v>
      </c>
      <c r="I219" s="4" t="s">
        <v>4</v>
      </c>
      <c r="O219" s="3"/>
      <c r="P219" s="4" t="s">
        <v>222</v>
      </c>
      <c r="Q219" s="4">
        <v>0</v>
      </c>
      <c r="R219" s="4" t="s">
        <v>4</v>
      </c>
    </row>
    <row r="220" spans="1:18" ht="17.25" thickBot="1">
      <c r="A220" s="3"/>
      <c r="B220" s="4" t="s">
        <v>223</v>
      </c>
      <c r="C220" s="4">
        <v>0</v>
      </c>
      <c r="D220" s="4" t="s">
        <v>4</v>
      </c>
      <c r="F220" s="3"/>
      <c r="G220" s="4" t="s">
        <v>223</v>
      </c>
      <c r="H220" s="4">
        <v>1.2772033E-2</v>
      </c>
      <c r="I220" s="4" t="s">
        <v>4</v>
      </c>
      <c r="O220" s="3"/>
      <c r="P220" s="4" t="s">
        <v>223</v>
      </c>
      <c r="Q220" s="4">
        <v>0</v>
      </c>
      <c r="R220" s="4" t="s">
        <v>4</v>
      </c>
    </row>
    <row r="221" spans="1:18" ht="17.25" thickBot="1">
      <c r="A221" s="3"/>
      <c r="B221" s="4" t="s">
        <v>224</v>
      </c>
      <c r="C221" s="4">
        <v>0</v>
      </c>
      <c r="D221" s="4" t="s">
        <v>4</v>
      </c>
      <c r="F221" s="3"/>
      <c r="G221" s="4" t="s">
        <v>224</v>
      </c>
      <c r="H221" s="4">
        <v>1.15789277E-2</v>
      </c>
      <c r="I221" s="4" t="s">
        <v>4</v>
      </c>
      <c r="O221" s="3"/>
      <c r="P221" s="4" t="s">
        <v>224</v>
      </c>
      <c r="Q221" s="4">
        <v>0</v>
      </c>
      <c r="R221" s="4" t="s">
        <v>4</v>
      </c>
    </row>
    <row r="222" spans="1:18" ht="17.25" thickBot="1">
      <c r="A222" s="3"/>
      <c r="B222" s="4" t="s">
        <v>225</v>
      </c>
      <c r="C222" s="4">
        <v>0</v>
      </c>
      <c r="D222" s="4" t="s">
        <v>4</v>
      </c>
      <c r="F222" s="3"/>
      <c r="G222" s="4" t="s">
        <v>225</v>
      </c>
      <c r="H222" s="4">
        <v>1.1513113E-2</v>
      </c>
      <c r="I222" s="4" t="s">
        <v>4</v>
      </c>
      <c r="O222" s="3"/>
      <c r="P222" s="4" t="s">
        <v>225</v>
      </c>
      <c r="Q222" s="4">
        <v>0</v>
      </c>
      <c r="R222" s="4" t="s">
        <v>4</v>
      </c>
    </row>
    <row r="223" spans="1:18" ht="17.25" thickBot="1">
      <c r="A223" s="3"/>
      <c r="B223" s="4" t="s">
        <v>226</v>
      </c>
      <c r="C223" s="4">
        <v>0</v>
      </c>
      <c r="D223" s="4" t="s">
        <v>4</v>
      </c>
      <c r="F223" s="3"/>
      <c r="G223" s="4" t="s">
        <v>226</v>
      </c>
      <c r="H223" s="4">
        <v>1.1480025E-2</v>
      </c>
      <c r="I223" s="4" t="s">
        <v>4</v>
      </c>
      <c r="O223" s="3"/>
      <c r="P223" s="4" t="s">
        <v>226</v>
      </c>
      <c r="Q223" s="4">
        <v>0</v>
      </c>
      <c r="R223" s="4" t="s">
        <v>4</v>
      </c>
    </row>
    <row r="224" spans="1:18" ht="17.25" thickBot="1">
      <c r="A224" s="3"/>
      <c r="B224" s="4" t="s">
        <v>227</v>
      </c>
      <c r="C224" s="4">
        <v>0</v>
      </c>
      <c r="D224" s="4" t="s">
        <v>4</v>
      </c>
      <c r="F224" s="3"/>
      <c r="G224" s="4" t="s">
        <v>227</v>
      </c>
      <c r="H224" s="4">
        <v>1.1461046500000001E-2</v>
      </c>
      <c r="I224" s="4" t="s">
        <v>4</v>
      </c>
      <c r="O224" s="3"/>
      <c r="P224" s="4" t="s">
        <v>227</v>
      </c>
      <c r="Q224" s="4">
        <v>0</v>
      </c>
      <c r="R224" s="4" t="s">
        <v>4</v>
      </c>
    </row>
    <row r="225" spans="1:18" ht="17.25" thickBot="1">
      <c r="A225" s="3"/>
      <c r="B225" s="4" t="s">
        <v>228</v>
      </c>
      <c r="C225" s="4">
        <v>0</v>
      </c>
      <c r="D225" s="4" t="s">
        <v>4</v>
      </c>
      <c r="F225" s="3"/>
      <c r="G225" s="4" t="s">
        <v>228</v>
      </c>
      <c r="H225" s="4">
        <v>1.14559112E-2</v>
      </c>
      <c r="I225" s="4" t="s">
        <v>4</v>
      </c>
      <c r="O225" s="3"/>
      <c r="P225" s="4" t="s">
        <v>228</v>
      </c>
      <c r="Q225" s="4">
        <v>0</v>
      </c>
      <c r="R225" s="4" t="s">
        <v>4</v>
      </c>
    </row>
    <row r="226" spans="1:18" ht="17.25" thickBot="1">
      <c r="A226" s="3"/>
      <c r="B226" s="4" t="s">
        <v>229</v>
      </c>
      <c r="C226" s="4">
        <v>0</v>
      </c>
      <c r="D226" s="4" t="s">
        <v>4</v>
      </c>
      <c r="F226" s="3"/>
      <c r="G226" s="4" t="s">
        <v>229</v>
      </c>
      <c r="H226" s="4">
        <v>1.1427487199999999E-2</v>
      </c>
      <c r="I226" s="4" t="s">
        <v>4</v>
      </c>
      <c r="O226" s="3"/>
      <c r="P226" s="4" t="s">
        <v>229</v>
      </c>
      <c r="Q226" s="4">
        <v>0</v>
      </c>
      <c r="R226" s="4" t="s">
        <v>4</v>
      </c>
    </row>
    <row r="227" spans="1:18" ht="17.25" thickBot="1">
      <c r="A227" s="3"/>
      <c r="B227" s="4" t="s">
        <v>230</v>
      </c>
      <c r="C227" s="4">
        <v>0</v>
      </c>
      <c r="D227" s="4" t="s">
        <v>4</v>
      </c>
      <c r="F227" s="3"/>
      <c r="G227" s="4" t="s">
        <v>230</v>
      </c>
      <c r="H227" s="4">
        <v>1.01680895E-2</v>
      </c>
      <c r="I227" s="4" t="s">
        <v>4</v>
      </c>
      <c r="O227" s="3"/>
      <c r="P227" s="4" t="s">
        <v>230</v>
      </c>
      <c r="Q227" s="4">
        <v>0</v>
      </c>
      <c r="R227" s="4" t="s">
        <v>4</v>
      </c>
    </row>
    <row r="228" spans="1:18" ht="17.25" thickBot="1">
      <c r="A228" s="3"/>
      <c r="B228" s="4" t="s">
        <v>231</v>
      </c>
      <c r="C228" s="4">
        <v>0</v>
      </c>
      <c r="D228" s="4" t="s">
        <v>4</v>
      </c>
      <c r="F228" s="3"/>
      <c r="G228" s="4" t="s">
        <v>231</v>
      </c>
      <c r="H228" s="4">
        <v>1.0226151899999999E-2</v>
      </c>
      <c r="I228" s="4" t="s">
        <v>4</v>
      </c>
      <c r="O228" s="3"/>
      <c r="P228" s="4" t="s">
        <v>231</v>
      </c>
      <c r="Q228" s="4">
        <v>0</v>
      </c>
      <c r="R228" s="4" t="s">
        <v>4</v>
      </c>
    </row>
    <row r="229" spans="1:18" ht="17.25" thickBot="1">
      <c r="A229" s="3"/>
      <c r="B229" s="4" t="s">
        <v>232</v>
      </c>
      <c r="C229" s="4">
        <v>0</v>
      </c>
      <c r="D229" s="4" t="s">
        <v>4</v>
      </c>
      <c r="F229" s="3"/>
      <c r="G229" s="4" t="s">
        <v>232</v>
      </c>
      <c r="H229" s="4">
        <v>1.1600443199999999E-2</v>
      </c>
      <c r="I229" s="4" t="s">
        <v>4</v>
      </c>
      <c r="O229" s="3"/>
      <c r="P229" s="4" t="s">
        <v>232</v>
      </c>
      <c r="Q229" s="4">
        <v>0</v>
      </c>
      <c r="R229" s="4" t="s">
        <v>4</v>
      </c>
    </row>
    <row r="230" spans="1:18" ht="17.25" thickBot="1">
      <c r="A230" s="3"/>
      <c r="B230" s="4" t="s">
        <v>233</v>
      </c>
      <c r="C230" s="4">
        <v>0</v>
      </c>
      <c r="D230" s="4" t="s">
        <v>4</v>
      </c>
      <c r="F230" s="3"/>
      <c r="G230" s="4" t="s">
        <v>233</v>
      </c>
      <c r="H230" s="4">
        <v>1.28237773E-2</v>
      </c>
      <c r="I230" s="4" t="s">
        <v>4</v>
      </c>
      <c r="O230" s="3"/>
      <c r="P230" s="4" t="s">
        <v>233</v>
      </c>
      <c r="Q230" s="4">
        <v>0</v>
      </c>
      <c r="R230" s="4" t="s">
        <v>4</v>
      </c>
    </row>
    <row r="231" spans="1:18" ht="17.25" thickBot="1">
      <c r="A231" s="3"/>
      <c r="B231" s="4" t="s">
        <v>234</v>
      </c>
      <c r="C231" s="4">
        <v>0</v>
      </c>
      <c r="D231" s="4" t="s">
        <v>4</v>
      </c>
      <c r="F231" s="3"/>
      <c r="G231" s="4" t="s">
        <v>234</v>
      </c>
      <c r="H231" s="4">
        <v>1.40191494E-2</v>
      </c>
      <c r="I231" s="4" t="s">
        <v>4</v>
      </c>
      <c r="O231" s="3"/>
      <c r="P231" s="4" t="s">
        <v>234</v>
      </c>
      <c r="Q231" s="4">
        <v>0</v>
      </c>
      <c r="R231" s="4" t="s">
        <v>4</v>
      </c>
    </row>
    <row r="232" spans="1:18" ht="17.25" thickBot="1">
      <c r="A232" s="3"/>
      <c r="B232" s="4" t="s">
        <v>235</v>
      </c>
      <c r="C232" s="4">
        <v>0</v>
      </c>
      <c r="D232" s="4" t="s">
        <v>4</v>
      </c>
      <c r="F232" s="3"/>
      <c r="G232" s="4" t="s">
        <v>235</v>
      </c>
      <c r="H232" s="4">
        <v>2.0689509799999999E-2</v>
      </c>
      <c r="I232" s="4" t="s">
        <v>4</v>
      </c>
      <c r="O232" s="3"/>
      <c r="P232" s="4" t="s">
        <v>235</v>
      </c>
      <c r="Q232" s="4">
        <v>0</v>
      </c>
      <c r="R232" s="4" t="s">
        <v>4</v>
      </c>
    </row>
    <row r="233" spans="1:18" ht="17.25" thickBot="1">
      <c r="A233" s="3"/>
      <c r="B233" s="4" t="s">
        <v>236</v>
      </c>
      <c r="C233" s="4">
        <v>0</v>
      </c>
      <c r="D233" s="4" t="s">
        <v>4</v>
      </c>
      <c r="F233" s="3"/>
      <c r="G233" s="4" t="s">
        <v>236</v>
      </c>
      <c r="H233" s="4">
        <v>2.8163697599999999E-2</v>
      </c>
      <c r="I233" s="4" t="s">
        <v>4</v>
      </c>
      <c r="O233" s="3"/>
      <c r="P233" s="4" t="s">
        <v>236</v>
      </c>
      <c r="Q233" s="4">
        <v>0</v>
      </c>
      <c r="R233" s="4" t="s">
        <v>4</v>
      </c>
    </row>
    <row r="234" spans="1:18" ht="17.25" thickBot="1">
      <c r="A234" s="3"/>
      <c r="B234" s="4" t="s">
        <v>237</v>
      </c>
      <c r="C234" s="4">
        <v>0</v>
      </c>
      <c r="D234" s="4" t="s">
        <v>4</v>
      </c>
      <c r="F234" s="3"/>
      <c r="G234" s="4" t="s">
        <v>237</v>
      </c>
      <c r="H234" s="4">
        <v>3.7513200199999999E-2</v>
      </c>
      <c r="I234" s="4" t="s">
        <v>4</v>
      </c>
      <c r="O234" s="3"/>
      <c r="P234" s="4" t="s">
        <v>237</v>
      </c>
      <c r="Q234" s="4">
        <v>0</v>
      </c>
      <c r="R234" s="4" t="s">
        <v>4</v>
      </c>
    </row>
    <row r="235" spans="1:18" ht="17.25" thickBot="1">
      <c r="A235" s="3"/>
      <c r="B235" s="4" t="s">
        <v>238</v>
      </c>
      <c r="C235" s="4">
        <v>0</v>
      </c>
      <c r="D235" s="4" t="s">
        <v>4</v>
      </c>
      <c r="F235" s="3"/>
      <c r="G235" s="4" t="s">
        <v>238</v>
      </c>
      <c r="H235" s="4">
        <v>5.0063345600000003E-2</v>
      </c>
      <c r="I235" s="4" t="s">
        <v>4</v>
      </c>
      <c r="O235" s="3"/>
      <c r="P235" s="4" t="s">
        <v>238</v>
      </c>
      <c r="Q235" s="4">
        <v>0</v>
      </c>
      <c r="R235" s="4" t="s">
        <v>4</v>
      </c>
    </row>
    <row r="236" spans="1:18" ht="17.25" thickBot="1">
      <c r="A236" s="3"/>
      <c r="B236" s="4" t="s">
        <v>239</v>
      </c>
      <c r="C236" s="4">
        <v>0</v>
      </c>
      <c r="D236" s="4" t="s">
        <v>4</v>
      </c>
      <c r="F236" s="3"/>
      <c r="G236" s="4" t="s">
        <v>239</v>
      </c>
      <c r="H236" s="4">
        <v>7.3764979800000005E-2</v>
      </c>
      <c r="I236" s="4" t="s">
        <v>4</v>
      </c>
      <c r="O236" s="3"/>
      <c r="P236" s="4" t="s">
        <v>239</v>
      </c>
      <c r="Q236" s="4">
        <v>0</v>
      </c>
      <c r="R236" s="4" t="s">
        <v>4</v>
      </c>
    </row>
    <row r="237" spans="1:18" ht="17.25" thickBot="1">
      <c r="A237" s="3"/>
      <c r="B237" s="4" t="s">
        <v>240</v>
      </c>
      <c r="C237" s="4">
        <v>0</v>
      </c>
      <c r="D237" s="4" t="s">
        <v>4</v>
      </c>
      <c r="F237" s="3"/>
      <c r="G237" s="4" t="s">
        <v>240</v>
      </c>
      <c r="H237" s="4">
        <v>9.8615460099999996E-2</v>
      </c>
      <c r="I237" s="4" t="s">
        <v>4</v>
      </c>
      <c r="O237" s="3"/>
      <c r="P237" s="4" t="s">
        <v>240</v>
      </c>
      <c r="Q237" s="4">
        <v>0</v>
      </c>
      <c r="R237" s="4" t="s">
        <v>4</v>
      </c>
    </row>
    <row r="238" spans="1:18" ht="17.25" thickBot="1">
      <c r="A238" s="3"/>
      <c r="B238" s="4" t="s">
        <v>241</v>
      </c>
      <c r="C238" s="4">
        <v>0</v>
      </c>
      <c r="D238" s="4" t="s">
        <v>4</v>
      </c>
      <c r="F238" s="3"/>
      <c r="G238" s="4" t="s">
        <v>241</v>
      </c>
      <c r="H238" s="4">
        <v>0.123898298</v>
      </c>
      <c r="I238" s="4" t="s">
        <v>4</v>
      </c>
      <c r="O238" s="3"/>
      <c r="P238" s="4" t="s">
        <v>241</v>
      </c>
      <c r="Q238" s="4">
        <v>0</v>
      </c>
      <c r="R238" s="4" t="s">
        <v>4</v>
      </c>
    </row>
    <row r="239" spans="1:18" ht="17.25" thickBot="1">
      <c r="A239" s="3"/>
      <c r="B239" s="4" t="s">
        <v>242</v>
      </c>
      <c r="C239" s="4">
        <v>0</v>
      </c>
      <c r="D239" s="4" t="s">
        <v>4</v>
      </c>
      <c r="F239" s="3"/>
      <c r="G239" s="4" t="s">
        <v>242</v>
      </c>
      <c r="H239" s="4">
        <v>0.148623019</v>
      </c>
      <c r="I239" s="4" t="s">
        <v>4</v>
      </c>
      <c r="O239" s="3"/>
      <c r="P239" s="4" t="s">
        <v>242</v>
      </c>
      <c r="Q239" s="4">
        <v>0</v>
      </c>
      <c r="R239" s="4" t="s">
        <v>4</v>
      </c>
    </row>
    <row r="240" spans="1:18" ht="17.25" thickBot="1">
      <c r="A240" s="3"/>
      <c r="B240" s="4" t="s">
        <v>243</v>
      </c>
      <c r="C240" s="4">
        <v>0</v>
      </c>
      <c r="D240" s="4" t="s">
        <v>4</v>
      </c>
      <c r="F240" s="3"/>
      <c r="G240" s="4" t="s">
        <v>243</v>
      </c>
      <c r="H240" s="4">
        <v>0.16490855800000001</v>
      </c>
      <c r="I240" s="4" t="s">
        <v>4</v>
      </c>
      <c r="O240" s="3"/>
      <c r="P240" s="4" t="s">
        <v>243</v>
      </c>
      <c r="Q240" s="4">
        <v>0</v>
      </c>
      <c r="R240" s="4" t="s">
        <v>4</v>
      </c>
    </row>
    <row r="241" spans="1:18" ht="17.25" thickBot="1">
      <c r="A241" s="3"/>
      <c r="B241" s="4" t="s">
        <v>244</v>
      </c>
      <c r="C241" s="4">
        <v>6880.9706999999999</v>
      </c>
      <c r="D241" s="4" t="s">
        <v>4</v>
      </c>
      <c r="F241" s="3"/>
      <c r="G241" s="4" t="s">
        <v>244</v>
      </c>
      <c r="H241" s="4">
        <v>0.19929793500000001</v>
      </c>
      <c r="I241" s="4" t="s">
        <v>4</v>
      </c>
      <c r="O241" s="3"/>
      <c r="P241" s="4" t="s">
        <v>244</v>
      </c>
      <c r="Q241" s="4">
        <v>0</v>
      </c>
      <c r="R241" s="4" t="s">
        <v>4</v>
      </c>
    </row>
    <row r="242" spans="1:18" ht="17.25" thickBot="1">
      <c r="A242" s="3"/>
      <c r="B242" s="4" t="s">
        <v>245</v>
      </c>
      <c r="C242" s="4">
        <v>6889.9706999999999</v>
      </c>
      <c r="D242" s="4" t="s">
        <v>4</v>
      </c>
      <c r="F242" s="3"/>
      <c r="G242" s="4" t="s">
        <v>245</v>
      </c>
      <c r="H242" s="4">
        <v>0.25241228900000001</v>
      </c>
      <c r="I242" s="4" t="s">
        <v>4</v>
      </c>
      <c r="O242" s="3"/>
      <c r="P242" s="4" t="s">
        <v>245</v>
      </c>
      <c r="Q242" s="4">
        <v>0</v>
      </c>
      <c r="R242" s="4" t="s">
        <v>4</v>
      </c>
    </row>
    <row r="243" spans="1:18" ht="17.25" thickBot="1">
      <c r="A243" s="3"/>
      <c r="B243" s="4" t="s">
        <v>246</v>
      </c>
      <c r="C243" s="4">
        <v>6897.9706999999999</v>
      </c>
      <c r="D243" s="4" t="s">
        <v>4</v>
      </c>
      <c r="F243" s="3"/>
      <c r="G243" s="4" t="s">
        <v>246</v>
      </c>
      <c r="H243" s="4">
        <v>0.32193779900000002</v>
      </c>
      <c r="I243" s="4" t="s">
        <v>4</v>
      </c>
      <c r="O243" s="3"/>
      <c r="P243" s="4" t="s">
        <v>246</v>
      </c>
      <c r="Q243" s="4">
        <v>0</v>
      </c>
      <c r="R243" s="4" t="s">
        <v>4</v>
      </c>
    </row>
    <row r="244" spans="1:18" ht="17.25" thickBot="1">
      <c r="A244" s="3"/>
      <c r="B244" s="4" t="s">
        <v>247</v>
      </c>
      <c r="C244" s="4">
        <v>6350.9706999999999</v>
      </c>
      <c r="D244" s="4" t="s">
        <v>4</v>
      </c>
      <c r="F244" s="3"/>
      <c r="G244" s="4" t="s">
        <v>247</v>
      </c>
      <c r="H244" s="4">
        <v>0.39693126099999998</v>
      </c>
      <c r="I244" s="4" t="s">
        <v>4</v>
      </c>
      <c r="O244" s="3"/>
      <c r="P244" s="4" t="s">
        <v>247</v>
      </c>
      <c r="Q244" s="4">
        <v>0</v>
      </c>
      <c r="R244" s="4" t="s">
        <v>4</v>
      </c>
    </row>
    <row r="245" spans="1:18" ht="17.25" thickBot="1">
      <c r="A245" s="3"/>
      <c r="B245" s="4" t="s">
        <v>248</v>
      </c>
      <c r="C245" s="4">
        <v>6350.9706999999999</v>
      </c>
      <c r="D245" s="4" t="s">
        <v>4</v>
      </c>
      <c r="F245" s="3"/>
      <c r="G245" s="4" t="s">
        <v>248</v>
      </c>
      <c r="H245" s="4">
        <v>0.47341170900000001</v>
      </c>
      <c r="I245" s="4" t="s">
        <v>4</v>
      </c>
      <c r="O245" s="3"/>
      <c r="P245" s="4" t="s">
        <v>248</v>
      </c>
      <c r="Q245" s="4">
        <v>0</v>
      </c>
      <c r="R245" s="4" t="s">
        <v>4</v>
      </c>
    </row>
    <row r="246" spans="1:18" ht="17.25" thickBot="1">
      <c r="A246" s="3"/>
      <c r="B246" s="4" t="s">
        <v>249</v>
      </c>
      <c r="C246" s="4">
        <v>6350.9706999999999</v>
      </c>
      <c r="D246" s="4" t="s">
        <v>4</v>
      </c>
      <c r="F246" s="3"/>
      <c r="G246" s="4" t="s">
        <v>249</v>
      </c>
      <c r="H246" s="4">
        <v>0.54035520599999998</v>
      </c>
      <c r="I246" s="4" t="s">
        <v>4</v>
      </c>
      <c r="O246" s="3"/>
      <c r="P246" s="4" t="s">
        <v>249</v>
      </c>
      <c r="Q246" s="4">
        <v>0</v>
      </c>
      <c r="R246" s="4" t="s">
        <v>4</v>
      </c>
    </row>
    <row r="247" spans="1:18" ht="17.25" thickBot="1">
      <c r="A247" s="3"/>
      <c r="B247" s="4" t="s">
        <v>250</v>
      </c>
      <c r="C247" s="4">
        <v>6350.9706999999999</v>
      </c>
      <c r="D247" s="4" t="s">
        <v>4</v>
      </c>
      <c r="F247" s="3"/>
      <c r="G247" s="4" t="s">
        <v>250</v>
      </c>
      <c r="H247" s="4">
        <v>0.52903831000000001</v>
      </c>
      <c r="I247" s="4" t="s">
        <v>4</v>
      </c>
      <c r="O247" s="3"/>
      <c r="P247" s="4" t="s">
        <v>250</v>
      </c>
      <c r="Q247" s="4">
        <v>0</v>
      </c>
      <c r="R247" s="4" t="s">
        <v>4</v>
      </c>
    </row>
    <row r="248" spans="1:18" ht="17.25" thickBot="1">
      <c r="A248" s="3"/>
      <c r="B248" s="4" t="s">
        <v>251</v>
      </c>
      <c r="C248" s="4">
        <v>0</v>
      </c>
      <c r="D248" s="4" t="s">
        <v>4</v>
      </c>
      <c r="F248" s="3"/>
      <c r="G248" s="4" t="s">
        <v>251</v>
      </c>
      <c r="H248" s="4">
        <v>0.479498327</v>
      </c>
      <c r="I248" s="4" t="s">
        <v>4</v>
      </c>
      <c r="O248" s="3"/>
      <c r="P248" s="4" t="s">
        <v>251</v>
      </c>
      <c r="Q248" s="4">
        <v>0</v>
      </c>
      <c r="R248" s="4" t="s">
        <v>4</v>
      </c>
    </row>
    <row r="249" spans="1:18" ht="17.25" thickBot="1">
      <c r="A249" s="3"/>
      <c r="B249" s="4" t="s">
        <v>252</v>
      </c>
      <c r="C249" s="4">
        <v>0</v>
      </c>
      <c r="D249" s="4" t="s">
        <v>4</v>
      </c>
      <c r="F249" s="3"/>
      <c r="G249" s="4" t="s">
        <v>252</v>
      </c>
      <c r="H249" s="4">
        <v>0.40708371999999998</v>
      </c>
      <c r="I249" s="4" t="s">
        <v>4</v>
      </c>
      <c r="O249" s="3"/>
      <c r="P249" s="4" t="s">
        <v>252</v>
      </c>
      <c r="Q249" s="4">
        <v>0</v>
      </c>
      <c r="R249" s="4" t="s">
        <v>4</v>
      </c>
    </row>
    <row r="250" spans="1:18" ht="17.25" thickBot="1">
      <c r="A250" s="3"/>
      <c r="B250" s="4" t="s">
        <v>253</v>
      </c>
      <c r="C250" s="4">
        <v>0</v>
      </c>
      <c r="D250" s="4" t="s">
        <v>4</v>
      </c>
      <c r="F250" s="3"/>
      <c r="G250" s="4" t="s">
        <v>253</v>
      </c>
      <c r="H250" s="4">
        <v>0.32586845800000003</v>
      </c>
      <c r="I250" s="4" t="s">
        <v>4</v>
      </c>
      <c r="O250" s="3"/>
      <c r="P250" s="4" t="s">
        <v>253</v>
      </c>
      <c r="Q250" s="4">
        <v>0</v>
      </c>
      <c r="R250" s="4" t="s">
        <v>4</v>
      </c>
    </row>
    <row r="251" spans="1:18" ht="17.25" thickBot="1">
      <c r="A251" s="3"/>
      <c r="B251" s="4" t="s">
        <v>254</v>
      </c>
      <c r="C251" s="4">
        <v>0</v>
      </c>
      <c r="D251" s="4" t="s">
        <v>4</v>
      </c>
      <c r="F251" s="3"/>
      <c r="G251" s="4" t="s">
        <v>254</v>
      </c>
      <c r="H251" s="4">
        <v>0.245625228</v>
      </c>
      <c r="I251" s="4" t="s">
        <v>4</v>
      </c>
      <c r="O251" s="3"/>
      <c r="P251" s="4" t="s">
        <v>254</v>
      </c>
      <c r="Q251" s="4">
        <v>0</v>
      </c>
      <c r="R251" s="4" t="s">
        <v>4</v>
      </c>
    </row>
    <row r="252" spans="1:18" ht="17.25" thickBot="1">
      <c r="A252" s="3"/>
      <c r="B252" s="4" t="s">
        <v>255</v>
      </c>
      <c r="C252" s="4">
        <v>0</v>
      </c>
      <c r="D252" s="4" t="s">
        <v>4</v>
      </c>
      <c r="F252" s="3"/>
      <c r="G252" s="4" t="s">
        <v>255</v>
      </c>
      <c r="H252" s="4">
        <v>0.16923834400000001</v>
      </c>
      <c r="I252" s="4" t="s">
        <v>4</v>
      </c>
      <c r="O252" s="3"/>
      <c r="P252" s="4" t="s">
        <v>255</v>
      </c>
      <c r="Q252" s="4">
        <v>0</v>
      </c>
      <c r="R252" s="4" t="s">
        <v>4</v>
      </c>
    </row>
    <row r="253" spans="1:18" ht="17.25" thickBot="1">
      <c r="A253" s="3"/>
      <c r="B253" s="4" t="s">
        <v>256</v>
      </c>
      <c r="C253" s="4">
        <v>0</v>
      </c>
      <c r="D253" s="4" t="s">
        <v>4</v>
      </c>
      <c r="F253" s="3"/>
      <c r="G253" s="4" t="s">
        <v>256</v>
      </c>
      <c r="H253" s="4">
        <v>0.13852719999999999</v>
      </c>
      <c r="I253" s="4" t="s">
        <v>4</v>
      </c>
      <c r="O253" s="3"/>
      <c r="P253" s="4" t="s">
        <v>256</v>
      </c>
      <c r="Q253" s="4">
        <v>0</v>
      </c>
      <c r="R253" s="4" t="s">
        <v>4</v>
      </c>
    </row>
    <row r="254" spans="1:18" ht="17.25" thickBot="1">
      <c r="A254" s="3"/>
      <c r="B254" s="4" t="s">
        <v>257</v>
      </c>
      <c r="C254" s="4">
        <v>0</v>
      </c>
      <c r="D254" s="4" t="s">
        <v>4</v>
      </c>
      <c r="F254" s="3"/>
      <c r="G254" s="4" t="s">
        <v>257</v>
      </c>
      <c r="H254" s="4">
        <v>0.12100704</v>
      </c>
      <c r="I254" s="4" t="s">
        <v>4</v>
      </c>
      <c r="O254" s="3"/>
      <c r="P254" s="4" t="s">
        <v>257</v>
      </c>
      <c r="Q254" s="4">
        <v>0</v>
      </c>
      <c r="R254" s="4" t="s">
        <v>4</v>
      </c>
    </row>
    <row r="255" spans="1:18" ht="17.25" thickBot="1">
      <c r="A255" s="3"/>
      <c r="B255" s="4" t="s">
        <v>258</v>
      </c>
      <c r="C255" s="4">
        <v>0</v>
      </c>
      <c r="D255" s="4" t="s">
        <v>4</v>
      </c>
      <c r="F255" s="3"/>
      <c r="G255" s="4" t="s">
        <v>258</v>
      </c>
      <c r="H255" s="4">
        <v>0.100025535</v>
      </c>
      <c r="I255" s="4" t="s">
        <v>4</v>
      </c>
      <c r="O255" s="3"/>
      <c r="P255" s="4" t="s">
        <v>258</v>
      </c>
      <c r="Q255" s="4">
        <v>0</v>
      </c>
      <c r="R255" s="4" t="s">
        <v>4</v>
      </c>
    </row>
    <row r="256" spans="1:18" ht="17.25" thickBot="1">
      <c r="A256" s="3"/>
      <c r="B256" s="4" t="s">
        <v>259</v>
      </c>
      <c r="C256" s="4">
        <v>0</v>
      </c>
      <c r="D256" s="4" t="s">
        <v>4</v>
      </c>
      <c r="F256" s="3"/>
      <c r="G256" s="4" t="s">
        <v>259</v>
      </c>
      <c r="H256" s="4">
        <v>8.3913885100000002E-2</v>
      </c>
      <c r="I256" s="4" t="s">
        <v>4</v>
      </c>
      <c r="O256" s="3"/>
      <c r="P256" s="4" t="s">
        <v>259</v>
      </c>
      <c r="Q256" s="4">
        <v>0</v>
      </c>
      <c r="R256" s="4" t="s">
        <v>4</v>
      </c>
    </row>
    <row r="257" spans="1:18" ht="17.25" thickBot="1">
      <c r="A257" s="3"/>
      <c r="B257" s="4" t="s">
        <v>260</v>
      </c>
      <c r="C257" s="4">
        <v>0</v>
      </c>
      <c r="D257" s="4" t="s">
        <v>4</v>
      </c>
      <c r="F257" s="3"/>
      <c r="G257" s="4" t="s">
        <v>260</v>
      </c>
      <c r="H257" s="4">
        <v>6.70211837E-2</v>
      </c>
      <c r="I257" s="4" t="s">
        <v>4</v>
      </c>
      <c r="O257" s="3"/>
      <c r="P257" s="4" t="s">
        <v>260</v>
      </c>
      <c r="Q257" s="4">
        <v>0</v>
      </c>
      <c r="R257" s="4" t="s">
        <v>4</v>
      </c>
    </row>
    <row r="258" spans="1:18" ht="17.25" thickBot="1">
      <c r="A258" s="3"/>
      <c r="B258" s="4" t="s">
        <v>263</v>
      </c>
      <c r="C258" s="4">
        <v>0</v>
      </c>
      <c r="D258" s="4" t="s">
        <v>4</v>
      </c>
      <c r="F258" s="3"/>
      <c r="G258" s="4" t="s">
        <v>263</v>
      </c>
      <c r="H258" s="4">
        <v>5.7109482599999997E-2</v>
      </c>
      <c r="I258" s="4" t="s">
        <v>4</v>
      </c>
      <c r="O258" s="3"/>
      <c r="P258" s="4" t="s">
        <v>263</v>
      </c>
      <c r="Q258" s="4">
        <v>0</v>
      </c>
      <c r="R258" s="4" t="s">
        <v>4</v>
      </c>
    </row>
    <row r="259" spans="1:18" ht="17.25" thickBot="1">
      <c r="A259" s="3"/>
      <c r="B259" s="4" t="s">
        <v>264</v>
      </c>
      <c r="C259" s="4">
        <v>0</v>
      </c>
      <c r="D259" s="4" t="s">
        <v>4</v>
      </c>
      <c r="F259" s="3"/>
      <c r="G259" s="4" t="s">
        <v>264</v>
      </c>
      <c r="H259" s="4">
        <v>4.9667384500000002E-2</v>
      </c>
      <c r="I259" s="4" t="s">
        <v>4</v>
      </c>
      <c r="O259" s="3"/>
      <c r="P259" s="4" t="s">
        <v>264</v>
      </c>
      <c r="Q259" s="4">
        <v>0</v>
      </c>
      <c r="R259" s="4" t="s">
        <v>4</v>
      </c>
    </row>
    <row r="260" spans="1:18" ht="17.25" thickBot="1">
      <c r="A260" s="3"/>
      <c r="B260" s="4" t="s">
        <v>265</v>
      </c>
      <c r="C260" s="4">
        <v>0</v>
      </c>
      <c r="D260" s="4" t="s">
        <v>4</v>
      </c>
      <c r="F260" s="3"/>
      <c r="G260" s="4" t="s">
        <v>265</v>
      </c>
      <c r="H260" s="4">
        <v>3.8356967300000003E-2</v>
      </c>
      <c r="I260" s="4" t="s">
        <v>4</v>
      </c>
      <c r="O260" s="3"/>
      <c r="P260" s="4" t="s">
        <v>265</v>
      </c>
      <c r="Q260" s="4">
        <v>0</v>
      </c>
      <c r="R260" s="4" t="s">
        <v>4</v>
      </c>
    </row>
    <row r="261" spans="1:18" ht="17.25" thickBot="1">
      <c r="A261" s="3"/>
      <c r="B261" s="4" t="s">
        <v>266</v>
      </c>
      <c r="C261" s="4">
        <v>0</v>
      </c>
      <c r="D261" s="4" t="s">
        <v>4</v>
      </c>
      <c r="F261" s="3"/>
      <c r="G261" s="4" t="s">
        <v>266</v>
      </c>
      <c r="H261" s="4">
        <v>2.9162176000000001E-2</v>
      </c>
      <c r="I261" s="4" t="s">
        <v>4</v>
      </c>
      <c r="O261" s="3"/>
      <c r="P261" s="4" t="s">
        <v>266</v>
      </c>
      <c r="Q261" s="4">
        <v>0</v>
      </c>
      <c r="R261" s="4" t="s">
        <v>4</v>
      </c>
    </row>
    <row r="262" spans="1:18" ht="17.25" thickBot="1">
      <c r="A262" s="3"/>
      <c r="B262" s="4" t="s">
        <v>267</v>
      </c>
      <c r="C262" s="4">
        <v>0</v>
      </c>
      <c r="D262" s="4" t="s">
        <v>4</v>
      </c>
      <c r="F262" s="3"/>
      <c r="G262" s="4" t="s">
        <v>267</v>
      </c>
      <c r="H262" s="4">
        <v>2.0809933499999999E-2</v>
      </c>
      <c r="I262" s="4" t="s">
        <v>4</v>
      </c>
      <c r="O262" s="3"/>
      <c r="P262" s="4" t="s">
        <v>267</v>
      </c>
      <c r="Q262" s="4">
        <v>0</v>
      </c>
      <c r="R262" s="4" t="s">
        <v>4</v>
      </c>
    </row>
    <row r="263" spans="1:18" ht="17.25" thickBot="1">
      <c r="A263" s="3"/>
      <c r="B263" s="4" t="s">
        <v>268</v>
      </c>
      <c r="C263" s="4">
        <v>0</v>
      </c>
      <c r="D263" s="4" t="s">
        <v>4</v>
      </c>
      <c r="F263" s="3"/>
      <c r="G263" s="4" t="s">
        <v>268</v>
      </c>
      <c r="H263" s="4">
        <v>1.3407475300000001E-2</v>
      </c>
      <c r="I263" s="4" t="s">
        <v>4</v>
      </c>
      <c r="O263" s="3"/>
      <c r="P263" s="4" t="s">
        <v>268</v>
      </c>
      <c r="Q263" s="4">
        <v>0</v>
      </c>
      <c r="R263" s="4" t="s">
        <v>4</v>
      </c>
    </row>
    <row r="264" spans="1:18" ht="17.25" thickBot="1">
      <c r="A264" s="3"/>
      <c r="B264" s="4" t="s">
        <v>269</v>
      </c>
      <c r="C264" s="4">
        <v>0</v>
      </c>
      <c r="D264" s="4" t="s">
        <v>4</v>
      </c>
      <c r="F264" s="3"/>
      <c r="G264" s="4" t="s">
        <v>269</v>
      </c>
      <c r="H264" s="4">
        <v>1.01426495E-2</v>
      </c>
      <c r="I264" s="4" t="s">
        <v>4</v>
      </c>
      <c r="O264" s="3"/>
      <c r="P264" s="4" t="s">
        <v>269</v>
      </c>
      <c r="Q264" s="4">
        <v>0</v>
      </c>
      <c r="R264" s="4" t="s">
        <v>4</v>
      </c>
    </row>
    <row r="265" spans="1:18" ht="17.25" thickBot="1">
      <c r="A265" s="3"/>
      <c r="B265" s="4" t="s">
        <v>270</v>
      </c>
      <c r="C265" s="4">
        <v>0</v>
      </c>
      <c r="D265" s="4" t="s">
        <v>4</v>
      </c>
      <c r="F265" s="3"/>
      <c r="G265" s="4" t="s">
        <v>270</v>
      </c>
      <c r="H265" s="4">
        <v>8.9869434000000008E-3</v>
      </c>
      <c r="I265" s="4" t="s">
        <v>4</v>
      </c>
      <c r="O265" s="3"/>
      <c r="P265" s="4" t="s">
        <v>270</v>
      </c>
      <c r="Q265" s="4">
        <v>0</v>
      </c>
      <c r="R265" s="4" t="s">
        <v>4</v>
      </c>
    </row>
    <row r="266" spans="1:18" ht="17.25" thickBot="1">
      <c r="A266" s="3"/>
      <c r="B266" s="4" t="s">
        <v>271</v>
      </c>
      <c r="C266" s="4">
        <v>0</v>
      </c>
      <c r="D266" s="4" t="s">
        <v>4</v>
      </c>
      <c r="F266" s="3"/>
      <c r="G266" s="4" t="s">
        <v>271</v>
      </c>
      <c r="H266" s="4">
        <v>1.0241130399999999E-2</v>
      </c>
      <c r="I266" s="4" t="s">
        <v>4</v>
      </c>
      <c r="O266" s="3"/>
      <c r="P266" s="4" t="s">
        <v>271</v>
      </c>
      <c r="Q266" s="4">
        <v>0</v>
      </c>
      <c r="R266" s="4" t="s">
        <v>4</v>
      </c>
    </row>
    <row r="267" spans="1:18" ht="17.25" thickBot="1">
      <c r="A267" s="3"/>
      <c r="B267" s="4" t="s">
        <v>272</v>
      </c>
      <c r="C267" s="4">
        <v>0</v>
      </c>
      <c r="D267" s="4" t="s">
        <v>4</v>
      </c>
      <c r="F267" s="3"/>
      <c r="G267" s="4" t="s">
        <v>272</v>
      </c>
      <c r="H267" s="4">
        <v>1.14651732E-2</v>
      </c>
      <c r="I267" s="4" t="s">
        <v>4</v>
      </c>
      <c r="O267" s="3"/>
      <c r="P267" s="4" t="s">
        <v>272</v>
      </c>
      <c r="Q267" s="4">
        <v>0</v>
      </c>
      <c r="R267" s="4" t="s">
        <v>4</v>
      </c>
    </row>
    <row r="268" spans="1:18" ht="17.25" thickBot="1">
      <c r="A268" s="3"/>
      <c r="B268" s="4" t="s">
        <v>273</v>
      </c>
      <c r="C268" s="4">
        <v>0</v>
      </c>
      <c r="D268" s="4" t="s">
        <v>4</v>
      </c>
      <c r="F268" s="3"/>
      <c r="G268" s="4" t="s">
        <v>273</v>
      </c>
      <c r="H268" s="4">
        <v>1.2652298399999999E-2</v>
      </c>
      <c r="I268" s="4" t="s">
        <v>4</v>
      </c>
      <c r="O268" s="3"/>
      <c r="P268" s="4" t="s">
        <v>273</v>
      </c>
      <c r="Q268" s="4">
        <v>0</v>
      </c>
      <c r="R268" s="4" t="s">
        <v>4</v>
      </c>
    </row>
    <row r="269" spans="1:18" ht="17.25" thickBot="1">
      <c r="A269" s="3"/>
      <c r="B269" s="4" t="s">
        <v>274</v>
      </c>
      <c r="C269" s="4">
        <v>0</v>
      </c>
      <c r="D269" s="4" t="s">
        <v>4</v>
      </c>
      <c r="F269" s="3"/>
      <c r="G269" s="4" t="s">
        <v>274</v>
      </c>
      <c r="H269" s="4">
        <v>1.3912310799999999E-2</v>
      </c>
      <c r="I269" s="4" t="s">
        <v>4</v>
      </c>
      <c r="O269" s="3"/>
      <c r="P269" s="4" t="s">
        <v>274</v>
      </c>
      <c r="Q269" s="4">
        <v>0</v>
      </c>
      <c r="R269" s="4" t="s">
        <v>4</v>
      </c>
    </row>
    <row r="270" spans="1:18" ht="17.25" thickBot="1">
      <c r="A270" s="3"/>
      <c r="B270" s="4" t="s">
        <v>275</v>
      </c>
      <c r="C270" s="4">
        <v>0</v>
      </c>
      <c r="D270" s="4" t="s">
        <v>4</v>
      </c>
      <c r="F270" s="3"/>
      <c r="G270" s="4" t="s">
        <v>275</v>
      </c>
      <c r="H270" s="4">
        <v>1.5159037E-2</v>
      </c>
      <c r="I270" s="4" t="s">
        <v>4</v>
      </c>
      <c r="O270" s="3"/>
      <c r="P270" s="4" t="s">
        <v>275</v>
      </c>
      <c r="Q270" s="4">
        <v>0</v>
      </c>
      <c r="R270" s="4" t="s">
        <v>4</v>
      </c>
    </row>
    <row r="271" spans="1:18" ht="17.25" thickBot="1">
      <c r="A271" s="3"/>
      <c r="B271" s="4" t="s">
        <v>276</v>
      </c>
      <c r="C271" s="4">
        <v>0</v>
      </c>
      <c r="D271" s="4" t="s">
        <v>4</v>
      </c>
      <c r="F271" s="3"/>
      <c r="G271" s="4" t="s">
        <v>276</v>
      </c>
      <c r="H271" s="4">
        <v>2.4670042100000001E-2</v>
      </c>
      <c r="I271" s="4" t="s">
        <v>4</v>
      </c>
      <c r="O271" s="3"/>
      <c r="P271" s="4" t="s">
        <v>276</v>
      </c>
      <c r="Q271" s="4">
        <v>0</v>
      </c>
      <c r="R271" s="4" t="s">
        <v>4</v>
      </c>
    </row>
    <row r="272" spans="1:18" ht="17.25" thickBot="1">
      <c r="A272" s="3"/>
      <c r="B272" s="4" t="s">
        <v>277</v>
      </c>
      <c r="C272" s="4">
        <v>0</v>
      </c>
      <c r="D272" s="4" t="s">
        <v>4</v>
      </c>
      <c r="F272" s="3"/>
      <c r="G272" s="4" t="s">
        <v>277</v>
      </c>
      <c r="H272" s="4">
        <v>3.42473425E-2</v>
      </c>
      <c r="I272" s="4" t="s">
        <v>4</v>
      </c>
      <c r="O272" s="3"/>
      <c r="P272" s="4" t="s">
        <v>277</v>
      </c>
      <c r="Q272" s="4">
        <v>0</v>
      </c>
      <c r="R272" s="4" t="s">
        <v>4</v>
      </c>
    </row>
    <row r="273" spans="1:18" ht="17.25" thickBot="1">
      <c r="A273" s="3"/>
      <c r="B273" s="4" t="s">
        <v>278</v>
      </c>
      <c r="C273" s="4">
        <v>0</v>
      </c>
      <c r="D273" s="4" t="s">
        <v>4</v>
      </c>
      <c r="F273" s="3"/>
      <c r="G273" s="4" t="s">
        <v>278</v>
      </c>
      <c r="H273" s="4">
        <v>4.2250864200000002E-2</v>
      </c>
      <c r="I273" s="4" t="s">
        <v>4</v>
      </c>
      <c r="O273" s="3"/>
      <c r="P273" s="4" t="s">
        <v>278</v>
      </c>
      <c r="Q273" s="4">
        <v>0</v>
      </c>
      <c r="R273" s="4" t="s">
        <v>4</v>
      </c>
    </row>
    <row r="274" spans="1:18" ht="17.25" thickBot="1">
      <c r="A274" s="3"/>
      <c r="B274" s="4" t="s">
        <v>279</v>
      </c>
      <c r="C274" s="4">
        <v>0</v>
      </c>
      <c r="D274" s="4" t="s">
        <v>4</v>
      </c>
      <c r="F274" s="3"/>
      <c r="G274" s="4" t="s">
        <v>279</v>
      </c>
      <c r="H274" s="4">
        <v>4.8251856099999997E-2</v>
      </c>
      <c r="I274" s="4" t="s">
        <v>4</v>
      </c>
      <c r="O274" s="3"/>
      <c r="P274" s="4" t="s">
        <v>279</v>
      </c>
      <c r="Q274" s="4">
        <v>0</v>
      </c>
      <c r="R274" s="4" t="s">
        <v>4</v>
      </c>
    </row>
    <row r="275" spans="1:18" ht="17.25" thickBot="1">
      <c r="A275" s="3"/>
      <c r="B275" s="4" t="s">
        <v>280</v>
      </c>
      <c r="C275" s="4">
        <v>0</v>
      </c>
      <c r="D275" s="4" t="s">
        <v>4</v>
      </c>
      <c r="F275" s="3"/>
      <c r="G275" s="4" t="s">
        <v>280</v>
      </c>
      <c r="H275" s="4">
        <v>5.6505594399999998E-2</v>
      </c>
      <c r="I275" s="4" t="s">
        <v>4</v>
      </c>
      <c r="O275" s="3"/>
      <c r="P275" s="4" t="s">
        <v>280</v>
      </c>
      <c r="Q275" s="4">
        <v>0</v>
      </c>
      <c r="R275" s="4" t="s">
        <v>4</v>
      </c>
    </row>
    <row r="276" spans="1:18" ht="17.25" thickBot="1">
      <c r="A276" s="3"/>
      <c r="B276" s="4" t="s">
        <v>281</v>
      </c>
      <c r="C276" s="4">
        <v>0</v>
      </c>
      <c r="D276" s="4" t="s">
        <v>4</v>
      </c>
      <c r="F276" s="3"/>
      <c r="G276" s="4" t="s">
        <v>281</v>
      </c>
      <c r="H276" s="4">
        <v>6.72136173E-2</v>
      </c>
      <c r="I276" s="4" t="s">
        <v>4</v>
      </c>
      <c r="O276" s="3"/>
      <c r="P276" s="4" t="s">
        <v>281</v>
      </c>
      <c r="Q276" s="4">
        <v>0</v>
      </c>
      <c r="R276" s="4" t="s">
        <v>4</v>
      </c>
    </row>
    <row r="277" spans="1:18" ht="17.25" thickBot="1">
      <c r="A277" s="3"/>
      <c r="B277" s="4" t="s">
        <v>282</v>
      </c>
      <c r="C277" s="4">
        <v>0</v>
      </c>
      <c r="D277" s="4" t="s">
        <v>4</v>
      </c>
      <c r="F277" s="3"/>
      <c r="G277" s="4" t="s">
        <v>282</v>
      </c>
      <c r="H277" s="4">
        <v>7.2355054299999999E-2</v>
      </c>
      <c r="I277" s="4" t="s">
        <v>4</v>
      </c>
      <c r="O277" s="3"/>
      <c r="P277" s="4" t="s">
        <v>282</v>
      </c>
      <c r="Q277" s="4">
        <v>0</v>
      </c>
      <c r="R277" s="4" t="s">
        <v>4</v>
      </c>
    </row>
    <row r="278" spans="1:18" ht="17.25" thickBot="1">
      <c r="A278" s="3"/>
      <c r="B278" s="4" t="s">
        <v>283</v>
      </c>
      <c r="C278" s="4">
        <v>0</v>
      </c>
      <c r="D278" s="4" t="s">
        <v>4</v>
      </c>
      <c r="F278" s="3"/>
      <c r="G278" s="4" t="s">
        <v>283</v>
      </c>
      <c r="H278" s="4">
        <v>7.7120877800000001E-2</v>
      </c>
      <c r="I278" s="4" t="s">
        <v>4</v>
      </c>
      <c r="O278" s="3"/>
      <c r="P278" s="4" t="s">
        <v>283</v>
      </c>
      <c r="Q278" s="4">
        <v>0</v>
      </c>
      <c r="R278" s="4" t="s">
        <v>4</v>
      </c>
    </row>
    <row r="279" spans="1:18" ht="17.25" thickBot="1">
      <c r="A279" s="3"/>
      <c r="B279" s="4" t="s">
        <v>284</v>
      </c>
      <c r="C279" s="4">
        <v>0</v>
      </c>
      <c r="D279" s="4" t="s">
        <v>4</v>
      </c>
      <c r="F279" s="3"/>
      <c r="G279" s="4" t="s">
        <v>284</v>
      </c>
      <c r="H279" s="4">
        <v>8.0983623899999996E-2</v>
      </c>
      <c r="I279" s="4" t="s">
        <v>4</v>
      </c>
      <c r="O279" s="3"/>
      <c r="P279" s="4" t="s">
        <v>284</v>
      </c>
      <c r="Q279" s="4">
        <v>0</v>
      </c>
      <c r="R279" s="4" t="s">
        <v>4</v>
      </c>
    </row>
    <row r="280" spans="1:18" ht="17.25" thickBot="1">
      <c r="A280" s="3"/>
      <c r="B280" s="4" t="s">
        <v>285</v>
      </c>
      <c r="C280" s="4">
        <v>0</v>
      </c>
      <c r="D280" s="4" t="s">
        <v>4</v>
      </c>
      <c r="F280" s="3"/>
      <c r="G280" s="4" t="s">
        <v>285</v>
      </c>
      <c r="H280" s="4">
        <v>7.7329613300000002E-2</v>
      </c>
      <c r="I280" s="4" t="s">
        <v>4</v>
      </c>
      <c r="O280" s="3"/>
      <c r="P280" s="4" t="s">
        <v>285</v>
      </c>
      <c r="Q280" s="4">
        <v>0</v>
      </c>
      <c r="R280" s="4" t="s">
        <v>4</v>
      </c>
    </row>
    <row r="281" spans="1:18" ht="17.25" thickBot="1">
      <c r="A281" s="3"/>
      <c r="B281" s="4" t="s">
        <v>286</v>
      </c>
      <c r="C281" s="4">
        <v>0</v>
      </c>
      <c r="D281" s="4" t="s">
        <v>4</v>
      </c>
      <c r="F281" s="3"/>
      <c r="G281" s="4" t="s">
        <v>286</v>
      </c>
      <c r="H281" s="4">
        <v>7.1199715100000005E-2</v>
      </c>
      <c r="I281" s="4" t="s">
        <v>4</v>
      </c>
      <c r="O281" s="3"/>
      <c r="P281" s="4" t="s">
        <v>286</v>
      </c>
      <c r="Q281" s="4">
        <v>0</v>
      </c>
      <c r="R281" s="4" t="s">
        <v>4</v>
      </c>
    </row>
    <row r="282" spans="1:18" ht="17.25" thickBot="1">
      <c r="A282" s="3"/>
      <c r="B282" s="4" t="s">
        <v>287</v>
      </c>
      <c r="C282" s="4">
        <v>0</v>
      </c>
      <c r="D282" s="4" t="s">
        <v>4</v>
      </c>
      <c r="F282" s="3"/>
      <c r="G282" s="4" t="s">
        <v>287</v>
      </c>
      <c r="H282" s="4">
        <v>6.3371762600000006E-2</v>
      </c>
      <c r="I282" s="4" t="s">
        <v>4</v>
      </c>
      <c r="O282" s="3"/>
      <c r="P282" s="4" t="s">
        <v>287</v>
      </c>
      <c r="Q282" s="4">
        <v>0</v>
      </c>
      <c r="R282" s="4" t="s">
        <v>4</v>
      </c>
    </row>
    <row r="283" spans="1:18" ht="17.25" thickBot="1">
      <c r="A283" s="3"/>
      <c r="B283" s="4" t="s">
        <v>288</v>
      </c>
      <c r="C283" s="4">
        <v>0</v>
      </c>
      <c r="D283" s="4" t="s">
        <v>4</v>
      </c>
      <c r="F283" s="3"/>
      <c r="G283" s="4" t="s">
        <v>288</v>
      </c>
      <c r="H283" s="4">
        <v>5.3152978400000002E-2</v>
      </c>
      <c r="I283" s="4" t="s">
        <v>4</v>
      </c>
      <c r="O283" s="3"/>
      <c r="P283" s="4" t="s">
        <v>288</v>
      </c>
      <c r="Q283" s="4">
        <v>0</v>
      </c>
      <c r="R283" s="4" t="s">
        <v>4</v>
      </c>
    </row>
    <row r="284" spans="1:18" ht="17.25" thickBot="1">
      <c r="A284" s="3"/>
      <c r="B284" s="4" t="s">
        <v>289</v>
      </c>
      <c r="C284" s="4">
        <v>0</v>
      </c>
      <c r="D284" s="4" t="s">
        <v>4</v>
      </c>
      <c r="F284" s="3"/>
      <c r="G284" s="4" t="s">
        <v>289</v>
      </c>
      <c r="H284" s="4">
        <v>4.1705872900000003E-2</v>
      </c>
      <c r="I284" s="4" t="s">
        <v>4</v>
      </c>
      <c r="O284" s="3"/>
      <c r="P284" s="4" t="s">
        <v>289</v>
      </c>
      <c r="Q284" s="4">
        <v>0</v>
      </c>
      <c r="R284" s="4" t="s">
        <v>4</v>
      </c>
    </row>
    <row r="285" spans="1:18" ht="17.25" thickBot="1">
      <c r="A285" s="3"/>
      <c r="B285" s="4" t="s">
        <v>290</v>
      </c>
      <c r="C285" s="4">
        <v>0</v>
      </c>
      <c r="D285" s="4" t="s">
        <v>4</v>
      </c>
      <c r="F285" s="3"/>
      <c r="G285" s="4" t="s">
        <v>290</v>
      </c>
      <c r="H285" s="4">
        <v>3.1092628800000001E-2</v>
      </c>
      <c r="I285" s="4" t="s">
        <v>4</v>
      </c>
      <c r="O285" s="3"/>
      <c r="P285" s="4" t="s">
        <v>290</v>
      </c>
      <c r="Q285" s="4">
        <v>0</v>
      </c>
      <c r="R285" s="4" t="s">
        <v>4</v>
      </c>
    </row>
    <row r="286" spans="1:18" ht="17.25" thickBot="1">
      <c r="A286" s="3"/>
      <c r="B286" s="4" t="s">
        <v>291</v>
      </c>
      <c r="C286" s="4">
        <v>0</v>
      </c>
      <c r="D286" s="4" t="s">
        <v>4</v>
      </c>
      <c r="F286" s="3"/>
      <c r="G286" s="4" t="s">
        <v>291</v>
      </c>
      <c r="H286" s="4">
        <v>2.46887431E-2</v>
      </c>
      <c r="I286" s="4" t="s">
        <v>4</v>
      </c>
      <c r="O286" s="3"/>
      <c r="P286" s="4" t="s">
        <v>291</v>
      </c>
      <c r="Q286" s="4">
        <v>0</v>
      </c>
      <c r="R286" s="4" t="s">
        <v>4</v>
      </c>
    </row>
    <row r="287" spans="1:18" ht="17.25" thickBot="1">
      <c r="A287" s="3"/>
      <c r="B287" s="4" t="s">
        <v>292</v>
      </c>
      <c r="C287" s="4">
        <v>0</v>
      </c>
      <c r="D287" s="4" t="s">
        <v>4</v>
      </c>
      <c r="F287" s="3"/>
      <c r="G287" s="4" t="s">
        <v>292</v>
      </c>
      <c r="H287" s="4">
        <v>1.8970569600000001E-2</v>
      </c>
      <c r="I287" s="4" t="s">
        <v>4</v>
      </c>
      <c r="O287" s="3"/>
      <c r="P287" s="4" t="s">
        <v>292</v>
      </c>
      <c r="Q287" s="4">
        <v>0</v>
      </c>
      <c r="R287" s="4" t="s">
        <v>4</v>
      </c>
    </row>
    <row r="288" spans="1:18" ht="17.25" thickBot="1">
      <c r="A288" s="3"/>
      <c r="B288" s="4" t="s">
        <v>293</v>
      </c>
      <c r="C288" s="4">
        <v>0</v>
      </c>
      <c r="D288" s="4" t="s">
        <v>4</v>
      </c>
      <c r="F288" s="3"/>
      <c r="G288" s="4" t="s">
        <v>293</v>
      </c>
      <c r="H288" s="4">
        <v>1.4273776700000001E-2</v>
      </c>
      <c r="I288" s="4" t="s">
        <v>4</v>
      </c>
      <c r="O288" s="3"/>
      <c r="P288" s="4" t="s">
        <v>293</v>
      </c>
      <c r="Q288" s="4">
        <v>0</v>
      </c>
      <c r="R288" s="4" t="s">
        <v>4</v>
      </c>
    </row>
    <row r="289" spans="1:18" ht="17.25" thickBot="1">
      <c r="A289" s="3"/>
      <c r="B289" s="4" t="s">
        <v>294</v>
      </c>
      <c r="C289" s="4">
        <v>0</v>
      </c>
      <c r="D289" s="4" t="s">
        <v>4</v>
      </c>
      <c r="F289" s="3"/>
      <c r="G289" s="4" t="s">
        <v>294</v>
      </c>
      <c r="H289" s="4">
        <v>1.7863422600000001E-2</v>
      </c>
      <c r="I289" s="4" t="s">
        <v>4</v>
      </c>
      <c r="O289" s="3"/>
      <c r="P289" s="4" t="s">
        <v>294</v>
      </c>
      <c r="Q289" s="4">
        <v>0</v>
      </c>
      <c r="R289" s="4" t="s">
        <v>4</v>
      </c>
    </row>
    <row r="290" spans="1:18" ht="17.25" thickBot="1">
      <c r="A290" s="3"/>
      <c r="B290" s="4" t="s">
        <v>295</v>
      </c>
      <c r="C290" s="4">
        <v>0</v>
      </c>
      <c r="D290" s="4" t="s">
        <v>4</v>
      </c>
      <c r="F290" s="3"/>
      <c r="G290" s="4" t="s">
        <v>295</v>
      </c>
      <c r="H290" s="4">
        <v>2.4361969899999999E-2</v>
      </c>
      <c r="I290" s="4" t="s">
        <v>4</v>
      </c>
      <c r="O290" s="3"/>
      <c r="P290" s="4" t="s">
        <v>295</v>
      </c>
      <c r="Q290" s="4">
        <v>2.71934699E-2</v>
      </c>
      <c r="R290" s="4" t="s">
        <v>4</v>
      </c>
    </row>
    <row r="291" spans="1:18" ht="17.25" thickBot="1">
      <c r="A291" s="3"/>
      <c r="B291" s="4" t="s">
        <v>296</v>
      </c>
      <c r="C291" s="4">
        <v>0</v>
      </c>
      <c r="D291" s="4" t="s">
        <v>4</v>
      </c>
      <c r="F291" s="3"/>
      <c r="G291" s="4" t="s">
        <v>296</v>
      </c>
      <c r="H291" s="4">
        <v>3.05782426E-2</v>
      </c>
      <c r="I291" s="4" t="s">
        <v>4</v>
      </c>
      <c r="O291" s="3"/>
      <c r="P291" s="4" t="s">
        <v>296</v>
      </c>
      <c r="Q291" s="4">
        <v>0.112963095</v>
      </c>
      <c r="R291" s="4" t="s">
        <v>4</v>
      </c>
    </row>
    <row r="292" spans="1:18" ht="17.25" thickBot="1">
      <c r="A292" s="3"/>
      <c r="B292" s="4" t="s">
        <v>297</v>
      </c>
      <c r="C292" s="4">
        <v>0</v>
      </c>
      <c r="D292" s="4" t="s">
        <v>4</v>
      </c>
      <c r="F292" s="3"/>
      <c r="G292" s="4" t="s">
        <v>297</v>
      </c>
      <c r="H292" s="4">
        <v>3.5928074300000001E-2</v>
      </c>
      <c r="I292" s="4" t="s">
        <v>4</v>
      </c>
      <c r="O292" s="3"/>
      <c r="P292" s="4" t="s">
        <v>297</v>
      </c>
      <c r="Q292" s="4">
        <v>0.213763326</v>
      </c>
      <c r="R292" s="4" t="s">
        <v>4</v>
      </c>
    </row>
    <row r="293" spans="1:18" ht="17.25" thickBot="1">
      <c r="A293" s="3"/>
      <c r="B293" s="4" t="s">
        <v>298</v>
      </c>
      <c r="C293" s="4">
        <v>0</v>
      </c>
      <c r="D293" s="4" t="s">
        <v>4</v>
      </c>
      <c r="F293" s="3"/>
      <c r="G293" s="4" t="s">
        <v>298</v>
      </c>
      <c r="H293" s="4">
        <v>3.9511863100000003E-2</v>
      </c>
      <c r="I293" s="4" t="s">
        <v>4</v>
      </c>
      <c r="O293" s="3"/>
      <c r="P293" s="4" t="s">
        <v>298</v>
      </c>
      <c r="Q293" s="4">
        <v>0.31039682000000002</v>
      </c>
      <c r="R293" s="4" t="s">
        <v>4</v>
      </c>
    </row>
    <row r="294" spans="1:18" ht="17.25" thickBot="1">
      <c r="A294" s="3"/>
      <c r="B294" s="4" t="s">
        <v>299</v>
      </c>
      <c r="C294" s="4">
        <v>0</v>
      </c>
      <c r="D294" s="4" t="s">
        <v>4</v>
      </c>
      <c r="F294" s="3"/>
      <c r="G294" s="4" t="s">
        <v>299</v>
      </c>
      <c r="H294" s="4">
        <v>3.9962686599999998E-2</v>
      </c>
      <c r="I294" s="4" t="s">
        <v>4</v>
      </c>
      <c r="O294" s="3"/>
      <c r="P294" s="4" t="s">
        <v>299</v>
      </c>
      <c r="Q294" s="4">
        <v>0.38244366600000002</v>
      </c>
      <c r="R294" s="4" t="s">
        <v>4</v>
      </c>
    </row>
    <row r="295" spans="1:18" ht="17.25" thickBot="1">
      <c r="A295" s="3"/>
      <c r="B295" s="4" t="s">
        <v>300</v>
      </c>
      <c r="C295" s="4">
        <v>0</v>
      </c>
      <c r="D295" s="4" t="s">
        <v>4</v>
      </c>
      <c r="F295" s="3"/>
      <c r="G295" s="4" t="s">
        <v>300</v>
      </c>
      <c r="H295" s="4">
        <v>4.0333822399999997E-2</v>
      </c>
      <c r="I295" s="4" t="s">
        <v>4</v>
      </c>
      <c r="O295" s="3"/>
      <c r="P295" s="4" t="s">
        <v>300</v>
      </c>
      <c r="Q295" s="4">
        <v>0.45637482400000001</v>
      </c>
      <c r="R295" s="4" t="s">
        <v>4</v>
      </c>
    </row>
    <row r="296" spans="1:18" ht="17.25" thickBot="1">
      <c r="A296" s="3"/>
      <c r="B296" s="4" t="s">
        <v>301</v>
      </c>
      <c r="C296" s="4">
        <v>0</v>
      </c>
      <c r="D296" s="4" t="s">
        <v>4</v>
      </c>
      <c r="F296" s="3"/>
      <c r="G296" s="4" t="s">
        <v>301</v>
      </c>
      <c r="H296" s="4">
        <v>4.0738537900000003E-2</v>
      </c>
      <c r="I296" s="4" t="s">
        <v>4</v>
      </c>
      <c r="O296" s="3"/>
      <c r="P296" s="4" t="s">
        <v>301</v>
      </c>
      <c r="Q296" s="4">
        <v>0.558753371</v>
      </c>
      <c r="R296" s="4" t="s">
        <v>4</v>
      </c>
    </row>
    <row r="297" spans="1:18" ht="17.25" thickBot="1">
      <c r="A297" s="3"/>
      <c r="B297" s="4" t="s">
        <v>302</v>
      </c>
      <c r="C297" s="4">
        <v>0</v>
      </c>
      <c r="D297" s="4" t="s">
        <v>4</v>
      </c>
      <c r="F297" s="3"/>
      <c r="G297" s="4" t="s">
        <v>302</v>
      </c>
      <c r="H297" s="4">
        <v>4.1302513300000003E-2</v>
      </c>
      <c r="I297" s="4" t="s">
        <v>4</v>
      </c>
      <c r="O297" s="3"/>
      <c r="P297" s="4" t="s">
        <v>302</v>
      </c>
      <c r="Q297" s="4">
        <v>0.65846311999999996</v>
      </c>
      <c r="R297" s="4" t="s">
        <v>4</v>
      </c>
    </row>
    <row r="298" spans="1:18" ht="17.25" thickBot="1">
      <c r="A298" s="3"/>
      <c r="B298" s="4" t="s">
        <v>303</v>
      </c>
      <c r="C298" s="4">
        <v>0</v>
      </c>
      <c r="D298" s="4" t="s">
        <v>4</v>
      </c>
      <c r="F298" s="3"/>
      <c r="G298" s="4" t="s">
        <v>303</v>
      </c>
      <c r="H298" s="4">
        <v>3.5707771800000003E-2</v>
      </c>
      <c r="I298" s="4" t="s">
        <v>4</v>
      </c>
      <c r="O298" s="3"/>
      <c r="P298" s="4" t="s">
        <v>303</v>
      </c>
      <c r="Q298" s="4">
        <v>0.68430173400000005</v>
      </c>
      <c r="R298" s="4" t="s">
        <v>4</v>
      </c>
    </row>
    <row r="299" spans="1:18" ht="17.25" thickBot="1">
      <c r="A299" s="3"/>
      <c r="B299" s="4" t="s">
        <v>304</v>
      </c>
      <c r="C299" s="4">
        <v>0</v>
      </c>
      <c r="D299" s="4" t="s">
        <v>4</v>
      </c>
      <c r="F299" s="3"/>
      <c r="G299" s="4" t="s">
        <v>304</v>
      </c>
      <c r="H299" s="4">
        <v>2.88140718E-2</v>
      </c>
      <c r="I299" s="4" t="s">
        <v>4</v>
      </c>
      <c r="O299" s="3"/>
      <c r="P299" s="4" t="s">
        <v>304</v>
      </c>
      <c r="Q299" s="4">
        <v>0.63879364699999996</v>
      </c>
      <c r="R299" s="4" t="s">
        <v>4</v>
      </c>
    </row>
    <row r="300" spans="1:18" ht="17.25" thickBot="1">
      <c r="A300" s="3"/>
      <c r="B300" s="4" t="s">
        <v>305</v>
      </c>
      <c r="C300" s="4">
        <v>0</v>
      </c>
      <c r="D300" s="4" t="s">
        <v>4</v>
      </c>
      <c r="F300" s="3"/>
      <c r="G300" s="4" t="s">
        <v>305</v>
      </c>
      <c r="H300" s="4">
        <v>2.1093290300000001E-2</v>
      </c>
      <c r="I300" s="4" t="s">
        <v>4</v>
      </c>
      <c r="O300" s="3"/>
      <c r="P300" s="4" t="s">
        <v>305</v>
      </c>
      <c r="Q300" s="4">
        <v>0.52576845900000002</v>
      </c>
      <c r="R300" s="4" t="s">
        <v>4</v>
      </c>
    </row>
    <row r="301" spans="1:18" ht="17.25" thickBot="1">
      <c r="A301" s="3"/>
      <c r="B301" s="4" t="s">
        <v>306</v>
      </c>
      <c r="C301" s="4">
        <v>0</v>
      </c>
      <c r="D301" s="4" t="s">
        <v>4</v>
      </c>
      <c r="F301" s="3"/>
      <c r="G301" s="4" t="s">
        <v>306</v>
      </c>
      <c r="H301" s="4">
        <v>1.2810923199999999E-2</v>
      </c>
      <c r="I301" s="4" t="s">
        <v>4</v>
      </c>
      <c r="O301" s="3"/>
      <c r="P301" s="4" t="s">
        <v>306</v>
      </c>
      <c r="Q301" s="4">
        <v>0.42022463700000001</v>
      </c>
      <c r="R301" s="4" t="s">
        <v>4</v>
      </c>
    </row>
    <row r="302" spans="1:18" ht="17.25" thickBot="1">
      <c r="A302" s="3"/>
      <c r="B302" s="4" t="s">
        <v>338</v>
      </c>
      <c r="C302" s="4">
        <v>0</v>
      </c>
      <c r="D302" s="4" t="s">
        <v>4</v>
      </c>
      <c r="F302" s="3"/>
      <c r="G302" s="4" t="s">
        <v>338</v>
      </c>
      <c r="H302" s="4">
        <v>6.2806471299999998E-3</v>
      </c>
      <c r="I302" s="4" t="s">
        <v>4</v>
      </c>
      <c r="O302" s="3"/>
      <c r="P302" s="4" t="s">
        <v>338</v>
      </c>
      <c r="Q302" s="4">
        <v>0.32151257999999999</v>
      </c>
      <c r="R302" s="4" t="s">
        <v>4</v>
      </c>
    </row>
    <row r="303" spans="1:18" ht="17.25" thickBot="1">
      <c r="A303" s="3"/>
      <c r="B303" s="4" t="s">
        <v>339</v>
      </c>
      <c r="C303" s="4">
        <v>0</v>
      </c>
      <c r="D303" s="4" t="s">
        <v>4</v>
      </c>
      <c r="F303" s="3"/>
      <c r="G303" s="4" t="s">
        <v>339</v>
      </c>
      <c r="H303" s="4">
        <v>5.0909789300000001E-3</v>
      </c>
      <c r="I303" s="4" t="s">
        <v>4</v>
      </c>
      <c r="O303" s="3"/>
      <c r="P303" s="4" t="s">
        <v>339</v>
      </c>
      <c r="Q303" s="4">
        <v>0.24927793400000001</v>
      </c>
      <c r="R303" s="4" t="s">
        <v>4</v>
      </c>
    </row>
    <row r="304" spans="1:18" ht="17.25" thickBot="1">
      <c r="A304" s="3"/>
      <c r="B304" s="4" t="s">
        <v>340</v>
      </c>
      <c r="C304" s="4">
        <v>0</v>
      </c>
      <c r="D304" s="4" t="s">
        <v>4</v>
      </c>
      <c r="F304" s="3"/>
      <c r="G304" s="4" t="s">
        <v>340</v>
      </c>
      <c r="H304" s="4">
        <v>3.8046534199999999E-3</v>
      </c>
      <c r="I304" s="4" t="s">
        <v>4</v>
      </c>
      <c r="O304" s="3"/>
      <c r="P304" s="4" t="s">
        <v>340</v>
      </c>
      <c r="Q304" s="4">
        <v>0.17273213000000001</v>
      </c>
      <c r="R304" s="4" t="s">
        <v>4</v>
      </c>
    </row>
    <row r="305" spans="1:18" ht="17.25" thickBot="1">
      <c r="A305" s="3"/>
      <c r="B305" s="4" t="s">
        <v>341</v>
      </c>
      <c r="C305" s="4">
        <v>0</v>
      </c>
      <c r="D305" s="4" t="s">
        <v>4</v>
      </c>
      <c r="F305" s="3"/>
      <c r="G305" s="4" t="s">
        <v>341</v>
      </c>
      <c r="H305" s="4">
        <v>2.5520455099999999E-3</v>
      </c>
      <c r="I305" s="4" t="s">
        <v>4</v>
      </c>
      <c r="O305" s="3"/>
      <c r="P305" s="4" t="s">
        <v>341</v>
      </c>
      <c r="Q305" s="4">
        <v>9.0108647900000005E-2</v>
      </c>
      <c r="R305" s="4" t="s">
        <v>4</v>
      </c>
    </row>
    <row r="306" spans="1:18" ht="17.25" thickBot="1">
      <c r="A306" s="3"/>
      <c r="B306" s="4" t="s">
        <v>342</v>
      </c>
      <c r="C306" s="4">
        <v>0</v>
      </c>
      <c r="D306" s="4" t="s">
        <v>4</v>
      </c>
      <c r="F306" s="3"/>
      <c r="G306" s="4" t="s">
        <v>342</v>
      </c>
      <c r="H306" s="4">
        <v>1.2883859500000001E-3</v>
      </c>
      <c r="I306" s="4" t="s">
        <v>4</v>
      </c>
      <c r="O306" s="3"/>
      <c r="P306" s="4" t="s">
        <v>342</v>
      </c>
      <c r="Q306" s="4">
        <v>4.0116526200000002E-2</v>
      </c>
      <c r="R306" s="4" t="s">
        <v>4</v>
      </c>
    </row>
    <row r="307" spans="1:18" ht="17.25" thickBot="1">
      <c r="A307" s="3"/>
      <c r="B307" s="4" t="s">
        <v>343</v>
      </c>
      <c r="C307" s="4">
        <v>0</v>
      </c>
      <c r="D307" s="4" t="s">
        <v>4</v>
      </c>
      <c r="F307" s="3"/>
      <c r="G307" s="4" t="s">
        <v>343</v>
      </c>
      <c r="H307" s="4">
        <v>0</v>
      </c>
      <c r="I307" s="4" t="s">
        <v>4</v>
      </c>
      <c r="O307" s="3"/>
      <c r="P307" s="4" t="s">
        <v>343</v>
      </c>
      <c r="Q307" s="4">
        <v>0</v>
      </c>
      <c r="R307" s="4" t="s">
        <v>4</v>
      </c>
    </row>
    <row r="308" spans="1:18" ht="17.25" thickBot="1">
      <c r="A308" s="3"/>
      <c r="B308" s="4" t="s">
        <v>344</v>
      </c>
      <c r="C308" s="4">
        <v>0</v>
      </c>
      <c r="D308" s="4" t="s">
        <v>4</v>
      </c>
      <c r="F308" s="3"/>
      <c r="G308" s="4" t="s">
        <v>344</v>
      </c>
      <c r="H308" s="4">
        <v>0</v>
      </c>
      <c r="I308" s="4" t="s">
        <v>4</v>
      </c>
      <c r="O308" s="3"/>
      <c r="P308" s="4" t="s">
        <v>344</v>
      </c>
      <c r="Q308" s="4">
        <v>0</v>
      </c>
      <c r="R308" s="4" t="s">
        <v>4</v>
      </c>
    </row>
    <row r="309" spans="1:18" ht="17.25" thickBot="1">
      <c r="A309" s="3"/>
      <c r="B309" s="4" t="s">
        <v>345</v>
      </c>
      <c r="C309" s="4">
        <v>0</v>
      </c>
      <c r="D309" s="4" t="s">
        <v>4</v>
      </c>
      <c r="F309" s="3"/>
      <c r="G309" s="4" t="s">
        <v>345</v>
      </c>
      <c r="H309" s="4">
        <v>0</v>
      </c>
      <c r="I309" s="4" t="s">
        <v>4</v>
      </c>
      <c r="O309" s="3"/>
      <c r="P309" s="4" t="s">
        <v>345</v>
      </c>
      <c r="Q309" s="4">
        <v>0</v>
      </c>
      <c r="R309" s="4" t="s">
        <v>4</v>
      </c>
    </row>
    <row r="310" spans="1:18" ht="17.25" thickBot="1">
      <c r="A310" s="3"/>
      <c r="B310" s="4" t="s">
        <v>346</v>
      </c>
      <c r="C310" s="4">
        <v>0</v>
      </c>
      <c r="D310" s="4" t="s">
        <v>4</v>
      </c>
      <c r="F310" s="3"/>
      <c r="G310" s="4" t="s">
        <v>346</v>
      </c>
      <c r="H310" s="4">
        <v>0</v>
      </c>
      <c r="I310" s="4" t="s">
        <v>4</v>
      </c>
      <c r="O310" s="3"/>
      <c r="P310" s="4" t="s">
        <v>346</v>
      </c>
      <c r="Q310" s="4">
        <v>0</v>
      </c>
      <c r="R310" s="4" t="s">
        <v>4</v>
      </c>
    </row>
    <row r="311" spans="1:18" ht="17.25" thickBot="1">
      <c r="A311" s="3"/>
      <c r="B311" s="4" t="s">
        <v>347</v>
      </c>
      <c r="C311" s="4">
        <v>0</v>
      </c>
      <c r="D311" s="4" t="s">
        <v>4</v>
      </c>
      <c r="F311" s="3"/>
      <c r="G311" s="4" t="s">
        <v>347</v>
      </c>
      <c r="H311" s="4">
        <v>0</v>
      </c>
      <c r="I311" s="4" t="s">
        <v>4</v>
      </c>
      <c r="O311" s="3"/>
      <c r="P311" s="4" t="s">
        <v>347</v>
      </c>
      <c r="Q311" s="4">
        <v>0</v>
      </c>
      <c r="R311" s="4" t="s">
        <v>4</v>
      </c>
    </row>
    <row r="312" spans="1:18" ht="17.25" thickBot="1">
      <c r="A312" s="3"/>
      <c r="B312" s="4" t="s">
        <v>348</v>
      </c>
      <c r="C312" s="4">
        <v>0</v>
      </c>
      <c r="D312" s="4" t="s">
        <v>4</v>
      </c>
      <c r="F312" s="3"/>
      <c r="G312" s="4" t="s">
        <v>348</v>
      </c>
      <c r="H312" s="4">
        <v>0</v>
      </c>
      <c r="I312" s="4" t="s">
        <v>4</v>
      </c>
      <c r="O312" s="3"/>
      <c r="P312" s="4" t="s">
        <v>348</v>
      </c>
      <c r="Q312" s="4">
        <v>0</v>
      </c>
      <c r="R312" s="4" t="s">
        <v>4</v>
      </c>
    </row>
    <row r="313" spans="1:18" ht="17.25" thickBot="1">
      <c r="A313" s="3"/>
      <c r="B313" s="4" t="s">
        <v>349</v>
      </c>
      <c r="C313" s="4">
        <v>0</v>
      </c>
      <c r="D313" s="4" t="s">
        <v>4</v>
      </c>
      <c r="F313" s="3"/>
      <c r="G313" s="4" t="s">
        <v>349</v>
      </c>
      <c r="H313" s="4">
        <v>1.2468007599999999E-3</v>
      </c>
      <c r="I313" s="4" t="s">
        <v>4</v>
      </c>
      <c r="O313" s="3"/>
      <c r="P313" s="4" t="s">
        <v>349</v>
      </c>
      <c r="Q313" s="4">
        <v>0</v>
      </c>
      <c r="R313" s="4" t="s">
        <v>4</v>
      </c>
    </row>
    <row r="314" spans="1:18" ht="17.25" thickBot="1">
      <c r="A314" s="3"/>
      <c r="B314" s="4" t="s">
        <v>350</v>
      </c>
      <c r="C314" s="4">
        <v>0</v>
      </c>
      <c r="D314" s="4" t="s">
        <v>4</v>
      </c>
      <c r="F314" s="3"/>
      <c r="G314" s="4" t="s">
        <v>350</v>
      </c>
      <c r="H314" s="4">
        <v>2.5509216399999999E-3</v>
      </c>
      <c r="I314" s="4" t="s">
        <v>4</v>
      </c>
      <c r="O314" s="3"/>
      <c r="P314" s="4" t="s">
        <v>350</v>
      </c>
      <c r="Q314" s="4">
        <v>0</v>
      </c>
      <c r="R314" s="4" t="s">
        <v>4</v>
      </c>
    </row>
    <row r="315" spans="1:18" ht="17.25" thickBot="1">
      <c r="A315" s="3"/>
      <c r="B315" s="4" t="s">
        <v>351</v>
      </c>
      <c r="C315" s="4">
        <v>0</v>
      </c>
      <c r="D315" s="4" t="s">
        <v>4</v>
      </c>
      <c r="F315" s="3"/>
      <c r="G315" s="4" t="s">
        <v>351</v>
      </c>
      <c r="H315" s="4">
        <v>3.7405896000000001E-3</v>
      </c>
      <c r="I315" s="4" t="s">
        <v>4</v>
      </c>
      <c r="O315" s="3"/>
      <c r="P315" s="4" t="s">
        <v>351</v>
      </c>
      <c r="Q315" s="4">
        <v>0</v>
      </c>
      <c r="R315" s="4" t="s">
        <v>4</v>
      </c>
    </row>
    <row r="316" spans="1:18" ht="17.25" thickBot="1">
      <c r="A316" s="3"/>
      <c r="B316" s="4" t="s">
        <v>352</v>
      </c>
      <c r="C316" s="4">
        <v>0</v>
      </c>
      <c r="D316" s="4" t="s">
        <v>4</v>
      </c>
      <c r="F316" s="3"/>
      <c r="G316" s="4" t="s">
        <v>352</v>
      </c>
      <c r="H316" s="4">
        <v>4.9302577999999998E-3</v>
      </c>
      <c r="I316" s="4" t="s">
        <v>4</v>
      </c>
      <c r="O316" s="3"/>
      <c r="P316" s="4" t="s">
        <v>352</v>
      </c>
      <c r="Q316" s="4">
        <v>0</v>
      </c>
      <c r="R316" s="4" t="s">
        <v>4</v>
      </c>
    </row>
    <row r="317" spans="1:18" ht="17.25" thickBot="1">
      <c r="A317" s="3"/>
      <c r="B317" s="4" t="s">
        <v>353</v>
      </c>
      <c r="C317" s="4">
        <v>0</v>
      </c>
      <c r="D317" s="4" t="s">
        <v>4</v>
      </c>
      <c r="F317" s="3"/>
      <c r="G317" s="4" t="s">
        <v>353</v>
      </c>
      <c r="H317" s="4">
        <v>6.1199255299999996E-3</v>
      </c>
      <c r="I317" s="4" t="s">
        <v>4</v>
      </c>
      <c r="O317" s="3"/>
      <c r="P317" s="4" t="s">
        <v>353</v>
      </c>
      <c r="Q317" s="4">
        <v>0</v>
      </c>
      <c r="R317" s="4" t="s">
        <v>4</v>
      </c>
    </row>
    <row r="318" spans="1:18" ht="17.25" thickBot="1">
      <c r="A318" s="3"/>
      <c r="B318" s="4" t="s">
        <v>354</v>
      </c>
      <c r="C318" s="4">
        <v>0</v>
      </c>
      <c r="D318" s="4" t="s">
        <v>4</v>
      </c>
      <c r="F318" s="3"/>
      <c r="G318" s="4" t="s">
        <v>354</v>
      </c>
      <c r="H318" s="4">
        <v>7.4016661399999998E-3</v>
      </c>
      <c r="I318" s="4" t="s">
        <v>4</v>
      </c>
      <c r="O318" s="3"/>
      <c r="P318" s="4" t="s">
        <v>354</v>
      </c>
      <c r="Q318" s="4">
        <v>0</v>
      </c>
      <c r="R318" s="4" t="s">
        <v>4</v>
      </c>
    </row>
    <row r="319" spans="1:18" ht="17.25" thickBot="1">
      <c r="A319" s="3"/>
      <c r="B319" s="4" t="s">
        <v>355</v>
      </c>
      <c r="C319" s="4">
        <v>0</v>
      </c>
      <c r="D319" s="4" t="s">
        <v>4</v>
      </c>
      <c r="F319" s="3"/>
      <c r="G319" s="4" t="s">
        <v>355</v>
      </c>
      <c r="H319" s="4">
        <v>1.42709967E-2</v>
      </c>
      <c r="I319" s="4" t="s">
        <v>4</v>
      </c>
      <c r="O319" s="3"/>
      <c r="P319" s="4" t="s">
        <v>355</v>
      </c>
      <c r="Q319" s="4">
        <v>0</v>
      </c>
      <c r="R319" s="4" t="s">
        <v>4</v>
      </c>
    </row>
    <row r="320" spans="1:18" ht="17.25" thickBot="1">
      <c r="A320" s="3"/>
      <c r="B320" s="4" t="s">
        <v>356</v>
      </c>
      <c r="C320" s="4">
        <v>0</v>
      </c>
      <c r="D320" s="4" t="s">
        <v>4</v>
      </c>
      <c r="F320" s="3"/>
      <c r="G320" s="4" t="s">
        <v>356</v>
      </c>
      <c r="H320" s="4">
        <v>2.7556056200000002E-2</v>
      </c>
      <c r="I320" s="4" t="s">
        <v>4</v>
      </c>
      <c r="O320" s="3"/>
      <c r="P320" s="4" t="s">
        <v>356</v>
      </c>
      <c r="Q320" s="4">
        <v>0</v>
      </c>
      <c r="R320" s="4" t="s">
        <v>4</v>
      </c>
    </row>
    <row r="321" spans="1:18" ht="17.25" thickBot="1">
      <c r="A321" s="3"/>
      <c r="B321" s="4" t="s">
        <v>357</v>
      </c>
      <c r="C321" s="4">
        <v>0</v>
      </c>
      <c r="D321" s="4" t="s">
        <v>4</v>
      </c>
      <c r="F321" s="3"/>
      <c r="G321" s="4" t="s">
        <v>357</v>
      </c>
      <c r="H321" s="4">
        <v>4.2245179399999999E-2</v>
      </c>
      <c r="I321" s="4" t="s">
        <v>4</v>
      </c>
      <c r="O321" s="3"/>
      <c r="P321" s="4" t="s">
        <v>357</v>
      </c>
      <c r="Q321" s="4">
        <v>0</v>
      </c>
      <c r="R321" s="4" t="s">
        <v>4</v>
      </c>
    </row>
    <row r="322" spans="1:18" ht="17.25" thickBot="1">
      <c r="A322" s="3"/>
      <c r="B322" s="4" t="s">
        <v>358</v>
      </c>
      <c r="C322" s="4">
        <v>0</v>
      </c>
      <c r="D322" s="4" t="s">
        <v>4</v>
      </c>
      <c r="F322" s="3"/>
      <c r="G322" s="4" t="s">
        <v>358</v>
      </c>
      <c r="H322" s="4">
        <v>8.7425269200000003E-2</v>
      </c>
      <c r="I322" s="4" t="s">
        <v>4</v>
      </c>
      <c r="O322" s="3"/>
      <c r="P322" s="4" t="s">
        <v>358</v>
      </c>
      <c r="Q322" s="4">
        <v>0</v>
      </c>
      <c r="R322" s="4" t="s">
        <v>4</v>
      </c>
    </row>
    <row r="323" spans="1:18" ht="17.25" thickBot="1">
      <c r="A323" s="3"/>
      <c r="B323" s="4" t="s">
        <v>359</v>
      </c>
      <c r="C323" s="4">
        <v>0</v>
      </c>
      <c r="D323" s="4" t="s">
        <v>4</v>
      </c>
      <c r="F323" s="3"/>
      <c r="G323" s="4" t="s">
        <v>359</v>
      </c>
      <c r="H323" s="4">
        <v>0.135060504</v>
      </c>
      <c r="I323" s="4" t="s">
        <v>4</v>
      </c>
      <c r="O323" s="3"/>
      <c r="P323" s="4" t="s">
        <v>359</v>
      </c>
      <c r="Q323" s="4">
        <v>0</v>
      </c>
      <c r="R323" s="4" t="s">
        <v>4</v>
      </c>
    </row>
    <row r="324" spans="1:18" ht="17.25" thickBot="1">
      <c r="A324" s="3"/>
      <c r="B324" s="4" t="s">
        <v>360</v>
      </c>
      <c r="C324" s="4">
        <v>0</v>
      </c>
      <c r="D324" s="4" t="s">
        <v>4</v>
      </c>
      <c r="F324" s="3"/>
      <c r="G324" s="4" t="s">
        <v>360</v>
      </c>
      <c r="H324" s="4">
        <v>0.17827564500000001</v>
      </c>
      <c r="I324" s="4" t="s">
        <v>4</v>
      </c>
      <c r="O324" s="3"/>
      <c r="P324" s="4" t="s">
        <v>360</v>
      </c>
      <c r="Q324" s="4">
        <v>0</v>
      </c>
      <c r="R324" s="4" t="s">
        <v>4</v>
      </c>
    </row>
    <row r="325" spans="1:18" ht="17.25" thickBot="1">
      <c r="A325" s="3"/>
      <c r="B325" s="4" t="s">
        <v>361</v>
      </c>
      <c r="C325" s="4">
        <v>0</v>
      </c>
      <c r="D325" s="4" t="s">
        <v>4</v>
      </c>
      <c r="F325" s="3"/>
      <c r="G325" s="4" t="s">
        <v>361</v>
      </c>
      <c r="H325" s="4">
        <v>0.218256056</v>
      </c>
      <c r="I325" s="4" t="s">
        <v>4</v>
      </c>
      <c r="O325" s="3"/>
      <c r="P325" s="4" t="s">
        <v>361</v>
      </c>
      <c r="Q325" s="4">
        <v>0</v>
      </c>
      <c r="R325" s="4" t="s">
        <v>4</v>
      </c>
    </row>
    <row r="326" spans="1:18" ht="17.25" thickBot="1">
      <c r="A326" s="3"/>
      <c r="B326" s="4" t="s">
        <v>362</v>
      </c>
      <c r="C326" s="4">
        <v>0</v>
      </c>
      <c r="D326" s="4" t="s">
        <v>4</v>
      </c>
      <c r="F326" s="3"/>
      <c r="G326" s="4" t="s">
        <v>362</v>
      </c>
      <c r="H326" s="4">
        <v>0.22885538599999999</v>
      </c>
      <c r="I326" s="4" t="s">
        <v>4</v>
      </c>
      <c r="O326" s="3"/>
      <c r="P326" s="4" t="s">
        <v>362</v>
      </c>
      <c r="Q326" s="4">
        <v>0</v>
      </c>
      <c r="R326" s="4" t="s">
        <v>4</v>
      </c>
    </row>
    <row r="327" spans="1:18" ht="17.25" thickBot="1">
      <c r="A327" s="3"/>
      <c r="B327" s="4" t="s">
        <v>363</v>
      </c>
      <c r="C327" s="4">
        <v>0</v>
      </c>
      <c r="D327" s="4" t="s">
        <v>4</v>
      </c>
      <c r="F327" s="3"/>
      <c r="G327" s="4" t="s">
        <v>363</v>
      </c>
      <c r="H327" s="4">
        <v>0.197549999</v>
      </c>
      <c r="I327" s="4" t="s">
        <v>4</v>
      </c>
      <c r="O327" s="3"/>
      <c r="P327" s="4" t="s">
        <v>363</v>
      </c>
      <c r="Q327" s="4">
        <v>0</v>
      </c>
      <c r="R327" s="4" t="s">
        <v>4</v>
      </c>
    </row>
    <row r="328" spans="1:18" ht="17.25" thickBot="1">
      <c r="A328" s="3"/>
      <c r="B328" s="4" t="s">
        <v>364</v>
      </c>
      <c r="C328" s="4">
        <v>0</v>
      </c>
      <c r="D328" s="4" t="s">
        <v>4</v>
      </c>
      <c r="F328" s="3"/>
      <c r="G328" s="4" t="s">
        <v>364</v>
      </c>
      <c r="H328" s="4">
        <v>0.159905821</v>
      </c>
      <c r="I328" s="4" t="s">
        <v>4</v>
      </c>
      <c r="O328" s="3"/>
      <c r="P328" s="4" t="s">
        <v>364</v>
      </c>
      <c r="Q328" s="4">
        <v>0</v>
      </c>
      <c r="R328" s="4" t="s">
        <v>4</v>
      </c>
    </row>
    <row r="329" spans="1:18" ht="17.25" thickBot="1">
      <c r="A329" s="3"/>
      <c r="B329" s="4" t="s">
        <v>365</v>
      </c>
      <c r="C329" s="4">
        <v>0</v>
      </c>
      <c r="D329" s="4" t="s">
        <v>4</v>
      </c>
      <c r="F329" s="3"/>
      <c r="G329" s="4" t="s">
        <v>365</v>
      </c>
      <c r="H329" s="4">
        <v>0.123214148</v>
      </c>
      <c r="I329" s="4" t="s">
        <v>4</v>
      </c>
      <c r="O329" s="3"/>
      <c r="P329" s="4" t="s">
        <v>365</v>
      </c>
      <c r="Q329" s="4">
        <v>0</v>
      </c>
      <c r="R329" s="4" t="s">
        <v>4</v>
      </c>
    </row>
    <row r="330" spans="1:18" ht="17.25" thickBot="1">
      <c r="A330" s="3"/>
      <c r="B330" s="4" t="s">
        <v>366</v>
      </c>
      <c r="C330" s="4">
        <v>0</v>
      </c>
      <c r="D330" s="4" t="s">
        <v>4</v>
      </c>
      <c r="F330" s="3"/>
      <c r="G330" s="4" t="s">
        <v>366</v>
      </c>
      <c r="H330" s="4">
        <v>9.3835555000000001E-2</v>
      </c>
      <c r="I330" s="4" t="s">
        <v>4</v>
      </c>
      <c r="O330" s="3"/>
      <c r="P330" s="4" t="s">
        <v>366</v>
      </c>
      <c r="Q330" s="4">
        <v>0</v>
      </c>
      <c r="R330" s="4" t="s">
        <v>4</v>
      </c>
    </row>
    <row r="331" spans="1:18" ht="17.25" thickBot="1">
      <c r="A331" s="3"/>
      <c r="B331" s="4" t="s">
        <v>367</v>
      </c>
      <c r="C331" s="4">
        <v>0</v>
      </c>
      <c r="D331" s="4" t="s">
        <v>4</v>
      </c>
      <c r="F331" s="3"/>
      <c r="G331" s="4" t="s">
        <v>367</v>
      </c>
      <c r="H331" s="4">
        <v>7.7790506199999998E-2</v>
      </c>
      <c r="I331" s="4" t="s">
        <v>4</v>
      </c>
      <c r="O331" s="3"/>
      <c r="P331" s="4" t="s">
        <v>367</v>
      </c>
      <c r="Q331" s="4">
        <v>0</v>
      </c>
      <c r="R331" s="4" t="s">
        <v>4</v>
      </c>
    </row>
    <row r="332" spans="1:18" ht="17.25" thickBot="1">
      <c r="A332" s="3"/>
      <c r="B332" s="4" t="s">
        <v>368</v>
      </c>
      <c r="C332" s="4">
        <v>0</v>
      </c>
      <c r="D332" s="4" t="s">
        <v>4</v>
      </c>
      <c r="F332" s="3"/>
      <c r="G332" s="4" t="s">
        <v>368</v>
      </c>
      <c r="H332" s="4">
        <v>6.1802323899999997E-2</v>
      </c>
      <c r="I332" s="4" t="s">
        <v>4</v>
      </c>
      <c r="O332" s="3"/>
      <c r="P332" s="4" t="s">
        <v>368</v>
      </c>
      <c r="Q332" s="4">
        <v>0</v>
      </c>
      <c r="R332" s="4" t="s">
        <v>4</v>
      </c>
    </row>
    <row r="333" spans="1:18" ht="17.25" thickBot="1">
      <c r="A333" s="3"/>
      <c r="B333" s="4" t="s">
        <v>369</v>
      </c>
      <c r="C333" s="4">
        <v>0</v>
      </c>
      <c r="D333" s="4" t="s">
        <v>4</v>
      </c>
      <c r="F333" s="3"/>
      <c r="G333" s="4" t="s">
        <v>369</v>
      </c>
      <c r="H333" s="4">
        <v>4.9431510300000002E-2</v>
      </c>
      <c r="I333" s="4" t="s">
        <v>4</v>
      </c>
      <c r="O333" s="3"/>
      <c r="P333" s="4" t="s">
        <v>369</v>
      </c>
      <c r="Q333" s="4">
        <v>0</v>
      </c>
      <c r="R333" s="4" t="s">
        <v>4</v>
      </c>
    </row>
    <row r="334" spans="1:18" ht="17.25" thickBot="1">
      <c r="A334" s="3"/>
      <c r="B334" s="4" t="s">
        <v>370</v>
      </c>
      <c r="C334" s="4">
        <v>0</v>
      </c>
      <c r="D334" s="4" t="s">
        <v>4</v>
      </c>
      <c r="F334" s="3"/>
      <c r="G334" s="4" t="s">
        <v>370</v>
      </c>
      <c r="H334" s="4">
        <v>3.6880932700000001E-2</v>
      </c>
      <c r="I334" s="4" t="s">
        <v>4</v>
      </c>
      <c r="O334" s="3"/>
      <c r="P334" s="4" t="s">
        <v>370</v>
      </c>
      <c r="Q334" s="4">
        <v>0</v>
      </c>
      <c r="R334" s="4" t="s">
        <v>4</v>
      </c>
    </row>
    <row r="335" spans="1:18" ht="17.25" thickBot="1">
      <c r="A335" s="3"/>
      <c r="B335" s="4" t="s">
        <v>371</v>
      </c>
      <c r="C335" s="4">
        <v>0</v>
      </c>
      <c r="D335" s="4" t="s">
        <v>4</v>
      </c>
      <c r="F335" s="3"/>
      <c r="G335" s="4" t="s">
        <v>371</v>
      </c>
      <c r="H335" s="4">
        <v>2.4290517000000001E-2</v>
      </c>
      <c r="I335" s="4" t="s">
        <v>4</v>
      </c>
      <c r="O335" s="3"/>
      <c r="P335" s="4" t="s">
        <v>371</v>
      </c>
      <c r="Q335" s="4">
        <v>0</v>
      </c>
      <c r="R335" s="4" t="s">
        <v>4</v>
      </c>
    </row>
    <row r="336" spans="1:18" ht="17.25" thickBot="1">
      <c r="A336" s="3"/>
      <c r="B336" s="4" t="s">
        <v>372</v>
      </c>
      <c r="C336" s="4">
        <v>0</v>
      </c>
      <c r="D336" s="4" t="s">
        <v>4</v>
      </c>
      <c r="F336" s="3"/>
      <c r="G336" s="4" t="s">
        <v>372</v>
      </c>
      <c r="H336" s="4">
        <v>1.3926575E-2</v>
      </c>
      <c r="I336" s="4" t="s">
        <v>4</v>
      </c>
      <c r="O336" s="3"/>
      <c r="P336" s="4" t="s">
        <v>372</v>
      </c>
      <c r="Q336" s="4">
        <v>0</v>
      </c>
      <c r="R336" s="4" t="s">
        <v>4</v>
      </c>
    </row>
    <row r="337" spans="1:18" ht="17.25" thickBot="1">
      <c r="A337" s="3"/>
      <c r="B337" s="4" t="s">
        <v>373</v>
      </c>
      <c r="C337" s="4">
        <v>0</v>
      </c>
      <c r="D337" s="4" t="s">
        <v>4</v>
      </c>
      <c r="F337" s="3"/>
      <c r="G337" s="4" t="s">
        <v>373</v>
      </c>
      <c r="H337" s="4">
        <v>7.5665968500000002E-3</v>
      </c>
      <c r="I337" s="4" t="s">
        <v>4</v>
      </c>
      <c r="O337" s="3"/>
      <c r="P337" s="4" t="s">
        <v>373</v>
      </c>
      <c r="Q337" s="4">
        <v>0</v>
      </c>
      <c r="R337" s="4" t="s">
        <v>4</v>
      </c>
    </row>
    <row r="338" spans="1:18" ht="17.25" thickBot="1">
      <c r="A338" s="3"/>
      <c r="B338" s="4" t="s">
        <v>374</v>
      </c>
      <c r="C338" s="4">
        <v>0</v>
      </c>
      <c r="D338" s="4" t="s">
        <v>4</v>
      </c>
      <c r="F338" s="3"/>
      <c r="G338" s="4" t="s">
        <v>374</v>
      </c>
      <c r="H338" s="4">
        <v>7.5617260300000003E-3</v>
      </c>
      <c r="I338" s="4" t="s">
        <v>4</v>
      </c>
      <c r="O338" s="3"/>
      <c r="P338" s="4" t="s">
        <v>374</v>
      </c>
      <c r="Q338" s="4">
        <v>0</v>
      </c>
      <c r="R338" s="4" t="s">
        <v>4</v>
      </c>
    </row>
    <row r="339" spans="1:18" ht="17.25" thickBot="1">
      <c r="A339" s="3"/>
      <c r="B339" s="4" t="s">
        <v>375</v>
      </c>
      <c r="C339" s="4">
        <v>0</v>
      </c>
      <c r="D339" s="4" t="s">
        <v>4</v>
      </c>
      <c r="F339" s="3"/>
      <c r="G339" s="4" t="s">
        <v>375</v>
      </c>
      <c r="H339" s="4">
        <v>7.5469287100000003E-3</v>
      </c>
      <c r="I339" s="4" t="s">
        <v>4</v>
      </c>
      <c r="O339" s="3"/>
      <c r="P339" s="4" t="s">
        <v>375</v>
      </c>
      <c r="Q339" s="4">
        <v>0</v>
      </c>
      <c r="R339" s="4" t="s">
        <v>4</v>
      </c>
    </row>
    <row r="340" spans="1:18" ht="17.25" thickBot="1">
      <c r="A340" s="3"/>
      <c r="B340" s="4" t="s">
        <v>376</v>
      </c>
      <c r="C340" s="4">
        <v>0</v>
      </c>
      <c r="D340" s="4" t="s">
        <v>4</v>
      </c>
      <c r="F340" s="3"/>
      <c r="G340" s="4" t="s">
        <v>376</v>
      </c>
      <c r="H340" s="4">
        <v>7.5426199500000001E-3</v>
      </c>
      <c r="I340" s="4" t="s">
        <v>4</v>
      </c>
      <c r="O340" s="3"/>
      <c r="P340" s="4" t="s">
        <v>376</v>
      </c>
      <c r="Q340" s="4">
        <v>0</v>
      </c>
      <c r="R340" s="4" t="s">
        <v>4</v>
      </c>
    </row>
    <row r="341" spans="1:18" ht="17.25" thickBot="1">
      <c r="A341" s="3"/>
      <c r="B341" s="4" t="s">
        <v>377</v>
      </c>
      <c r="C341" s="4">
        <v>0</v>
      </c>
      <c r="D341" s="4" t="s">
        <v>4</v>
      </c>
      <c r="F341" s="3"/>
      <c r="G341" s="4" t="s">
        <v>377</v>
      </c>
      <c r="H341" s="4">
        <v>7.5340038200000002E-3</v>
      </c>
      <c r="I341" s="4" t="s">
        <v>4</v>
      </c>
      <c r="O341" s="3"/>
      <c r="P341" s="4" t="s">
        <v>377</v>
      </c>
      <c r="Q341" s="4">
        <v>0</v>
      </c>
      <c r="R341" s="4" t="s">
        <v>4</v>
      </c>
    </row>
    <row r="342" spans="1:18" ht="17.25" thickBot="1">
      <c r="A342" s="3"/>
      <c r="B342" s="4" t="s">
        <v>378</v>
      </c>
      <c r="C342" s="4">
        <v>0</v>
      </c>
      <c r="D342" s="4" t="s">
        <v>4</v>
      </c>
      <c r="F342" s="3"/>
      <c r="G342" s="4" t="s">
        <v>378</v>
      </c>
      <c r="H342" s="4">
        <v>7.6279919600000003E-3</v>
      </c>
      <c r="I342" s="4" t="s">
        <v>4</v>
      </c>
      <c r="O342" s="3"/>
      <c r="P342" s="4" t="s">
        <v>378</v>
      </c>
      <c r="Q342" s="4">
        <v>0</v>
      </c>
      <c r="R342" s="4" t="s">
        <v>4</v>
      </c>
    </row>
    <row r="343" spans="1:18" ht="17.25" thickBot="1">
      <c r="A343" s="3"/>
      <c r="B343" s="4" t="s">
        <v>379</v>
      </c>
      <c r="C343" s="4">
        <v>0</v>
      </c>
      <c r="D343" s="4" t="s">
        <v>4</v>
      </c>
      <c r="F343" s="3"/>
      <c r="G343" s="4" t="s">
        <v>379</v>
      </c>
      <c r="H343" s="4">
        <v>1.29642505E-2</v>
      </c>
      <c r="I343" s="4" t="s">
        <v>4</v>
      </c>
      <c r="O343" s="3"/>
      <c r="P343" s="4" t="s">
        <v>379</v>
      </c>
      <c r="Q343" s="4">
        <v>0</v>
      </c>
      <c r="R343" s="4" t="s">
        <v>4</v>
      </c>
    </row>
    <row r="344" spans="1:18" ht="17.25" thickBot="1">
      <c r="A344" s="3"/>
      <c r="B344" s="4" t="s">
        <v>380</v>
      </c>
      <c r="C344" s="4">
        <v>0</v>
      </c>
      <c r="D344" s="4" t="s">
        <v>4</v>
      </c>
      <c r="F344" s="3"/>
      <c r="G344" s="4" t="s">
        <v>380</v>
      </c>
      <c r="H344" s="4">
        <v>1.7795633500000001E-2</v>
      </c>
      <c r="I344" s="4" t="s">
        <v>4</v>
      </c>
      <c r="O344" s="3"/>
      <c r="P344" s="4" t="s">
        <v>380</v>
      </c>
      <c r="Q344" s="4">
        <v>0</v>
      </c>
      <c r="R344" s="4" t="s">
        <v>4</v>
      </c>
    </row>
    <row r="345" spans="1:18" ht="17.25" thickBot="1">
      <c r="A345" s="3"/>
      <c r="B345" s="4" t="s">
        <v>381</v>
      </c>
      <c r="C345" s="4">
        <v>0</v>
      </c>
      <c r="D345" s="4" t="s">
        <v>4</v>
      </c>
      <c r="F345" s="3"/>
      <c r="G345" s="4" t="s">
        <v>381</v>
      </c>
      <c r="H345" s="4">
        <v>2.3314110900000001E-2</v>
      </c>
      <c r="I345" s="4" t="s">
        <v>4</v>
      </c>
      <c r="O345" s="3"/>
      <c r="P345" s="4" t="s">
        <v>381</v>
      </c>
      <c r="Q345" s="4">
        <v>0</v>
      </c>
      <c r="R345" s="4" t="s">
        <v>4</v>
      </c>
    </row>
    <row r="346" spans="1:18" ht="17.25" thickBot="1">
      <c r="A346" s="3"/>
      <c r="B346" s="4" t="s">
        <v>382</v>
      </c>
      <c r="C346" s="4">
        <v>0</v>
      </c>
      <c r="D346" s="4" t="s">
        <v>4</v>
      </c>
      <c r="F346" s="3"/>
      <c r="G346" s="4" t="s">
        <v>382</v>
      </c>
      <c r="H346" s="4">
        <v>2.9669396600000002E-2</v>
      </c>
      <c r="I346" s="4" t="s">
        <v>4</v>
      </c>
      <c r="O346" s="3"/>
      <c r="P346" s="4" t="s">
        <v>382</v>
      </c>
      <c r="Q346" s="4">
        <v>0</v>
      </c>
      <c r="R346" s="4" t="s">
        <v>4</v>
      </c>
    </row>
    <row r="347" spans="1:18" ht="17.25" thickBot="1">
      <c r="A347" s="3"/>
      <c r="B347" s="4" t="s">
        <v>383</v>
      </c>
      <c r="C347" s="4">
        <v>0</v>
      </c>
      <c r="D347" s="4" t="s">
        <v>4</v>
      </c>
      <c r="F347" s="3"/>
      <c r="G347" s="4" t="s">
        <v>383</v>
      </c>
      <c r="H347" s="4">
        <v>3.6389511100000001E-2</v>
      </c>
      <c r="I347" s="4" t="s">
        <v>4</v>
      </c>
      <c r="O347" s="3"/>
      <c r="P347" s="4" t="s">
        <v>383</v>
      </c>
      <c r="Q347" s="4">
        <v>0</v>
      </c>
      <c r="R347" s="4" t="s">
        <v>4</v>
      </c>
    </row>
    <row r="348" spans="1:18" ht="17.25" thickBot="1">
      <c r="A348" s="3"/>
      <c r="B348" s="4" t="s">
        <v>384</v>
      </c>
      <c r="C348" s="4">
        <v>0</v>
      </c>
      <c r="D348" s="4" t="s">
        <v>4</v>
      </c>
      <c r="F348" s="3"/>
      <c r="G348" s="4" t="s">
        <v>384</v>
      </c>
      <c r="H348" s="4">
        <v>4.3276306200000003E-2</v>
      </c>
      <c r="I348" s="4" t="s">
        <v>4</v>
      </c>
      <c r="O348" s="3"/>
      <c r="P348" s="4" t="s">
        <v>384</v>
      </c>
      <c r="Q348" s="4">
        <v>0</v>
      </c>
      <c r="R348" s="4" t="s">
        <v>4</v>
      </c>
    </row>
    <row r="349" spans="1:18" ht="17.25" thickBot="1">
      <c r="A349" s="3"/>
      <c r="B349" s="4" t="s">
        <v>385</v>
      </c>
      <c r="C349" s="4">
        <v>0</v>
      </c>
      <c r="D349" s="4" t="s">
        <v>4</v>
      </c>
      <c r="F349" s="3"/>
      <c r="G349" s="4" t="s">
        <v>385</v>
      </c>
      <c r="H349" s="4">
        <v>4.3850041899999997E-2</v>
      </c>
      <c r="I349" s="4" t="s">
        <v>4</v>
      </c>
      <c r="O349" s="3"/>
      <c r="P349" s="4" t="s">
        <v>385</v>
      </c>
      <c r="Q349" s="4">
        <v>0</v>
      </c>
      <c r="R349" s="4" t="s">
        <v>4</v>
      </c>
    </row>
    <row r="350" spans="1:18" ht="17.25" thickBot="1">
      <c r="A350" s="3"/>
      <c r="B350" s="4" t="s">
        <v>386</v>
      </c>
      <c r="C350" s="4">
        <v>0</v>
      </c>
      <c r="D350" s="4" t="s">
        <v>4</v>
      </c>
      <c r="F350" s="3"/>
      <c r="G350" s="4" t="s">
        <v>386</v>
      </c>
      <c r="H350" s="4">
        <v>4.6896327299999999E-2</v>
      </c>
      <c r="I350" s="4" t="s">
        <v>4</v>
      </c>
      <c r="O350" s="3"/>
      <c r="P350" s="4" t="s">
        <v>386</v>
      </c>
      <c r="Q350" s="4">
        <v>0</v>
      </c>
      <c r="R350" s="4" t="s">
        <v>4</v>
      </c>
    </row>
    <row r="351" spans="1:18" ht="17.25" thickBot="1">
      <c r="A351" s="3"/>
      <c r="B351" s="4" t="s">
        <v>387</v>
      </c>
      <c r="C351" s="4">
        <v>0</v>
      </c>
      <c r="D351" s="4" t="s">
        <v>4</v>
      </c>
      <c r="F351" s="3"/>
      <c r="G351" s="4" t="s">
        <v>387</v>
      </c>
      <c r="H351" s="4">
        <v>4.9975756599999997E-2</v>
      </c>
      <c r="I351" s="4" t="s">
        <v>4</v>
      </c>
      <c r="O351" s="3"/>
      <c r="P351" s="4" t="s">
        <v>387</v>
      </c>
      <c r="Q351" s="4">
        <v>0</v>
      </c>
      <c r="R351" s="4" t="s">
        <v>4</v>
      </c>
    </row>
    <row r="352" spans="1:18" ht="17.25" thickBot="1">
      <c r="A352" s="3"/>
      <c r="B352" s="4" t="s">
        <v>388</v>
      </c>
      <c r="C352" s="4">
        <v>0</v>
      </c>
      <c r="D352" s="4" t="s">
        <v>4</v>
      </c>
      <c r="F352" s="3"/>
      <c r="G352" s="4" t="s">
        <v>388</v>
      </c>
      <c r="H352" s="4">
        <v>5.3134620200000003E-2</v>
      </c>
      <c r="I352" s="4" t="s">
        <v>4</v>
      </c>
      <c r="O352" s="3"/>
      <c r="P352" s="4" t="s">
        <v>388</v>
      </c>
      <c r="Q352" s="4">
        <v>0</v>
      </c>
      <c r="R352" s="4" t="s">
        <v>4</v>
      </c>
    </row>
    <row r="353" spans="1:18" ht="17.25" thickBot="1">
      <c r="A353" s="3"/>
      <c r="B353" s="4" t="s">
        <v>389</v>
      </c>
      <c r="C353" s="4">
        <v>0</v>
      </c>
      <c r="D353" s="4" t="s">
        <v>4</v>
      </c>
      <c r="F353" s="3"/>
      <c r="G353" s="4" t="s">
        <v>389</v>
      </c>
      <c r="H353" s="4">
        <v>5.6099958700000001E-2</v>
      </c>
      <c r="I353" s="4" t="s">
        <v>4</v>
      </c>
      <c r="O353" s="3"/>
      <c r="P353" s="4" t="s">
        <v>389</v>
      </c>
      <c r="Q353" s="4">
        <v>0</v>
      </c>
      <c r="R353" s="4" t="s">
        <v>4</v>
      </c>
    </row>
    <row r="354" spans="1:18" ht="17.25" thickBot="1">
      <c r="A354" s="3"/>
      <c r="B354" s="4" t="s">
        <v>390</v>
      </c>
      <c r="C354" s="4">
        <v>0</v>
      </c>
      <c r="D354" s="4" t="s">
        <v>4</v>
      </c>
      <c r="F354" s="3"/>
      <c r="G354" s="4" t="s">
        <v>390</v>
      </c>
      <c r="H354" s="4">
        <v>5.8549422800000001E-2</v>
      </c>
      <c r="I354" s="4" t="s">
        <v>4</v>
      </c>
      <c r="O354" s="3"/>
      <c r="P354" s="4" t="s">
        <v>390</v>
      </c>
      <c r="Q354" s="4">
        <v>0</v>
      </c>
      <c r="R354" s="4" t="s">
        <v>4</v>
      </c>
    </row>
    <row r="355" spans="1:18" ht="17.25" thickBot="1">
      <c r="A355" s="3"/>
      <c r="B355" s="4" t="s">
        <v>391</v>
      </c>
      <c r="C355" s="4">
        <v>0</v>
      </c>
      <c r="D355" s="4" t="s">
        <v>4</v>
      </c>
      <c r="F355" s="3"/>
      <c r="G355" s="4" t="s">
        <v>391</v>
      </c>
      <c r="H355" s="4">
        <v>6.19634986E-2</v>
      </c>
      <c r="I355" s="4" t="s">
        <v>4</v>
      </c>
      <c r="O355" s="3"/>
      <c r="P355" s="4" t="s">
        <v>391</v>
      </c>
      <c r="Q355" s="4">
        <v>0</v>
      </c>
      <c r="R355" s="4" t="s">
        <v>4</v>
      </c>
    </row>
    <row r="356" spans="1:18" ht="17.25" thickBot="1">
      <c r="A356" s="3"/>
      <c r="B356" s="4" t="s">
        <v>392</v>
      </c>
      <c r="C356" s="4">
        <v>28165.970700000002</v>
      </c>
      <c r="D356" s="4" t="s">
        <v>4</v>
      </c>
      <c r="F356" s="3"/>
      <c r="G356" s="4" t="s">
        <v>392</v>
      </c>
      <c r="H356" s="4">
        <v>6.5442509900000001E-2</v>
      </c>
      <c r="I356" s="4" t="s">
        <v>4</v>
      </c>
      <c r="O356" s="3"/>
      <c r="P356" s="4" t="s">
        <v>392</v>
      </c>
      <c r="Q356" s="4">
        <v>0</v>
      </c>
      <c r="R356" s="4" t="s">
        <v>4</v>
      </c>
    </row>
    <row r="357" spans="1:18" ht="17.25" thickBot="1">
      <c r="A357" s="3"/>
      <c r="B357" s="4" t="s">
        <v>393</v>
      </c>
      <c r="C357" s="4">
        <v>32534.970700000002</v>
      </c>
      <c r="D357" s="4" t="s">
        <v>4</v>
      </c>
      <c r="F357" s="3"/>
      <c r="G357" s="4" t="s">
        <v>393</v>
      </c>
      <c r="H357" s="4">
        <v>6.4579859399999995E-2</v>
      </c>
      <c r="I357" s="4" t="s">
        <v>4</v>
      </c>
      <c r="O357" s="3"/>
      <c r="P357" s="4" t="s">
        <v>393</v>
      </c>
      <c r="Q357" s="4">
        <v>0</v>
      </c>
      <c r="R357" s="4" t="s">
        <v>4</v>
      </c>
    </row>
    <row r="358" spans="1:18" ht="17.25" thickBot="1">
      <c r="A358" s="3"/>
      <c r="B358" s="4" t="s">
        <v>394</v>
      </c>
      <c r="C358" s="4">
        <v>36174.968800000002</v>
      </c>
      <c r="D358" s="4" t="s">
        <v>4</v>
      </c>
      <c r="F358" s="3"/>
      <c r="G358" s="4" t="s">
        <v>394</v>
      </c>
      <c r="H358" s="4">
        <v>6.3659995799999994E-2</v>
      </c>
      <c r="I358" s="4" t="s">
        <v>4</v>
      </c>
      <c r="O358" s="3"/>
      <c r="P358" s="4" t="s">
        <v>394</v>
      </c>
      <c r="Q358" s="4">
        <v>0</v>
      </c>
      <c r="R358" s="4" t="s">
        <v>4</v>
      </c>
    </row>
    <row r="359" spans="1:18" ht="17.25" thickBot="1">
      <c r="A359" s="3"/>
      <c r="B359" s="4" t="s">
        <v>395</v>
      </c>
      <c r="C359" s="4">
        <v>40543.968800000002</v>
      </c>
      <c r="D359" s="4" t="s">
        <v>4</v>
      </c>
      <c r="F359" s="3"/>
      <c r="G359" s="4" t="s">
        <v>395</v>
      </c>
      <c r="H359" s="4">
        <v>6.2985263799999996E-2</v>
      </c>
      <c r="I359" s="4" t="s">
        <v>4</v>
      </c>
      <c r="O359" s="3"/>
      <c r="P359" s="4" t="s">
        <v>395</v>
      </c>
      <c r="Q359" s="4">
        <v>0</v>
      </c>
      <c r="R359" s="4" t="s">
        <v>4</v>
      </c>
    </row>
    <row r="360" spans="1:18" ht="17.25" thickBot="1">
      <c r="A360" s="3"/>
      <c r="B360" s="4" t="s">
        <v>396</v>
      </c>
      <c r="C360" s="4">
        <v>42000.968800000002</v>
      </c>
      <c r="D360" s="4" t="s">
        <v>4</v>
      </c>
      <c r="F360" s="3"/>
      <c r="G360" s="4" t="s">
        <v>396</v>
      </c>
      <c r="H360" s="4">
        <v>6.16504997E-2</v>
      </c>
      <c r="I360" s="4" t="s">
        <v>4</v>
      </c>
      <c r="O360" s="3"/>
      <c r="P360" s="4" t="s">
        <v>396</v>
      </c>
      <c r="Q360" s="4">
        <v>0</v>
      </c>
      <c r="R360" s="4" t="s">
        <v>4</v>
      </c>
    </row>
    <row r="361" spans="1:18" ht="17.25" thickBot="1">
      <c r="A361" s="3"/>
      <c r="B361" s="4" t="s">
        <v>397</v>
      </c>
      <c r="C361" s="4">
        <v>40907.968800000002</v>
      </c>
      <c r="D361" s="4" t="s">
        <v>4</v>
      </c>
      <c r="F361" s="3"/>
      <c r="G361" s="4" t="s">
        <v>397</v>
      </c>
      <c r="H361" s="4">
        <v>5.3718265100000002E-2</v>
      </c>
      <c r="I361" s="4" t="s">
        <v>4</v>
      </c>
      <c r="O361" s="3"/>
      <c r="P361" s="4" t="s">
        <v>397</v>
      </c>
      <c r="Q361" s="4">
        <v>0</v>
      </c>
      <c r="R361" s="4" t="s">
        <v>4</v>
      </c>
    </row>
    <row r="362" spans="1:18" ht="17.25" thickBot="1">
      <c r="A362" s="3"/>
      <c r="B362" s="4" t="s">
        <v>398</v>
      </c>
      <c r="C362" s="4">
        <v>6995.9706999999999</v>
      </c>
      <c r="D362" s="4" t="s">
        <v>4</v>
      </c>
      <c r="F362" s="3"/>
      <c r="G362" s="4" t="s">
        <v>398</v>
      </c>
      <c r="H362" s="4">
        <v>4.4880907999999997E-2</v>
      </c>
      <c r="I362" s="4" t="s">
        <v>4</v>
      </c>
      <c r="O362" s="3"/>
      <c r="P362" s="4" t="s">
        <v>398</v>
      </c>
      <c r="Q362" s="4">
        <v>0</v>
      </c>
      <c r="R362" s="4" t="s">
        <v>4</v>
      </c>
    </row>
    <row r="363" spans="1:18" ht="17.25" thickBot="1">
      <c r="A363" s="3"/>
      <c r="B363" s="4" t="s">
        <v>399</v>
      </c>
      <c r="C363" s="4">
        <v>6819.9706999999999</v>
      </c>
      <c r="D363" s="4" t="s">
        <v>4</v>
      </c>
      <c r="F363" s="3"/>
      <c r="G363" s="4" t="s">
        <v>399</v>
      </c>
      <c r="H363" s="4">
        <v>4.1746575399999999E-2</v>
      </c>
      <c r="I363" s="4" t="s">
        <v>4</v>
      </c>
      <c r="O363" s="3"/>
      <c r="P363" s="4" t="s">
        <v>399</v>
      </c>
      <c r="Q363" s="4">
        <v>0</v>
      </c>
      <c r="R363" s="4" t="s">
        <v>4</v>
      </c>
    </row>
    <row r="364" spans="1:18" ht="17.25" thickBot="1">
      <c r="A364" s="3"/>
      <c r="B364" s="4" t="s">
        <v>400</v>
      </c>
      <c r="C364" s="4">
        <v>6350.9706999999999</v>
      </c>
      <c r="D364" s="4" t="s">
        <v>4</v>
      </c>
      <c r="F364" s="3"/>
      <c r="G364" s="4" t="s">
        <v>400</v>
      </c>
      <c r="H364" s="4">
        <v>3.4418206700000002E-2</v>
      </c>
      <c r="I364" s="4" t="s">
        <v>4</v>
      </c>
      <c r="O364" s="3"/>
      <c r="P364" s="4" t="s">
        <v>400</v>
      </c>
      <c r="Q364" s="4">
        <v>0</v>
      </c>
      <c r="R364" s="4" t="s">
        <v>4</v>
      </c>
    </row>
    <row r="365" spans="1:18" ht="17.25" thickBot="1">
      <c r="A365" s="3"/>
      <c r="B365" s="4" t="s">
        <v>401</v>
      </c>
      <c r="C365" s="4">
        <v>6350.9706999999999</v>
      </c>
      <c r="D365" s="4" t="s">
        <v>4</v>
      </c>
      <c r="F365" s="3"/>
      <c r="G365" s="4" t="s">
        <v>401</v>
      </c>
      <c r="H365" s="4">
        <v>2.56307442E-2</v>
      </c>
      <c r="I365" s="4" t="s">
        <v>4</v>
      </c>
      <c r="O365" s="3"/>
      <c r="P365" s="4" t="s">
        <v>401</v>
      </c>
      <c r="Q365" s="4">
        <v>0</v>
      </c>
      <c r="R365" s="4" t="s">
        <v>4</v>
      </c>
    </row>
    <row r="366" spans="1:18" ht="17.25" thickBot="1">
      <c r="A366" s="3"/>
      <c r="B366" s="4" t="s">
        <v>402</v>
      </c>
      <c r="C366" s="4">
        <v>6350.9706999999999</v>
      </c>
      <c r="D366" s="4" t="s">
        <v>4</v>
      </c>
      <c r="F366" s="3"/>
      <c r="G366" s="4" t="s">
        <v>402</v>
      </c>
      <c r="H366" s="4">
        <v>1.6016770199999999E-2</v>
      </c>
      <c r="I366" s="4" t="s">
        <v>4</v>
      </c>
      <c r="O366" s="3"/>
      <c r="P366" s="4" t="s">
        <v>402</v>
      </c>
      <c r="Q366" s="4">
        <v>0</v>
      </c>
      <c r="R366" s="4" t="s">
        <v>4</v>
      </c>
    </row>
    <row r="367" spans="1:18" ht="17.25" thickBot="1">
      <c r="A367" s="3"/>
      <c r="B367" s="4" t="s">
        <v>403</v>
      </c>
      <c r="C367" s="4">
        <v>6350.9706999999999</v>
      </c>
      <c r="D367" s="4" t="s">
        <v>4</v>
      </c>
      <c r="F367" s="3"/>
      <c r="G367" s="4" t="s">
        <v>403</v>
      </c>
      <c r="H367" s="4">
        <v>6.3656894499999998E-3</v>
      </c>
      <c r="I367" s="4" t="s">
        <v>4</v>
      </c>
      <c r="O367" s="3"/>
      <c r="P367" s="4" t="s">
        <v>403</v>
      </c>
      <c r="Q367" s="4">
        <v>0</v>
      </c>
      <c r="R367" s="4" t="s">
        <v>4</v>
      </c>
    </row>
    <row r="368" spans="1:18" ht="17.25" thickBot="1">
      <c r="A368" s="3"/>
      <c r="B368" s="4" t="s">
        <v>404</v>
      </c>
      <c r="C368" s="4">
        <v>6350.9706999999999</v>
      </c>
      <c r="D368" s="4" t="s">
        <v>4</v>
      </c>
      <c r="F368" s="3"/>
      <c r="G368" s="4" t="s">
        <v>404</v>
      </c>
      <c r="H368" s="4">
        <v>3.8364978999999998E-3</v>
      </c>
      <c r="I368" s="4" t="s">
        <v>4</v>
      </c>
      <c r="O368" s="3"/>
      <c r="P368" s="4" t="s">
        <v>404</v>
      </c>
      <c r="Q368" s="4">
        <v>0</v>
      </c>
      <c r="R368" s="4" t="s">
        <v>4</v>
      </c>
    </row>
    <row r="369" spans="1:18" ht="17.25" thickBot="1">
      <c r="A369" s="3"/>
      <c r="B369" s="4" t="s">
        <v>405</v>
      </c>
      <c r="C369" s="4">
        <v>0</v>
      </c>
      <c r="D369" s="4" t="s">
        <v>4</v>
      </c>
      <c r="F369" s="3"/>
      <c r="G369" s="4" t="s">
        <v>405</v>
      </c>
      <c r="H369" s="4">
        <v>1.2889478800000001E-3</v>
      </c>
      <c r="I369" s="4" t="s">
        <v>4</v>
      </c>
      <c r="O369" s="3"/>
      <c r="P369" s="4" t="s">
        <v>405</v>
      </c>
      <c r="Q369" s="4">
        <v>0</v>
      </c>
      <c r="R369" s="4" t="s">
        <v>4</v>
      </c>
    </row>
    <row r="370" spans="1:18" ht="17.25" thickBot="1">
      <c r="A370" s="3"/>
      <c r="B370" s="4" t="s">
        <v>406</v>
      </c>
      <c r="C370" s="4">
        <v>0</v>
      </c>
      <c r="D370" s="4" t="s">
        <v>4</v>
      </c>
      <c r="F370" s="3"/>
      <c r="G370" s="4" t="s">
        <v>406</v>
      </c>
      <c r="H370" s="4">
        <v>0</v>
      </c>
      <c r="I370" s="4" t="s">
        <v>4</v>
      </c>
      <c r="O370" s="3"/>
      <c r="P370" s="4" t="s">
        <v>406</v>
      </c>
      <c r="Q370" s="4">
        <v>0</v>
      </c>
      <c r="R370" s="4" t="s">
        <v>4</v>
      </c>
    </row>
    <row r="371" spans="1:18" ht="17.25" thickBot="1">
      <c r="A371" s="3"/>
      <c r="B371" s="4" t="s">
        <v>407</v>
      </c>
      <c r="C371" s="4">
        <v>0</v>
      </c>
      <c r="D371" s="4" t="s">
        <v>4</v>
      </c>
      <c r="F371" s="3"/>
      <c r="G371" s="4" t="s">
        <v>407</v>
      </c>
      <c r="H371" s="4">
        <v>0</v>
      </c>
      <c r="I371" s="4" t="s">
        <v>4</v>
      </c>
      <c r="O371" s="3"/>
      <c r="P371" s="4" t="s">
        <v>407</v>
      </c>
      <c r="Q371" s="4">
        <v>0</v>
      </c>
      <c r="R371" s="4" t="s">
        <v>4</v>
      </c>
    </row>
    <row r="372" spans="1:18" ht="17.25" thickBot="1">
      <c r="A372" s="3"/>
      <c r="B372" s="4" t="s">
        <v>408</v>
      </c>
      <c r="C372" s="4">
        <v>0</v>
      </c>
      <c r="D372" s="4" t="s">
        <v>4</v>
      </c>
      <c r="F372" s="3"/>
      <c r="G372" s="4" t="s">
        <v>408</v>
      </c>
      <c r="H372" s="4">
        <v>0</v>
      </c>
      <c r="I372" s="4" t="s">
        <v>4</v>
      </c>
      <c r="O372" s="3"/>
      <c r="P372" s="4" t="s">
        <v>408</v>
      </c>
      <c r="Q372" s="4">
        <v>0</v>
      </c>
      <c r="R372" s="4" t="s">
        <v>4</v>
      </c>
    </row>
    <row r="373" spans="1:18" ht="17.25" thickBot="1">
      <c r="A373" s="3"/>
      <c r="B373" s="4" t="s">
        <v>409</v>
      </c>
      <c r="C373" s="4">
        <v>0</v>
      </c>
      <c r="D373" s="4" t="s">
        <v>4</v>
      </c>
      <c r="F373" s="3"/>
      <c r="G373" s="4" t="s">
        <v>409</v>
      </c>
      <c r="H373" s="4">
        <v>0</v>
      </c>
      <c r="I373" s="4" t="s">
        <v>4</v>
      </c>
      <c r="O373" s="3"/>
      <c r="P373" s="4" t="s">
        <v>409</v>
      </c>
      <c r="Q373" s="4">
        <v>0</v>
      </c>
      <c r="R373" s="4" t="s">
        <v>4</v>
      </c>
    </row>
    <row r="374" spans="1:18" ht="17.25" thickBot="1">
      <c r="A374" s="3"/>
      <c r="B374" s="4" t="s">
        <v>410</v>
      </c>
      <c r="C374" s="4">
        <v>0</v>
      </c>
      <c r="D374" s="4" t="s">
        <v>4</v>
      </c>
      <c r="F374" s="3"/>
      <c r="G374" s="4" t="s">
        <v>410</v>
      </c>
      <c r="H374" s="4">
        <v>0</v>
      </c>
      <c r="I374" s="4" t="s">
        <v>4</v>
      </c>
      <c r="O374" s="3"/>
      <c r="P374" s="4" t="s">
        <v>410</v>
      </c>
      <c r="Q374" s="4">
        <v>0</v>
      </c>
      <c r="R374" s="4" t="s">
        <v>4</v>
      </c>
    </row>
    <row r="375" spans="1:18" ht="17.25" thickBot="1">
      <c r="A375" s="3"/>
      <c r="B375" s="4" t="s">
        <v>411</v>
      </c>
      <c r="C375" s="4">
        <v>0</v>
      </c>
      <c r="D375" s="4" t="s">
        <v>4</v>
      </c>
      <c r="F375" s="3"/>
      <c r="G375" s="4" t="s">
        <v>411</v>
      </c>
      <c r="H375" s="4">
        <v>0</v>
      </c>
      <c r="I375" s="4" t="s">
        <v>4</v>
      </c>
      <c r="O375" s="3"/>
      <c r="P375" s="4" t="s">
        <v>411</v>
      </c>
      <c r="Q375" s="4">
        <v>0</v>
      </c>
      <c r="R375" s="4" t="s">
        <v>4</v>
      </c>
    </row>
    <row r="376" spans="1:18" ht="17.25" thickBot="1">
      <c r="A376" s="3"/>
      <c r="B376" s="4" t="s">
        <v>412</v>
      </c>
      <c r="C376" s="4">
        <v>0</v>
      </c>
      <c r="D376" s="4" t="s">
        <v>4</v>
      </c>
      <c r="F376" s="3"/>
      <c r="G376" s="4" t="s">
        <v>412</v>
      </c>
      <c r="H376" s="4">
        <v>0</v>
      </c>
      <c r="I376" s="4" t="s">
        <v>4</v>
      </c>
      <c r="O376" s="3"/>
      <c r="P376" s="4" t="s">
        <v>412</v>
      </c>
      <c r="Q376" s="4">
        <v>0</v>
      </c>
      <c r="R376" s="4" t="s">
        <v>4</v>
      </c>
    </row>
    <row r="377" spans="1:18" ht="17.25" thickBot="1">
      <c r="A377" s="3"/>
      <c r="B377" s="4" t="s">
        <v>413</v>
      </c>
      <c r="C377" s="4">
        <v>0</v>
      </c>
      <c r="D377" s="4" t="s">
        <v>4</v>
      </c>
      <c r="F377" s="3"/>
      <c r="G377" s="4" t="s">
        <v>413</v>
      </c>
      <c r="H377" s="4">
        <v>1.2542934900000001E-3</v>
      </c>
      <c r="I377" s="4" t="s">
        <v>4</v>
      </c>
      <c r="O377" s="3"/>
      <c r="P377" s="4" t="s">
        <v>413</v>
      </c>
      <c r="Q377" s="4">
        <v>0</v>
      </c>
      <c r="R377" s="4" t="s">
        <v>4</v>
      </c>
    </row>
    <row r="378" spans="1:18" ht="17.25" thickBot="1">
      <c r="A378" s="3"/>
      <c r="B378" s="4" t="s">
        <v>414</v>
      </c>
      <c r="C378" s="4">
        <v>0</v>
      </c>
      <c r="D378" s="4" t="s">
        <v>4</v>
      </c>
      <c r="F378" s="3"/>
      <c r="G378" s="4" t="s">
        <v>414</v>
      </c>
      <c r="H378" s="4">
        <v>2.4827367199999999E-3</v>
      </c>
      <c r="I378" s="4" t="s">
        <v>4</v>
      </c>
      <c r="O378" s="3"/>
      <c r="P378" s="4" t="s">
        <v>414</v>
      </c>
      <c r="Q378" s="4">
        <v>0</v>
      </c>
      <c r="R378" s="4" t="s">
        <v>4</v>
      </c>
    </row>
    <row r="379" spans="1:18" ht="17.25" thickBot="1">
      <c r="A379" s="3"/>
      <c r="B379" s="4" t="s">
        <v>415</v>
      </c>
      <c r="C379" s="4">
        <v>0</v>
      </c>
      <c r="D379" s="4" t="s">
        <v>4</v>
      </c>
      <c r="F379" s="3"/>
      <c r="G379" s="4" t="s">
        <v>415</v>
      </c>
      <c r="H379" s="4">
        <v>3.73534439E-3</v>
      </c>
      <c r="I379" s="4" t="s">
        <v>4</v>
      </c>
      <c r="O379" s="3"/>
      <c r="P379" s="4" t="s">
        <v>415</v>
      </c>
      <c r="Q379" s="4">
        <v>0</v>
      </c>
      <c r="R379" s="4" t="s">
        <v>4</v>
      </c>
    </row>
    <row r="380" spans="1:18" ht="17.25" thickBot="1">
      <c r="A380" s="3"/>
      <c r="B380" s="4" t="s">
        <v>416</v>
      </c>
      <c r="C380" s="4">
        <v>0</v>
      </c>
      <c r="D380" s="4" t="s">
        <v>4</v>
      </c>
      <c r="F380" s="3"/>
      <c r="G380" s="4" t="s">
        <v>416</v>
      </c>
      <c r="H380" s="4">
        <v>4.9250125899999997E-3</v>
      </c>
      <c r="I380" s="4" t="s">
        <v>4</v>
      </c>
      <c r="O380" s="3"/>
      <c r="P380" s="4" t="s">
        <v>416</v>
      </c>
      <c r="Q380" s="4">
        <v>0</v>
      </c>
      <c r="R380" s="4" t="s">
        <v>4</v>
      </c>
    </row>
    <row r="381" spans="1:18" ht="17.25" thickBot="1">
      <c r="A381" s="3"/>
      <c r="B381" s="4" t="s">
        <v>417</v>
      </c>
      <c r="C381" s="4">
        <v>0</v>
      </c>
      <c r="D381" s="4" t="s">
        <v>4</v>
      </c>
      <c r="F381" s="3"/>
      <c r="G381" s="4" t="s">
        <v>417</v>
      </c>
      <c r="H381" s="4">
        <v>6.1369976000000001E-3</v>
      </c>
      <c r="I381" s="4" t="s">
        <v>4</v>
      </c>
      <c r="O381" s="3"/>
      <c r="P381" s="4" t="s">
        <v>417</v>
      </c>
      <c r="Q381" s="4">
        <v>0</v>
      </c>
      <c r="R381" s="4" t="s">
        <v>4</v>
      </c>
    </row>
    <row r="382" spans="1:18" ht="17.25" thickBot="1">
      <c r="A382" s="3"/>
      <c r="B382" s="4" t="s">
        <v>418</v>
      </c>
      <c r="C382" s="4">
        <v>0</v>
      </c>
      <c r="D382" s="4" t="s">
        <v>4</v>
      </c>
      <c r="F382" s="3"/>
      <c r="G382" s="4" t="s">
        <v>418</v>
      </c>
      <c r="H382" s="4">
        <v>7.46307056E-3</v>
      </c>
      <c r="I382" s="4" t="s">
        <v>4</v>
      </c>
      <c r="O382" s="3"/>
      <c r="P382" s="4" t="s">
        <v>418</v>
      </c>
      <c r="Q382" s="4">
        <v>0</v>
      </c>
      <c r="R382" s="4" t="s">
        <v>4</v>
      </c>
    </row>
    <row r="383" spans="1:18" ht="17.25" thickBot="1">
      <c r="A383" s="3"/>
      <c r="B383" s="4" t="s">
        <v>419</v>
      </c>
      <c r="C383" s="4">
        <v>0</v>
      </c>
      <c r="D383" s="4" t="s">
        <v>4</v>
      </c>
      <c r="F383" s="3"/>
      <c r="G383" s="4" t="s">
        <v>419</v>
      </c>
      <c r="H383" s="4">
        <v>8.7648956100000001E-3</v>
      </c>
      <c r="I383" s="4" t="s">
        <v>4</v>
      </c>
      <c r="O383" s="3"/>
      <c r="P383" s="4" t="s">
        <v>419</v>
      </c>
      <c r="Q383" s="4">
        <v>0</v>
      </c>
      <c r="R383" s="4" t="s">
        <v>4</v>
      </c>
    </row>
    <row r="384" spans="1:18" ht="17.25" thickBot="1">
      <c r="A384" s="3"/>
      <c r="B384" s="4" t="s">
        <v>420</v>
      </c>
      <c r="C384" s="4">
        <v>0</v>
      </c>
      <c r="D384" s="4" t="s">
        <v>4</v>
      </c>
      <c r="F384" s="3"/>
      <c r="G384" s="4" t="s">
        <v>420</v>
      </c>
      <c r="H384" s="4">
        <v>1.12905838E-2</v>
      </c>
      <c r="I384" s="4" t="s">
        <v>4</v>
      </c>
      <c r="O384" s="3"/>
      <c r="P384" s="4" t="s">
        <v>420</v>
      </c>
      <c r="Q384" s="4">
        <v>0</v>
      </c>
      <c r="R384" s="4" t="s">
        <v>4</v>
      </c>
    </row>
    <row r="385" spans="1:18" ht="17.25" thickBot="1">
      <c r="A385" s="3"/>
      <c r="B385" s="4" t="s">
        <v>421</v>
      </c>
      <c r="C385" s="4">
        <v>0</v>
      </c>
      <c r="D385" s="4" t="s">
        <v>4</v>
      </c>
      <c r="F385" s="3"/>
      <c r="G385" s="4" t="s">
        <v>421</v>
      </c>
      <c r="H385" s="4">
        <v>1.3932146100000001E-2</v>
      </c>
      <c r="I385" s="4" t="s">
        <v>4</v>
      </c>
      <c r="O385" s="3"/>
      <c r="P385" s="4" t="s">
        <v>421</v>
      </c>
      <c r="Q385" s="4">
        <v>0</v>
      </c>
      <c r="R385" s="4" t="s">
        <v>4</v>
      </c>
    </row>
    <row r="386" spans="1:18" ht="17.25" thickBot="1">
      <c r="A386" s="3"/>
      <c r="B386" s="4" t="s">
        <v>422</v>
      </c>
      <c r="C386" s="4">
        <v>0</v>
      </c>
      <c r="D386" s="4" t="s">
        <v>4</v>
      </c>
      <c r="F386" s="3"/>
      <c r="G386" s="4" t="s">
        <v>422</v>
      </c>
      <c r="H386" s="4">
        <v>1.6551332500000002E-2</v>
      </c>
      <c r="I386" s="4" t="s">
        <v>4</v>
      </c>
      <c r="O386" s="3"/>
      <c r="P386" s="4" t="s">
        <v>422</v>
      </c>
      <c r="Q386" s="4">
        <v>0</v>
      </c>
      <c r="R386" s="4" t="s">
        <v>4</v>
      </c>
    </row>
    <row r="387" spans="1:18" ht="17.25" thickBot="1">
      <c r="A387" s="3"/>
      <c r="B387" s="4" t="s">
        <v>423</v>
      </c>
      <c r="C387" s="4">
        <v>0</v>
      </c>
      <c r="D387" s="4" t="s">
        <v>4</v>
      </c>
      <c r="F387" s="3"/>
      <c r="G387" s="4" t="s">
        <v>423</v>
      </c>
      <c r="H387" s="4">
        <v>1.9148716699999999E-2</v>
      </c>
      <c r="I387" s="4" t="s">
        <v>4</v>
      </c>
      <c r="O387" s="3"/>
      <c r="P387" s="4" t="s">
        <v>423</v>
      </c>
      <c r="Q387" s="4">
        <v>0</v>
      </c>
      <c r="R387" s="4" t="s">
        <v>4</v>
      </c>
    </row>
    <row r="388" spans="1:18" ht="17.25" thickBot="1">
      <c r="A388" s="3"/>
      <c r="B388" s="4" t="s">
        <v>424</v>
      </c>
      <c r="C388" s="4">
        <v>0</v>
      </c>
      <c r="D388" s="4" t="s">
        <v>4</v>
      </c>
      <c r="F388" s="3"/>
      <c r="G388" s="4" t="s">
        <v>424</v>
      </c>
      <c r="H388" s="4">
        <v>2.1766398100000001E-2</v>
      </c>
      <c r="I388" s="4" t="s">
        <v>4</v>
      </c>
      <c r="O388" s="3"/>
      <c r="P388" s="4" t="s">
        <v>424</v>
      </c>
      <c r="Q388" s="4">
        <v>0</v>
      </c>
      <c r="R388" s="4" t="s">
        <v>4</v>
      </c>
    </row>
    <row r="389" spans="1:18" ht="17.25" thickBot="1">
      <c r="A389" s="3"/>
      <c r="B389" s="4" t="s">
        <v>425</v>
      </c>
      <c r="C389" s="4">
        <v>0</v>
      </c>
      <c r="D389" s="4" t="s">
        <v>4</v>
      </c>
      <c r="F389" s="3"/>
      <c r="G389" s="4" t="s">
        <v>425</v>
      </c>
      <c r="H389" s="4">
        <v>2.4451902099999999E-2</v>
      </c>
      <c r="I389" s="4" t="s">
        <v>4</v>
      </c>
      <c r="O389" s="3"/>
      <c r="P389" s="4" t="s">
        <v>425</v>
      </c>
      <c r="Q389" s="4">
        <v>0</v>
      </c>
      <c r="R389" s="4" t="s">
        <v>4</v>
      </c>
    </row>
    <row r="390" spans="1:18" ht="17.25" thickBot="1">
      <c r="A390" s="3"/>
      <c r="B390" s="4" t="s">
        <v>426</v>
      </c>
      <c r="C390" s="4">
        <v>6695.9706999999999</v>
      </c>
      <c r="D390" s="4" t="s">
        <v>4</v>
      </c>
      <c r="F390" s="3"/>
      <c r="G390" s="4" t="s">
        <v>426</v>
      </c>
      <c r="H390" s="4">
        <v>2.5751657800000001E-2</v>
      </c>
      <c r="I390" s="4" t="s">
        <v>4</v>
      </c>
      <c r="O390" s="3"/>
      <c r="P390" s="4" t="s">
        <v>426</v>
      </c>
      <c r="Q390" s="4">
        <v>0</v>
      </c>
      <c r="R390" s="4" t="s">
        <v>4</v>
      </c>
    </row>
    <row r="391" spans="1:18" ht="17.25" thickBot="1">
      <c r="A391" s="3"/>
      <c r="B391" s="4" t="s">
        <v>427</v>
      </c>
      <c r="C391" s="4">
        <v>6557.9706999999999</v>
      </c>
      <c r="D391" s="4" t="s">
        <v>4</v>
      </c>
      <c r="F391" s="3"/>
      <c r="G391" s="4" t="s">
        <v>427</v>
      </c>
      <c r="H391" s="4">
        <v>2.57546362E-2</v>
      </c>
      <c r="I391" s="4" t="s">
        <v>4</v>
      </c>
      <c r="O391" s="3"/>
      <c r="P391" s="4" t="s">
        <v>427</v>
      </c>
      <c r="Q391" s="4">
        <v>0</v>
      </c>
      <c r="R391" s="4" t="s">
        <v>4</v>
      </c>
    </row>
    <row r="392" spans="1:18" ht="17.25" thickBot="1">
      <c r="A392" s="3"/>
      <c r="B392" s="4" t="s">
        <v>428</v>
      </c>
      <c r="C392" s="4">
        <v>6686.9706999999999</v>
      </c>
      <c r="D392" s="4" t="s">
        <v>4</v>
      </c>
      <c r="F392" s="3"/>
      <c r="G392" s="4" t="s">
        <v>428</v>
      </c>
      <c r="H392" s="4">
        <v>2.44582258E-2</v>
      </c>
      <c r="I392" s="4" t="s">
        <v>4</v>
      </c>
      <c r="O392" s="3"/>
      <c r="P392" s="4" t="s">
        <v>428</v>
      </c>
      <c r="Q392" s="4">
        <v>0</v>
      </c>
      <c r="R392" s="4" t="s">
        <v>4</v>
      </c>
    </row>
    <row r="393" spans="1:18" ht="17.25" thickBot="1">
      <c r="A393" s="3"/>
      <c r="B393" s="4" t="s">
        <v>429</v>
      </c>
      <c r="C393" s="4">
        <v>6350.9706999999999</v>
      </c>
      <c r="D393" s="4" t="s">
        <v>4</v>
      </c>
      <c r="F393" s="3"/>
      <c r="G393" s="4" t="s">
        <v>429</v>
      </c>
      <c r="H393" s="4">
        <v>2.17626039E-2</v>
      </c>
      <c r="I393" s="4" t="s">
        <v>4</v>
      </c>
      <c r="O393" s="3"/>
      <c r="P393" s="4" t="s">
        <v>429</v>
      </c>
      <c r="Q393" s="4">
        <v>0</v>
      </c>
      <c r="R393" s="4" t="s">
        <v>4</v>
      </c>
    </row>
    <row r="394" spans="1:18" ht="17.25" thickBot="1">
      <c r="A394" s="3"/>
      <c r="B394" s="4" t="s">
        <v>430</v>
      </c>
      <c r="C394" s="4">
        <v>6350.9706999999999</v>
      </c>
      <c r="D394" s="4" t="s">
        <v>4</v>
      </c>
      <c r="F394" s="3"/>
      <c r="G394" s="4" t="s">
        <v>430</v>
      </c>
      <c r="H394" s="4">
        <v>1.7941894E-2</v>
      </c>
      <c r="I394" s="4" t="s">
        <v>4</v>
      </c>
      <c r="O394" s="3"/>
      <c r="P394" s="4" t="s">
        <v>430</v>
      </c>
      <c r="Q394" s="4">
        <v>0</v>
      </c>
      <c r="R394" s="4" t="s">
        <v>4</v>
      </c>
    </row>
    <row r="395" spans="1:18" ht="17.25" thickBot="1">
      <c r="A395" s="3"/>
      <c r="B395" s="4" t="s">
        <v>431</v>
      </c>
      <c r="C395" s="4">
        <v>6350.9706999999999</v>
      </c>
      <c r="D395" s="4" t="s">
        <v>4</v>
      </c>
      <c r="F395" s="3"/>
      <c r="G395" s="4" t="s">
        <v>431</v>
      </c>
      <c r="H395" s="4">
        <v>1.4016011700000001E-2</v>
      </c>
      <c r="I395" s="4" t="s">
        <v>4</v>
      </c>
      <c r="O395" s="3"/>
      <c r="P395" s="4" t="s">
        <v>431</v>
      </c>
      <c r="Q395" s="4">
        <v>0</v>
      </c>
      <c r="R395" s="4" t="s">
        <v>4</v>
      </c>
    </row>
    <row r="396" spans="1:18" ht="17.25" thickBot="1">
      <c r="A396" s="3"/>
      <c r="B396" s="4" t="s">
        <v>432</v>
      </c>
      <c r="C396" s="4">
        <v>6350.9706999999999</v>
      </c>
      <c r="D396" s="4" t="s">
        <v>4</v>
      </c>
      <c r="F396" s="3"/>
      <c r="G396" s="4" t="s">
        <v>432</v>
      </c>
      <c r="H396" s="4">
        <v>1.0242477999999999E-2</v>
      </c>
      <c r="I396" s="4" t="s">
        <v>4</v>
      </c>
      <c r="O396" s="3"/>
      <c r="P396" s="4" t="s">
        <v>432</v>
      </c>
      <c r="Q396" s="4">
        <v>0</v>
      </c>
      <c r="R396" s="4" t="s">
        <v>4</v>
      </c>
    </row>
    <row r="397" spans="1:18" ht="17.25" thickBot="1">
      <c r="A397" s="3"/>
      <c r="B397" s="4" t="s">
        <v>433</v>
      </c>
      <c r="C397" s="4">
        <v>6350.9706999999999</v>
      </c>
      <c r="D397" s="4" t="s">
        <v>4</v>
      </c>
      <c r="F397" s="3"/>
      <c r="G397" s="4" t="s">
        <v>433</v>
      </c>
      <c r="H397" s="4">
        <v>6.4926845999999996E-3</v>
      </c>
      <c r="I397" s="4" t="s">
        <v>4</v>
      </c>
      <c r="O397" s="3"/>
      <c r="P397" s="4" t="s">
        <v>433</v>
      </c>
      <c r="Q397" s="4">
        <v>0</v>
      </c>
      <c r="R397" s="4" t="s">
        <v>4</v>
      </c>
    </row>
    <row r="398" spans="1:18" ht="17.25" thickBot="1">
      <c r="A398" s="3"/>
      <c r="B398" s="4" t="s">
        <v>434</v>
      </c>
      <c r="C398" s="4">
        <v>0</v>
      </c>
      <c r="D398" s="4" t="s">
        <v>4</v>
      </c>
      <c r="F398" s="3"/>
      <c r="G398" s="4" t="s">
        <v>434</v>
      </c>
      <c r="H398" s="4">
        <v>2.5795816899999999E-3</v>
      </c>
      <c r="I398" s="4" t="s">
        <v>4</v>
      </c>
      <c r="O398" s="3"/>
      <c r="P398" s="4" t="s">
        <v>434</v>
      </c>
      <c r="Q398" s="4">
        <v>0</v>
      </c>
      <c r="R398" s="4" t="s">
        <v>4</v>
      </c>
    </row>
    <row r="399" spans="1:18" ht="17.25" thickBot="1">
      <c r="A399" s="3"/>
      <c r="B399" s="4" t="s">
        <v>435</v>
      </c>
      <c r="C399" s="4">
        <v>0</v>
      </c>
      <c r="D399" s="4" t="s">
        <v>4</v>
      </c>
      <c r="F399" s="3"/>
      <c r="G399" s="4" t="s">
        <v>435</v>
      </c>
      <c r="H399" s="4">
        <v>1.2889478800000001E-3</v>
      </c>
      <c r="I399" s="4" t="s">
        <v>4</v>
      </c>
      <c r="O399" s="3"/>
      <c r="P399" s="4" t="s">
        <v>435</v>
      </c>
      <c r="Q399" s="4">
        <v>0</v>
      </c>
      <c r="R399" s="4" t="s">
        <v>4</v>
      </c>
    </row>
    <row r="400" spans="1:18" ht="17.25" thickBot="1">
      <c r="A400" s="3"/>
      <c r="B400" s="4" t="s">
        <v>436</v>
      </c>
      <c r="C400" s="4">
        <v>0</v>
      </c>
      <c r="D400" s="4" t="s">
        <v>4</v>
      </c>
      <c r="F400" s="3"/>
      <c r="G400" s="4" t="s">
        <v>436</v>
      </c>
      <c r="H400" s="4">
        <v>0</v>
      </c>
      <c r="I400" s="4" t="s">
        <v>4</v>
      </c>
      <c r="O400" s="3"/>
      <c r="P400" s="4" t="s">
        <v>436</v>
      </c>
      <c r="Q400" s="4">
        <v>0</v>
      </c>
      <c r="R400" s="4" t="s">
        <v>4</v>
      </c>
    </row>
    <row r="401" spans="1:18" ht="17.25" thickBot="1">
      <c r="A401" s="3"/>
      <c r="B401" s="4" t="s">
        <v>437</v>
      </c>
      <c r="C401" s="4">
        <v>0</v>
      </c>
      <c r="D401" s="4" t="s">
        <v>4</v>
      </c>
      <c r="F401" s="3"/>
      <c r="G401" s="4" t="s">
        <v>437</v>
      </c>
      <c r="H401" s="4">
        <v>0</v>
      </c>
      <c r="I401" s="4" t="s">
        <v>4</v>
      </c>
      <c r="O401" s="3"/>
      <c r="P401" s="4" t="s">
        <v>437</v>
      </c>
      <c r="Q401" s="4">
        <v>0</v>
      </c>
      <c r="R401" s="4" t="s">
        <v>4</v>
      </c>
    </row>
    <row r="402" spans="1:18" ht="17.25" thickBot="1">
      <c r="A402" s="3"/>
      <c r="B402" s="4" t="s">
        <v>438</v>
      </c>
      <c r="C402" s="4">
        <v>0</v>
      </c>
      <c r="D402" s="4" t="s">
        <v>4</v>
      </c>
      <c r="F402" s="3"/>
      <c r="G402" s="4" t="s">
        <v>438</v>
      </c>
      <c r="H402" s="4">
        <v>0</v>
      </c>
      <c r="I402" s="4" t="s">
        <v>4</v>
      </c>
      <c r="O402" s="3"/>
      <c r="P402" s="4" t="s">
        <v>438</v>
      </c>
      <c r="Q402" s="4">
        <v>0</v>
      </c>
      <c r="R402" s="4" t="s">
        <v>4</v>
      </c>
    </row>
    <row r="403" spans="1:18" ht="17.25" thickBot="1">
      <c r="A403" s="3"/>
      <c r="B403" s="4" t="s">
        <v>439</v>
      </c>
      <c r="C403" s="4">
        <v>0</v>
      </c>
      <c r="D403" s="4" t="s">
        <v>4</v>
      </c>
      <c r="F403" s="3"/>
      <c r="G403" s="4" t="s">
        <v>439</v>
      </c>
      <c r="H403" s="4">
        <v>0</v>
      </c>
      <c r="I403" s="4" t="s">
        <v>4</v>
      </c>
      <c r="O403" s="3"/>
      <c r="P403" s="4" t="s">
        <v>439</v>
      </c>
      <c r="Q403" s="4">
        <v>0</v>
      </c>
      <c r="R403" s="4" t="s">
        <v>4</v>
      </c>
    </row>
    <row r="404" spans="1:18" ht="17.25" thickBot="1">
      <c r="A404" s="3"/>
      <c r="B404" s="4" t="s">
        <v>440</v>
      </c>
      <c r="C404" s="4">
        <v>0</v>
      </c>
      <c r="D404" s="4" t="s">
        <v>4</v>
      </c>
      <c r="F404" s="3"/>
      <c r="G404" s="4" t="s">
        <v>440</v>
      </c>
      <c r="H404" s="4">
        <v>0</v>
      </c>
      <c r="I404" s="4" t="s">
        <v>4</v>
      </c>
      <c r="O404" s="3"/>
      <c r="P404" s="4" t="s">
        <v>440</v>
      </c>
      <c r="Q404" s="4">
        <v>0</v>
      </c>
      <c r="R404" s="4" t="s">
        <v>4</v>
      </c>
    </row>
    <row r="405" spans="1:18" ht="17.25" thickBot="1">
      <c r="A405" s="3"/>
      <c r="B405" s="4" t="s">
        <v>441</v>
      </c>
      <c r="C405" s="4">
        <v>0</v>
      </c>
      <c r="D405" s="4" t="s">
        <v>4</v>
      </c>
      <c r="F405" s="3"/>
      <c r="G405" s="4" t="s">
        <v>441</v>
      </c>
      <c r="H405" s="4">
        <v>0</v>
      </c>
      <c r="I405" s="4" t="s">
        <v>4</v>
      </c>
      <c r="O405" s="3"/>
      <c r="P405" s="4" t="s">
        <v>441</v>
      </c>
      <c r="Q405" s="4">
        <v>0</v>
      </c>
      <c r="R405" s="4" t="s">
        <v>4</v>
      </c>
    </row>
    <row r="406" spans="1:18" ht="17.25" thickBot="1">
      <c r="A406" s="3"/>
      <c r="B406" s="4" t="s">
        <v>442</v>
      </c>
      <c r="C406" s="4">
        <v>0</v>
      </c>
      <c r="D406" s="4" t="s">
        <v>4</v>
      </c>
      <c r="F406" s="3"/>
      <c r="G406" s="4" t="s">
        <v>442</v>
      </c>
      <c r="H406" s="4">
        <v>0</v>
      </c>
      <c r="I406" s="4" t="s">
        <v>4</v>
      </c>
      <c r="O406" s="3"/>
      <c r="P406" s="4" t="s">
        <v>442</v>
      </c>
      <c r="Q406" s="4">
        <v>0</v>
      </c>
      <c r="R406" s="4" t="s">
        <v>4</v>
      </c>
    </row>
    <row r="407" spans="1:18" ht="17.25" thickBot="1">
      <c r="A407" s="3"/>
      <c r="B407" s="4" t="s">
        <v>443</v>
      </c>
      <c r="C407" s="4">
        <v>0</v>
      </c>
      <c r="D407" s="4" t="s">
        <v>4</v>
      </c>
      <c r="F407" s="3"/>
      <c r="G407" s="4" t="s">
        <v>443</v>
      </c>
      <c r="H407" s="4">
        <v>0</v>
      </c>
      <c r="I407" s="4" t="s">
        <v>4</v>
      </c>
      <c r="O407" s="3"/>
      <c r="P407" s="4" t="s">
        <v>443</v>
      </c>
      <c r="Q407" s="4">
        <v>0</v>
      </c>
      <c r="R407" s="4" t="s">
        <v>4</v>
      </c>
    </row>
    <row r="408" spans="1:18" ht="17.25" thickBot="1">
      <c r="A408" s="3"/>
      <c r="B408" s="4" t="s">
        <v>444</v>
      </c>
      <c r="C408" s="4">
        <v>0</v>
      </c>
      <c r="D408" s="4" t="s">
        <v>4</v>
      </c>
      <c r="F408" s="3"/>
      <c r="G408" s="4" t="s">
        <v>444</v>
      </c>
      <c r="H408" s="4">
        <v>0</v>
      </c>
      <c r="I408" s="4" t="s">
        <v>4</v>
      </c>
      <c r="O408" s="3"/>
      <c r="P408" s="4" t="s">
        <v>444</v>
      </c>
      <c r="Q408" s="4">
        <v>0</v>
      </c>
      <c r="R408" s="4" t="s">
        <v>4</v>
      </c>
    </row>
    <row r="409" spans="1:18" ht="17.25" thickBot="1">
      <c r="A409" s="3"/>
      <c r="B409" s="4" t="s">
        <v>445</v>
      </c>
      <c r="C409" s="4">
        <v>0</v>
      </c>
      <c r="D409" s="4" t="s">
        <v>4</v>
      </c>
      <c r="F409" s="3"/>
      <c r="G409" s="4" t="s">
        <v>445</v>
      </c>
      <c r="H409" s="4">
        <v>0</v>
      </c>
      <c r="I409" s="4" t="s">
        <v>4</v>
      </c>
      <c r="O409" s="3"/>
      <c r="P409" s="4" t="s">
        <v>445</v>
      </c>
      <c r="Q409" s="4">
        <v>0</v>
      </c>
      <c r="R409" s="4" t="s">
        <v>4</v>
      </c>
    </row>
    <row r="410" spans="1:18" ht="17.25" thickBot="1">
      <c r="A410" s="3"/>
      <c r="B410" s="4" t="s">
        <v>446</v>
      </c>
      <c r="C410" s="4">
        <v>0</v>
      </c>
      <c r="D410" s="4" t="s">
        <v>4</v>
      </c>
      <c r="F410" s="3"/>
      <c r="G410" s="4" t="s">
        <v>446</v>
      </c>
      <c r="H410" s="4">
        <v>0</v>
      </c>
      <c r="I410" s="4" t="s">
        <v>4</v>
      </c>
      <c r="O410" s="3"/>
      <c r="P410" s="4" t="s">
        <v>446</v>
      </c>
      <c r="Q410" s="4">
        <v>0</v>
      </c>
      <c r="R410" s="4" t="s">
        <v>4</v>
      </c>
    </row>
    <row r="411" spans="1:18" ht="17.25" thickBot="1">
      <c r="A411" s="3"/>
      <c r="B411" s="4" t="s">
        <v>447</v>
      </c>
      <c r="C411" s="4">
        <v>0</v>
      </c>
      <c r="D411" s="4" t="s">
        <v>4</v>
      </c>
      <c r="F411" s="3"/>
      <c r="G411" s="4" t="s">
        <v>447</v>
      </c>
      <c r="H411" s="4">
        <v>0</v>
      </c>
      <c r="I411" s="4" t="s">
        <v>4</v>
      </c>
      <c r="O411" s="3"/>
      <c r="P411" s="4" t="s">
        <v>447</v>
      </c>
      <c r="Q411" s="4">
        <v>0</v>
      </c>
      <c r="R411" s="4" t="s">
        <v>4</v>
      </c>
    </row>
    <row r="412" spans="1:18" ht="17.25" thickBot="1">
      <c r="A412" s="3"/>
      <c r="B412" s="4" t="s">
        <v>448</v>
      </c>
      <c r="C412" s="4">
        <v>0</v>
      </c>
      <c r="D412" s="4" t="s">
        <v>4</v>
      </c>
      <c r="F412" s="3"/>
      <c r="G412" s="4" t="s">
        <v>448</v>
      </c>
      <c r="H412" s="4">
        <v>0</v>
      </c>
      <c r="I412" s="4" t="s">
        <v>4</v>
      </c>
      <c r="O412" s="3"/>
      <c r="P412" s="4" t="s">
        <v>448</v>
      </c>
      <c r="Q412" s="4">
        <v>0</v>
      </c>
      <c r="R412" s="4" t="s">
        <v>4</v>
      </c>
    </row>
    <row r="413" spans="1:18" ht="17.25" thickBot="1">
      <c r="A413" s="3"/>
      <c r="B413" s="4" t="s">
        <v>449</v>
      </c>
      <c r="C413" s="4">
        <v>0</v>
      </c>
      <c r="D413" s="4" t="s">
        <v>4</v>
      </c>
      <c r="F413" s="3"/>
      <c r="G413" s="4" t="s">
        <v>449</v>
      </c>
      <c r="H413" s="4">
        <v>0</v>
      </c>
      <c r="I413" s="4" t="s">
        <v>4</v>
      </c>
      <c r="O413" s="3"/>
      <c r="P413" s="4" t="s">
        <v>449</v>
      </c>
      <c r="Q413" s="4">
        <v>0</v>
      </c>
      <c r="R413" s="4" t="s">
        <v>4</v>
      </c>
    </row>
    <row r="414" spans="1:18" ht="17.25" thickBot="1">
      <c r="A414" s="3"/>
      <c r="B414" s="4" t="s">
        <v>450</v>
      </c>
      <c r="C414" s="4">
        <v>0</v>
      </c>
      <c r="D414" s="4" t="s">
        <v>4</v>
      </c>
      <c r="F414" s="3"/>
      <c r="G414" s="4" t="s">
        <v>450</v>
      </c>
      <c r="H414" s="4">
        <v>1.26122439E-3</v>
      </c>
      <c r="I414" s="4" t="s">
        <v>4</v>
      </c>
      <c r="O414" s="3"/>
      <c r="P414" s="4" t="s">
        <v>450</v>
      </c>
      <c r="Q414" s="4">
        <v>0</v>
      </c>
      <c r="R414" s="4" t="s">
        <v>4</v>
      </c>
    </row>
    <row r="415" spans="1:18" ht="17.25" thickBot="1">
      <c r="A415" s="3"/>
      <c r="B415" s="4" t="s">
        <v>451</v>
      </c>
      <c r="C415" s="4">
        <v>0</v>
      </c>
      <c r="D415" s="4" t="s">
        <v>4</v>
      </c>
      <c r="F415" s="3"/>
      <c r="G415" s="4" t="s">
        <v>451</v>
      </c>
      <c r="H415" s="4">
        <v>2.5185150999999999E-3</v>
      </c>
      <c r="I415" s="4" t="s">
        <v>4</v>
      </c>
      <c r="O415" s="3"/>
      <c r="P415" s="4" t="s">
        <v>451</v>
      </c>
      <c r="Q415" s="4">
        <v>0</v>
      </c>
      <c r="R415" s="4" t="s">
        <v>4</v>
      </c>
    </row>
    <row r="416" spans="1:18" ht="17.25" thickBot="1">
      <c r="A416" s="3"/>
      <c r="B416" s="4" t="s">
        <v>452</v>
      </c>
      <c r="C416" s="4">
        <v>0</v>
      </c>
      <c r="D416" s="4" t="s">
        <v>4</v>
      </c>
      <c r="F416" s="3"/>
      <c r="G416" s="4" t="s">
        <v>452</v>
      </c>
      <c r="H416" s="4">
        <v>3.7583850800000001E-3</v>
      </c>
      <c r="I416" s="4" t="s">
        <v>4</v>
      </c>
      <c r="O416" s="3"/>
      <c r="P416" s="4" t="s">
        <v>452</v>
      </c>
      <c r="Q416" s="4">
        <v>0</v>
      </c>
      <c r="R416" s="4" t="s">
        <v>4</v>
      </c>
    </row>
    <row r="417" spans="1:18" ht="17.25" thickBot="1">
      <c r="A417" s="3"/>
      <c r="B417" s="4" t="s">
        <v>453</v>
      </c>
      <c r="C417" s="4">
        <v>0</v>
      </c>
      <c r="D417" s="4" t="s">
        <v>4</v>
      </c>
      <c r="F417" s="3"/>
      <c r="G417" s="4" t="s">
        <v>453</v>
      </c>
      <c r="H417" s="4">
        <v>1.2032643900000001E-2</v>
      </c>
      <c r="I417" s="4" t="s">
        <v>4</v>
      </c>
      <c r="O417" s="3"/>
      <c r="P417" s="4" t="s">
        <v>453</v>
      </c>
      <c r="Q417" s="4">
        <v>0</v>
      </c>
      <c r="R417" s="4" t="s">
        <v>4</v>
      </c>
    </row>
    <row r="418" spans="1:18" ht="17.25" thickBot="1">
      <c r="A418" s="3"/>
      <c r="B418" s="4" t="s">
        <v>454</v>
      </c>
      <c r="C418" s="4">
        <v>0</v>
      </c>
      <c r="D418" s="4" t="s">
        <v>4</v>
      </c>
      <c r="F418" s="3"/>
      <c r="G418" s="4" t="s">
        <v>454</v>
      </c>
      <c r="H418" s="4">
        <v>2.02277992E-2</v>
      </c>
      <c r="I418" s="4" t="s">
        <v>4</v>
      </c>
      <c r="O418" s="3"/>
      <c r="P418" s="4" t="s">
        <v>454</v>
      </c>
      <c r="Q418" s="4">
        <v>0</v>
      </c>
      <c r="R418" s="4" t="s">
        <v>4</v>
      </c>
    </row>
    <row r="419" spans="1:18" ht="17.25" thickBot="1">
      <c r="A419" s="3"/>
      <c r="B419" s="4" t="s">
        <v>455</v>
      </c>
      <c r="C419" s="4">
        <v>0</v>
      </c>
      <c r="D419" s="4" t="s">
        <v>4</v>
      </c>
      <c r="F419" s="3"/>
      <c r="G419" s="4" t="s">
        <v>455</v>
      </c>
      <c r="H419" s="4">
        <v>2.7508208499999999E-2</v>
      </c>
      <c r="I419" s="4" t="s">
        <v>4</v>
      </c>
      <c r="O419" s="3"/>
      <c r="P419" s="4" t="s">
        <v>455</v>
      </c>
      <c r="Q419" s="4">
        <v>0</v>
      </c>
      <c r="R419" s="4" t="s">
        <v>4</v>
      </c>
    </row>
    <row r="420" spans="1:18" ht="17.25" thickBot="1">
      <c r="A420" s="3"/>
      <c r="B420" s="4" t="s">
        <v>456</v>
      </c>
      <c r="C420" s="4">
        <v>0</v>
      </c>
      <c r="D420" s="4" t="s">
        <v>4</v>
      </c>
      <c r="F420" s="3"/>
      <c r="G420" s="4" t="s">
        <v>456</v>
      </c>
      <c r="H420" s="4">
        <v>3.2609295099999998E-2</v>
      </c>
      <c r="I420" s="4" t="s">
        <v>4</v>
      </c>
      <c r="O420" s="3"/>
      <c r="P420" s="4" t="s">
        <v>456</v>
      </c>
      <c r="Q420" s="4">
        <v>0</v>
      </c>
      <c r="R420" s="4" t="s">
        <v>4</v>
      </c>
    </row>
    <row r="421" spans="1:18" ht="17.25" thickBot="1">
      <c r="A421" s="3"/>
      <c r="B421" s="4" t="s">
        <v>457</v>
      </c>
      <c r="C421" s="4">
        <v>0</v>
      </c>
      <c r="D421" s="4" t="s">
        <v>4</v>
      </c>
      <c r="F421" s="3"/>
      <c r="G421" s="4" t="s">
        <v>457</v>
      </c>
      <c r="H421" s="4">
        <v>3.4790951799999997E-2</v>
      </c>
      <c r="I421" s="4" t="s">
        <v>4</v>
      </c>
      <c r="O421" s="3"/>
      <c r="P421" s="4" t="s">
        <v>457</v>
      </c>
      <c r="Q421" s="4">
        <v>0</v>
      </c>
      <c r="R421" s="4" t="s">
        <v>4</v>
      </c>
    </row>
    <row r="422" spans="1:18" ht="17.25" thickBot="1">
      <c r="A422" s="3"/>
      <c r="B422" s="4" t="s">
        <v>458</v>
      </c>
      <c r="C422" s="4">
        <v>0</v>
      </c>
      <c r="D422" s="4" t="s">
        <v>4</v>
      </c>
      <c r="F422" s="3"/>
      <c r="G422" s="4" t="s">
        <v>458</v>
      </c>
      <c r="H422" s="4">
        <v>3.5982627400000002E-2</v>
      </c>
      <c r="I422" s="4" t="s">
        <v>4</v>
      </c>
      <c r="O422" s="3"/>
      <c r="P422" s="4" t="s">
        <v>458</v>
      </c>
      <c r="Q422" s="4">
        <v>0</v>
      </c>
      <c r="R422" s="4" t="s">
        <v>4</v>
      </c>
    </row>
    <row r="423" spans="1:18" ht="17.25" thickBot="1">
      <c r="A423" s="3"/>
      <c r="B423" s="4" t="s">
        <v>459</v>
      </c>
      <c r="C423" s="4">
        <v>0</v>
      </c>
      <c r="D423" s="4" t="s">
        <v>4</v>
      </c>
      <c r="F423" s="3"/>
      <c r="G423" s="4" t="s">
        <v>459</v>
      </c>
      <c r="H423" s="4">
        <v>2.91053187E-2</v>
      </c>
      <c r="I423" s="4" t="s">
        <v>4</v>
      </c>
      <c r="O423" s="3"/>
      <c r="P423" s="4" t="s">
        <v>459</v>
      </c>
      <c r="Q423" s="4">
        <v>1.29230591E-2</v>
      </c>
      <c r="R423" s="4" t="s">
        <v>4</v>
      </c>
    </row>
    <row r="424" spans="1:18" ht="17.25" thickBot="1">
      <c r="A424" s="3"/>
      <c r="B424" s="4" t="s">
        <v>460</v>
      </c>
      <c r="C424" s="4">
        <v>0</v>
      </c>
      <c r="D424" s="4" t="s">
        <v>4</v>
      </c>
      <c r="F424" s="3"/>
      <c r="G424" s="4" t="s">
        <v>460</v>
      </c>
      <c r="H424" s="4">
        <v>2.2280292600000001E-2</v>
      </c>
      <c r="I424" s="4" t="s">
        <v>4</v>
      </c>
      <c r="O424" s="3"/>
      <c r="P424" s="4" t="s">
        <v>460</v>
      </c>
      <c r="Q424" s="4">
        <v>5.4762769500000003E-2</v>
      </c>
      <c r="R424" s="4" t="s">
        <v>4</v>
      </c>
    </row>
    <row r="425" spans="1:18" ht="17.25" thickBot="1">
      <c r="A425" s="3"/>
      <c r="B425" s="4" t="s">
        <v>461</v>
      </c>
      <c r="C425" s="4">
        <v>0</v>
      </c>
      <c r="D425" s="4" t="s">
        <v>4</v>
      </c>
      <c r="F425" s="3"/>
      <c r="G425" s="4" t="s">
        <v>461</v>
      </c>
      <c r="H425" s="4">
        <v>1.6272943500000001E-2</v>
      </c>
      <c r="I425" s="4" t="s">
        <v>4</v>
      </c>
      <c r="O425" s="3"/>
      <c r="P425" s="4" t="s">
        <v>461</v>
      </c>
      <c r="Q425" s="4">
        <v>0.104401968</v>
      </c>
      <c r="R425" s="4" t="s">
        <v>4</v>
      </c>
    </row>
    <row r="426" spans="1:18" ht="17.25" thickBot="1">
      <c r="A426" s="3"/>
      <c r="B426" s="4" t="s">
        <v>462</v>
      </c>
      <c r="C426" s="4">
        <v>0</v>
      </c>
      <c r="D426" s="4" t="s">
        <v>4</v>
      </c>
      <c r="F426" s="3"/>
      <c r="G426" s="4" t="s">
        <v>462</v>
      </c>
      <c r="H426" s="4">
        <v>1.1174978699999999E-2</v>
      </c>
      <c r="I426" s="4" t="s">
        <v>4</v>
      </c>
      <c r="O426" s="3"/>
      <c r="P426" s="4" t="s">
        <v>462</v>
      </c>
      <c r="Q426" s="4">
        <v>0.152566493</v>
      </c>
      <c r="R426" s="4" t="s">
        <v>4</v>
      </c>
    </row>
    <row r="427" spans="1:18" ht="17.25" thickBot="1">
      <c r="A427" s="3"/>
      <c r="B427" s="4" t="s">
        <v>463</v>
      </c>
      <c r="C427" s="4">
        <v>0</v>
      </c>
      <c r="D427" s="4" t="s">
        <v>4</v>
      </c>
      <c r="F427" s="3"/>
      <c r="G427" s="4" t="s">
        <v>463</v>
      </c>
      <c r="H427" s="4">
        <v>9.0435510499999993E-3</v>
      </c>
      <c r="I427" s="4" t="s">
        <v>4</v>
      </c>
      <c r="O427" s="3"/>
      <c r="P427" s="4" t="s">
        <v>463</v>
      </c>
      <c r="Q427" s="4">
        <v>0.18279703</v>
      </c>
      <c r="R427" s="4" t="s">
        <v>4</v>
      </c>
    </row>
    <row r="428" spans="1:18" ht="17.25" thickBot="1">
      <c r="A428" s="3"/>
      <c r="B428" s="4" t="s">
        <v>464</v>
      </c>
      <c r="C428" s="4">
        <v>0</v>
      </c>
      <c r="D428" s="4" t="s">
        <v>4</v>
      </c>
      <c r="F428" s="3"/>
      <c r="G428" s="4" t="s">
        <v>464</v>
      </c>
      <c r="H428" s="4">
        <v>6.6206240999999999E-3</v>
      </c>
      <c r="I428" s="4" t="s">
        <v>4</v>
      </c>
      <c r="O428" s="3"/>
      <c r="P428" s="4" t="s">
        <v>464</v>
      </c>
      <c r="Q428" s="4">
        <v>0.213391155</v>
      </c>
      <c r="R428" s="4" t="s">
        <v>4</v>
      </c>
    </row>
    <row r="429" spans="1:18" ht="17.25" thickBot="1">
      <c r="A429" s="3"/>
      <c r="B429" s="4" t="s">
        <v>465</v>
      </c>
      <c r="C429" s="4">
        <v>0</v>
      </c>
      <c r="D429" s="4" t="s">
        <v>4</v>
      </c>
      <c r="F429" s="3"/>
      <c r="G429" s="4" t="s">
        <v>465</v>
      </c>
      <c r="H429" s="4">
        <v>5.2862144100000001E-3</v>
      </c>
      <c r="I429" s="4" t="s">
        <v>4</v>
      </c>
      <c r="O429" s="3"/>
      <c r="P429" s="4" t="s">
        <v>465</v>
      </c>
      <c r="Q429" s="4">
        <v>0.25816780299999997</v>
      </c>
      <c r="R429" s="4" t="s">
        <v>4</v>
      </c>
    </row>
    <row r="430" spans="1:18" ht="17.25" thickBot="1">
      <c r="A430" s="3"/>
      <c r="B430" s="4" t="s">
        <v>466</v>
      </c>
      <c r="C430" s="4">
        <v>0</v>
      </c>
      <c r="D430" s="4" t="s">
        <v>4</v>
      </c>
      <c r="F430" s="3"/>
      <c r="G430" s="4" t="s">
        <v>466</v>
      </c>
      <c r="H430" s="4">
        <v>3.9785955999999999E-3</v>
      </c>
      <c r="I430" s="4" t="s">
        <v>4</v>
      </c>
      <c r="O430" s="3"/>
      <c r="P430" s="4" t="s">
        <v>466</v>
      </c>
      <c r="Q430" s="4">
        <v>0.30280420200000002</v>
      </c>
      <c r="R430" s="4" t="s">
        <v>4</v>
      </c>
    </row>
    <row r="431" spans="1:18" ht="17.25" thickBot="1">
      <c r="A431" s="3"/>
      <c r="B431" s="4" t="s">
        <v>467</v>
      </c>
      <c r="C431" s="4">
        <v>0</v>
      </c>
      <c r="D431" s="4" t="s">
        <v>4</v>
      </c>
      <c r="F431" s="3"/>
      <c r="G431" s="4" t="s">
        <v>467</v>
      </c>
      <c r="H431" s="4">
        <v>2.6758338799999998E-3</v>
      </c>
      <c r="I431" s="4" t="s">
        <v>4</v>
      </c>
      <c r="O431" s="3"/>
      <c r="P431" s="4" t="s">
        <v>467</v>
      </c>
      <c r="Q431" s="4">
        <v>0.31221038099999998</v>
      </c>
      <c r="R431" s="4" t="s">
        <v>4</v>
      </c>
    </row>
    <row r="432" spans="1:18" ht="17.25" thickBot="1">
      <c r="A432" s="3"/>
      <c r="B432" s="4" t="s">
        <v>468</v>
      </c>
      <c r="C432" s="4">
        <v>0</v>
      </c>
      <c r="D432" s="4" t="s">
        <v>4</v>
      </c>
      <c r="F432" s="3"/>
      <c r="G432" s="4" t="s">
        <v>468</v>
      </c>
      <c r="H432" s="4">
        <v>1.36246765E-3</v>
      </c>
      <c r="I432" s="4" t="s">
        <v>4</v>
      </c>
      <c r="O432" s="3"/>
      <c r="P432" s="4" t="s">
        <v>468</v>
      </c>
      <c r="Q432" s="4">
        <v>0.28901317700000001</v>
      </c>
      <c r="R432" s="4" t="s">
        <v>4</v>
      </c>
    </row>
    <row r="433" spans="1:18" ht="17.25" thickBot="1">
      <c r="A433" s="3"/>
      <c r="B433" s="4" t="s">
        <v>469</v>
      </c>
      <c r="C433" s="4">
        <v>0</v>
      </c>
      <c r="D433" s="4" t="s">
        <v>4</v>
      </c>
      <c r="F433" s="3"/>
      <c r="G433" s="4" t="s">
        <v>469</v>
      </c>
      <c r="H433" s="4">
        <v>0</v>
      </c>
      <c r="I433" s="4" t="s">
        <v>4</v>
      </c>
      <c r="O433" s="3"/>
      <c r="P433" s="4" t="s">
        <v>469</v>
      </c>
      <c r="Q433" s="4">
        <v>0.23007908499999999</v>
      </c>
      <c r="R433" s="4" t="s">
        <v>4</v>
      </c>
    </row>
    <row r="434" spans="1:18" ht="17.25" thickBot="1">
      <c r="A434" s="3"/>
      <c r="B434" s="4" t="s">
        <v>470</v>
      </c>
      <c r="C434" s="4">
        <v>0</v>
      </c>
      <c r="D434" s="4" t="s">
        <v>4</v>
      </c>
      <c r="F434" s="3"/>
      <c r="G434" s="4" t="s">
        <v>470</v>
      </c>
      <c r="H434" s="4">
        <v>1.2468007599999999E-3</v>
      </c>
      <c r="I434" s="4" t="s">
        <v>4</v>
      </c>
      <c r="O434" s="3"/>
      <c r="P434" s="4" t="s">
        <v>470</v>
      </c>
      <c r="Q434" s="4">
        <v>0.17503273499999999</v>
      </c>
      <c r="R434" s="4" t="s">
        <v>4</v>
      </c>
    </row>
    <row r="435" spans="1:18" ht="17.25" thickBot="1">
      <c r="A435" s="3"/>
      <c r="B435" s="4" t="s">
        <v>471</v>
      </c>
      <c r="C435" s="4">
        <v>0</v>
      </c>
      <c r="D435" s="4" t="s">
        <v>4</v>
      </c>
      <c r="F435" s="3"/>
      <c r="G435" s="4" t="s">
        <v>471</v>
      </c>
      <c r="H435" s="4">
        <v>2.5509216399999999E-3</v>
      </c>
      <c r="I435" s="4" t="s">
        <v>4</v>
      </c>
      <c r="O435" s="3"/>
      <c r="P435" s="4" t="s">
        <v>471</v>
      </c>
      <c r="Q435" s="4">
        <v>0.123826072</v>
      </c>
      <c r="R435" s="4" t="s">
        <v>4</v>
      </c>
    </row>
    <row r="436" spans="1:18" ht="17.25" thickBot="1">
      <c r="A436" s="3"/>
      <c r="B436" s="4" t="s">
        <v>472</v>
      </c>
      <c r="C436" s="4">
        <v>0</v>
      </c>
      <c r="D436" s="4" t="s">
        <v>4</v>
      </c>
      <c r="F436" s="3"/>
      <c r="G436" s="4" t="s">
        <v>472</v>
      </c>
      <c r="H436" s="4">
        <v>3.7405896000000001E-3</v>
      </c>
      <c r="I436" s="4" t="s">
        <v>4</v>
      </c>
      <c r="O436" s="3"/>
      <c r="P436" s="4" t="s">
        <v>472</v>
      </c>
      <c r="Q436" s="4">
        <v>9.3729048999999995E-2</v>
      </c>
      <c r="R436" s="4" t="s">
        <v>4</v>
      </c>
    </row>
    <row r="437" spans="1:18" ht="17.25" thickBot="1">
      <c r="A437" s="3"/>
      <c r="B437" s="4" t="s">
        <v>473</v>
      </c>
      <c r="C437" s="4">
        <v>0</v>
      </c>
      <c r="D437" s="4" t="s">
        <v>4</v>
      </c>
      <c r="F437" s="3"/>
      <c r="G437" s="4" t="s">
        <v>473</v>
      </c>
      <c r="H437" s="4">
        <v>4.9302577999999998E-3</v>
      </c>
      <c r="I437" s="4" t="s">
        <v>4</v>
      </c>
      <c r="O437" s="3"/>
      <c r="P437" s="4" t="s">
        <v>473</v>
      </c>
      <c r="Q437" s="4">
        <v>6.4079239999999996E-2</v>
      </c>
      <c r="R437" s="4" t="s">
        <v>4</v>
      </c>
    </row>
    <row r="438" spans="1:18" ht="17.25" thickBot="1">
      <c r="A438" s="3"/>
      <c r="B438" s="4" t="s">
        <v>474</v>
      </c>
      <c r="C438" s="4">
        <v>0</v>
      </c>
      <c r="D438" s="4" t="s">
        <v>4</v>
      </c>
      <c r="F438" s="3"/>
      <c r="G438" s="4" t="s">
        <v>474</v>
      </c>
      <c r="H438" s="4">
        <v>6.2273107500000003E-3</v>
      </c>
      <c r="I438" s="4" t="s">
        <v>4</v>
      </c>
      <c r="O438" s="3"/>
      <c r="P438" s="4" t="s">
        <v>474</v>
      </c>
      <c r="Q438" s="4">
        <v>3.1776580999999998E-2</v>
      </c>
      <c r="R438" s="4" t="s">
        <v>4</v>
      </c>
    </row>
    <row r="439" spans="1:18" ht="17.25" thickBot="1">
      <c r="A439" s="3"/>
      <c r="B439" s="4" t="s">
        <v>475</v>
      </c>
      <c r="C439" s="4">
        <v>0</v>
      </c>
      <c r="D439" s="4" t="s">
        <v>4</v>
      </c>
      <c r="F439" s="3"/>
      <c r="G439" s="4" t="s">
        <v>475</v>
      </c>
      <c r="H439" s="4">
        <v>7.5277304299999999E-3</v>
      </c>
      <c r="I439" s="4" t="s">
        <v>4</v>
      </c>
      <c r="O439" s="3"/>
      <c r="P439" s="4" t="s">
        <v>475</v>
      </c>
      <c r="Q439" s="4">
        <v>1.4270410900000001E-2</v>
      </c>
      <c r="R439" s="4" t="s">
        <v>4</v>
      </c>
    </row>
    <row r="440" spans="1:18" ht="17.25" thickBot="1">
      <c r="A440" s="3"/>
      <c r="B440" s="4" t="s">
        <v>476</v>
      </c>
      <c r="C440" s="4">
        <v>0</v>
      </c>
      <c r="D440" s="4" t="s">
        <v>4</v>
      </c>
      <c r="F440" s="3"/>
      <c r="G440" s="4" t="s">
        <v>476</v>
      </c>
      <c r="H440" s="4">
        <v>8.8164526999999996E-3</v>
      </c>
      <c r="I440" s="4" t="s">
        <v>4</v>
      </c>
      <c r="O440" s="3"/>
      <c r="P440" s="4" t="s">
        <v>476</v>
      </c>
      <c r="Q440" s="4">
        <v>0</v>
      </c>
      <c r="R440" s="4" t="s">
        <v>4</v>
      </c>
    </row>
    <row r="441" spans="1:18" ht="17.25" thickBot="1">
      <c r="A441" s="3"/>
      <c r="B441" s="4" t="s">
        <v>477</v>
      </c>
      <c r="C441" s="4">
        <v>0</v>
      </c>
      <c r="D441" s="4" t="s">
        <v>4</v>
      </c>
      <c r="F441" s="3"/>
      <c r="G441" s="4" t="s">
        <v>477</v>
      </c>
      <c r="H441" s="4">
        <v>7.5647225599999998E-3</v>
      </c>
      <c r="I441" s="4" t="s">
        <v>4</v>
      </c>
      <c r="O441" s="3"/>
      <c r="P441" s="4" t="s">
        <v>477</v>
      </c>
      <c r="Q441" s="4">
        <v>0</v>
      </c>
      <c r="R441" s="4" t="s">
        <v>4</v>
      </c>
    </row>
    <row r="442" spans="1:18" ht="17.25" thickBot="1">
      <c r="A442" s="3"/>
      <c r="B442" s="4" t="s">
        <v>478</v>
      </c>
      <c r="C442" s="4">
        <v>0</v>
      </c>
      <c r="D442" s="4" t="s">
        <v>4</v>
      </c>
      <c r="F442" s="3"/>
      <c r="G442" s="4" t="s">
        <v>478</v>
      </c>
      <c r="H442" s="4">
        <v>6.2510496899999997E-3</v>
      </c>
      <c r="I442" s="4" t="s">
        <v>4</v>
      </c>
      <c r="O442" s="3"/>
      <c r="P442" s="4" t="s">
        <v>478</v>
      </c>
      <c r="Q442" s="4">
        <v>0</v>
      </c>
      <c r="R442" s="4" t="s">
        <v>4</v>
      </c>
    </row>
    <row r="443" spans="1:18" ht="17.25" thickBot="1">
      <c r="A443" s="3"/>
      <c r="B443" s="4" t="s">
        <v>479</v>
      </c>
      <c r="C443" s="4">
        <v>0</v>
      </c>
      <c r="D443" s="4" t="s">
        <v>4</v>
      </c>
      <c r="F443" s="3"/>
      <c r="G443" s="4" t="s">
        <v>479</v>
      </c>
      <c r="H443" s="4">
        <v>5.0613814999999999E-3</v>
      </c>
      <c r="I443" s="4" t="s">
        <v>4</v>
      </c>
      <c r="O443" s="3"/>
      <c r="P443" s="4" t="s">
        <v>479</v>
      </c>
      <c r="Q443" s="4">
        <v>0</v>
      </c>
      <c r="R443" s="4" t="s">
        <v>4</v>
      </c>
    </row>
    <row r="444" spans="1:18" ht="17.25" thickBot="1">
      <c r="A444" s="3"/>
      <c r="B444" s="4" t="s">
        <v>480</v>
      </c>
      <c r="C444" s="4">
        <v>0</v>
      </c>
      <c r="D444" s="4" t="s">
        <v>4</v>
      </c>
      <c r="F444" s="3"/>
      <c r="G444" s="4" t="s">
        <v>480</v>
      </c>
      <c r="H444" s="4">
        <v>3.8717140000000001E-3</v>
      </c>
      <c r="I444" s="4" t="s">
        <v>4</v>
      </c>
      <c r="O444" s="3"/>
      <c r="P444" s="4" t="s">
        <v>480</v>
      </c>
      <c r="Q444" s="4">
        <v>0</v>
      </c>
      <c r="R444" s="4" t="s">
        <v>4</v>
      </c>
    </row>
    <row r="445" spans="1:18" ht="17.25" thickBot="1">
      <c r="A445" s="3"/>
      <c r="B445" s="4" t="s">
        <v>481</v>
      </c>
      <c r="C445" s="4">
        <v>0</v>
      </c>
      <c r="D445" s="4" t="s">
        <v>4</v>
      </c>
      <c r="F445" s="3"/>
      <c r="G445" s="4" t="s">
        <v>481</v>
      </c>
      <c r="H445" s="4">
        <v>2.5795816899999999E-3</v>
      </c>
      <c r="I445" s="4" t="s">
        <v>4</v>
      </c>
      <c r="O445" s="3"/>
      <c r="P445" s="4" t="s">
        <v>481</v>
      </c>
      <c r="Q445" s="4">
        <v>0</v>
      </c>
      <c r="R445" s="4" t="s">
        <v>4</v>
      </c>
    </row>
    <row r="446" spans="1:18" ht="17.25" thickBot="1">
      <c r="A446" s="3"/>
      <c r="B446" s="4" t="s">
        <v>482</v>
      </c>
      <c r="C446" s="4">
        <v>0</v>
      </c>
      <c r="D446" s="4" t="s">
        <v>4</v>
      </c>
      <c r="F446" s="3"/>
      <c r="G446" s="4" t="s">
        <v>482</v>
      </c>
      <c r="H446" s="4">
        <v>2.4844226400000001E-3</v>
      </c>
      <c r="I446" s="4" t="s">
        <v>4</v>
      </c>
      <c r="O446" s="3"/>
      <c r="P446" s="4" t="s">
        <v>482</v>
      </c>
      <c r="Q446" s="4">
        <v>0</v>
      </c>
      <c r="R446" s="4" t="s">
        <v>4</v>
      </c>
    </row>
    <row r="447" spans="1:18" ht="17.25" thickBot="1">
      <c r="A447" s="3"/>
      <c r="B447" s="4" t="s">
        <v>483</v>
      </c>
      <c r="C447" s="4">
        <v>0</v>
      </c>
      <c r="D447" s="4" t="s">
        <v>4</v>
      </c>
      <c r="F447" s="3"/>
      <c r="G447" s="4" t="s">
        <v>483</v>
      </c>
      <c r="H447" s="4">
        <v>2.40818341E-3</v>
      </c>
      <c r="I447" s="4" t="s">
        <v>4</v>
      </c>
      <c r="O447" s="3"/>
      <c r="P447" s="4" t="s">
        <v>483</v>
      </c>
      <c r="Q447" s="4">
        <v>0</v>
      </c>
      <c r="R447" s="4" t="s">
        <v>4</v>
      </c>
    </row>
    <row r="448" spans="1:18" ht="17.25" thickBot="1">
      <c r="A448" s="3"/>
      <c r="B448" s="4" t="s">
        <v>484</v>
      </c>
      <c r="C448" s="4">
        <v>0</v>
      </c>
      <c r="D448" s="4" t="s">
        <v>4</v>
      </c>
      <c r="F448" s="3"/>
      <c r="G448" s="4" t="s">
        <v>484</v>
      </c>
      <c r="H448" s="4">
        <v>3.6208918299999999E-3</v>
      </c>
      <c r="I448" s="4" t="s">
        <v>4</v>
      </c>
      <c r="O448" s="3"/>
      <c r="P448" s="4" t="s">
        <v>484</v>
      </c>
      <c r="Q448" s="4">
        <v>0</v>
      </c>
      <c r="R448" s="4" t="s">
        <v>4</v>
      </c>
    </row>
    <row r="449" spans="1:18" ht="17.25" thickBot="1">
      <c r="A449" s="3"/>
      <c r="B449" s="4" t="s">
        <v>485</v>
      </c>
      <c r="C449" s="4">
        <v>0</v>
      </c>
      <c r="D449" s="4" t="s">
        <v>4</v>
      </c>
      <c r="F449" s="3"/>
      <c r="G449" s="4" t="s">
        <v>485</v>
      </c>
      <c r="H449" s="4">
        <v>4.8111216199999999E-3</v>
      </c>
      <c r="I449" s="4" t="s">
        <v>4</v>
      </c>
      <c r="O449" s="3"/>
      <c r="P449" s="4" t="s">
        <v>485</v>
      </c>
      <c r="Q449" s="4">
        <v>0</v>
      </c>
      <c r="R449" s="4" t="s">
        <v>4</v>
      </c>
    </row>
    <row r="450" spans="1:18" ht="17.25" thickBot="1">
      <c r="A450" s="3"/>
      <c r="B450" s="4" t="s">
        <v>486</v>
      </c>
      <c r="C450" s="4">
        <v>0</v>
      </c>
      <c r="D450" s="4" t="s">
        <v>4</v>
      </c>
      <c r="F450" s="3"/>
      <c r="G450" s="4" t="s">
        <v>486</v>
      </c>
      <c r="H450" s="4">
        <v>6.0790898300000003E-3</v>
      </c>
      <c r="I450" s="4" t="s">
        <v>4</v>
      </c>
      <c r="O450" s="3"/>
      <c r="P450" s="4" t="s">
        <v>486</v>
      </c>
      <c r="Q450" s="4">
        <v>0</v>
      </c>
      <c r="R450" s="4" t="s">
        <v>4</v>
      </c>
    </row>
    <row r="451" spans="1:18" ht="17.25" thickBot="1">
      <c r="A451" s="3"/>
      <c r="B451" s="4" t="s">
        <v>487</v>
      </c>
      <c r="C451" s="4">
        <v>0</v>
      </c>
      <c r="D451" s="4" t="s">
        <v>4</v>
      </c>
      <c r="F451" s="3"/>
      <c r="G451" s="4" t="s">
        <v>487</v>
      </c>
      <c r="H451" s="4">
        <v>7.3812692400000001E-3</v>
      </c>
      <c r="I451" s="4" t="s">
        <v>4</v>
      </c>
      <c r="O451" s="3"/>
      <c r="P451" s="4" t="s">
        <v>487</v>
      </c>
      <c r="Q451" s="4">
        <v>0</v>
      </c>
      <c r="R451" s="4" t="s">
        <v>4</v>
      </c>
    </row>
    <row r="452" spans="1:18" ht="17.25" thickBot="1">
      <c r="A452" s="3"/>
      <c r="B452" s="4" t="s">
        <v>488</v>
      </c>
      <c r="C452" s="4">
        <v>0</v>
      </c>
      <c r="D452" s="4" t="s">
        <v>4</v>
      </c>
      <c r="F452" s="3"/>
      <c r="G452" s="4" t="s">
        <v>488</v>
      </c>
      <c r="H452" s="4">
        <v>8.6199929900000003E-3</v>
      </c>
      <c r="I452" s="4" t="s">
        <v>4</v>
      </c>
      <c r="O452" s="3"/>
      <c r="P452" s="4" t="s">
        <v>488</v>
      </c>
      <c r="Q452" s="4">
        <v>0</v>
      </c>
      <c r="R452" s="4" t="s">
        <v>4</v>
      </c>
    </row>
    <row r="453" spans="1:18" ht="17.25" thickBot="1">
      <c r="A453" s="3"/>
      <c r="B453" s="4" t="s">
        <v>489</v>
      </c>
      <c r="C453" s="4">
        <v>0</v>
      </c>
      <c r="D453" s="4" t="s">
        <v>4</v>
      </c>
      <c r="F453" s="3"/>
      <c r="G453" s="4" t="s">
        <v>489</v>
      </c>
      <c r="H453" s="4">
        <v>9.9349189499999997E-3</v>
      </c>
      <c r="I453" s="4" t="s">
        <v>4</v>
      </c>
      <c r="O453" s="3"/>
      <c r="P453" s="4" t="s">
        <v>489</v>
      </c>
      <c r="Q453" s="4">
        <v>1.29230591E-2</v>
      </c>
      <c r="R453" s="4" t="s">
        <v>4</v>
      </c>
    </row>
    <row r="454" spans="1:18" ht="17.25" thickBot="1">
      <c r="A454" s="3"/>
      <c r="B454" s="4" t="s">
        <v>490</v>
      </c>
      <c r="C454" s="4">
        <v>0</v>
      </c>
      <c r="D454" s="4" t="s">
        <v>4</v>
      </c>
      <c r="F454" s="3"/>
      <c r="G454" s="4" t="s">
        <v>490</v>
      </c>
      <c r="H454" s="4">
        <v>1.00391908E-2</v>
      </c>
      <c r="I454" s="4" t="s">
        <v>4</v>
      </c>
      <c r="O454" s="3"/>
      <c r="P454" s="4" t="s">
        <v>490</v>
      </c>
      <c r="Q454" s="4">
        <v>2.8773458700000001E-2</v>
      </c>
      <c r="R454" s="4" t="s">
        <v>4</v>
      </c>
    </row>
    <row r="455" spans="1:18" ht="17.25" thickBot="1">
      <c r="A455" s="3"/>
      <c r="B455" s="4" t="s">
        <v>491</v>
      </c>
      <c r="C455" s="4">
        <v>0</v>
      </c>
      <c r="D455" s="4" t="s">
        <v>4</v>
      </c>
      <c r="F455" s="3"/>
      <c r="G455" s="4" t="s">
        <v>491</v>
      </c>
      <c r="H455" s="4">
        <v>1.00925853E-2</v>
      </c>
      <c r="I455" s="4" t="s">
        <v>4</v>
      </c>
      <c r="O455" s="3"/>
      <c r="P455" s="4" t="s">
        <v>491</v>
      </c>
      <c r="Q455" s="4">
        <v>6.0598067899999997E-2</v>
      </c>
      <c r="R455" s="4" t="s">
        <v>4</v>
      </c>
    </row>
    <row r="456" spans="1:18" ht="17.25" thickBot="1">
      <c r="A456" s="3"/>
      <c r="B456" s="4" t="s">
        <v>492</v>
      </c>
      <c r="C456" s="4">
        <v>0</v>
      </c>
      <c r="D456" s="4" t="s">
        <v>4</v>
      </c>
      <c r="F456" s="3"/>
      <c r="G456" s="4" t="s">
        <v>492</v>
      </c>
      <c r="H456" s="4">
        <v>1.0118398799999999E-2</v>
      </c>
      <c r="I456" s="4" t="s">
        <v>4</v>
      </c>
      <c r="O456" s="3"/>
      <c r="P456" s="4" t="s">
        <v>492</v>
      </c>
      <c r="Q456" s="4">
        <v>9.566769E-2</v>
      </c>
      <c r="R456" s="4" t="s">
        <v>4</v>
      </c>
    </row>
    <row r="457" spans="1:18" ht="17.25" thickBot="1">
      <c r="A457" s="3"/>
      <c r="B457" s="4" t="s">
        <v>493</v>
      </c>
      <c r="C457" s="4">
        <v>0</v>
      </c>
      <c r="D457" s="4" t="s">
        <v>4</v>
      </c>
      <c r="F457" s="3"/>
      <c r="G457" s="4" t="s">
        <v>493</v>
      </c>
      <c r="H457" s="4">
        <v>1.01251751E-2</v>
      </c>
      <c r="I457" s="4" t="s">
        <v>4</v>
      </c>
      <c r="O457" s="3"/>
      <c r="P457" s="4" t="s">
        <v>493</v>
      </c>
      <c r="Q457" s="4">
        <v>0.12581273900000001</v>
      </c>
      <c r="R457" s="4" t="s">
        <v>4</v>
      </c>
    </row>
    <row r="458" spans="1:18" ht="17.25" thickBot="1">
      <c r="A458" s="3"/>
      <c r="B458" s="4" t="s">
        <v>494</v>
      </c>
      <c r="C458" s="4">
        <v>0</v>
      </c>
      <c r="D458" s="4" t="s">
        <v>4</v>
      </c>
      <c r="F458" s="3"/>
      <c r="G458" s="4" t="s">
        <v>494</v>
      </c>
      <c r="H458" s="4">
        <v>1.0083382E-2</v>
      </c>
      <c r="I458" s="4" t="s">
        <v>4</v>
      </c>
      <c r="O458" s="3"/>
      <c r="P458" s="4" t="s">
        <v>494</v>
      </c>
      <c r="Q458" s="4">
        <v>0.15649352999999999</v>
      </c>
      <c r="R458" s="4" t="s">
        <v>4</v>
      </c>
    </row>
    <row r="459" spans="1:18" ht="17.25" thickBot="1">
      <c r="A459" s="3"/>
      <c r="B459" s="4" t="s">
        <v>495</v>
      </c>
      <c r="C459" s="4">
        <v>0</v>
      </c>
      <c r="D459" s="4" t="s">
        <v>4</v>
      </c>
      <c r="F459" s="3"/>
      <c r="G459" s="4" t="s">
        <v>495</v>
      </c>
      <c r="H459" s="4">
        <v>1.01020131E-2</v>
      </c>
      <c r="I459" s="4" t="s">
        <v>4</v>
      </c>
      <c r="O459" s="3"/>
      <c r="P459" s="4" t="s">
        <v>495</v>
      </c>
      <c r="Q459" s="4">
        <v>0.187434077</v>
      </c>
      <c r="R459" s="4" t="s">
        <v>4</v>
      </c>
    </row>
    <row r="460" spans="1:18" ht="17.25" thickBot="1">
      <c r="A460" s="3"/>
      <c r="B460" s="4" t="s">
        <v>496</v>
      </c>
      <c r="C460" s="4">
        <v>0</v>
      </c>
      <c r="D460" s="4" t="s">
        <v>4</v>
      </c>
      <c r="F460" s="3"/>
      <c r="G460" s="4" t="s">
        <v>496</v>
      </c>
      <c r="H460" s="4">
        <v>1.01364683E-2</v>
      </c>
      <c r="I460" s="4" t="s">
        <v>4</v>
      </c>
      <c r="O460" s="3"/>
      <c r="P460" s="4" t="s">
        <v>496</v>
      </c>
      <c r="Q460" s="4">
        <v>0.22292147600000001</v>
      </c>
      <c r="R460" s="4" t="s">
        <v>4</v>
      </c>
    </row>
    <row r="461" spans="1:18" ht="17.25" thickBot="1">
      <c r="A461" s="3"/>
      <c r="B461" s="4" t="s">
        <v>497</v>
      </c>
      <c r="C461" s="4">
        <v>0</v>
      </c>
      <c r="D461" s="4" t="s">
        <v>4</v>
      </c>
      <c r="F461" s="3"/>
      <c r="G461" s="4" t="s">
        <v>497</v>
      </c>
      <c r="H461" s="4">
        <v>1.0093648E-2</v>
      </c>
      <c r="I461" s="4" t="s">
        <v>4</v>
      </c>
      <c r="O461" s="3"/>
      <c r="P461" s="4" t="s">
        <v>497</v>
      </c>
      <c r="Q461" s="4">
        <v>0.24239122900000001</v>
      </c>
      <c r="R461" s="4" t="s">
        <v>4</v>
      </c>
    </row>
    <row r="462" spans="1:18" ht="17.25" thickBot="1">
      <c r="A462" s="3"/>
      <c r="B462" s="4" t="s">
        <v>498</v>
      </c>
      <c r="C462" s="4">
        <v>0</v>
      </c>
      <c r="D462" s="4" t="s">
        <v>4</v>
      </c>
      <c r="F462" s="3"/>
      <c r="G462" s="4" t="s">
        <v>498</v>
      </c>
      <c r="H462" s="4">
        <v>1.0102059700000001E-2</v>
      </c>
      <c r="I462" s="4" t="s">
        <v>4</v>
      </c>
      <c r="O462" s="3"/>
      <c r="P462" s="4" t="s">
        <v>498</v>
      </c>
      <c r="Q462" s="4">
        <v>0.23863928000000001</v>
      </c>
      <c r="R462" s="4" t="s">
        <v>4</v>
      </c>
    </row>
    <row r="463" spans="1:18" ht="17.25" thickBot="1">
      <c r="A463" s="3"/>
      <c r="B463" s="4" t="s">
        <v>499</v>
      </c>
      <c r="C463" s="4">
        <v>0</v>
      </c>
      <c r="D463" s="4" t="s">
        <v>4</v>
      </c>
      <c r="F463" s="3"/>
      <c r="G463" s="4" t="s">
        <v>499</v>
      </c>
      <c r="H463" s="4">
        <v>1.00768087E-2</v>
      </c>
      <c r="I463" s="4" t="s">
        <v>4</v>
      </c>
      <c r="O463" s="3"/>
      <c r="P463" s="4" t="s">
        <v>499</v>
      </c>
      <c r="Q463" s="4">
        <v>0.20165240800000001</v>
      </c>
      <c r="R463" s="4" t="s">
        <v>4</v>
      </c>
    </row>
    <row r="464" spans="1:18" ht="17.25" thickBot="1">
      <c r="A464" s="3"/>
      <c r="B464" s="4" t="s">
        <v>500</v>
      </c>
      <c r="C464" s="4">
        <v>0</v>
      </c>
      <c r="D464" s="4" t="s">
        <v>4</v>
      </c>
      <c r="F464" s="3"/>
      <c r="G464" s="4" t="s">
        <v>500</v>
      </c>
      <c r="H464" s="4">
        <v>1.00685814E-2</v>
      </c>
      <c r="I464" s="4" t="s">
        <v>4</v>
      </c>
      <c r="O464" s="3"/>
      <c r="P464" s="4" t="s">
        <v>500</v>
      </c>
      <c r="Q464" s="4">
        <v>0.16333946599999999</v>
      </c>
      <c r="R464" s="4" t="s">
        <v>4</v>
      </c>
    </row>
    <row r="465" spans="1:18" ht="17.25" thickBot="1">
      <c r="A465" s="3"/>
      <c r="B465" s="4" t="s">
        <v>501</v>
      </c>
      <c r="C465" s="4">
        <v>0</v>
      </c>
      <c r="D465" s="4" t="s">
        <v>4</v>
      </c>
      <c r="F465" s="3"/>
      <c r="G465" s="4" t="s">
        <v>501</v>
      </c>
      <c r="H465" s="4">
        <v>1.00959251E-2</v>
      </c>
      <c r="I465" s="4" t="s">
        <v>4</v>
      </c>
      <c r="O465" s="3"/>
      <c r="P465" s="4" t="s">
        <v>501</v>
      </c>
      <c r="Q465" s="4">
        <v>0.13269341000000001</v>
      </c>
      <c r="R465" s="4" t="s">
        <v>4</v>
      </c>
    </row>
    <row r="466" spans="1:18" ht="17.25" thickBot="1">
      <c r="A466" s="3"/>
      <c r="B466" s="4" t="s">
        <v>502</v>
      </c>
      <c r="C466" s="4">
        <v>0</v>
      </c>
      <c r="D466" s="4" t="s">
        <v>4</v>
      </c>
      <c r="F466" s="3"/>
      <c r="G466" s="4" t="s">
        <v>502</v>
      </c>
      <c r="H466" s="4">
        <v>1.00586889E-2</v>
      </c>
      <c r="I466" s="4" t="s">
        <v>4</v>
      </c>
      <c r="O466" s="3"/>
      <c r="P466" s="4" t="s">
        <v>502</v>
      </c>
      <c r="Q466" s="4">
        <v>0.108772717</v>
      </c>
      <c r="R466" s="4" t="s">
        <v>4</v>
      </c>
    </row>
    <row r="467" spans="1:18" ht="17.25" thickBot="1">
      <c r="A467" s="3"/>
      <c r="B467" s="4" t="s">
        <v>503</v>
      </c>
      <c r="C467" s="4">
        <v>0</v>
      </c>
      <c r="D467" s="4" t="s">
        <v>4</v>
      </c>
      <c r="F467" s="3"/>
      <c r="G467" s="4" t="s">
        <v>503</v>
      </c>
      <c r="H467" s="4">
        <v>9.9964756499999995E-3</v>
      </c>
      <c r="I467" s="4" t="s">
        <v>4</v>
      </c>
      <c r="O467" s="3"/>
      <c r="P467" s="4" t="s">
        <v>503</v>
      </c>
      <c r="Q467" s="4">
        <v>7.8595504199999999E-2</v>
      </c>
      <c r="R467" s="4" t="s">
        <v>4</v>
      </c>
    </row>
    <row r="468" spans="1:18" ht="17.25" thickBot="1">
      <c r="A468" s="3"/>
      <c r="B468" s="4" t="s">
        <v>504</v>
      </c>
      <c r="C468" s="4">
        <v>0</v>
      </c>
      <c r="D468" s="4" t="s">
        <v>4</v>
      </c>
      <c r="F468" s="3"/>
      <c r="G468" s="4" t="s">
        <v>504</v>
      </c>
      <c r="H468" s="4">
        <v>8.7637929199999992E-3</v>
      </c>
      <c r="I468" s="4" t="s">
        <v>4</v>
      </c>
      <c r="O468" s="3"/>
      <c r="P468" s="4" t="s">
        <v>504</v>
      </c>
      <c r="Q468" s="4">
        <v>4.3315719799999999E-2</v>
      </c>
      <c r="R468" s="4" t="s">
        <v>4</v>
      </c>
    </row>
    <row r="469" spans="1:18" ht="17.25" thickBot="1">
      <c r="A469" s="3"/>
      <c r="B469" s="4" t="s">
        <v>505</v>
      </c>
      <c r="C469" s="4">
        <v>0</v>
      </c>
      <c r="D469" s="4" t="s">
        <v>4</v>
      </c>
      <c r="F469" s="3"/>
      <c r="G469" s="4" t="s">
        <v>505</v>
      </c>
      <c r="H469" s="4">
        <v>7.5603965699999999E-3</v>
      </c>
      <c r="I469" s="4" t="s">
        <v>4</v>
      </c>
      <c r="O469" s="3"/>
      <c r="P469" s="4" t="s">
        <v>505</v>
      </c>
      <c r="Q469" s="4">
        <v>1.29230591E-2</v>
      </c>
      <c r="R469" s="4" t="s">
        <v>4</v>
      </c>
    </row>
    <row r="470" spans="1:18" ht="17.25" thickBot="1">
      <c r="A470" s="3"/>
      <c r="B470" s="4" t="s">
        <v>506</v>
      </c>
      <c r="C470" s="4">
        <v>0</v>
      </c>
      <c r="D470" s="4" t="s">
        <v>4</v>
      </c>
      <c r="F470" s="3"/>
      <c r="G470" s="4" t="s">
        <v>506</v>
      </c>
      <c r="H470" s="4">
        <v>6.2421243600000002E-3</v>
      </c>
      <c r="I470" s="4" t="s">
        <v>4</v>
      </c>
      <c r="O470" s="3"/>
      <c r="P470" s="4" t="s">
        <v>506</v>
      </c>
      <c r="Q470" s="4">
        <v>0</v>
      </c>
      <c r="R470" s="4" t="s">
        <v>4</v>
      </c>
    </row>
    <row r="471" spans="1:18" ht="17.25" thickBot="1">
      <c r="A471" s="3"/>
      <c r="B471" s="4" t="s">
        <v>507</v>
      </c>
      <c r="C471" s="4">
        <v>0</v>
      </c>
      <c r="D471" s="4" t="s">
        <v>4</v>
      </c>
      <c r="F471" s="3"/>
      <c r="G471" s="4" t="s">
        <v>507</v>
      </c>
      <c r="H471" s="4">
        <v>6.3506378800000001E-3</v>
      </c>
      <c r="I471" s="4" t="s">
        <v>4</v>
      </c>
      <c r="O471" s="3"/>
      <c r="P471" s="4" t="s">
        <v>507</v>
      </c>
      <c r="Q471" s="4">
        <v>0</v>
      </c>
      <c r="R471" s="4" t="s">
        <v>4</v>
      </c>
    </row>
    <row r="472" spans="1:18" ht="17.25" thickBot="1">
      <c r="A472" s="3"/>
      <c r="B472" s="4" t="s">
        <v>508</v>
      </c>
      <c r="C472" s="4">
        <v>0</v>
      </c>
      <c r="D472" s="4" t="s">
        <v>4</v>
      </c>
      <c r="F472" s="3"/>
      <c r="G472" s="4" t="s">
        <v>508</v>
      </c>
      <c r="H472" s="4">
        <v>6.3802278599999996E-3</v>
      </c>
      <c r="I472" s="4" t="s">
        <v>4</v>
      </c>
      <c r="O472" s="3"/>
      <c r="P472" s="4" t="s">
        <v>508</v>
      </c>
      <c r="Q472" s="4">
        <v>0</v>
      </c>
      <c r="R472" s="4" t="s">
        <v>4</v>
      </c>
    </row>
    <row r="473" spans="1:18" ht="17.25" thickBot="1">
      <c r="A473" s="3"/>
      <c r="B473" s="4" t="s">
        <v>509</v>
      </c>
      <c r="C473" s="4">
        <v>0</v>
      </c>
      <c r="D473" s="4" t="s">
        <v>4</v>
      </c>
      <c r="F473" s="3"/>
      <c r="G473" s="4" t="s">
        <v>509</v>
      </c>
      <c r="H473" s="4">
        <v>6.3668005200000002E-3</v>
      </c>
      <c r="I473" s="4" t="s">
        <v>4</v>
      </c>
      <c r="O473" s="3"/>
      <c r="P473" s="4" t="s">
        <v>509</v>
      </c>
      <c r="Q473" s="4">
        <v>0</v>
      </c>
      <c r="R473" s="4" t="s">
        <v>4</v>
      </c>
    </row>
    <row r="474" spans="1:18" ht="17.25" thickBot="1">
      <c r="A474" s="3"/>
      <c r="B474" s="4" t="s">
        <v>510</v>
      </c>
      <c r="C474" s="4">
        <v>0</v>
      </c>
      <c r="D474" s="4" t="s">
        <v>4</v>
      </c>
      <c r="F474" s="3"/>
      <c r="G474" s="4" t="s">
        <v>510</v>
      </c>
      <c r="H474" s="4">
        <v>6.4372522799999998E-3</v>
      </c>
      <c r="I474" s="4" t="s">
        <v>4</v>
      </c>
      <c r="O474" s="3"/>
      <c r="P474" s="4" t="s">
        <v>510</v>
      </c>
      <c r="Q474" s="4">
        <v>0</v>
      </c>
      <c r="R474" s="4" t="s">
        <v>4</v>
      </c>
    </row>
    <row r="475" spans="1:18" ht="17.25" thickBot="1">
      <c r="A475" s="3"/>
      <c r="B475" s="4" t="s">
        <v>511</v>
      </c>
      <c r="C475" s="4">
        <v>0</v>
      </c>
      <c r="D475" s="4" t="s">
        <v>4</v>
      </c>
      <c r="F475" s="3"/>
      <c r="G475" s="4" t="s">
        <v>511</v>
      </c>
      <c r="H475" s="4">
        <v>7.66648212E-3</v>
      </c>
      <c r="I475" s="4" t="s">
        <v>4</v>
      </c>
      <c r="O475" s="3"/>
      <c r="P475" s="4" t="s">
        <v>511</v>
      </c>
      <c r="Q475" s="4">
        <v>0</v>
      </c>
      <c r="R475" s="4" t="s">
        <v>4</v>
      </c>
    </row>
    <row r="476" spans="1:18" ht="17.25" thickBot="1">
      <c r="A476" s="3"/>
      <c r="B476" s="4" t="s">
        <v>512</v>
      </c>
      <c r="C476" s="4">
        <v>0</v>
      </c>
      <c r="D476" s="4" t="s">
        <v>4</v>
      </c>
      <c r="F476" s="3"/>
      <c r="G476" s="4" t="s">
        <v>512</v>
      </c>
      <c r="H476" s="4">
        <v>1.13439979E-2</v>
      </c>
      <c r="I476" s="4" t="s">
        <v>4</v>
      </c>
      <c r="O476" s="3"/>
      <c r="P476" s="4" t="s">
        <v>512</v>
      </c>
      <c r="Q476" s="4">
        <v>0</v>
      </c>
      <c r="R476" s="4" t="s">
        <v>4</v>
      </c>
    </row>
    <row r="477" spans="1:18" ht="17.25" thickBot="1">
      <c r="A477" s="3"/>
      <c r="B477" s="4" t="s">
        <v>513</v>
      </c>
      <c r="C477" s="4">
        <v>0</v>
      </c>
      <c r="D477" s="4" t="s">
        <v>4</v>
      </c>
      <c r="F477" s="3"/>
      <c r="G477" s="4" t="s">
        <v>513</v>
      </c>
      <c r="H477" s="4">
        <v>1.6027774700000001E-2</v>
      </c>
      <c r="I477" s="4" t="s">
        <v>4</v>
      </c>
      <c r="O477" s="3"/>
      <c r="P477" s="4" t="s">
        <v>513</v>
      </c>
      <c r="Q477" s="4">
        <v>0</v>
      </c>
      <c r="R477" s="4" t="s">
        <v>4</v>
      </c>
    </row>
    <row r="478" spans="1:18" ht="17.25" thickBot="1">
      <c r="A478" s="3"/>
      <c r="B478" s="4" t="s">
        <v>514</v>
      </c>
      <c r="C478" s="4">
        <v>0</v>
      </c>
      <c r="D478" s="4" t="s">
        <v>4</v>
      </c>
      <c r="F478" s="3"/>
      <c r="G478" s="4" t="s">
        <v>514</v>
      </c>
      <c r="H478" s="4">
        <v>2.3555887899999999E-2</v>
      </c>
      <c r="I478" s="4" t="s">
        <v>4</v>
      </c>
      <c r="O478" s="3"/>
      <c r="P478" s="4" t="s">
        <v>514</v>
      </c>
      <c r="Q478" s="4">
        <v>0</v>
      </c>
      <c r="R478" s="4" t="s">
        <v>4</v>
      </c>
    </row>
    <row r="479" spans="1:18" ht="17.25" thickBot="1">
      <c r="A479" s="3"/>
      <c r="B479" s="4" t="s">
        <v>515</v>
      </c>
      <c r="C479" s="4">
        <v>0</v>
      </c>
      <c r="D479" s="4" t="s">
        <v>4</v>
      </c>
      <c r="F479" s="3"/>
      <c r="G479" s="4" t="s">
        <v>515</v>
      </c>
      <c r="H479" s="4">
        <v>3.1958378900000001E-2</v>
      </c>
      <c r="I479" s="4" t="s">
        <v>4</v>
      </c>
      <c r="O479" s="3"/>
      <c r="P479" s="4" t="s">
        <v>515</v>
      </c>
      <c r="Q479" s="4">
        <v>0</v>
      </c>
      <c r="R479" s="4" t="s">
        <v>4</v>
      </c>
    </row>
    <row r="480" spans="1:18" ht="17.25" thickBot="1">
      <c r="A480" s="3"/>
      <c r="B480" s="4" t="s">
        <v>516</v>
      </c>
      <c r="C480" s="4">
        <v>0</v>
      </c>
      <c r="D480" s="4" t="s">
        <v>4</v>
      </c>
      <c r="F480" s="3"/>
      <c r="G480" s="4" t="s">
        <v>516</v>
      </c>
      <c r="H480" s="4">
        <v>4.4765681000000002E-2</v>
      </c>
      <c r="I480" s="4" t="s">
        <v>4</v>
      </c>
      <c r="O480" s="3"/>
      <c r="P480" s="4" t="s">
        <v>516</v>
      </c>
      <c r="Q480" s="4">
        <v>0</v>
      </c>
      <c r="R480" s="4" t="s">
        <v>4</v>
      </c>
    </row>
    <row r="481" spans="1:18" ht="17.25" thickBot="1">
      <c r="A481" s="3"/>
      <c r="B481" s="4" t="s">
        <v>517</v>
      </c>
      <c r="C481" s="4">
        <v>0</v>
      </c>
      <c r="D481" s="4" t="s">
        <v>4</v>
      </c>
      <c r="F481" s="3"/>
      <c r="G481" s="4" t="s">
        <v>517</v>
      </c>
      <c r="H481" s="4">
        <v>6.1143208300000002E-2</v>
      </c>
      <c r="I481" s="4" t="s">
        <v>4</v>
      </c>
      <c r="O481" s="3"/>
      <c r="P481" s="4" t="s">
        <v>517</v>
      </c>
      <c r="Q481" s="4">
        <v>0</v>
      </c>
      <c r="R481" s="4" t="s">
        <v>4</v>
      </c>
    </row>
    <row r="482" spans="1:18" ht="17.25" thickBot="1">
      <c r="A482" s="3"/>
      <c r="B482" s="4" t="s">
        <v>518</v>
      </c>
      <c r="C482" s="4">
        <v>0</v>
      </c>
      <c r="D482" s="4" t="s">
        <v>4</v>
      </c>
      <c r="F482" s="3"/>
      <c r="G482" s="4" t="s">
        <v>518</v>
      </c>
      <c r="H482" s="4">
        <v>7.7084317799999996E-2</v>
      </c>
      <c r="I482" s="4" t="s">
        <v>4</v>
      </c>
      <c r="O482" s="3"/>
      <c r="P482" s="4" t="s">
        <v>518</v>
      </c>
      <c r="Q482" s="4">
        <v>0</v>
      </c>
      <c r="R482" s="4" t="s">
        <v>4</v>
      </c>
    </row>
    <row r="483" spans="1:18" ht="17.25" thickBot="1">
      <c r="A483" s="3"/>
      <c r="B483" s="4" t="s">
        <v>519</v>
      </c>
      <c r="C483" s="4">
        <v>0</v>
      </c>
      <c r="D483" s="4" t="s">
        <v>4</v>
      </c>
      <c r="F483" s="3"/>
      <c r="G483" s="4" t="s">
        <v>519</v>
      </c>
      <c r="H483" s="4">
        <v>9.34623703E-2</v>
      </c>
      <c r="I483" s="4" t="s">
        <v>4</v>
      </c>
      <c r="O483" s="3"/>
      <c r="P483" s="4" t="s">
        <v>519</v>
      </c>
      <c r="Q483" s="4">
        <v>0</v>
      </c>
      <c r="R483" s="4" t="s">
        <v>4</v>
      </c>
    </row>
    <row r="484" spans="1:18" ht="17.25" thickBot="1">
      <c r="A484" s="3"/>
      <c r="B484" s="4" t="s">
        <v>520</v>
      </c>
      <c r="C484" s="4">
        <v>0</v>
      </c>
      <c r="D484" s="4" t="s">
        <v>4</v>
      </c>
      <c r="F484" s="3"/>
      <c r="G484" s="4" t="s">
        <v>520</v>
      </c>
      <c r="H484" s="4">
        <v>0.108736321</v>
      </c>
      <c r="I484" s="4" t="s">
        <v>4</v>
      </c>
      <c r="O484" s="3"/>
      <c r="P484" s="4" t="s">
        <v>520</v>
      </c>
      <c r="Q484" s="4">
        <v>0</v>
      </c>
      <c r="R484" s="4" t="s">
        <v>4</v>
      </c>
    </row>
    <row r="485" spans="1:18" ht="17.25" thickBot="1">
      <c r="A485" s="3"/>
      <c r="B485" s="4" t="s">
        <v>521</v>
      </c>
      <c r="C485" s="4">
        <v>0</v>
      </c>
      <c r="D485" s="4" t="s">
        <v>4</v>
      </c>
      <c r="F485" s="3"/>
      <c r="G485" s="4" t="s">
        <v>521</v>
      </c>
      <c r="H485" s="4">
        <v>0.12337134</v>
      </c>
      <c r="I485" s="4" t="s">
        <v>4</v>
      </c>
      <c r="O485" s="3"/>
      <c r="P485" s="4" t="s">
        <v>521</v>
      </c>
      <c r="Q485" s="4">
        <v>0</v>
      </c>
      <c r="R485" s="4" t="s">
        <v>4</v>
      </c>
    </row>
    <row r="486" spans="1:18" ht="17.25" thickBot="1">
      <c r="A486" s="3"/>
      <c r="B486" s="4" t="s">
        <v>523</v>
      </c>
      <c r="C486" s="4">
        <v>0</v>
      </c>
      <c r="D486" s="4" t="s">
        <v>4</v>
      </c>
      <c r="F486" s="3"/>
      <c r="G486" s="4" t="s">
        <v>523</v>
      </c>
      <c r="H486" s="4">
        <v>0.14050711699999999</v>
      </c>
      <c r="I486" s="4" t="s">
        <v>4</v>
      </c>
      <c r="O486" s="3"/>
      <c r="P486" s="4" t="s">
        <v>523</v>
      </c>
      <c r="Q486" s="4">
        <v>0</v>
      </c>
      <c r="R486" s="4" t="s">
        <v>4</v>
      </c>
    </row>
    <row r="487" spans="1:18" ht="17.25" thickBot="1">
      <c r="A487" s="3"/>
      <c r="B487" s="4" t="s">
        <v>524</v>
      </c>
      <c r="C487" s="4">
        <v>0</v>
      </c>
      <c r="D487" s="4" t="s">
        <v>4</v>
      </c>
      <c r="F487" s="3"/>
      <c r="G487" s="4" t="s">
        <v>524</v>
      </c>
      <c r="H487" s="4">
        <v>0.16458183500000001</v>
      </c>
      <c r="I487" s="4" t="s">
        <v>4</v>
      </c>
      <c r="O487" s="3"/>
      <c r="P487" s="4" t="s">
        <v>524</v>
      </c>
      <c r="Q487" s="4">
        <v>0</v>
      </c>
      <c r="R487" s="4" t="s">
        <v>4</v>
      </c>
    </row>
    <row r="488" spans="1:18" ht="17.25" thickBot="1">
      <c r="A488" s="3"/>
      <c r="B488" s="4" t="s">
        <v>525</v>
      </c>
      <c r="C488" s="4">
        <v>0</v>
      </c>
      <c r="D488" s="4" t="s">
        <v>4</v>
      </c>
      <c r="F488" s="3"/>
      <c r="G488" s="4" t="s">
        <v>525</v>
      </c>
      <c r="H488" s="4">
        <v>0.19314572199999999</v>
      </c>
      <c r="I488" s="4" t="s">
        <v>4</v>
      </c>
      <c r="O488" s="3"/>
      <c r="P488" s="4" t="s">
        <v>525</v>
      </c>
      <c r="Q488" s="4">
        <v>0</v>
      </c>
      <c r="R488" s="4" t="s">
        <v>4</v>
      </c>
    </row>
    <row r="489" spans="1:18" ht="17.25" thickBot="1">
      <c r="A489" s="3"/>
      <c r="B489" s="4" t="s">
        <v>526</v>
      </c>
      <c r="C489" s="4">
        <v>0</v>
      </c>
      <c r="D489" s="4" t="s">
        <v>4</v>
      </c>
      <c r="F489" s="3"/>
      <c r="G489" s="4" t="s">
        <v>526</v>
      </c>
      <c r="H489" s="4">
        <v>0.22598448400000001</v>
      </c>
      <c r="I489" s="4" t="s">
        <v>4</v>
      </c>
      <c r="O489" s="3"/>
      <c r="P489" s="4" t="s">
        <v>526</v>
      </c>
      <c r="Q489" s="4">
        <v>0</v>
      </c>
      <c r="R489" s="4" t="s">
        <v>4</v>
      </c>
    </row>
    <row r="490" spans="1:18" ht="17.25" thickBot="1">
      <c r="A490" s="3"/>
      <c r="B490" s="4" t="s">
        <v>527</v>
      </c>
      <c r="C490" s="4">
        <v>0</v>
      </c>
      <c r="D490" s="4" t="s">
        <v>4</v>
      </c>
      <c r="F490" s="3"/>
      <c r="G490" s="4" t="s">
        <v>527</v>
      </c>
      <c r="H490" s="4">
        <v>0.25931394099999999</v>
      </c>
      <c r="I490" s="4" t="s">
        <v>4</v>
      </c>
      <c r="O490" s="3"/>
      <c r="P490" s="4" t="s">
        <v>527</v>
      </c>
      <c r="Q490" s="4">
        <v>0</v>
      </c>
      <c r="R490" s="4" t="s">
        <v>4</v>
      </c>
    </row>
    <row r="491" spans="1:18" ht="17.25" thickBot="1">
      <c r="A491" s="3"/>
      <c r="B491" s="4" t="s">
        <v>528</v>
      </c>
      <c r="C491" s="4">
        <v>0</v>
      </c>
      <c r="D491" s="4" t="s">
        <v>4</v>
      </c>
      <c r="F491" s="3"/>
      <c r="G491" s="4" t="s">
        <v>528</v>
      </c>
      <c r="H491" s="4">
        <v>0.26848125499999997</v>
      </c>
      <c r="I491" s="4" t="s">
        <v>4</v>
      </c>
      <c r="O491" s="3"/>
      <c r="P491" s="4" t="s">
        <v>528</v>
      </c>
      <c r="Q491" s="4">
        <v>0</v>
      </c>
      <c r="R491" s="4" t="s">
        <v>4</v>
      </c>
    </row>
    <row r="492" spans="1:18" ht="17.25" thickBot="1">
      <c r="A492" s="3"/>
      <c r="B492" s="4" t="s">
        <v>529</v>
      </c>
      <c r="C492" s="4">
        <v>0</v>
      </c>
      <c r="D492" s="4" t="s">
        <v>4</v>
      </c>
      <c r="F492" s="3"/>
      <c r="G492" s="4" t="s">
        <v>529</v>
      </c>
      <c r="H492" s="4">
        <v>0.25190436799999999</v>
      </c>
      <c r="I492" s="4" t="s">
        <v>4</v>
      </c>
      <c r="O492" s="3"/>
      <c r="P492" s="4" t="s">
        <v>529</v>
      </c>
      <c r="Q492" s="4">
        <v>0</v>
      </c>
      <c r="R492" s="4" t="s">
        <v>4</v>
      </c>
    </row>
    <row r="493" spans="1:18" ht="17.25" thickBot="1">
      <c r="A493" s="3"/>
      <c r="B493" s="4" t="s">
        <v>530</v>
      </c>
      <c r="C493" s="4">
        <v>0</v>
      </c>
      <c r="D493" s="4" t="s">
        <v>4</v>
      </c>
      <c r="F493" s="3"/>
      <c r="G493" s="4" t="s">
        <v>530</v>
      </c>
      <c r="H493" s="4">
        <v>0.22544740099999999</v>
      </c>
      <c r="I493" s="4" t="s">
        <v>4</v>
      </c>
      <c r="O493" s="3"/>
      <c r="P493" s="4" t="s">
        <v>530</v>
      </c>
      <c r="Q493" s="4">
        <v>0</v>
      </c>
      <c r="R493" s="4" t="s">
        <v>4</v>
      </c>
    </row>
    <row r="494" spans="1:18" ht="17.25" thickBot="1">
      <c r="A494" s="3"/>
      <c r="B494" s="4" t="s">
        <v>531</v>
      </c>
      <c r="C494" s="4">
        <v>0</v>
      </c>
      <c r="D494" s="4" t="s">
        <v>4</v>
      </c>
      <c r="F494" s="3"/>
      <c r="G494" s="4" t="s">
        <v>531</v>
      </c>
      <c r="H494" s="4">
        <v>0.19063334200000001</v>
      </c>
      <c r="I494" s="4" t="s">
        <v>4</v>
      </c>
      <c r="O494" s="3"/>
      <c r="P494" s="4" t="s">
        <v>531</v>
      </c>
      <c r="Q494" s="4">
        <v>0</v>
      </c>
      <c r="R494" s="4" t="s">
        <v>4</v>
      </c>
    </row>
    <row r="495" spans="1:18" ht="17.25" thickBot="1">
      <c r="A495" s="3"/>
      <c r="B495" s="4" t="s">
        <v>532</v>
      </c>
      <c r="C495" s="4">
        <v>0</v>
      </c>
      <c r="D495" s="4" t="s">
        <v>4</v>
      </c>
      <c r="F495" s="3"/>
      <c r="G495" s="4" t="s">
        <v>532</v>
      </c>
      <c r="H495" s="4">
        <v>0.15289457100000001</v>
      </c>
      <c r="I495" s="4" t="s">
        <v>4</v>
      </c>
      <c r="O495" s="3"/>
      <c r="P495" s="4" t="s">
        <v>532</v>
      </c>
      <c r="Q495" s="4">
        <v>0</v>
      </c>
      <c r="R495" s="4" t="s">
        <v>4</v>
      </c>
    </row>
    <row r="496" spans="1:18" ht="17.25" thickBot="1">
      <c r="A496" s="3"/>
      <c r="B496" s="4" t="s">
        <v>533</v>
      </c>
      <c r="C496" s="4">
        <v>0</v>
      </c>
      <c r="D496" s="4" t="s">
        <v>4</v>
      </c>
      <c r="F496" s="3"/>
      <c r="G496" s="4" t="s">
        <v>533</v>
      </c>
      <c r="H496" s="4">
        <v>0.118072972</v>
      </c>
      <c r="I496" s="4" t="s">
        <v>4</v>
      </c>
      <c r="O496" s="3"/>
      <c r="P496" s="4" t="s">
        <v>533</v>
      </c>
      <c r="Q496" s="4">
        <v>0</v>
      </c>
      <c r="R496" s="4" t="s">
        <v>4</v>
      </c>
    </row>
    <row r="497" spans="1:18" ht="17.25" thickBot="1">
      <c r="A497" s="3"/>
      <c r="B497" s="4" t="s">
        <v>534</v>
      </c>
      <c r="C497" s="4">
        <v>0</v>
      </c>
      <c r="D497" s="4" t="s">
        <v>4</v>
      </c>
      <c r="F497" s="3"/>
      <c r="G497" s="4" t="s">
        <v>534</v>
      </c>
      <c r="H497" s="4">
        <v>9.58020911E-2</v>
      </c>
      <c r="I497" s="4" t="s">
        <v>4</v>
      </c>
      <c r="O497" s="3"/>
      <c r="P497" s="4" t="s">
        <v>534</v>
      </c>
      <c r="Q497" s="4">
        <v>0</v>
      </c>
      <c r="R497" s="4" t="s">
        <v>4</v>
      </c>
    </row>
    <row r="498" spans="1:18" ht="17.25" thickBot="1">
      <c r="A498" s="3"/>
      <c r="B498" s="4" t="s">
        <v>535</v>
      </c>
      <c r="C498" s="4">
        <v>0</v>
      </c>
      <c r="D498" s="4" t="s">
        <v>4</v>
      </c>
      <c r="F498" s="3"/>
      <c r="G498" s="4" t="s">
        <v>535</v>
      </c>
      <c r="H498" s="4">
        <v>8.3000294899999993E-2</v>
      </c>
      <c r="I498" s="4" t="s">
        <v>4</v>
      </c>
      <c r="O498" s="3"/>
      <c r="P498" s="4" t="s">
        <v>535</v>
      </c>
      <c r="Q498" s="4">
        <v>0</v>
      </c>
      <c r="R498" s="4" t="s">
        <v>4</v>
      </c>
    </row>
    <row r="499" spans="1:18" ht="17.25" thickBot="1">
      <c r="A499" s="3"/>
      <c r="B499" s="4" t="s">
        <v>536</v>
      </c>
      <c r="C499" s="4">
        <v>0</v>
      </c>
      <c r="D499" s="4" t="s">
        <v>4</v>
      </c>
      <c r="F499" s="3"/>
      <c r="G499" s="4" t="s">
        <v>536</v>
      </c>
      <c r="H499" s="4">
        <v>7.0121541600000004E-2</v>
      </c>
      <c r="I499" s="4" t="s">
        <v>4</v>
      </c>
      <c r="O499" s="3"/>
      <c r="P499" s="4" t="s">
        <v>536</v>
      </c>
      <c r="Q499" s="4">
        <v>0</v>
      </c>
      <c r="R499" s="4" t="s">
        <v>4</v>
      </c>
    </row>
    <row r="500" spans="1:18" ht="17.25" thickBot="1">
      <c r="A500" s="3"/>
      <c r="B500" s="4" t="s">
        <v>537</v>
      </c>
      <c r="C500" s="4">
        <v>0</v>
      </c>
      <c r="D500" s="4" t="s">
        <v>4</v>
      </c>
      <c r="F500" s="3"/>
      <c r="G500" s="4" t="s">
        <v>537</v>
      </c>
      <c r="H500" s="4">
        <v>5.8837924200000002E-2</v>
      </c>
      <c r="I500" s="4" t="s">
        <v>4</v>
      </c>
      <c r="O500" s="3"/>
      <c r="P500" s="4" t="s">
        <v>537</v>
      </c>
      <c r="Q500" s="4">
        <v>0</v>
      </c>
      <c r="R500" s="4" t="s">
        <v>4</v>
      </c>
    </row>
    <row r="501" spans="1:18" ht="17.25" thickBot="1">
      <c r="A501" s="3"/>
      <c r="B501" s="4" t="s">
        <v>538</v>
      </c>
      <c r="C501" s="4">
        <v>0</v>
      </c>
      <c r="D501" s="4" t="s">
        <v>4</v>
      </c>
      <c r="F501" s="3"/>
      <c r="G501" s="4" t="s">
        <v>538</v>
      </c>
      <c r="H501" s="4">
        <v>4.9322743000000002E-2</v>
      </c>
      <c r="I501" s="4" t="s">
        <v>4</v>
      </c>
      <c r="O501" s="3"/>
      <c r="P501" s="4" t="s">
        <v>538</v>
      </c>
      <c r="Q501" s="4">
        <v>0</v>
      </c>
      <c r="R501" s="4" t="s">
        <v>4</v>
      </c>
    </row>
    <row r="502" spans="1:18" ht="17.25" thickBot="1">
      <c r="A502" s="3"/>
      <c r="B502" s="4" t="s">
        <v>539</v>
      </c>
      <c r="C502" s="4">
        <v>0</v>
      </c>
      <c r="D502" s="4" t="s">
        <v>4</v>
      </c>
      <c r="F502" s="3"/>
      <c r="G502" s="4" t="s">
        <v>539</v>
      </c>
      <c r="H502" s="4">
        <v>4.6505175500000002E-2</v>
      </c>
      <c r="I502" s="4" t="s">
        <v>4</v>
      </c>
      <c r="O502" s="3"/>
      <c r="P502" s="4" t="s">
        <v>539</v>
      </c>
      <c r="Q502" s="4">
        <v>0</v>
      </c>
      <c r="R502" s="4" t="s">
        <v>4</v>
      </c>
    </row>
    <row r="503" spans="1:18" ht="17.25" thickBot="1">
      <c r="A503" s="3"/>
      <c r="B503" s="4" t="s">
        <v>540</v>
      </c>
      <c r="C503" s="4">
        <v>0</v>
      </c>
      <c r="D503" s="4" t="s">
        <v>4</v>
      </c>
      <c r="F503" s="3"/>
      <c r="G503" s="4" t="s">
        <v>540</v>
      </c>
      <c r="H503" s="4">
        <v>4.3735884099999997E-2</v>
      </c>
      <c r="I503" s="4" t="s">
        <v>4</v>
      </c>
      <c r="O503" s="3"/>
      <c r="P503" s="4" t="s">
        <v>540</v>
      </c>
      <c r="Q503" s="4">
        <v>0</v>
      </c>
      <c r="R503" s="4" t="s">
        <v>4</v>
      </c>
    </row>
    <row r="504" spans="1:18" ht="17.25" thickBot="1">
      <c r="A504" s="3"/>
      <c r="B504" s="4" t="s">
        <v>541</v>
      </c>
      <c r="C504" s="4">
        <v>0</v>
      </c>
      <c r="D504" s="4" t="s">
        <v>4</v>
      </c>
      <c r="F504" s="3"/>
      <c r="G504" s="4" t="s">
        <v>541</v>
      </c>
      <c r="H504" s="4">
        <v>3.4217808400000001E-2</v>
      </c>
      <c r="I504" s="4" t="s">
        <v>4</v>
      </c>
      <c r="O504" s="3"/>
      <c r="P504" s="4" t="s">
        <v>541</v>
      </c>
      <c r="Q504" s="4">
        <v>0</v>
      </c>
      <c r="R504" s="4" t="s">
        <v>4</v>
      </c>
    </row>
    <row r="505" spans="1:18" ht="17.25" thickBot="1">
      <c r="A505" s="3"/>
      <c r="B505" s="4" t="s">
        <v>542</v>
      </c>
      <c r="C505" s="4">
        <v>0</v>
      </c>
      <c r="D505" s="4" t="s">
        <v>4</v>
      </c>
      <c r="F505" s="3"/>
      <c r="G505" s="4" t="s">
        <v>542</v>
      </c>
      <c r="H505" s="4">
        <v>2.6086906E-2</v>
      </c>
      <c r="I505" s="4" t="s">
        <v>4</v>
      </c>
      <c r="O505" s="3"/>
      <c r="P505" s="4" t="s">
        <v>542</v>
      </c>
      <c r="Q505" s="4">
        <v>0</v>
      </c>
      <c r="R505" s="4" t="s">
        <v>4</v>
      </c>
    </row>
    <row r="506" spans="1:18" ht="17.25" thickBot="1">
      <c r="A506" s="3"/>
      <c r="B506" s="4" t="s">
        <v>543</v>
      </c>
      <c r="C506" s="4">
        <v>0</v>
      </c>
      <c r="D506" s="4" t="s">
        <v>4</v>
      </c>
      <c r="F506" s="3"/>
      <c r="G506" s="4" t="s">
        <v>543</v>
      </c>
      <c r="H506" s="4">
        <v>1.96408182E-2</v>
      </c>
      <c r="I506" s="4" t="s">
        <v>4</v>
      </c>
      <c r="O506" s="3"/>
      <c r="P506" s="4" t="s">
        <v>543</v>
      </c>
      <c r="Q506" s="4">
        <v>0</v>
      </c>
      <c r="R506" s="4" t="s">
        <v>4</v>
      </c>
    </row>
    <row r="507" spans="1:18" ht="17.25" thickBot="1">
      <c r="A507" s="3"/>
      <c r="B507" s="4" t="s">
        <v>544</v>
      </c>
      <c r="C507" s="4">
        <v>0</v>
      </c>
      <c r="D507" s="4" t="s">
        <v>4</v>
      </c>
      <c r="F507" s="3"/>
      <c r="G507" s="4" t="s">
        <v>544</v>
      </c>
      <c r="H507" s="4">
        <v>1.39925871E-2</v>
      </c>
      <c r="I507" s="4" t="s">
        <v>4</v>
      </c>
      <c r="O507" s="3"/>
      <c r="P507" s="4" t="s">
        <v>544</v>
      </c>
      <c r="Q507" s="4">
        <v>0</v>
      </c>
      <c r="R507" s="4" t="s">
        <v>4</v>
      </c>
    </row>
    <row r="508" spans="1:18" ht="17.25" thickBot="1">
      <c r="A508" s="3"/>
      <c r="B508" s="4" t="s">
        <v>545</v>
      </c>
      <c r="C508" s="4">
        <v>0</v>
      </c>
      <c r="D508" s="4" t="s">
        <v>4</v>
      </c>
      <c r="F508" s="3"/>
      <c r="G508" s="4" t="s">
        <v>545</v>
      </c>
      <c r="H508" s="4">
        <v>9.1765969999999999E-3</v>
      </c>
      <c r="I508" s="4" t="s">
        <v>4</v>
      </c>
      <c r="O508" s="3"/>
      <c r="P508" s="4" t="s">
        <v>545</v>
      </c>
      <c r="Q508" s="4">
        <v>0</v>
      </c>
      <c r="R508" s="4" t="s">
        <v>4</v>
      </c>
    </row>
    <row r="509" spans="1:18" ht="17.25" thickBot="1">
      <c r="A509" s="3"/>
      <c r="B509" s="4" t="s">
        <v>546</v>
      </c>
      <c r="C509" s="4">
        <v>0</v>
      </c>
      <c r="D509" s="4" t="s">
        <v>4</v>
      </c>
      <c r="F509" s="3"/>
      <c r="G509" s="4" t="s">
        <v>546</v>
      </c>
      <c r="H509" s="4">
        <v>5.2325427500000002E-3</v>
      </c>
      <c r="I509" s="4" t="s">
        <v>4</v>
      </c>
      <c r="O509" s="3"/>
      <c r="P509" s="4" t="s">
        <v>546</v>
      </c>
      <c r="Q509" s="4">
        <v>0</v>
      </c>
      <c r="R509" s="4" t="s">
        <v>4</v>
      </c>
    </row>
    <row r="510" spans="1:18" ht="17.25" thickBot="1">
      <c r="A510" s="3"/>
      <c r="B510" s="4" t="s">
        <v>547</v>
      </c>
      <c r="C510" s="4">
        <v>0</v>
      </c>
      <c r="D510" s="4" t="s">
        <v>4</v>
      </c>
      <c r="F510" s="3"/>
      <c r="G510" s="4" t="s">
        <v>547</v>
      </c>
      <c r="H510" s="4">
        <v>6.4434246199999998E-3</v>
      </c>
      <c r="I510" s="4" t="s">
        <v>4</v>
      </c>
      <c r="O510" s="3"/>
      <c r="P510" s="4" t="s">
        <v>547</v>
      </c>
      <c r="Q510" s="4">
        <v>0</v>
      </c>
      <c r="R510" s="4" t="s">
        <v>4</v>
      </c>
    </row>
    <row r="511" spans="1:18" ht="17.25" thickBot="1">
      <c r="A511" s="3"/>
      <c r="B511" s="4" t="s">
        <v>548</v>
      </c>
      <c r="C511" s="4">
        <v>0</v>
      </c>
      <c r="D511" s="4" t="s">
        <v>4</v>
      </c>
      <c r="F511" s="3"/>
      <c r="G511" s="4" t="s">
        <v>548</v>
      </c>
      <c r="H511" s="4">
        <v>7.7612735299999996E-3</v>
      </c>
      <c r="I511" s="4" t="s">
        <v>4</v>
      </c>
      <c r="O511" s="3"/>
      <c r="P511" s="4" t="s">
        <v>548</v>
      </c>
      <c r="Q511" s="4">
        <v>0</v>
      </c>
      <c r="R511" s="4" t="s">
        <v>4</v>
      </c>
    </row>
    <row r="512" spans="1:18" ht="17.25" thickBot="1">
      <c r="A512" s="3"/>
      <c r="B512" s="4" t="s">
        <v>549</v>
      </c>
      <c r="C512" s="4">
        <v>0</v>
      </c>
      <c r="D512" s="4" t="s">
        <v>4</v>
      </c>
      <c r="F512" s="3"/>
      <c r="G512" s="4" t="s">
        <v>549</v>
      </c>
      <c r="H512" s="4">
        <v>9.0535087499999996E-3</v>
      </c>
      <c r="I512" s="4" t="s">
        <v>4</v>
      </c>
      <c r="O512" s="3"/>
      <c r="P512" s="4" t="s">
        <v>549</v>
      </c>
      <c r="Q512" s="4">
        <v>0</v>
      </c>
      <c r="R512" s="4" t="s">
        <v>4</v>
      </c>
    </row>
    <row r="513" spans="1:18" ht="17.25" thickBot="1">
      <c r="A513" s="3"/>
      <c r="B513" s="4" t="s">
        <v>550</v>
      </c>
      <c r="C513" s="4">
        <v>0</v>
      </c>
      <c r="D513" s="4" t="s">
        <v>4</v>
      </c>
      <c r="F513" s="3"/>
      <c r="G513" s="4" t="s">
        <v>550</v>
      </c>
      <c r="H513" s="4">
        <v>1.0320560100000001E-2</v>
      </c>
      <c r="I513" s="4" t="s">
        <v>4</v>
      </c>
      <c r="O513" s="3"/>
      <c r="P513" s="4" t="s">
        <v>550</v>
      </c>
      <c r="Q513" s="4">
        <v>0</v>
      </c>
      <c r="R513" s="4" t="s">
        <v>4</v>
      </c>
    </row>
    <row r="514" spans="1:18" ht="17.25" thickBot="1">
      <c r="A514" s="3"/>
      <c r="B514" s="4" t="s">
        <v>551</v>
      </c>
      <c r="C514" s="4">
        <v>0</v>
      </c>
      <c r="D514" s="4" t="s">
        <v>4</v>
      </c>
      <c r="F514" s="3"/>
      <c r="G514" s="4" t="s">
        <v>551</v>
      </c>
      <c r="H514" s="4">
        <v>1.1546213200000001E-2</v>
      </c>
      <c r="I514" s="4" t="s">
        <v>4</v>
      </c>
      <c r="O514" s="3"/>
      <c r="P514" s="4" t="s">
        <v>551</v>
      </c>
      <c r="Q514" s="4">
        <v>0</v>
      </c>
      <c r="R514" s="4" t="s">
        <v>4</v>
      </c>
    </row>
    <row r="515" spans="1:18" ht="17.25" thickBot="1">
      <c r="A515" s="3"/>
      <c r="B515" s="4" t="s">
        <v>552</v>
      </c>
      <c r="C515" s="4">
        <v>0</v>
      </c>
      <c r="D515" s="4" t="s">
        <v>4</v>
      </c>
      <c r="F515" s="3"/>
      <c r="G515" s="4" t="s">
        <v>552</v>
      </c>
      <c r="H515" s="4">
        <v>1.5040678E-2</v>
      </c>
      <c r="I515" s="4" t="s">
        <v>4</v>
      </c>
      <c r="O515" s="3"/>
      <c r="P515" s="4" t="s">
        <v>552</v>
      </c>
      <c r="Q515" s="4">
        <v>0</v>
      </c>
      <c r="R515" s="4" t="s">
        <v>4</v>
      </c>
    </row>
    <row r="516" spans="1:18" ht="17.25" thickBot="1">
      <c r="A516" s="3"/>
      <c r="B516" s="4" t="s">
        <v>553</v>
      </c>
      <c r="C516" s="4">
        <v>0</v>
      </c>
      <c r="D516" s="4" t="s">
        <v>4</v>
      </c>
      <c r="F516" s="3"/>
      <c r="G516" s="4" t="s">
        <v>553</v>
      </c>
      <c r="H516" s="4">
        <v>2.2042602299999998E-2</v>
      </c>
      <c r="I516" s="4" t="s">
        <v>4</v>
      </c>
      <c r="O516" s="3"/>
      <c r="P516" s="4" t="s">
        <v>553</v>
      </c>
      <c r="Q516" s="4">
        <v>0</v>
      </c>
      <c r="R516" s="4" t="s">
        <v>4</v>
      </c>
    </row>
    <row r="517" spans="1:18" ht="17.25" thickBot="1">
      <c r="A517" s="3"/>
      <c r="B517" s="4" t="s">
        <v>554</v>
      </c>
      <c r="C517" s="4">
        <v>0</v>
      </c>
      <c r="D517" s="4" t="s">
        <v>4</v>
      </c>
      <c r="F517" s="3"/>
      <c r="G517" s="4" t="s">
        <v>554</v>
      </c>
      <c r="H517" s="4">
        <v>2.9078409100000001E-2</v>
      </c>
      <c r="I517" s="4" t="s">
        <v>4</v>
      </c>
      <c r="O517" s="3"/>
      <c r="P517" s="4" t="s">
        <v>554</v>
      </c>
      <c r="Q517" s="4">
        <v>0</v>
      </c>
      <c r="R517" s="4" t="s">
        <v>4</v>
      </c>
    </row>
    <row r="518" spans="1:18" ht="17.25" thickBot="1">
      <c r="A518" s="3"/>
      <c r="B518" s="4" t="s">
        <v>555</v>
      </c>
      <c r="C518" s="4">
        <v>0</v>
      </c>
      <c r="D518" s="4" t="s">
        <v>4</v>
      </c>
      <c r="F518" s="3"/>
      <c r="G518" s="4" t="s">
        <v>555</v>
      </c>
      <c r="H518" s="4">
        <v>3.5790730299999997E-2</v>
      </c>
      <c r="I518" s="4" t="s">
        <v>4</v>
      </c>
      <c r="O518" s="3"/>
      <c r="P518" s="4" t="s">
        <v>555</v>
      </c>
      <c r="Q518" s="4">
        <v>0</v>
      </c>
      <c r="R518" s="4" t="s">
        <v>4</v>
      </c>
    </row>
    <row r="519" spans="1:18" ht="17.25" thickBot="1">
      <c r="A519" s="3"/>
      <c r="B519" s="4" t="s">
        <v>556</v>
      </c>
      <c r="C519" s="4">
        <v>0</v>
      </c>
      <c r="D519" s="4" t="s">
        <v>4</v>
      </c>
      <c r="F519" s="3"/>
      <c r="G519" s="4" t="s">
        <v>556</v>
      </c>
      <c r="H519" s="4">
        <v>4.1639346600000002E-2</v>
      </c>
      <c r="I519" s="4" t="s">
        <v>4</v>
      </c>
      <c r="O519" s="3"/>
      <c r="P519" s="4" t="s">
        <v>556</v>
      </c>
      <c r="Q519" s="4">
        <v>0</v>
      </c>
      <c r="R519" s="4" t="s">
        <v>4</v>
      </c>
    </row>
    <row r="520" spans="1:18" ht="17.25" thickBot="1">
      <c r="A520" s="3"/>
      <c r="B520" s="4" t="s">
        <v>557</v>
      </c>
      <c r="C520" s="4">
        <v>0</v>
      </c>
      <c r="D520" s="4" t="s">
        <v>4</v>
      </c>
      <c r="F520" s="3"/>
      <c r="G520" s="4" t="s">
        <v>557</v>
      </c>
      <c r="H520" s="4">
        <v>4.6017367400000002E-2</v>
      </c>
      <c r="I520" s="4" t="s">
        <v>4</v>
      </c>
      <c r="O520" s="3"/>
      <c r="P520" s="4" t="s">
        <v>557</v>
      </c>
      <c r="Q520" s="4">
        <v>0</v>
      </c>
      <c r="R520" s="4" t="s">
        <v>4</v>
      </c>
    </row>
    <row r="521" spans="1:18" ht="17.25" thickBot="1">
      <c r="A521" s="3"/>
      <c r="B521" s="4" t="s">
        <v>558</v>
      </c>
      <c r="C521" s="4">
        <v>0</v>
      </c>
      <c r="D521" s="4" t="s">
        <v>4</v>
      </c>
      <c r="F521" s="3"/>
      <c r="G521" s="4" t="s">
        <v>558</v>
      </c>
      <c r="H521" s="4">
        <v>4.7600574800000003E-2</v>
      </c>
      <c r="I521" s="4" t="s">
        <v>4</v>
      </c>
      <c r="O521" s="3"/>
      <c r="P521" s="4" t="s">
        <v>558</v>
      </c>
      <c r="Q521" s="4">
        <v>0</v>
      </c>
      <c r="R521" s="4" t="s">
        <v>4</v>
      </c>
    </row>
    <row r="522" spans="1:18" ht="17.25" thickBot="1">
      <c r="A522" s="3"/>
      <c r="B522" s="4" t="s">
        <v>559</v>
      </c>
      <c r="C522" s="4">
        <v>0</v>
      </c>
      <c r="D522" s="4" t="s">
        <v>4</v>
      </c>
      <c r="F522" s="3"/>
      <c r="G522" s="4" t="s">
        <v>559</v>
      </c>
      <c r="H522" s="4">
        <v>4.71374616E-2</v>
      </c>
      <c r="I522" s="4" t="s">
        <v>4</v>
      </c>
      <c r="O522" s="3"/>
      <c r="P522" s="4" t="s">
        <v>559</v>
      </c>
      <c r="Q522" s="4">
        <v>0</v>
      </c>
      <c r="R522" s="4" t="s">
        <v>4</v>
      </c>
    </row>
    <row r="523" spans="1:18" ht="17.25" thickBot="1">
      <c r="A523" s="3"/>
      <c r="B523" s="4" t="s">
        <v>560</v>
      </c>
      <c r="C523" s="4">
        <v>0</v>
      </c>
      <c r="D523" s="4" t="s">
        <v>4</v>
      </c>
      <c r="F523" s="3"/>
      <c r="G523" s="4" t="s">
        <v>560</v>
      </c>
      <c r="H523" s="4">
        <v>4.6805068900000003E-2</v>
      </c>
      <c r="I523" s="4" t="s">
        <v>4</v>
      </c>
      <c r="O523" s="3"/>
      <c r="P523" s="4" t="s">
        <v>560</v>
      </c>
      <c r="Q523" s="4">
        <v>0</v>
      </c>
      <c r="R523" s="4" t="s">
        <v>4</v>
      </c>
    </row>
    <row r="524" spans="1:18" ht="17.25" thickBot="1">
      <c r="A524" s="3"/>
      <c r="B524" s="4" t="s">
        <v>561</v>
      </c>
      <c r="C524" s="4">
        <v>0</v>
      </c>
      <c r="D524" s="4" t="s">
        <v>4</v>
      </c>
      <c r="F524" s="3"/>
      <c r="G524" s="4" t="s">
        <v>561</v>
      </c>
      <c r="H524" s="4">
        <v>4.3247349599999999E-2</v>
      </c>
      <c r="I524" s="4" t="s">
        <v>4</v>
      </c>
      <c r="O524" s="3"/>
      <c r="P524" s="4" t="s">
        <v>561</v>
      </c>
      <c r="Q524" s="4">
        <v>0</v>
      </c>
      <c r="R524" s="4" t="s">
        <v>4</v>
      </c>
    </row>
    <row r="525" spans="1:18" ht="17.25" thickBot="1">
      <c r="A525" s="3"/>
      <c r="B525" s="4" t="s">
        <v>562</v>
      </c>
      <c r="C525" s="4">
        <v>0</v>
      </c>
      <c r="D525" s="4" t="s">
        <v>4</v>
      </c>
      <c r="F525" s="3"/>
      <c r="G525" s="4" t="s">
        <v>562</v>
      </c>
      <c r="H525" s="4">
        <v>3.6581724900000001E-2</v>
      </c>
      <c r="I525" s="4" t="s">
        <v>4</v>
      </c>
      <c r="O525" s="3"/>
      <c r="P525" s="4" t="s">
        <v>562</v>
      </c>
      <c r="Q525" s="4">
        <v>0</v>
      </c>
      <c r="R525" s="4" t="s">
        <v>4</v>
      </c>
    </row>
    <row r="526" spans="1:18" ht="17.25" thickBot="1">
      <c r="A526" s="3"/>
      <c r="B526" s="4" t="s">
        <v>563</v>
      </c>
      <c r="C526" s="4">
        <v>0</v>
      </c>
      <c r="D526" s="4" t="s">
        <v>4</v>
      </c>
      <c r="F526" s="3"/>
      <c r="G526" s="4" t="s">
        <v>563</v>
      </c>
      <c r="H526" s="4">
        <v>2.8611550100000001E-2</v>
      </c>
      <c r="I526" s="4" t="s">
        <v>4</v>
      </c>
      <c r="O526" s="3"/>
      <c r="P526" s="4" t="s">
        <v>563</v>
      </c>
      <c r="Q526" s="4">
        <v>0</v>
      </c>
      <c r="R526" s="4" t="s">
        <v>4</v>
      </c>
    </row>
    <row r="527" spans="1:18" ht="17.25" thickBot="1">
      <c r="A527" s="3"/>
      <c r="B527" s="4" t="s">
        <v>564</v>
      </c>
      <c r="C527" s="4">
        <v>0</v>
      </c>
      <c r="D527" s="4" t="s">
        <v>4</v>
      </c>
      <c r="F527" s="3"/>
      <c r="G527" s="4" t="s">
        <v>564</v>
      </c>
      <c r="H527" s="4">
        <v>2.10081134E-2</v>
      </c>
      <c r="I527" s="4" t="s">
        <v>4</v>
      </c>
      <c r="O527" s="3"/>
      <c r="P527" s="4" t="s">
        <v>564</v>
      </c>
      <c r="Q527" s="4">
        <v>0</v>
      </c>
      <c r="R527" s="4" t="s">
        <v>4</v>
      </c>
    </row>
    <row r="528" spans="1:18" ht="17.25" thickBot="1">
      <c r="A528" s="3"/>
      <c r="B528" s="4" t="s">
        <v>565</v>
      </c>
      <c r="C528" s="4">
        <v>0</v>
      </c>
      <c r="D528" s="4" t="s">
        <v>4</v>
      </c>
      <c r="F528" s="3"/>
      <c r="G528" s="4" t="s">
        <v>565</v>
      </c>
      <c r="H528" s="4">
        <v>1.4075083699999999E-2</v>
      </c>
      <c r="I528" s="4" t="s">
        <v>4</v>
      </c>
      <c r="O528" s="3"/>
      <c r="P528" s="4" t="s">
        <v>565</v>
      </c>
      <c r="Q528" s="4">
        <v>0</v>
      </c>
      <c r="R528" s="4" t="s">
        <v>4</v>
      </c>
    </row>
    <row r="529" spans="1:18" ht="17.25" thickBot="1">
      <c r="A529" s="3"/>
      <c r="B529" s="4" t="s">
        <v>566</v>
      </c>
      <c r="C529" s="4">
        <v>0</v>
      </c>
      <c r="D529" s="4" t="s">
        <v>4</v>
      </c>
      <c r="F529" s="3"/>
      <c r="G529" s="4" t="s">
        <v>566</v>
      </c>
      <c r="H529" s="4">
        <v>8.1538530099999999E-3</v>
      </c>
      <c r="I529" s="4" t="s">
        <v>4</v>
      </c>
      <c r="O529" s="3"/>
      <c r="P529" s="4" t="s">
        <v>566</v>
      </c>
      <c r="Q529" s="4">
        <v>0</v>
      </c>
      <c r="R529" s="4" t="s">
        <v>4</v>
      </c>
    </row>
    <row r="530" spans="1:18" ht="17.25" thickBot="1">
      <c r="A530" s="3"/>
      <c r="B530" s="4" t="s">
        <v>567</v>
      </c>
      <c r="C530" s="4">
        <v>0</v>
      </c>
      <c r="D530" s="4" t="s">
        <v>4</v>
      </c>
      <c r="F530" s="3"/>
      <c r="G530" s="4" t="s">
        <v>567</v>
      </c>
      <c r="H530" s="4">
        <v>1.0487867499999999E-2</v>
      </c>
      <c r="I530" s="4" t="s">
        <v>4</v>
      </c>
      <c r="O530" s="3"/>
      <c r="P530" s="4" t="s">
        <v>567</v>
      </c>
      <c r="Q530" s="4">
        <v>0</v>
      </c>
      <c r="R530" s="4" t="s">
        <v>4</v>
      </c>
    </row>
    <row r="531" spans="1:18" ht="17.25" thickBot="1">
      <c r="A531" s="3"/>
      <c r="B531" s="4" t="s">
        <v>568</v>
      </c>
      <c r="C531" s="4">
        <v>0</v>
      </c>
      <c r="D531" s="4" t="s">
        <v>4</v>
      </c>
      <c r="F531" s="3"/>
      <c r="G531" s="4" t="s">
        <v>568</v>
      </c>
      <c r="H531" s="4">
        <v>1.5753075500000002E-2</v>
      </c>
      <c r="I531" s="4" t="s">
        <v>4</v>
      </c>
      <c r="O531" s="3"/>
      <c r="P531" s="4" t="s">
        <v>568</v>
      </c>
      <c r="Q531" s="4">
        <v>0</v>
      </c>
      <c r="R531" s="4" t="s">
        <v>4</v>
      </c>
    </row>
    <row r="532" spans="1:18" ht="17.25" thickBot="1">
      <c r="A532" s="3"/>
      <c r="B532" s="4" t="s">
        <v>569</v>
      </c>
      <c r="C532" s="4">
        <v>0</v>
      </c>
      <c r="D532" s="4" t="s">
        <v>4</v>
      </c>
      <c r="F532" s="3"/>
      <c r="G532" s="4" t="s">
        <v>569</v>
      </c>
      <c r="H532" s="4">
        <v>2.19058115E-2</v>
      </c>
      <c r="I532" s="4" t="s">
        <v>4</v>
      </c>
      <c r="O532" s="3"/>
      <c r="P532" s="4" t="s">
        <v>569</v>
      </c>
      <c r="Q532" s="4">
        <v>0</v>
      </c>
      <c r="R532" s="4" t="s">
        <v>4</v>
      </c>
    </row>
    <row r="533" spans="1:18" ht="17.25" thickBot="1">
      <c r="A533" s="3"/>
      <c r="B533" s="4" t="s">
        <v>570</v>
      </c>
      <c r="C533" s="4">
        <v>0</v>
      </c>
      <c r="D533" s="4" t="s">
        <v>4</v>
      </c>
      <c r="F533" s="3"/>
      <c r="G533" s="4" t="s">
        <v>570</v>
      </c>
      <c r="H533" s="4">
        <v>2.85030548E-2</v>
      </c>
      <c r="I533" s="4" t="s">
        <v>4</v>
      </c>
      <c r="O533" s="3"/>
      <c r="P533" s="4" t="s">
        <v>570</v>
      </c>
      <c r="Q533" s="4">
        <v>0</v>
      </c>
      <c r="R533" s="4" t="s">
        <v>4</v>
      </c>
    </row>
    <row r="534" spans="1:18" ht="17.25" thickBot="1">
      <c r="A534" s="3"/>
      <c r="B534" s="4" t="s">
        <v>571</v>
      </c>
      <c r="C534" s="4">
        <v>0</v>
      </c>
      <c r="D534" s="4" t="s">
        <v>4</v>
      </c>
      <c r="F534" s="3"/>
      <c r="G534" s="4" t="s">
        <v>571</v>
      </c>
      <c r="H534" s="4">
        <v>3.33971791E-2</v>
      </c>
      <c r="I534" s="4" t="s">
        <v>4</v>
      </c>
      <c r="O534" s="3"/>
      <c r="P534" s="4" t="s">
        <v>571</v>
      </c>
      <c r="Q534" s="4">
        <v>0</v>
      </c>
      <c r="R534" s="4" t="s">
        <v>4</v>
      </c>
    </row>
    <row r="535" spans="1:18" ht="17.25" thickBot="1">
      <c r="A535" s="3"/>
      <c r="B535" s="4" t="s">
        <v>572</v>
      </c>
      <c r="C535" s="4">
        <v>0</v>
      </c>
      <c r="D535" s="4" t="s">
        <v>4</v>
      </c>
      <c r="F535" s="3"/>
      <c r="G535" s="4" t="s">
        <v>572</v>
      </c>
      <c r="H535" s="4">
        <v>3.4880410899999999E-2</v>
      </c>
      <c r="I535" s="4" t="s">
        <v>4</v>
      </c>
      <c r="O535" s="3"/>
      <c r="P535" s="4" t="s">
        <v>572</v>
      </c>
      <c r="Q535" s="4">
        <v>0</v>
      </c>
      <c r="R535" s="4" t="s">
        <v>4</v>
      </c>
    </row>
    <row r="536" spans="1:18" ht="17.25" thickBot="1">
      <c r="A536" s="3"/>
      <c r="B536" s="4" t="s">
        <v>573</v>
      </c>
      <c r="C536" s="4">
        <v>0</v>
      </c>
      <c r="D536" s="4" t="s">
        <v>4</v>
      </c>
      <c r="F536" s="3"/>
      <c r="G536" s="4" t="s">
        <v>573</v>
      </c>
      <c r="H536" s="4">
        <v>3.6301448899999998E-2</v>
      </c>
      <c r="I536" s="4" t="s">
        <v>4</v>
      </c>
      <c r="O536" s="3"/>
      <c r="P536" s="4" t="s">
        <v>573</v>
      </c>
      <c r="Q536" s="4">
        <v>0</v>
      </c>
      <c r="R536" s="4" t="s">
        <v>4</v>
      </c>
    </row>
    <row r="537" spans="1:18" ht="17.25" thickBot="1">
      <c r="A537" s="3"/>
      <c r="B537" s="4" t="s">
        <v>574</v>
      </c>
      <c r="C537" s="4">
        <v>0</v>
      </c>
      <c r="D537" s="4" t="s">
        <v>4</v>
      </c>
      <c r="F537" s="3"/>
      <c r="G537" s="4" t="s">
        <v>574</v>
      </c>
      <c r="H537" s="4">
        <v>3.7870563599999997E-2</v>
      </c>
      <c r="I537" s="4" t="s">
        <v>4</v>
      </c>
      <c r="O537" s="3"/>
      <c r="P537" s="4" t="s">
        <v>574</v>
      </c>
      <c r="Q537" s="4">
        <v>0</v>
      </c>
      <c r="R537" s="4" t="s">
        <v>4</v>
      </c>
    </row>
    <row r="538" spans="1:18" ht="17.25" thickBot="1">
      <c r="A538" s="3"/>
      <c r="B538" s="4" t="s">
        <v>575</v>
      </c>
      <c r="C538" s="4">
        <v>0</v>
      </c>
      <c r="D538" s="4" t="s">
        <v>4</v>
      </c>
      <c r="F538" s="3"/>
      <c r="G538" s="4" t="s">
        <v>575</v>
      </c>
      <c r="H538" s="4">
        <v>3.36156487E-2</v>
      </c>
      <c r="I538" s="4" t="s">
        <v>4</v>
      </c>
      <c r="O538" s="3"/>
      <c r="P538" s="4" t="s">
        <v>575</v>
      </c>
      <c r="Q538" s="4">
        <v>0</v>
      </c>
      <c r="R538" s="4" t="s">
        <v>4</v>
      </c>
    </row>
    <row r="539" spans="1:18" ht="17.25" thickBot="1">
      <c r="A539" s="3"/>
      <c r="B539" s="4" t="s">
        <v>576</v>
      </c>
      <c r="C539" s="4">
        <v>0</v>
      </c>
      <c r="D539" s="4" t="s">
        <v>4</v>
      </c>
      <c r="F539" s="3"/>
      <c r="G539" s="4" t="s">
        <v>576</v>
      </c>
      <c r="H539" s="4">
        <v>2.8273750100000002E-2</v>
      </c>
      <c r="I539" s="4" t="s">
        <v>4</v>
      </c>
      <c r="O539" s="3"/>
      <c r="P539" s="4" t="s">
        <v>576</v>
      </c>
      <c r="Q539" s="4">
        <v>0</v>
      </c>
      <c r="R539" s="4" t="s">
        <v>4</v>
      </c>
    </row>
    <row r="540" spans="1:18" ht="17.25" thickBot="1">
      <c r="A540" s="3"/>
      <c r="B540" s="4" t="s">
        <v>577</v>
      </c>
      <c r="C540" s="4">
        <v>0</v>
      </c>
      <c r="D540" s="4" t="s">
        <v>4</v>
      </c>
      <c r="F540" s="3"/>
      <c r="G540" s="4" t="s">
        <v>577</v>
      </c>
      <c r="H540" s="4">
        <v>2.0590953499999998E-2</v>
      </c>
      <c r="I540" s="4" t="s">
        <v>4</v>
      </c>
      <c r="O540" s="3"/>
      <c r="P540" s="4" t="s">
        <v>577</v>
      </c>
      <c r="Q540" s="4">
        <v>0</v>
      </c>
      <c r="R540" s="4" t="s">
        <v>4</v>
      </c>
    </row>
    <row r="541" spans="1:18" ht="17.25" thickBot="1">
      <c r="A541" s="3"/>
      <c r="B541" s="4" t="s">
        <v>578</v>
      </c>
      <c r="C541" s="4">
        <v>0</v>
      </c>
      <c r="D541" s="4" t="s">
        <v>4</v>
      </c>
      <c r="F541" s="3"/>
      <c r="G541" s="4" t="s">
        <v>578</v>
      </c>
      <c r="H541" s="4">
        <v>1.25036361E-2</v>
      </c>
      <c r="I541" s="4" t="s">
        <v>4</v>
      </c>
      <c r="O541" s="3"/>
      <c r="P541" s="4" t="s">
        <v>578</v>
      </c>
      <c r="Q541" s="4">
        <v>0</v>
      </c>
      <c r="R541" s="4" t="s">
        <v>4</v>
      </c>
    </row>
    <row r="542" spans="1:18" ht="17.25" thickBot="1">
      <c r="A542" s="3"/>
      <c r="B542" s="4" t="s">
        <v>579</v>
      </c>
      <c r="C542" s="4">
        <v>0</v>
      </c>
      <c r="D542" s="4" t="s">
        <v>4</v>
      </c>
      <c r="F542" s="3"/>
      <c r="G542" s="4" t="s">
        <v>579</v>
      </c>
      <c r="H542" s="4">
        <v>6.1146803200000004E-3</v>
      </c>
      <c r="I542" s="4" t="s">
        <v>4</v>
      </c>
      <c r="O542" s="3"/>
      <c r="P542" s="4" t="s">
        <v>579</v>
      </c>
      <c r="Q542" s="4">
        <v>0</v>
      </c>
      <c r="R542" s="4" t="s">
        <v>4</v>
      </c>
    </row>
    <row r="543" spans="1:18" ht="17.25" thickBot="1">
      <c r="A543" s="3"/>
      <c r="B543" s="4" t="s">
        <v>580</v>
      </c>
      <c r="C543" s="4">
        <v>0</v>
      </c>
      <c r="D543" s="4" t="s">
        <v>4</v>
      </c>
      <c r="F543" s="3"/>
      <c r="G543" s="4" t="s">
        <v>580</v>
      </c>
      <c r="H543" s="4">
        <v>4.9250125899999997E-3</v>
      </c>
      <c r="I543" s="4" t="s">
        <v>4</v>
      </c>
      <c r="O543" s="3"/>
      <c r="P543" s="4" t="s">
        <v>580</v>
      </c>
      <c r="Q543" s="4">
        <v>0</v>
      </c>
      <c r="R543" s="4" t="s">
        <v>4</v>
      </c>
    </row>
    <row r="544" spans="1:18" ht="17.25" thickBot="1">
      <c r="A544" s="3"/>
      <c r="B544" s="4" t="s">
        <v>581</v>
      </c>
      <c r="C544" s="4">
        <v>0</v>
      </c>
      <c r="D544" s="4" t="s">
        <v>4</v>
      </c>
      <c r="F544" s="3"/>
      <c r="G544" s="4" t="s">
        <v>581</v>
      </c>
      <c r="H544" s="4">
        <v>3.73534439E-3</v>
      </c>
      <c r="I544" s="4" t="s">
        <v>4</v>
      </c>
      <c r="O544" s="3"/>
      <c r="P544" s="4" t="s">
        <v>581</v>
      </c>
      <c r="Q544" s="4">
        <v>0</v>
      </c>
      <c r="R544" s="4" t="s">
        <v>4</v>
      </c>
    </row>
    <row r="545" spans="1:18" ht="17.25" thickBot="1">
      <c r="A545" s="3"/>
      <c r="B545" s="4" t="s">
        <v>582</v>
      </c>
      <c r="C545" s="4">
        <v>0</v>
      </c>
      <c r="D545" s="4" t="s">
        <v>4</v>
      </c>
      <c r="F545" s="3"/>
      <c r="G545" s="4" t="s">
        <v>582</v>
      </c>
      <c r="H545" s="4">
        <v>2.4827367199999999E-3</v>
      </c>
      <c r="I545" s="4" t="s">
        <v>4</v>
      </c>
      <c r="O545" s="3"/>
      <c r="P545" s="4" t="s">
        <v>582</v>
      </c>
      <c r="Q545" s="4">
        <v>0</v>
      </c>
      <c r="R545" s="4" t="s">
        <v>4</v>
      </c>
    </row>
    <row r="546" spans="1:18" ht="17.25" thickBot="1">
      <c r="A546" s="3"/>
      <c r="B546" s="4" t="s">
        <v>583</v>
      </c>
      <c r="C546" s="4">
        <v>0</v>
      </c>
      <c r="D546" s="4" t="s">
        <v>4</v>
      </c>
      <c r="F546" s="3"/>
      <c r="G546" s="4" t="s">
        <v>583</v>
      </c>
      <c r="H546" s="4">
        <v>1.2542934900000001E-3</v>
      </c>
      <c r="I546" s="4" t="s">
        <v>4</v>
      </c>
      <c r="O546" s="3"/>
      <c r="P546" s="4" t="s">
        <v>583</v>
      </c>
      <c r="Q546" s="4">
        <v>0</v>
      </c>
      <c r="R546" s="4" t="s">
        <v>4</v>
      </c>
    </row>
    <row r="547" spans="1:18" ht="17.25" thickBot="1">
      <c r="A547" s="3"/>
      <c r="B547" s="4" t="s">
        <v>584</v>
      </c>
      <c r="C547" s="4">
        <v>0</v>
      </c>
      <c r="D547" s="4" t="s">
        <v>4</v>
      </c>
      <c r="F547" s="3"/>
      <c r="G547" s="4" t="s">
        <v>584</v>
      </c>
      <c r="H547" s="4">
        <v>0</v>
      </c>
      <c r="I547" s="4" t="s">
        <v>4</v>
      </c>
      <c r="O547" s="3"/>
      <c r="P547" s="4" t="s">
        <v>584</v>
      </c>
      <c r="Q547" s="4">
        <v>0</v>
      </c>
      <c r="R547" s="4" t="s">
        <v>4</v>
      </c>
    </row>
    <row r="548" spans="1:18" ht="17.25" thickBot="1">
      <c r="A548" s="3"/>
      <c r="B548" s="4" t="s">
        <v>585</v>
      </c>
      <c r="C548" s="4">
        <v>0</v>
      </c>
      <c r="D548" s="4" t="s">
        <v>4</v>
      </c>
      <c r="F548" s="3"/>
      <c r="G548" s="4" t="s">
        <v>585</v>
      </c>
      <c r="H548" s="4">
        <v>0</v>
      </c>
      <c r="I548" s="4" t="s">
        <v>4</v>
      </c>
      <c r="O548" s="3"/>
      <c r="P548" s="4" t="s">
        <v>585</v>
      </c>
      <c r="Q548" s="4">
        <v>0</v>
      </c>
      <c r="R548" s="4" t="s">
        <v>4</v>
      </c>
    </row>
    <row r="549" spans="1:18" ht="17.25" thickBot="1">
      <c r="A549" s="3"/>
      <c r="B549" s="4" t="s">
        <v>586</v>
      </c>
      <c r="C549" s="4">
        <v>0</v>
      </c>
      <c r="D549" s="4" t="s">
        <v>4</v>
      </c>
      <c r="F549" s="3"/>
      <c r="G549" s="4" t="s">
        <v>586</v>
      </c>
      <c r="H549" s="4">
        <v>0</v>
      </c>
      <c r="I549" s="4" t="s">
        <v>4</v>
      </c>
      <c r="O549" s="3"/>
      <c r="P549" s="4" t="s">
        <v>586</v>
      </c>
      <c r="Q549" s="4">
        <v>0</v>
      </c>
      <c r="R549" s="4" t="s">
        <v>4</v>
      </c>
    </row>
    <row r="550" spans="1:18" ht="17.25" thickBot="1">
      <c r="A550" s="3"/>
      <c r="B550" s="4" t="s">
        <v>587</v>
      </c>
      <c r="C550" s="4">
        <v>0</v>
      </c>
      <c r="D550" s="4" t="s">
        <v>4</v>
      </c>
      <c r="F550" s="3"/>
      <c r="G550" s="4" t="s">
        <v>587</v>
      </c>
      <c r="H550" s="4">
        <v>0</v>
      </c>
      <c r="I550" s="4" t="s">
        <v>4</v>
      </c>
      <c r="O550" s="3"/>
      <c r="P550" s="4" t="s">
        <v>587</v>
      </c>
      <c r="Q550" s="4">
        <v>0</v>
      </c>
      <c r="R550" s="4" t="s">
        <v>4</v>
      </c>
    </row>
    <row r="551" spans="1:18" ht="17.25" thickBot="1">
      <c r="A551" s="3"/>
      <c r="B551" s="4" t="s">
        <v>588</v>
      </c>
      <c r="C551" s="4">
        <v>0</v>
      </c>
      <c r="D551" s="4" t="s">
        <v>4</v>
      </c>
      <c r="F551" s="3"/>
      <c r="G551" s="4" t="s">
        <v>588</v>
      </c>
      <c r="H551" s="4">
        <v>0</v>
      </c>
      <c r="I551" s="4" t="s">
        <v>4</v>
      </c>
      <c r="O551" s="3"/>
      <c r="P551" s="4" t="s">
        <v>588</v>
      </c>
      <c r="Q551" s="4">
        <v>0</v>
      </c>
      <c r="R551" s="4" t="s">
        <v>4</v>
      </c>
    </row>
    <row r="552" spans="1:18" ht="17.25" thickBot="1">
      <c r="A552" s="3"/>
      <c r="B552" s="4" t="s">
        <v>589</v>
      </c>
      <c r="C552" s="4">
        <v>0</v>
      </c>
      <c r="D552" s="4" t="s">
        <v>4</v>
      </c>
      <c r="F552" s="3"/>
      <c r="G552" s="4" t="s">
        <v>589</v>
      </c>
      <c r="H552" s="4">
        <v>0</v>
      </c>
      <c r="I552" s="4" t="s">
        <v>4</v>
      </c>
      <c r="O552" s="3"/>
      <c r="P552" s="4" t="s">
        <v>589</v>
      </c>
      <c r="Q552" s="4">
        <v>0</v>
      </c>
      <c r="R552" s="4" t="s">
        <v>4</v>
      </c>
    </row>
    <row r="553" spans="1:18" ht="17.25" thickBot="1">
      <c r="A553" s="3"/>
      <c r="B553" s="4" t="s">
        <v>590</v>
      </c>
      <c r="C553" s="4">
        <v>0</v>
      </c>
      <c r="D553" s="4" t="s">
        <v>4</v>
      </c>
      <c r="F553" s="3"/>
      <c r="G553" s="4" t="s">
        <v>590</v>
      </c>
      <c r="H553" s="4">
        <v>0</v>
      </c>
      <c r="I553" s="4" t="s">
        <v>4</v>
      </c>
      <c r="O553" s="3"/>
      <c r="P553" s="4" t="s">
        <v>590</v>
      </c>
      <c r="Q553" s="4">
        <v>0</v>
      </c>
      <c r="R553" s="4" t="s">
        <v>4</v>
      </c>
    </row>
    <row r="554" spans="1:18" ht="17.25" thickBot="1">
      <c r="A554" s="3"/>
      <c r="B554" s="4" t="s">
        <v>591</v>
      </c>
      <c r="C554" s="4">
        <v>0</v>
      </c>
      <c r="D554" s="4" t="s">
        <v>4</v>
      </c>
      <c r="F554" s="3"/>
      <c r="G554" s="4" t="s">
        <v>591</v>
      </c>
      <c r="H554" s="4">
        <v>0</v>
      </c>
      <c r="I554" s="4" t="s">
        <v>4</v>
      </c>
      <c r="O554" s="3"/>
      <c r="P554" s="4" t="s">
        <v>591</v>
      </c>
      <c r="Q554" s="4">
        <v>0</v>
      </c>
      <c r="R554" s="4" t="s">
        <v>4</v>
      </c>
    </row>
    <row r="555" spans="1:18" ht="17.25" thickBot="1">
      <c r="A555" s="3"/>
      <c r="B555" s="4" t="s">
        <v>592</v>
      </c>
      <c r="C555" s="4">
        <v>0</v>
      </c>
      <c r="D555" s="4" t="s">
        <v>4</v>
      </c>
      <c r="F555" s="3"/>
      <c r="G555" s="4" t="s">
        <v>592</v>
      </c>
      <c r="H555" s="4">
        <v>1.30746246E-3</v>
      </c>
      <c r="I555" s="4" t="s">
        <v>4</v>
      </c>
      <c r="O555" s="3"/>
      <c r="P555" s="4" t="s">
        <v>592</v>
      </c>
      <c r="Q555" s="4">
        <v>0</v>
      </c>
      <c r="R555" s="4" t="s">
        <v>4</v>
      </c>
    </row>
    <row r="556" spans="1:18" ht="17.25" thickBot="1">
      <c r="A556" s="3"/>
      <c r="B556" s="4" t="s">
        <v>593</v>
      </c>
      <c r="C556" s="4">
        <v>0</v>
      </c>
      <c r="D556" s="4" t="s">
        <v>4</v>
      </c>
      <c r="F556" s="3"/>
      <c r="G556" s="4" t="s">
        <v>593</v>
      </c>
      <c r="H556" s="4">
        <v>2.6226174099999999E-3</v>
      </c>
      <c r="I556" s="4" t="s">
        <v>4</v>
      </c>
      <c r="O556" s="3"/>
      <c r="P556" s="4" t="s">
        <v>593</v>
      </c>
      <c r="Q556" s="4">
        <v>0</v>
      </c>
      <c r="R556" s="4" t="s">
        <v>4</v>
      </c>
    </row>
    <row r="557" spans="1:18" ht="17.25" thickBot="1">
      <c r="A557" s="3"/>
      <c r="B557" s="4" t="s">
        <v>594</v>
      </c>
      <c r="C557" s="4">
        <v>0</v>
      </c>
      <c r="D557" s="4" t="s">
        <v>4</v>
      </c>
      <c r="F557" s="3"/>
      <c r="G557" s="4" t="s">
        <v>594</v>
      </c>
      <c r="H557" s="4">
        <v>3.8328135899999998E-3</v>
      </c>
      <c r="I557" s="4" t="s">
        <v>4</v>
      </c>
      <c r="O557" s="3"/>
      <c r="P557" s="4" t="s">
        <v>594</v>
      </c>
      <c r="Q557" s="4">
        <v>0</v>
      </c>
      <c r="R557" s="4" t="s">
        <v>4</v>
      </c>
    </row>
    <row r="558" spans="1:18" ht="17.25" thickBot="1">
      <c r="A558" s="3"/>
      <c r="B558" s="4" t="s">
        <v>595</v>
      </c>
      <c r="C558" s="4">
        <v>0</v>
      </c>
      <c r="D558" s="4" t="s">
        <v>4</v>
      </c>
      <c r="F558" s="3"/>
      <c r="G558" s="4" t="s">
        <v>595</v>
      </c>
      <c r="H558" s="4">
        <v>5.0660967800000003E-3</v>
      </c>
      <c r="I558" s="4" t="s">
        <v>4</v>
      </c>
      <c r="O558" s="3"/>
      <c r="P558" s="4" t="s">
        <v>595</v>
      </c>
      <c r="Q558" s="4">
        <v>0</v>
      </c>
      <c r="R558" s="4" t="s">
        <v>4</v>
      </c>
    </row>
    <row r="559" spans="1:18" ht="17.25" thickBot="1">
      <c r="A559" s="3"/>
      <c r="B559" s="4" t="s">
        <v>596</v>
      </c>
      <c r="C559" s="4">
        <v>0</v>
      </c>
      <c r="D559" s="4" t="s">
        <v>4</v>
      </c>
      <c r="F559" s="3"/>
      <c r="G559" s="4" t="s">
        <v>596</v>
      </c>
      <c r="H559" s="4">
        <v>1.1830110099999999E-2</v>
      </c>
      <c r="I559" s="4" t="s">
        <v>4</v>
      </c>
      <c r="O559" s="3"/>
      <c r="P559" s="4" t="s">
        <v>596</v>
      </c>
      <c r="Q559" s="4">
        <v>0</v>
      </c>
      <c r="R559" s="4" t="s">
        <v>4</v>
      </c>
    </row>
    <row r="560" spans="1:18" ht="17.25" thickBot="1">
      <c r="A560" s="3"/>
      <c r="B560" s="4" t="s">
        <v>597</v>
      </c>
      <c r="C560" s="4">
        <v>0</v>
      </c>
      <c r="D560" s="4" t="s">
        <v>4</v>
      </c>
      <c r="F560" s="3"/>
      <c r="G560" s="4" t="s">
        <v>597</v>
      </c>
      <c r="H560" s="4">
        <v>1.96454413E-2</v>
      </c>
      <c r="I560" s="4" t="s">
        <v>4</v>
      </c>
      <c r="O560" s="3"/>
      <c r="P560" s="4" t="s">
        <v>597</v>
      </c>
      <c r="Q560" s="4">
        <v>0</v>
      </c>
      <c r="R560" s="4" t="s">
        <v>4</v>
      </c>
    </row>
    <row r="561" spans="1:18" ht="17.25" thickBot="1">
      <c r="A561" s="3"/>
      <c r="B561" s="4" t="s">
        <v>598</v>
      </c>
      <c r="C561" s="4">
        <v>0</v>
      </c>
      <c r="D561" s="4" t="s">
        <v>4</v>
      </c>
      <c r="F561" s="3"/>
      <c r="G561" s="4" t="s">
        <v>598</v>
      </c>
      <c r="H561" s="4">
        <v>2.83313114E-2</v>
      </c>
      <c r="I561" s="4" t="s">
        <v>4</v>
      </c>
      <c r="O561" s="3"/>
      <c r="P561" s="4" t="s">
        <v>598</v>
      </c>
      <c r="Q561" s="4">
        <v>0</v>
      </c>
      <c r="R561" s="4" t="s">
        <v>4</v>
      </c>
    </row>
    <row r="562" spans="1:18" ht="17.25" thickBot="1">
      <c r="A562" s="3"/>
      <c r="B562" s="4" t="s">
        <v>599</v>
      </c>
      <c r="C562" s="4">
        <v>0</v>
      </c>
      <c r="D562" s="4" t="s">
        <v>4</v>
      </c>
      <c r="F562" s="3"/>
      <c r="G562" s="4" t="s">
        <v>599</v>
      </c>
      <c r="H562" s="4">
        <v>3.61807346E-2</v>
      </c>
      <c r="I562" s="4" t="s">
        <v>4</v>
      </c>
      <c r="O562" s="3"/>
      <c r="P562" s="4" t="s">
        <v>599</v>
      </c>
      <c r="Q562" s="4">
        <v>0</v>
      </c>
      <c r="R562" s="4" t="s">
        <v>4</v>
      </c>
    </row>
    <row r="563" spans="1:18" ht="17.25" thickBot="1">
      <c r="A563" s="3"/>
      <c r="B563" s="4" t="s">
        <v>600</v>
      </c>
      <c r="C563" s="4">
        <v>0</v>
      </c>
      <c r="D563" s="4" t="s">
        <v>4</v>
      </c>
      <c r="F563" s="3"/>
      <c r="G563" s="4" t="s">
        <v>600</v>
      </c>
      <c r="H563" s="4">
        <v>4.2324140699999999E-2</v>
      </c>
      <c r="I563" s="4" t="s">
        <v>4</v>
      </c>
      <c r="O563" s="3"/>
      <c r="P563" s="4" t="s">
        <v>600</v>
      </c>
      <c r="Q563" s="4">
        <v>0</v>
      </c>
      <c r="R563" s="4" t="s">
        <v>4</v>
      </c>
    </row>
    <row r="564" spans="1:18" ht="17.25" thickBot="1">
      <c r="A564" s="3"/>
      <c r="B564" s="4" t="s">
        <v>601</v>
      </c>
      <c r="C564" s="4">
        <v>0</v>
      </c>
      <c r="D564" s="4" t="s">
        <v>4</v>
      </c>
      <c r="F564" s="3"/>
      <c r="G564" s="4" t="s">
        <v>601</v>
      </c>
      <c r="H564" s="4">
        <v>4.7339044500000003E-2</v>
      </c>
      <c r="I564" s="4" t="s">
        <v>4</v>
      </c>
      <c r="O564" s="3"/>
      <c r="P564" s="4" t="s">
        <v>601</v>
      </c>
      <c r="Q564" s="4">
        <v>0</v>
      </c>
      <c r="R564" s="4" t="s">
        <v>4</v>
      </c>
    </row>
    <row r="565" spans="1:18" ht="17.25" thickBot="1">
      <c r="A565" s="3"/>
      <c r="B565" s="4" t="s">
        <v>602</v>
      </c>
      <c r="C565" s="4">
        <v>0</v>
      </c>
      <c r="D565" s="4" t="s">
        <v>4</v>
      </c>
      <c r="F565" s="3"/>
      <c r="G565" s="4" t="s">
        <v>602</v>
      </c>
      <c r="H565" s="4">
        <v>5.6132230900000003E-2</v>
      </c>
      <c r="I565" s="4" t="s">
        <v>4</v>
      </c>
      <c r="O565" s="3"/>
      <c r="P565" s="4" t="s">
        <v>602</v>
      </c>
      <c r="Q565" s="4">
        <v>0</v>
      </c>
      <c r="R565" s="4" t="s">
        <v>4</v>
      </c>
    </row>
    <row r="566" spans="1:18" ht="17.25" thickBot="1">
      <c r="A566" s="3"/>
      <c r="B566" s="4" t="s">
        <v>603</v>
      </c>
      <c r="C566" s="4">
        <v>0</v>
      </c>
      <c r="D566" s="4" t="s">
        <v>4</v>
      </c>
      <c r="F566" s="3"/>
      <c r="G566" s="4" t="s">
        <v>603</v>
      </c>
      <c r="H566" s="4">
        <v>9.4649411700000005E-2</v>
      </c>
      <c r="I566" s="4" t="s">
        <v>4</v>
      </c>
      <c r="O566" s="3"/>
      <c r="P566" s="4" t="s">
        <v>603</v>
      </c>
      <c r="Q566" s="4">
        <v>0</v>
      </c>
      <c r="R566" s="4" t="s">
        <v>4</v>
      </c>
    </row>
    <row r="567" spans="1:18" ht="17.25" thickBot="1">
      <c r="A567" s="3"/>
      <c r="B567" s="4" t="s">
        <v>604</v>
      </c>
      <c r="C567" s="4">
        <v>0</v>
      </c>
      <c r="D567" s="4" t="s">
        <v>4</v>
      </c>
      <c r="F567" s="3"/>
      <c r="G567" s="4" t="s">
        <v>604</v>
      </c>
      <c r="H567" s="4">
        <v>0.13851867600000001</v>
      </c>
      <c r="I567" s="4" t="s">
        <v>4</v>
      </c>
      <c r="O567" s="3"/>
      <c r="P567" s="4" t="s">
        <v>604</v>
      </c>
      <c r="Q567" s="4">
        <v>0</v>
      </c>
      <c r="R567" s="4" t="s">
        <v>4</v>
      </c>
    </row>
    <row r="568" spans="1:18" ht="17.25" thickBot="1">
      <c r="A568" s="3"/>
      <c r="B568" s="4" t="s">
        <v>605</v>
      </c>
      <c r="C568" s="4">
        <v>0</v>
      </c>
      <c r="D568" s="4" t="s">
        <v>4</v>
      </c>
      <c r="F568" s="3"/>
      <c r="G568" s="4" t="s">
        <v>605</v>
      </c>
      <c r="H568" s="4">
        <v>0.185199946</v>
      </c>
      <c r="I568" s="4" t="s">
        <v>4</v>
      </c>
      <c r="O568" s="3"/>
      <c r="P568" s="4" t="s">
        <v>605</v>
      </c>
      <c r="Q568" s="4">
        <v>0</v>
      </c>
      <c r="R568" s="4" t="s">
        <v>4</v>
      </c>
    </row>
    <row r="569" spans="1:18" ht="17.25" thickBot="1">
      <c r="A569" s="3"/>
      <c r="B569" s="4" t="s">
        <v>606</v>
      </c>
      <c r="C569" s="4">
        <v>0</v>
      </c>
      <c r="D569" s="4" t="s">
        <v>4</v>
      </c>
      <c r="F569" s="3"/>
      <c r="G569" s="4" t="s">
        <v>606</v>
      </c>
      <c r="H569" s="4">
        <v>0.22769004100000001</v>
      </c>
      <c r="I569" s="4" t="s">
        <v>4</v>
      </c>
      <c r="O569" s="3"/>
      <c r="P569" s="4" t="s">
        <v>606</v>
      </c>
      <c r="Q569" s="4">
        <v>0</v>
      </c>
      <c r="R569" s="4" t="s">
        <v>4</v>
      </c>
    </row>
    <row r="570" spans="1:18" ht="17.25" thickBot="1">
      <c r="A570" s="3"/>
      <c r="B570" s="4" t="s">
        <v>607</v>
      </c>
      <c r="C570" s="4">
        <v>0</v>
      </c>
      <c r="D570" s="4" t="s">
        <v>4</v>
      </c>
      <c r="F570" s="3"/>
      <c r="G570" s="4" t="s">
        <v>607</v>
      </c>
      <c r="H570" s="4">
        <v>0.25425881099999997</v>
      </c>
      <c r="I570" s="4" t="s">
        <v>4</v>
      </c>
      <c r="O570" s="3"/>
      <c r="P570" s="4" t="s">
        <v>607</v>
      </c>
      <c r="Q570" s="4">
        <v>0</v>
      </c>
      <c r="R570" s="4" t="s">
        <v>4</v>
      </c>
    </row>
    <row r="571" spans="1:18" ht="17.25" thickBot="1">
      <c r="A571" s="3"/>
      <c r="B571" s="4" t="s">
        <v>608</v>
      </c>
      <c r="C571" s="4">
        <v>0</v>
      </c>
      <c r="D571" s="4" t="s">
        <v>4</v>
      </c>
      <c r="F571" s="3"/>
      <c r="G571" s="4" t="s">
        <v>608</v>
      </c>
      <c r="H571" s="4">
        <v>0.24377499499999999</v>
      </c>
      <c r="I571" s="4" t="s">
        <v>4</v>
      </c>
      <c r="O571" s="3"/>
      <c r="P571" s="4" t="s">
        <v>608</v>
      </c>
      <c r="Q571" s="4">
        <v>0</v>
      </c>
      <c r="R571" s="4" t="s">
        <v>4</v>
      </c>
    </row>
    <row r="572" spans="1:18" ht="17.25" thickBot="1">
      <c r="A572" s="3"/>
      <c r="B572" s="4" t="s">
        <v>609</v>
      </c>
      <c r="C572" s="4">
        <v>0</v>
      </c>
      <c r="D572" s="4" t="s">
        <v>4</v>
      </c>
      <c r="F572" s="3"/>
      <c r="G572" s="4" t="s">
        <v>609</v>
      </c>
      <c r="H572" s="4">
        <v>0.20365791</v>
      </c>
      <c r="I572" s="4" t="s">
        <v>4</v>
      </c>
      <c r="O572" s="3"/>
      <c r="P572" s="4" t="s">
        <v>609</v>
      </c>
      <c r="Q572" s="4">
        <v>0</v>
      </c>
      <c r="R572" s="4" t="s">
        <v>4</v>
      </c>
    </row>
    <row r="573" spans="1:18" ht="17.25" thickBot="1">
      <c r="A573" s="3"/>
      <c r="B573" s="4" t="s">
        <v>610</v>
      </c>
      <c r="C573" s="4">
        <v>0</v>
      </c>
      <c r="D573" s="4" t="s">
        <v>4</v>
      </c>
      <c r="F573" s="3"/>
      <c r="G573" s="4" t="s">
        <v>610</v>
      </c>
      <c r="H573" s="4">
        <v>0.160804272</v>
      </c>
      <c r="I573" s="4" t="s">
        <v>4</v>
      </c>
      <c r="O573" s="3"/>
      <c r="P573" s="4" t="s">
        <v>610</v>
      </c>
      <c r="Q573" s="4">
        <v>0</v>
      </c>
      <c r="R573" s="4" t="s">
        <v>4</v>
      </c>
    </row>
    <row r="574" spans="1:18" ht="17.25" thickBot="1">
      <c r="A574" s="3"/>
      <c r="B574" s="4" t="s">
        <v>611</v>
      </c>
      <c r="C574" s="4">
        <v>0</v>
      </c>
      <c r="D574" s="4" t="s">
        <v>4</v>
      </c>
      <c r="F574" s="3"/>
      <c r="G574" s="4" t="s">
        <v>611</v>
      </c>
      <c r="H574" s="4">
        <v>0.11833103</v>
      </c>
      <c r="I574" s="4" t="s">
        <v>4</v>
      </c>
      <c r="O574" s="3"/>
      <c r="P574" s="4" t="s">
        <v>611</v>
      </c>
      <c r="Q574" s="4">
        <v>0</v>
      </c>
      <c r="R574" s="4" t="s">
        <v>4</v>
      </c>
    </row>
    <row r="575" spans="1:18" ht="17.25" thickBot="1">
      <c r="A575" s="3"/>
      <c r="B575" s="4" t="s">
        <v>612</v>
      </c>
      <c r="C575" s="4">
        <v>0</v>
      </c>
      <c r="D575" s="4" t="s">
        <v>4</v>
      </c>
      <c r="F575" s="3"/>
      <c r="G575" s="4" t="s">
        <v>612</v>
      </c>
      <c r="H575" s="4">
        <v>7.7235892400000006E-2</v>
      </c>
      <c r="I575" s="4" t="s">
        <v>4</v>
      </c>
      <c r="O575" s="3"/>
      <c r="P575" s="4" t="s">
        <v>612</v>
      </c>
      <c r="Q575" s="4">
        <v>0</v>
      </c>
      <c r="R575" s="4" t="s">
        <v>4</v>
      </c>
    </row>
    <row r="576" spans="1:18" ht="17.25" thickBot="1">
      <c r="A576" s="3"/>
      <c r="B576" s="4" t="s">
        <v>613</v>
      </c>
      <c r="C576" s="4">
        <v>0</v>
      </c>
      <c r="D576" s="4" t="s">
        <v>4</v>
      </c>
      <c r="F576" s="3"/>
      <c r="G576" s="4" t="s">
        <v>613</v>
      </c>
      <c r="H576" s="4">
        <v>4.17630784E-2</v>
      </c>
      <c r="I576" s="4" t="s">
        <v>4</v>
      </c>
      <c r="O576" s="3"/>
      <c r="P576" s="4" t="s">
        <v>613</v>
      </c>
      <c r="Q576" s="4">
        <v>0</v>
      </c>
      <c r="R576" s="4" t="s">
        <v>4</v>
      </c>
    </row>
    <row r="577" spans="1:18" ht="17.25" thickBot="1">
      <c r="A577" s="3"/>
      <c r="B577" s="4" t="s">
        <v>614</v>
      </c>
      <c r="C577" s="4">
        <v>0</v>
      </c>
      <c r="D577" s="4" t="s">
        <v>4</v>
      </c>
      <c r="F577" s="3"/>
      <c r="G577" s="4" t="s">
        <v>614</v>
      </c>
      <c r="H577" s="4">
        <v>3.0680641500000001E-2</v>
      </c>
      <c r="I577" s="4" t="s">
        <v>4</v>
      </c>
      <c r="O577" s="3"/>
      <c r="P577" s="4" t="s">
        <v>614</v>
      </c>
      <c r="Q577" s="4">
        <v>0</v>
      </c>
      <c r="R577" s="4" t="s">
        <v>4</v>
      </c>
    </row>
    <row r="578" spans="1:18" ht="17.25" thickBot="1">
      <c r="A578" s="3"/>
      <c r="B578" s="4" t="s">
        <v>615</v>
      </c>
      <c r="C578" s="4">
        <v>0</v>
      </c>
      <c r="D578" s="4" t="s">
        <v>4</v>
      </c>
      <c r="F578" s="3"/>
      <c r="G578" s="4" t="s">
        <v>615</v>
      </c>
      <c r="H578" s="4">
        <v>2.18475461E-2</v>
      </c>
      <c r="I578" s="4" t="s">
        <v>4</v>
      </c>
      <c r="O578" s="3"/>
      <c r="P578" s="4" t="s">
        <v>615</v>
      </c>
      <c r="Q578" s="4">
        <v>0</v>
      </c>
      <c r="R578" s="4" t="s">
        <v>4</v>
      </c>
    </row>
    <row r="579" spans="1:18" ht="17.25" thickBot="1">
      <c r="A579" s="3"/>
      <c r="B579" s="4" t="s">
        <v>616</v>
      </c>
      <c r="C579" s="4">
        <v>0</v>
      </c>
      <c r="D579" s="4" t="s">
        <v>4</v>
      </c>
      <c r="F579" s="3"/>
      <c r="G579" s="4" t="s">
        <v>616</v>
      </c>
      <c r="H579" s="4">
        <v>1.3833793800000001E-2</v>
      </c>
      <c r="I579" s="4" t="s">
        <v>4</v>
      </c>
      <c r="O579" s="3"/>
      <c r="P579" s="4" t="s">
        <v>616</v>
      </c>
      <c r="Q579" s="4">
        <v>0</v>
      </c>
      <c r="R579" s="4" t="s">
        <v>4</v>
      </c>
    </row>
    <row r="580" spans="1:18" ht="17.25" thickBot="1">
      <c r="A580" s="3"/>
      <c r="B580" s="4" t="s">
        <v>617</v>
      </c>
      <c r="C580" s="4">
        <v>0</v>
      </c>
      <c r="D580" s="4" t="s">
        <v>4</v>
      </c>
      <c r="F580" s="3"/>
      <c r="G580" s="4" t="s">
        <v>617</v>
      </c>
      <c r="H580" s="4">
        <v>6.5030124999999996E-3</v>
      </c>
      <c r="I580" s="4" t="s">
        <v>4</v>
      </c>
      <c r="O580" s="3"/>
      <c r="P580" s="4" t="s">
        <v>617</v>
      </c>
      <c r="Q580" s="4">
        <v>0</v>
      </c>
      <c r="R580" s="4" t="s">
        <v>4</v>
      </c>
    </row>
    <row r="581" spans="1:18" ht="17.25" thickBot="1">
      <c r="A581" s="3"/>
      <c r="B581" s="4" t="s">
        <v>618</v>
      </c>
      <c r="C581" s="4">
        <v>0</v>
      </c>
      <c r="D581" s="4" t="s">
        <v>4</v>
      </c>
      <c r="F581" s="3"/>
      <c r="G581" s="4" t="s">
        <v>618</v>
      </c>
      <c r="H581" s="4">
        <v>0</v>
      </c>
      <c r="I581" s="4" t="s">
        <v>4</v>
      </c>
      <c r="O581" s="3"/>
      <c r="P581" s="4" t="s">
        <v>618</v>
      </c>
      <c r="Q581" s="4">
        <v>0</v>
      </c>
      <c r="R581" s="4" t="s">
        <v>4</v>
      </c>
    </row>
    <row r="582" spans="1:18" ht="17.25" thickBot="1">
      <c r="A582" s="3"/>
      <c r="B582" s="4" t="s">
        <v>619</v>
      </c>
      <c r="C582" s="4">
        <v>0</v>
      </c>
      <c r="D582" s="4" t="s">
        <v>4</v>
      </c>
      <c r="F582" s="3"/>
      <c r="G582" s="4" t="s">
        <v>619</v>
      </c>
      <c r="H582" s="4">
        <v>1.28688733E-3</v>
      </c>
      <c r="I582" s="4" t="s">
        <v>4</v>
      </c>
      <c r="O582" s="3"/>
      <c r="P582" s="4" t="s">
        <v>619</v>
      </c>
      <c r="Q582" s="4">
        <v>0</v>
      </c>
      <c r="R582" s="4" t="s">
        <v>4</v>
      </c>
    </row>
    <row r="583" spans="1:18" ht="17.25" thickBot="1">
      <c r="A583" s="3"/>
      <c r="B583" s="4" t="s">
        <v>620</v>
      </c>
      <c r="C583" s="4">
        <v>0</v>
      </c>
      <c r="D583" s="4" t="s">
        <v>4</v>
      </c>
      <c r="F583" s="3"/>
      <c r="G583" s="4" t="s">
        <v>620</v>
      </c>
      <c r="H583" s="4">
        <v>2.5413681299999999E-3</v>
      </c>
      <c r="I583" s="4" t="s">
        <v>4</v>
      </c>
      <c r="O583" s="3"/>
      <c r="P583" s="4" t="s">
        <v>620</v>
      </c>
      <c r="Q583" s="4">
        <v>0</v>
      </c>
      <c r="R583" s="4" t="s">
        <v>4</v>
      </c>
    </row>
    <row r="584" spans="1:18" ht="17.25" thickBot="1">
      <c r="A584" s="3"/>
      <c r="B584" s="4" t="s">
        <v>621</v>
      </c>
      <c r="C584" s="4">
        <v>0</v>
      </c>
      <c r="D584" s="4" t="s">
        <v>4</v>
      </c>
      <c r="F584" s="3"/>
      <c r="G584" s="4" t="s">
        <v>621</v>
      </c>
      <c r="H584" s="4">
        <v>3.7885436300000002E-3</v>
      </c>
      <c r="I584" s="4" t="s">
        <v>4</v>
      </c>
      <c r="O584" s="3"/>
      <c r="P584" s="4" t="s">
        <v>621</v>
      </c>
      <c r="Q584" s="4">
        <v>0</v>
      </c>
      <c r="R584" s="4" t="s">
        <v>4</v>
      </c>
    </row>
    <row r="585" spans="1:18" ht="17.25" thickBot="1">
      <c r="A585" s="3"/>
      <c r="B585" s="4" t="s">
        <v>622</v>
      </c>
      <c r="C585" s="4">
        <v>0</v>
      </c>
      <c r="D585" s="4" t="s">
        <v>4</v>
      </c>
      <c r="F585" s="3"/>
      <c r="G585" s="4" t="s">
        <v>622</v>
      </c>
      <c r="H585" s="4">
        <v>5.0432113899999999E-3</v>
      </c>
      <c r="I585" s="4" t="s">
        <v>4</v>
      </c>
      <c r="O585" s="3"/>
      <c r="P585" s="4" t="s">
        <v>622</v>
      </c>
      <c r="Q585" s="4">
        <v>0</v>
      </c>
      <c r="R585" s="4" t="s">
        <v>4</v>
      </c>
    </row>
    <row r="586" spans="1:18" ht="17.25" thickBot="1">
      <c r="A586" s="3"/>
      <c r="B586" s="4" t="s">
        <v>623</v>
      </c>
      <c r="C586" s="4">
        <v>0</v>
      </c>
      <c r="D586" s="4" t="s">
        <v>4</v>
      </c>
      <c r="F586" s="3"/>
      <c r="G586" s="4" t="s">
        <v>623</v>
      </c>
      <c r="H586" s="4">
        <v>6.3282698400000002E-3</v>
      </c>
      <c r="I586" s="4" t="s">
        <v>4</v>
      </c>
      <c r="O586" s="3"/>
      <c r="P586" s="4" t="s">
        <v>623</v>
      </c>
      <c r="Q586" s="4">
        <v>2.4883410000000002E-2</v>
      </c>
      <c r="R586" s="4" t="s">
        <v>4</v>
      </c>
    </row>
    <row r="587" spans="1:18" ht="17.25" thickBot="1">
      <c r="A587" s="3"/>
      <c r="B587" s="4" t="s">
        <v>624</v>
      </c>
      <c r="C587" s="4">
        <v>0</v>
      </c>
      <c r="D587" s="4" t="s">
        <v>4</v>
      </c>
      <c r="F587" s="3"/>
      <c r="G587" s="4" t="s">
        <v>624</v>
      </c>
      <c r="H587" s="4">
        <v>8.7549202099999994E-3</v>
      </c>
      <c r="I587" s="4" t="s">
        <v>4</v>
      </c>
      <c r="O587" s="3"/>
      <c r="P587" s="4" t="s">
        <v>624</v>
      </c>
      <c r="Q587" s="4">
        <v>5.5627666399999998E-2</v>
      </c>
      <c r="R587" s="4" t="s">
        <v>4</v>
      </c>
    </row>
    <row r="588" spans="1:18" ht="17.25" thickBot="1">
      <c r="A588" s="3"/>
      <c r="B588" s="4" t="s">
        <v>625</v>
      </c>
      <c r="C588" s="4">
        <v>0</v>
      </c>
      <c r="D588" s="4" t="s">
        <v>4</v>
      </c>
      <c r="F588" s="3"/>
      <c r="G588" s="4" t="s">
        <v>625</v>
      </c>
      <c r="H588" s="4">
        <v>1.21802278E-2</v>
      </c>
      <c r="I588" s="4" t="s">
        <v>4</v>
      </c>
      <c r="O588" s="3"/>
      <c r="P588" s="4" t="s">
        <v>625</v>
      </c>
      <c r="Q588" s="4">
        <v>0.11861466599999999</v>
      </c>
      <c r="R588" s="4" t="s">
        <v>4</v>
      </c>
    </row>
    <row r="589" spans="1:18" ht="17.25" thickBot="1">
      <c r="A589" s="3"/>
      <c r="B589" s="4" t="s">
        <v>626</v>
      </c>
      <c r="C589" s="4">
        <v>0</v>
      </c>
      <c r="D589" s="4" t="s">
        <v>4</v>
      </c>
      <c r="F589" s="3"/>
      <c r="G589" s="4" t="s">
        <v>626</v>
      </c>
      <c r="H589" s="4">
        <v>1.8348682700000001E-2</v>
      </c>
      <c r="I589" s="4" t="s">
        <v>4</v>
      </c>
      <c r="O589" s="3"/>
      <c r="P589" s="4" t="s">
        <v>626</v>
      </c>
      <c r="Q589" s="4">
        <v>0.188460022</v>
      </c>
      <c r="R589" s="4" t="s">
        <v>4</v>
      </c>
    </row>
    <row r="590" spans="1:18" ht="17.25" thickBot="1">
      <c r="A590" s="3"/>
      <c r="B590" s="4" t="s">
        <v>627</v>
      </c>
      <c r="C590" s="4">
        <v>0</v>
      </c>
      <c r="D590" s="4" t="s">
        <v>4</v>
      </c>
      <c r="F590" s="3"/>
      <c r="G590" s="4" t="s">
        <v>627</v>
      </c>
      <c r="H590" s="4">
        <v>2.5432827000000002E-2</v>
      </c>
      <c r="I590" s="4" t="s">
        <v>4</v>
      </c>
      <c r="O590" s="3"/>
      <c r="P590" s="4" t="s">
        <v>627</v>
      </c>
      <c r="Q590" s="4">
        <v>0.248850986</v>
      </c>
      <c r="R590" s="4" t="s">
        <v>4</v>
      </c>
    </row>
    <row r="591" spans="1:18" ht="17.25" thickBot="1">
      <c r="A591" s="3"/>
      <c r="B591" s="4" t="s">
        <v>628</v>
      </c>
      <c r="C591" s="4">
        <v>0</v>
      </c>
      <c r="D591" s="4" t="s">
        <v>4</v>
      </c>
      <c r="F591" s="3"/>
      <c r="G591" s="4" t="s">
        <v>628</v>
      </c>
      <c r="H591" s="4">
        <v>3.3340081600000002E-2</v>
      </c>
      <c r="I591" s="4" t="s">
        <v>4</v>
      </c>
      <c r="O591" s="3"/>
      <c r="P591" s="4" t="s">
        <v>628</v>
      </c>
      <c r="Q591" s="4">
        <v>0.29766205000000001</v>
      </c>
      <c r="R591" s="4" t="s">
        <v>4</v>
      </c>
    </row>
    <row r="592" spans="1:18" ht="17.25" thickBot="1">
      <c r="A592" s="3"/>
      <c r="B592" s="4" t="s">
        <v>629</v>
      </c>
      <c r="C592" s="4">
        <v>0</v>
      </c>
      <c r="D592" s="4" t="s">
        <v>4</v>
      </c>
      <c r="F592" s="3"/>
      <c r="G592" s="4" t="s">
        <v>629</v>
      </c>
      <c r="H592" s="4">
        <v>4.1398644399999997E-2</v>
      </c>
      <c r="I592" s="4" t="s">
        <v>4</v>
      </c>
      <c r="O592" s="3"/>
      <c r="P592" s="4" t="s">
        <v>629</v>
      </c>
      <c r="Q592" s="4">
        <v>0.34785923400000002</v>
      </c>
      <c r="R592" s="4" t="s">
        <v>4</v>
      </c>
    </row>
    <row r="593" spans="1:18" ht="17.25" thickBot="1">
      <c r="A593" s="3"/>
      <c r="B593" s="4" t="s">
        <v>630</v>
      </c>
      <c r="C593" s="4">
        <v>0</v>
      </c>
      <c r="D593" s="4" t="s">
        <v>4</v>
      </c>
      <c r="F593" s="3"/>
      <c r="G593" s="4" t="s">
        <v>630</v>
      </c>
      <c r="H593" s="4">
        <v>4.2933628000000001E-2</v>
      </c>
      <c r="I593" s="4" t="s">
        <v>4</v>
      </c>
      <c r="O593" s="3"/>
      <c r="P593" s="4" t="s">
        <v>630</v>
      </c>
      <c r="Q593" s="4">
        <v>0.40735295399999999</v>
      </c>
      <c r="R593" s="4" t="s">
        <v>4</v>
      </c>
    </row>
    <row r="594" spans="1:18" ht="17.25" thickBot="1">
      <c r="A594" s="3"/>
      <c r="B594" s="4" t="s">
        <v>631</v>
      </c>
      <c r="C594" s="4">
        <v>0</v>
      </c>
      <c r="D594" s="4" t="s">
        <v>4</v>
      </c>
      <c r="F594" s="3"/>
      <c r="G594" s="4" t="s">
        <v>631</v>
      </c>
      <c r="H594" s="4">
        <v>4.4647757000000003E-2</v>
      </c>
      <c r="I594" s="4" t="s">
        <v>4</v>
      </c>
      <c r="O594" s="3"/>
      <c r="P594" s="4" t="s">
        <v>631</v>
      </c>
      <c r="Q594" s="4">
        <v>0.436809689</v>
      </c>
      <c r="R594" s="4" t="s">
        <v>4</v>
      </c>
    </row>
    <row r="595" spans="1:18" ht="17.25" thickBot="1">
      <c r="A595" s="3"/>
      <c r="B595" s="4" t="s">
        <v>632</v>
      </c>
      <c r="C595" s="4">
        <v>6869.9706999999999</v>
      </c>
      <c r="D595" s="4" t="s">
        <v>4</v>
      </c>
      <c r="F595" s="3"/>
      <c r="G595" s="4" t="s">
        <v>632</v>
      </c>
      <c r="H595" s="4">
        <v>4.6419777000000002E-2</v>
      </c>
      <c r="I595" s="4" t="s">
        <v>4</v>
      </c>
      <c r="O595" s="3"/>
      <c r="P595" s="4" t="s">
        <v>632</v>
      </c>
      <c r="Q595" s="4">
        <v>0.42062312400000001</v>
      </c>
      <c r="R595" s="4" t="s">
        <v>4</v>
      </c>
    </row>
    <row r="596" spans="1:18" ht="17.25" thickBot="1">
      <c r="A596" s="3"/>
      <c r="B596" s="4" t="s">
        <v>633</v>
      </c>
      <c r="C596" s="4">
        <v>6696.9706999999999</v>
      </c>
      <c r="D596" s="4" t="s">
        <v>4</v>
      </c>
      <c r="F596" s="3"/>
      <c r="G596" s="4" t="s">
        <v>633</v>
      </c>
      <c r="H596" s="4">
        <v>4.6845924099999998E-2</v>
      </c>
      <c r="I596" s="4" t="s">
        <v>4</v>
      </c>
      <c r="O596" s="3"/>
      <c r="P596" s="4" t="s">
        <v>633</v>
      </c>
      <c r="Q596" s="4">
        <v>0.341408938</v>
      </c>
      <c r="R596" s="4" t="s">
        <v>4</v>
      </c>
    </row>
    <row r="597" spans="1:18" ht="17.25" thickBot="1">
      <c r="A597" s="3"/>
      <c r="B597" s="4" t="s">
        <v>634</v>
      </c>
      <c r="C597" s="4">
        <v>6657.9706999999999</v>
      </c>
      <c r="D597" s="4" t="s">
        <v>4</v>
      </c>
      <c r="F597" s="3"/>
      <c r="G597" s="4" t="s">
        <v>634</v>
      </c>
      <c r="H597" s="4">
        <v>4.7230917999999997E-2</v>
      </c>
      <c r="I597" s="4" t="s">
        <v>4</v>
      </c>
      <c r="O597" s="3"/>
      <c r="P597" s="4" t="s">
        <v>634</v>
      </c>
      <c r="Q597" s="4">
        <v>0.25982576600000001</v>
      </c>
      <c r="R597" s="4" t="s">
        <v>4</v>
      </c>
    </row>
    <row r="598" spans="1:18" ht="17.25" thickBot="1">
      <c r="A598" s="3"/>
      <c r="B598" s="4" t="s">
        <v>635</v>
      </c>
      <c r="C598" s="4">
        <v>6697.9706999999999</v>
      </c>
      <c r="D598" s="4" t="s">
        <v>4</v>
      </c>
      <c r="F598" s="3"/>
      <c r="G598" s="4" t="s">
        <v>635</v>
      </c>
      <c r="H598" s="4">
        <v>4.7029610700000002E-2</v>
      </c>
      <c r="I598" s="4" t="s">
        <v>4</v>
      </c>
      <c r="O598" s="3"/>
      <c r="P598" s="4" t="s">
        <v>635</v>
      </c>
      <c r="Q598" s="4">
        <v>0.19676075900000001</v>
      </c>
      <c r="R598" s="4" t="s">
        <v>4</v>
      </c>
    </row>
    <row r="599" spans="1:18" ht="17.25" thickBot="1">
      <c r="A599" s="3"/>
      <c r="B599" s="4" t="s">
        <v>636</v>
      </c>
      <c r="C599" s="4">
        <v>6737.9706999999999</v>
      </c>
      <c r="D599" s="4" t="s">
        <v>4</v>
      </c>
      <c r="F599" s="3"/>
      <c r="G599" s="4" t="s">
        <v>636</v>
      </c>
      <c r="H599" s="4">
        <v>4.6863894900000001E-2</v>
      </c>
      <c r="I599" s="4" t="s">
        <v>4</v>
      </c>
      <c r="O599" s="3"/>
      <c r="P599" s="4" t="s">
        <v>636</v>
      </c>
      <c r="Q599" s="4">
        <v>0.160879731</v>
      </c>
      <c r="R599" s="4" t="s">
        <v>4</v>
      </c>
    </row>
    <row r="600" spans="1:18" ht="17.25" thickBot="1">
      <c r="A600" s="3"/>
      <c r="B600" s="4" t="s">
        <v>637</v>
      </c>
      <c r="C600" s="4">
        <v>12207.9707</v>
      </c>
      <c r="D600" s="4" t="s">
        <v>4</v>
      </c>
      <c r="F600" s="3"/>
      <c r="G600" s="4" t="s">
        <v>637</v>
      </c>
      <c r="H600" s="4">
        <v>4.7007001899999998E-2</v>
      </c>
      <c r="I600" s="4" t="s">
        <v>4</v>
      </c>
      <c r="O600" s="3"/>
      <c r="P600" s="4" t="s">
        <v>637</v>
      </c>
      <c r="Q600" s="4">
        <v>0.112565838</v>
      </c>
      <c r="R600" s="4" t="s">
        <v>4</v>
      </c>
    </row>
    <row r="601" spans="1:18" ht="17.25" thickBot="1">
      <c r="A601" s="3"/>
      <c r="B601" s="4" t="s">
        <v>638</v>
      </c>
      <c r="C601" s="4">
        <v>17677.970700000002</v>
      </c>
      <c r="D601" s="4" t="s">
        <v>4</v>
      </c>
      <c r="F601" s="3"/>
      <c r="G601" s="4" t="s">
        <v>638</v>
      </c>
      <c r="H601" s="4">
        <v>4.5697033400000003E-2</v>
      </c>
      <c r="I601" s="4" t="s">
        <v>4</v>
      </c>
      <c r="O601" s="3"/>
      <c r="P601" s="4" t="s">
        <v>638</v>
      </c>
      <c r="Q601" s="4">
        <v>5.9699684400000001E-2</v>
      </c>
      <c r="R601" s="4" t="s">
        <v>4</v>
      </c>
    </row>
    <row r="602" spans="1:18" ht="17.25" thickBot="1">
      <c r="A602" s="3"/>
      <c r="B602" s="4" t="s">
        <v>639</v>
      </c>
      <c r="C602" s="4">
        <v>32534.970700000002</v>
      </c>
      <c r="D602" s="4" t="s">
        <v>4</v>
      </c>
      <c r="F602" s="3"/>
      <c r="G602" s="4" t="s">
        <v>639</v>
      </c>
      <c r="H602" s="4">
        <v>4.3185617799999999E-2</v>
      </c>
      <c r="I602" s="4" t="s">
        <v>4</v>
      </c>
      <c r="O602" s="3"/>
      <c r="P602" s="4" t="s">
        <v>639</v>
      </c>
      <c r="Q602" s="4">
        <v>1.4270410900000001E-2</v>
      </c>
      <c r="R602" s="4" t="s">
        <v>4</v>
      </c>
    </row>
    <row r="603" spans="1:18" ht="17.25" thickBot="1">
      <c r="A603" s="3"/>
      <c r="B603" s="4" t="s">
        <v>640</v>
      </c>
      <c r="C603" s="4">
        <v>37267.968800000002</v>
      </c>
      <c r="D603" s="4" t="s">
        <v>4</v>
      </c>
      <c r="F603" s="3"/>
      <c r="G603" s="4" t="s">
        <v>640</v>
      </c>
      <c r="H603" s="4">
        <v>3.6596462099999998E-2</v>
      </c>
      <c r="I603" s="4" t="s">
        <v>4</v>
      </c>
      <c r="O603" s="3"/>
      <c r="P603" s="4" t="s">
        <v>640</v>
      </c>
      <c r="Q603" s="4">
        <v>0</v>
      </c>
      <c r="R603" s="4" t="s">
        <v>4</v>
      </c>
    </row>
    <row r="604" spans="1:18" ht="17.25" thickBot="1">
      <c r="A604" s="3"/>
      <c r="B604" s="4" t="s">
        <v>641</v>
      </c>
      <c r="C604" s="4">
        <v>41454.968800000002</v>
      </c>
      <c r="D604" s="4" t="s">
        <v>4</v>
      </c>
      <c r="F604" s="3"/>
      <c r="G604" s="4" t="s">
        <v>641</v>
      </c>
      <c r="H604" s="4">
        <v>2.9178930400000001E-2</v>
      </c>
      <c r="I604" s="4" t="s">
        <v>4</v>
      </c>
      <c r="O604" s="3"/>
      <c r="P604" s="4" t="s">
        <v>641</v>
      </c>
      <c r="Q604" s="4">
        <v>0</v>
      </c>
      <c r="R604" s="4" t="s">
        <v>4</v>
      </c>
    </row>
    <row r="605" spans="1:18" ht="17.25" thickBot="1">
      <c r="A605" s="3"/>
      <c r="B605" s="4" t="s">
        <v>642</v>
      </c>
      <c r="C605" s="4">
        <v>41757.968800000002</v>
      </c>
      <c r="D605" s="4" t="s">
        <v>4</v>
      </c>
      <c r="F605" s="3"/>
      <c r="G605" s="4" t="s">
        <v>642</v>
      </c>
      <c r="H605" s="4">
        <v>2.1089026699999999E-2</v>
      </c>
      <c r="I605" s="4" t="s">
        <v>4</v>
      </c>
      <c r="O605" s="3"/>
      <c r="P605" s="4" t="s">
        <v>642</v>
      </c>
      <c r="Q605" s="4">
        <v>0</v>
      </c>
      <c r="R605" s="4" t="s">
        <v>4</v>
      </c>
    </row>
    <row r="606" spans="1:18" ht="17.25" thickBot="1">
      <c r="A606" s="3"/>
      <c r="B606" s="4" t="s">
        <v>643</v>
      </c>
      <c r="C606" s="4">
        <v>6350.9706999999999</v>
      </c>
      <c r="D606" s="4" t="s">
        <v>4</v>
      </c>
      <c r="F606" s="3"/>
      <c r="G606" s="4" t="s">
        <v>643</v>
      </c>
      <c r="H606" s="4">
        <v>1.28402933E-2</v>
      </c>
      <c r="I606" s="4" t="s">
        <v>4</v>
      </c>
      <c r="O606" s="3"/>
      <c r="P606" s="4" t="s">
        <v>643</v>
      </c>
      <c r="Q606" s="4">
        <v>0</v>
      </c>
      <c r="R606" s="4" t="s">
        <v>4</v>
      </c>
    </row>
    <row r="607" spans="1:18" ht="17.25" thickBot="1">
      <c r="A607" s="3"/>
      <c r="B607" s="4" t="s">
        <v>644</v>
      </c>
      <c r="C607" s="4">
        <v>6350.9706999999999</v>
      </c>
      <c r="D607" s="4" t="s">
        <v>4</v>
      </c>
      <c r="F607" s="3"/>
      <c r="G607" s="4" t="s">
        <v>644</v>
      </c>
      <c r="H607" s="4">
        <v>1.14912447E-2</v>
      </c>
      <c r="I607" s="4" t="s">
        <v>4</v>
      </c>
      <c r="O607" s="3"/>
      <c r="P607" s="4" t="s">
        <v>644</v>
      </c>
      <c r="Q607" s="4">
        <v>0</v>
      </c>
      <c r="R607" s="4" t="s">
        <v>4</v>
      </c>
    </row>
    <row r="608" spans="1:18" ht="17.25" thickBot="1">
      <c r="A608" s="3"/>
      <c r="B608" s="4" t="s">
        <v>645</v>
      </c>
      <c r="C608" s="4">
        <v>6350.9706999999999</v>
      </c>
      <c r="D608" s="4" t="s">
        <v>4</v>
      </c>
      <c r="F608" s="3"/>
      <c r="G608" s="4" t="s">
        <v>645</v>
      </c>
      <c r="H608" s="4">
        <v>1.02469372E-2</v>
      </c>
      <c r="I608" s="4" t="s">
        <v>4</v>
      </c>
      <c r="O608" s="3"/>
      <c r="P608" s="4" t="s">
        <v>645</v>
      </c>
      <c r="Q608" s="4">
        <v>0</v>
      </c>
      <c r="R608" s="4" t="s">
        <v>4</v>
      </c>
    </row>
    <row r="609" spans="1:18" ht="17.25" thickBot="1">
      <c r="A609" s="3"/>
      <c r="B609" s="4" t="s">
        <v>646</v>
      </c>
      <c r="C609" s="4">
        <v>0</v>
      </c>
      <c r="D609" s="4" t="s">
        <v>4</v>
      </c>
      <c r="F609" s="3"/>
      <c r="G609" s="4" t="s">
        <v>646</v>
      </c>
      <c r="H609" s="4">
        <v>9.0518947700000008E-3</v>
      </c>
      <c r="I609" s="4" t="s">
        <v>4</v>
      </c>
      <c r="O609" s="3"/>
      <c r="P609" s="4" t="s">
        <v>646</v>
      </c>
      <c r="Q609" s="4">
        <v>0</v>
      </c>
      <c r="R609" s="4" t="s">
        <v>4</v>
      </c>
    </row>
    <row r="610" spans="1:18" ht="17.25" thickBot="1">
      <c r="A610" s="3"/>
      <c r="B610" s="4" t="s">
        <v>647</v>
      </c>
      <c r="C610" s="4">
        <v>0</v>
      </c>
      <c r="D610" s="4" t="s">
        <v>4</v>
      </c>
      <c r="F610" s="3"/>
      <c r="G610" s="4" t="s">
        <v>647</v>
      </c>
      <c r="H610" s="4">
        <v>9.0323416499999993E-3</v>
      </c>
      <c r="I610" s="4" t="s">
        <v>4</v>
      </c>
      <c r="O610" s="3"/>
      <c r="P610" s="4" t="s">
        <v>647</v>
      </c>
      <c r="Q610" s="4">
        <v>0</v>
      </c>
      <c r="R610" s="4" t="s">
        <v>4</v>
      </c>
    </row>
    <row r="611" spans="1:18" ht="17.25" thickBot="1">
      <c r="A611" s="3"/>
      <c r="B611" s="4" t="s">
        <v>648</v>
      </c>
      <c r="C611" s="4">
        <v>0</v>
      </c>
      <c r="D611" s="4" t="s">
        <v>4</v>
      </c>
      <c r="F611" s="3"/>
      <c r="G611" s="4" t="s">
        <v>648</v>
      </c>
      <c r="H611" s="4">
        <v>8.92984122E-3</v>
      </c>
      <c r="I611" s="4" t="s">
        <v>4</v>
      </c>
      <c r="O611" s="3"/>
      <c r="P611" s="4" t="s">
        <v>648</v>
      </c>
      <c r="Q611" s="4">
        <v>0</v>
      </c>
      <c r="R611" s="4" t="s">
        <v>4</v>
      </c>
    </row>
    <row r="612" spans="1:18" ht="17.25" thickBot="1">
      <c r="A612" s="3"/>
      <c r="B612" s="4" t="s">
        <v>649</v>
      </c>
      <c r="C612" s="4">
        <v>0</v>
      </c>
      <c r="D612" s="4" t="s">
        <v>4</v>
      </c>
      <c r="F612" s="3"/>
      <c r="G612" s="4" t="s">
        <v>649</v>
      </c>
      <c r="H612" s="4">
        <v>8.9775929199999993E-3</v>
      </c>
      <c r="I612" s="4" t="s">
        <v>4</v>
      </c>
      <c r="O612" s="3"/>
      <c r="P612" s="4" t="s">
        <v>649</v>
      </c>
      <c r="Q612" s="4">
        <v>0</v>
      </c>
      <c r="R612" s="4" t="s">
        <v>4</v>
      </c>
    </row>
    <row r="613" spans="1:18" ht="17.25" thickBot="1">
      <c r="A613" s="3"/>
      <c r="B613" s="4" t="s">
        <v>650</v>
      </c>
      <c r="C613" s="4">
        <v>0</v>
      </c>
      <c r="D613" s="4" t="s">
        <v>4</v>
      </c>
      <c r="F613" s="3"/>
      <c r="G613" s="4" t="s">
        <v>650</v>
      </c>
      <c r="H613" s="4">
        <v>8.9789181900000008E-3</v>
      </c>
      <c r="I613" s="4" t="s">
        <v>4</v>
      </c>
      <c r="O613" s="3"/>
      <c r="P613" s="4" t="s">
        <v>650</v>
      </c>
      <c r="Q613" s="4">
        <v>0</v>
      </c>
      <c r="R613" s="4" t="s">
        <v>4</v>
      </c>
    </row>
    <row r="614" spans="1:18" ht="17.25" thickBot="1">
      <c r="A614" s="3"/>
      <c r="B614" s="4" t="s">
        <v>651</v>
      </c>
      <c r="C614" s="4">
        <v>0</v>
      </c>
      <c r="D614" s="4" t="s">
        <v>4</v>
      </c>
      <c r="F614" s="3"/>
      <c r="G614" s="4" t="s">
        <v>651</v>
      </c>
      <c r="H614" s="4">
        <v>9.0162837899999994E-3</v>
      </c>
      <c r="I614" s="4" t="s">
        <v>4</v>
      </c>
      <c r="O614" s="3"/>
      <c r="P614" s="4" t="s">
        <v>651</v>
      </c>
      <c r="Q614" s="4">
        <v>0</v>
      </c>
      <c r="R614" s="4" t="s">
        <v>4</v>
      </c>
    </row>
    <row r="615" spans="1:18" ht="17.25" thickBot="1">
      <c r="A615" s="3"/>
      <c r="B615" s="4" t="s">
        <v>652</v>
      </c>
      <c r="C615" s="4">
        <v>0</v>
      </c>
      <c r="D615" s="4" t="s">
        <v>4</v>
      </c>
      <c r="F615" s="3"/>
      <c r="G615" s="4" t="s">
        <v>652</v>
      </c>
      <c r="H615" s="4">
        <v>9.0100141199999997E-3</v>
      </c>
      <c r="I615" s="4" t="s">
        <v>4</v>
      </c>
      <c r="O615" s="3"/>
      <c r="P615" s="4" t="s">
        <v>652</v>
      </c>
      <c r="Q615" s="4">
        <v>0</v>
      </c>
      <c r="R615" s="4" t="s">
        <v>4</v>
      </c>
    </row>
    <row r="616" spans="1:18" ht="17.25" thickBot="1">
      <c r="A616" s="3"/>
      <c r="B616" s="4" t="s">
        <v>653</v>
      </c>
      <c r="C616" s="4">
        <v>0</v>
      </c>
      <c r="D616" s="4" t="s">
        <v>4</v>
      </c>
      <c r="F616" s="3"/>
      <c r="G616" s="4" t="s">
        <v>653</v>
      </c>
      <c r="H616" s="4">
        <v>8.9493635999999994E-3</v>
      </c>
      <c r="I616" s="4" t="s">
        <v>4</v>
      </c>
      <c r="O616" s="3"/>
      <c r="P616" s="4" t="s">
        <v>653</v>
      </c>
      <c r="Q616" s="4">
        <v>0</v>
      </c>
      <c r="R616" s="4" t="s">
        <v>4</v>
      </c>
    </row>
    <row r="617" spans="1:18" ht="17.25" thickBot="1">
      <c r="A617" s="3"/>
      <c r="B617" s="4" t="s">
        <v>654</v>
      </c>
      <c r="C617" s="4">
        <v>0</v>
      </c>
      <c r="D617" s="4" t="s">
        <v>4</v>
      </c>
      <c r="F617" s="3"/>
      <c r="G617" s="4" t="s">
        <v>654</v>
      </c>
      <c r="H617" s="4">
        <v>1.0197131E-2</v>
      </c>
      <c r="I617" s="4" t="s">
        <v>4</v>
      </c>
      <c r="O617" s="3"/>
      <c r="P617" s="4" t="s">
        <v>654</v>
      </c>
      <c r="Q617" s="4">
        <v>0</v>
      </c>
      <c r="R617" s="4" t="s">
        <v>4</v>
      </c>
    </row>
    <row r="618" spans="1:18" ht="17.25" thickBot="1">
      <c r="A618" s="3"/>
      <c r="B618" s="4" t="s">
        <v>655</v>
      </c>
      <c r="C618" s="4">
        <v>0</v>
      </c>
      <c r="D618" s="4" t="s">
        <v>4</v>
      </c>
      <c r="F618" s="3"/>
      <c r="G618" s="4" t="s">
        <v>655</v>
      </c>
      <c r="H618" s="4">
        <v>1.0256322999999999E-2</v>
      </c>
      <c r="I618" s="4" t="s">
        <v>4</v>
      </c>
      <c r="O618" s="3"/>
      <c r="P618" s="4" t="s">
        <v>655</v>
      </c>
      <c r="Q618" s="4">
        <v>0</v>
      </c>
      <c r="R618" s="4" t="s">
        <v>4</v>
      </c>
    </row>
    <row r="619" spans="1:18" ht="17.25" thickBot="1">
      <c r="A619" s="3"/>
      <c r="B619" s="4" t="s">
        <v>656</v>
      </c>
      <c r="C619" s="4">
        <v>0</v>
      </c>
      <c r="D619" s="4" t="s">
        <v>4</v>
      </c>
      <c r="F619" s="3"/>
      <c r="G619" s="4" t="s">
        <v>656</v>
      </c>
      <c r="H619" s="4">
        <v>1.0187765600000001E-2</v>
      </c>
      <c r="I619" s="4" t="s">
        <v>4</v>
      </c>
      <c r="O619" s="3"/>
      <c r="P619" s="4" t="s">
        <v>656</v>
      </c>
      <c r="Q619" s="4">
        <v>0</v>
      </c>
      <c r="R619" s="4" t="s">
        <v>4</v>
      </c>
    </row>
    <row r="620" spans="1:18" ht="17.25" thickBot="1">
      <c r="A620" s="3"/>
      <c r="B620" s="4" t="s">
        <v>657</v>
      </c>
      <c r="C620" s="4">
        <v>0</v>
      </c>
      <c r="D620" s="4" t="s">
        <v>4</v>
      </c>
      <c r="F620" s="3"/>
      <c r="G620" s="4" t="s">
        <v>657</v>
      </c>
      <c r="H620" s="4">
        <v>1.02313543E-2</v>
      </c>
      <c r="I620" s="4" t="s">
        <v>4</v>
      </c>
      <c r="O620" s="3"/>
      <c r="P620" s="4" t="s">
        <v>657</v>
      </c>
      <c r="Q620" s="4">
        <v>0</v>
      </c>
      <c r="R620" s="4" t="s">
        <v>4</v>
      </c>
    </row>
    <row r="621" spans="1:18" ht="17.25" thickBot="1">
      <c r="A621" s="3"/>
      <c r="B621" s="4" t="s">
        <v>658</v>
      </c>
      <c r="C621" s="4">
        <v>0</v>
      </c>
      <c r="D621" s="4" t="s">
        <v>4</v>
      </c>
      <c r="F621" s="3"/>
      <c r="G621" s="4" t="s">
        <v>658</v>
      </c>
      <c r="H621" s="4">
        <v>1.0210191800000001E-2</v>
      </c>
      <c r="I621" s="4" t="s">
        <v>4</v>
      </c>
      <c r="O621" s="3"/>
      <c r="P621" s="4" t="s">
        <v>658</v>
      </c>
      <c r="Q621" s="4">
        <v>0</v>
      </c>
      <c r="R621" s="4" t="s">
        <v>4</v>
      </c>
    </row>
    <row r="622" spans="1:18" ht="17.25" thickBot="1">
      <c r="A622" s="3"/>
      <c r="B622" s="4" t="s">
        <v>659</v>
      </c>
      <c r="C622" s="4">
        <v>0</v>
      </c>
      <c r="D622" s="4" t="s">
        <v>4</v>
      </c>
      <c r="F622" s="3"/>
      <c r="G622" s="4" t="s">
        <v>659</v>
      </c>
      <c r="H622" s="4">
        <v>1.02129644E-2</v>
      </c>
      <c r="I622" s="4" t="s">
        <v>4</v>
      </c>
      <c r="O622" s="3"/>
      <c r="P622" s="4" t="s">
        <v>659</v>
      </c>
      <c r="Q622" s="4">
        <v>0</v>
      </c>
      <c r="R622" s="4" t="s">
        <v>4</v>
      </c>
    </row>
    <row r="623" spans="1:18" ht="17.25" thickBot="1">
      <c r="A623" s="3"/>
      <c r="B623" s="4" t="s">
        <v>660</v>
      </c>
      <c r="C623" s="4">
        <v>0</v>
      </c>
      <c r="D623" s="4" t="s">
        <v>4</v>
      </c>
      <c r="F623" s="3"/>
      <c r="G623" s="4" t="s">
        <v>660</v>
      </c>
      <c r="H623" s="4">
        <v>1.02267656E-2</v>
      </c>
      <c r="I623" s="4" t="s">
        <v>4</v>
      </c>
      <c r="O623" s="3"/>
      <c r="P623" s="4" t="s">
        <v>660</v>
      </c>
      <c r="Q623" s="4">
        <v>0</v>
      </c>
      <c r="R623" s="4" t="s">
        <v>4</v>
      </c>
    </row>
    <row r="624" spans="1:18" ht="17.25" thickBot="1">
      <c r="A624" s="3"/>
      <c r="B624" s="4" t="s">
        <v>661</v>
      </c>
      <c r="C624" s="4">
        <v>0</v>
      </c>
      <c r="D624" s="4" t="s">
        <v>4</v>
      </c>
      <c r="F624" s="3"/>
      <c r="G624" s="4" t="s">
        <v>661</v>
      </c>
      <c r="H624" s="4">
        <v>1.02023184E-2</v>
      </c>
      <c r="I624" s="4" t="s">
        <v>4</v>
      </c>
      <c r="O624" s="3"/>
      <c r="P624" s="4" t="s">
        <v>661</v>
      </c>
      <c r="Q624" s="4">
        <v>0</v>
      </c>
      <c r="R624" s="4" t="s">
        <v>4</v>
      </c>
    </row>
    <row r="625" spans="1:18" ht="17.25" thickBot="1">
      <c r="A625" s="3"/>
      <c r="B625" s="4" t="s">
        <v>662</v>
      </c>
      <c r="C625" s="4">
        <v>0</v>
      </c>
      <c r="D625" s="4" t="s">
        <v>4</v>
      </c>
      <c r="F625" s="3"/>
      <c r="G625" s="4" t="s">
        <v>662</v>
      </c>
      <c r="H625" s="4">
        <v>1.27575491E-2</v>
      </c>
      <c r="I625" s="4" t="s">
        <v>4</v>
      </c>
      <c r="O625" s="3"/>
      <c r="P625" s="4" t="s">
        <v>662</v>
      </c>
      <c r="Q625" s="4">
        <v>0</v>
      </c>
      <c r="R625" s="4" t="s">
        <v>4</v>
      </c>
    </row>
    <row r="626" spans="1:18" ht="17.25" thickBot="1">
      <c r="A626" s="3"/>
      <c r="B626" s="4" t="s">
        <v>663</v>
      </c>
      <c r="C626" s="4">
        <v>0</v>
      </c>
      <c r="D626" s="4" t="s">
        <v>4</v>
      </c>
      <c r="F626" s="3"/>
      <c r="G626" s="4" t="s">
        <v>663</v>
      </c>
      <c r="H626" s="4">
        <v>1.4130062400000001E-2</v>
      </c>
      <c r="I626" s="4" t="s">
        <v>4</v>
      </c>
      <c r="O626" s="3"/>
      <c r="P626" s="4" t="s">
        <v>663</v>
      </c>
      <c r="Q626" s="4">
        <v>0</v>
      </c>
      <c r="R626" s="4" t="s">
        <v>4</v>
      </c>
    </row>
    <row r="627" spans="1:18" ht="17.25" thickBot="1">
      <c r="A627" s="3"/>
      <c r="B627" s="4" t="s">
        <v>664</v>
      </c>
      <c r="C627" s="4">
        <v>0</v>
      </c>
      <c r="D627" s="4" t="s">
        <v>4</v>
      </c>
      <c r="F627" s="3"/>
      <c r="G627" s="4" t="s">
        <v>664</v>
      </c>
      <c r="H627" s="4">
        <v>1.5468974599999999E-2</v>
      </c>
      <c r="I627" s="4" t="s">
        <v>4</v>
      </c>
      <c r="O627" s="3"/>
      <c r="P627" s="4" t="s">
        <v>664</v>
      </c>
      <c r="Q627" s="4">
        <v>0</v>
      </c>
      <c r="R627" s="4" t="s">
        <v>4</v>
      </c>
    </row>
    <row r="628" spans="1:18" ht="17.25" thickBot="1">
      <c r="A628" s="3"/>
      <c r="B628" s="4" t="s">
        <v>665</v>
      </c>
      <c r="C628" s="4">
        <v>0</v>
      </c>
      <c r="D628" s="4" t="s">
        <v>4</v>
      </c>
      <c r="F628" s="3"/>
      <c r="G628" s="4" t="s">
        <v>665</v>
      </c>
      <c r="H628" s="4">
        <v>1.6798500000000001E-2</v>
      </c>
      <c r="I628" s="4" t="s">
        <v>4</v>
      </c>
      <c r="O628" s="3"/>
      <c r="P628" s="4" t="s">
        <v>665</v>
      </c>
      <c r="Q628" s="4">
        <v>0</v>
      </c>
      <c r="R628" s="4" t="s">
        <v>4</v>
      </c>
    </row>
    <row r="629" spans="1:18" ht="17.25" thickBot="1">
      <c r="A629" s="3"/>
      <c r="B629" s="4" t="s">
        <v>666</v>
      </c>
      <c r="C629" s="4">
        <v>0</v>
      </c>
      <c r="D629" s="4" t="s">
        <v>4</v>
      </c>
      <c r="F629" s="3"/>
      <c r="G629" s="4" t="s">
        <v>666</v>
      </c>
      <c r="H629" s="4">
        <v>1.8088383600000001E-2</v>
      </c>
      <c r="I629" s="4" t="s">
        <v>4</v>
      </c>
      <c r="O629" s="3"/>
      <c r="P629" s="4" t="s">
        <v>666</v>
      </c>
      <c r="Q629" s="4">
        <v>0</v>
      </c>
      <c r="R629" s="4" t="s">
        <v>4</v>
      </c>
    </row>
    <row r="630" spans="1:18" ht="17.25" thickBot="1">
      <c r="A630" s="3"/>
      <c r="B630" s="4" t="s">
        <v>667</v>
      </c>
      <c r="C630" s="4">
        <v>6877.9706999999999</v>
      </c>
      <c r="D630" s="4" t="s">
        <v>4</v>
      </c>
      <c r="F630" s="3"/>
      <c r="G630" s="4" t="s">
        <v>667</v>
      </c>
      <c r="H630" s="4">
        <v>1.9457977299999998E-2</v>
      </c>
      <c r="I630" s="4" t="s">
        <v>4</v>
      </c>
      <c r="O630" s="3"/>
      <c r="P630" s="4" t="s">
        <v>667</v>
      </c>
      <c r="Q630" s="4">
        <v>0</v>
      </c>
      <c r="R630" s="4" t="s">
        <v>4</v>
      </c>
    </row>
    <row r="631" spans="1:18" ht="17.25" thickBot="1">
      <c r="A631" s="3"/>
      <c r="B631" s="4" t="s">
        <v>668</v>
      </c>
      <c r="C631" s="4">
        <v>6745.9706999999999</v>
      </c>
      <c r="D631" s="4" t="s">
        <v>4</v>
      </c>
      <c r="F631" s="3"/>
      <c r="G631" s="4" t="s">
        <v>668</v>
      </c>
      <c r="H631" s="4">
        <v>1.8073082000000001E-2</v>
      </c>
      <c r="I631" s="4" t="s">
        <v>4</v>
      </c>
      <c r="O631" s="3"/>
      <c r="P631" s="4" t="s">
        <v>668</v>
      </c>
      <c r="Q631" s="4">
        <v>0</v>
      </c>
      <c r="R631" s="4" t="s">
        <v>4</v>
      </c>
    </row>
    <row r="632" spans="1:18" ht="17.25" thickBot="1">
      <c r="A632" s="3"/>
      <c r="B632" s="4" t="s">
        <v>669</v>
      </c>
      <c r="C632" s="4">
        <v>6686.9706999999999</v>
      </c>
      <c r="D632" s="4" t="s">
        <v>4</v>
      </c>
      <c r="F632" s="3"/>
      <c r="G632" s="4" t="s">
        <v>669</v>
      </c>
      <c r="H632" s="4">
        <v>1.6761986499999999E-2</v>
      </c>
      <c r="I632" s="4" t="s">
        <v>4</v>
      </c>
      <c r="O632" s="3"/>
      <c r="P632" s="4" t="s">
        <v>669</v>
      </c>
      <c r="Q632" s="4">
        <v>0</v>
      </c>
      <c r="R632" s="4" t="s">
        <v>4</v>
      </c>
    </row>
    <row r="633" spans="1:18" ht="17.25" thickBot="1">
      <c r="A633" s="3"/>
      <c r="B633" s="4" t="s">
        <v>670</v>
      </c>
      <c r="C633" s="4">
        <v>6866.9706999999999</v>
      </c>
      <c r="D633" s="4" t="s">
        <v>4</v>
      </c>
      <c r="F633" s="3"/>
      <c r="G633" s="4" t="s">
        <v>670</v>
      </c>
      <c r="H633" s="4">
        <v>1.41738439E-2</v>
      </c>
      <c r="I633" s="4" t="s">
        <v>4</v>
      </c>
      <c r="O633" s="3"/>
      <c r="P633" s="4" t="s">
        <v>670</v>
      </c>
      <c r="Q633" s="4">
        <v>0</v>
      </c>
      <c r="R633" s="4" t="s">
        <v>4</v>
      </c>
    </row>
    <row r="634" spans="1:18" ht="17.25" thickBot="1">
      <c r="A634" s="3"/>
      <c r="B634" s="4" t="s">
        <v>671</v>
      </c>
      <c r="C634" s="4">
        <v>6350.9706999999999</v>
      </c>
      <c r="D634" s="4" t="s">
        <v>4</v>
      </c>
      <c r="F634" s="3"/>
      <c r="G634" s="4" t="s">
        <v>671</v>
      </c>
      <c r="H634" s="4">
        <v>1.1527229999999999E-2</v>
      </c>
      <c r="I634" s="4" t="s">
        <v>4</v>
      </c>
      <c r="O634" s="3"/>
      <c r="P634" s="4" t="s">
        <v>671</v>
      </c>
      <c r="Q634" s="4">
        <v>0</v>
      </c>
      <c r="R634" s="4" t="s">
        <v>4</v>
      </c>
    </row>
    <row r="635" spans="1:18" ht="17.25" thickBot="1">
      <c r="A635" s="3"/>
      <c r="B635" s="4" t="s">
        <v>672</v>
      </c>
      <c r="C635" s="4">
        <v>6350.9706999999999</v>
      </c>
      <c r="D635" s="4" t="s">
        <v>4</v>
      </c>
      <c r="F635" s="3"/>
      <c r="G635" s="4" t="s">
        <v>672</v>
      </c>
      <c r="H635" s="4">
        <v>8.9829117099999994E-3</v>
      </c>
      <c r="I635" s="4" t="s">
        <v>4</v>
      </c>
      <c r="O635" s="3"/>
      <c r="P635" s="4" t="s">
        <v>672</v>
      </c>
      <c r="Q635" s="4">
        <v>0</v>
      </c>
      <c r="R635" s="4" t="s">
        <v>4</v>
      </c>
    </row>
    <row r="636" spans="1:18" ht="17.25" thickBot="1">
      <c r="A636" s="3"/>
      <c r="B636" s="4" t="s">
        <v>673</v>
      </c>
      <c r="C636" s="4">
        <v>6350.9706999999999</v>
      </c>
      <c r="D636" s="4" t="s">
        <v>4</v>
      </c>
      <c r="F636" s="3"/>
      <c r="G636" s="4" t="s">
        <v>673</v>
      </c>
      <c r="H636" s="4">
        <v>6.3835699100000002E-3</v>
      </c>
      <c r="I636" s="4" t="s">
        <v>4</v>
      </c>
      <c r="O636" s="3"/>
      <c r="P636" s="4" t="s">
        <v>673</v>
      </c>
      <c r="Q636" s="4">
        <v>0</v>
      </c>
      <c r="R636" s="4" t="s">
        <v>4</v>
      </c>
    </row>
    <row r="637" spans="1:18" ht="17.25" thickBot="1">
      <c r="A637" s="3"/>
      <c r="B637" s="4" t="s">
        <v>674</v>
      </c>
      <c r="C637" s="4">
        <v>6350.9706999999999</v>
      </c>
      <c r="D637" s="4" t="s">
        <v>4</v>
      </c>
      <c r="F637" s="3"/>
      <c r="G637" s="4" t="s">
        <v>674</v>
      </c>
      <c r="H637" s="4">
        <v>3.8219357399999999E-3</v>
      </c>
      <c r="I637" s="4" t="s">
        <v>4</v>
      </c>
      <c r="O637" s="3"/>
      <c r="P637" s="4" t="s">
        <v>674</v>
      </c>
      <c r="Q637" s="4">
        <v>0</v>
      </c>
      <c r="R637" s="4" t="s">
        <v>4</v>
      </c>
    </row>
    <row r="638" spans="1:18" ht="17.25" thickBot="1">
      <c r="A638" s="3"/>
      <c r="B638" s="4" t="s">
        <v>675</v>
      </c>
      <c r="C638" s="4">
        <v>6350.9706999999999</v>
      </c>
      <c r="D638" s="4" t="s">
        <v>4</v>
      </c>
      <c r="F638" s="3"/>
      <c r="G638" s="4" t="s">
        <v>675</v>
      </c>
      <c r="H638" s="4">
        <v>1.2569160899999999E-3</v>
      </c>
      <c r="I638" s="4" t="s">
        <v>4</v>
      </c>
      <c r="O638" s="3"/>
      <c r="P638" s="4" t="s">
        <v>675</v>
      </c>
      <c r="Q638" s="4">
        <v>0</v>
      </c>
      <c r="R638" s="4" t="s">
        <v>4</v>
      </c>
    </row>
    <row r="639" spans="1:18" ht="17.25" thickBot="1">
      <c r="A639" s="3"/>
      <c r="B639" s="4" t="s">
        <v>676</v>
      </c>
      <c r="C639" s="4">
        <v>0</v>
      </c>
      <c r="D639" s="4" t="s">
        <v>4</v>
      </c>
      <c r="F639" s="3"/>
      <c r="G639" s="4" t="s">
        <v>676</v>
      </c>
      <c r="H639" s="4">
        <v>0</v>
      </c>
      <c r="I639" s="4" t="s">
        <v>4</v>
      </c>
      <c r="O639" s="3"/>
      <c r="P639" s="4" t="s">
        <v>676</v>
      </c>
      <c r="Q639" s="4">
        <v>0</v>
      </c>
      <c r="R639" s="4" t="s">
        <v>4</v>
      </c>
    </row>
    <row r="640" spans="1:18" ht="17.25" thickBot="1">
      <c r="A640" s="3"/>
      <c r="B640" s="4" t="s">
        <v>677</v>
      </c>
      <c r="C640" s="4">
        <v>0</v>
      </c>
      <c r="D640" s="4" t="s">
        <v>4</v>
      </c>
      <c r="F640" s="3"/>
      <c r="G640" s="4" t="s">
        <v>677</v>
      </c>
      <c r="H640" s="4">
        <v>0</v>
      </c>
      <c r="I640" s="4" t="s">
        <v>4</v>
      </c>
      <c r="O640" s="3"/>
      <c r="P640" s="4" t="s">
        <v>677</v>
      </c>
      <c r="Q640" s="4">
        <v>0</v>
      </c>
      <c r="R640" s="4" t="s">
        <v>4</v>
      </c>
    </row>
    <row r="641" spans="1:18" ht="17.25" thickBot="1">
      <c r="A641" s="3"/>
      <c r="B641" s="4" t="s">
        <v>678</v>
      </c>
      <c r="C641" s="4">
        <v>0</v>
      </c>
      <c r="D641" s="4" t="s">
        <v>4</v>
      </c>
      <c r="F641" s="3"/>
      <c r="G641" s="4" t="s">
        <v>678</v>
      </c>
      <c r="H641" s="4">
        <v>0</v>
      </c>
      <c r="I641" s="4" t="s">
        <v>4</v>
      </c>
      <c r="O641" s="3"/>
      <c r="P641" s="4" t="s">
        <v>678</v>
      </c>
      <c r="Q641" s="4">
        <v>0</v>
      </c>
      <c r="R641" s="4" t="s">
        <v>4</v>
      </c>
    </row>
    <row r="642" spans="1:18" ht="17.25" thickBot="1">
      <c r="A642" s="3"/>
      <c r="B642" s="4" t="s">
        <v>679</v>
      </c>
      <c r="C642" s="4">
        <v>0</v>
      </c>
      <c r="D642" s="4" t="s">
        <v>4</v>
      </c>
      <c r="F642" s="3"/>
      <c r="G642" s="4" t="s">
        <v>679</v>
      </c>
      <c r="H642" s="4">
        <v>0</v>
      </c>
      <c r="I642" s="4" t="s">
        <v>4</v>
      </c>
      <c r="O642" s="3"/>
      <c r="P642" s="4" t="s">
        <v>679</v>
      </c>
      <c r="Q642" s="4">
        <v>0</v>
      </c>
      <c r="R642" s="4" t="s">
        <v>4</v>
      </c>
    </row>
    <row r="643" spans="1:18" ht="17.25" thickBot="1">
      <c r="A643" s="3"/>
      <c r="B643" s="4" t="s">
        <v>680</v>
      </c>
      <c r="C643" s="4">
        <v>0</v>
      </c>
      <c r="D643" s="4" t="s">
        <v>4</v>
      </c>
      <c r="F643" s="3"/>
      <c r="G643" s="4" t="s">
        <v>680</v>
      </c>
      <c r="H643" s="4">
        <v>0</v>
      </c>
      <c r="I643" s="4" t="s">
        <v>4</v>
      </c>
      <c r="O643" s="3"/>
      <c r="P643" s="4" t="s">
        <v>680</v>
      </c>
      <c r="Q643" s="4">
        <v>0</v>
      </c>
      <c r="R643" s="4" t="s">
        <v>4</v>
      </c>
    </row>
    <row r="644" spans="1:18" ht="17.25" thickBot="1">
      <c r="A644" s="3"/>
      <c r="B644" s="4" t="s">
        <v>681</v>
      </c>
      <c r="C644" s="4">
        <v>0</v>
      </c>
      <c r="D644" s="4" t="s">
        <v>4</v>
      </c>
      <c r="F644" s="3"/>
      <c r="G644" s="4" t="s">
        <v>681</v>
      </c>
      <c r="H644" s="4">
        <v>0</v>
      </c>
      <c r="I644" s="4" t="s">
        <v>4</v>
      </c>
      <c r="O644" s="3"/>
      <c r="P644" s="4" t="s">
        <v>681</v>
      </c>
      <c r="Q644" s="4">
        <v>0</v>
      </c>
      <c r="R644" s="4" t="s">
        <v>4</v>
      </c>
    </row>
    <row r="645" spans="1:18" ht="17.25" thickBot="1">
      <c r="A645" s="3"/>
      <c r="B645" s="4" t="s">
        <v>682</v>
      </c>
      <c r="C645" s="4">
        <v>0</v>
      </c>
      <c r="D645" s="4" t="s">
        <v>4</v>
      </c>
      <c r="F645" s="3"/>
      <c r="G645" s="4" t="s">
        <v>682</v>
      </c>
      <c r="H645" s="4">
        <v>0</v>
      </c>
      <c r="I645" s="4" t="s">
        <v>4</v>
      </c>
      <c r="O645" s="3"/>
      <c r="P645" s="4" t="s">
        <v>682</v>
      </c>
      <c r="Q645" s="4">
        <v>0</v>
      </c>
      <c r="R645" s="4" t="s">
        <v>4</v>
      </c>
    </row>
    <row r="646" spans="1:18" ht="17.25" thickBot="1">
      <c r="A646" s="3"/>
      <c r="B646" s="4" t="s">
        <v>683</v>
      </c>
      <c r="C646" s="4">
        <v>0</v>
      </c>
      <c r="D646" s="4" t="s">
        <v>4</v>
      </c>
      <c r="F646" s="3"/>
      <c r="G646" s="4" t="s">
        <v>683</v>
      </c>
      <c r="H646" s="4">
        <v>0</v>
      </c>
      <c r="I646" s="4" t="s">
        <v>4</v>
      </c>
      <c r="O646" s="3"/>
      <c r="P646" s="4" t="s">
        <v>683</v>
      </c>
      <c r="Q646" s="4">
        <v>0</v>
      </c>
      <c r="R646" s="4" t="s">
        <v>4</v>
      </c>
    </row>
    <row r="647" spans="1:18" ht="17.25" thickBot="1">
      <c r="A647" s="3"/>
      <c r="B647" s="4" t="s">
        <v>684</v>
      </c>
      <c r="C647" s="4">
        <v>0</v>
      </c>
      <c r="D647" s="4" t="s">
        <v>4</v>
      </c>
      <c r="F647" s="3"/>
      <c r="G647" s="4" t="s">
        <v>684</v>
      </c>
      <c r="H647" s="4">
        <v>0</v>
      </c>
      <c r="I647" s="4" t="s">
        <v>4</v>
      </c>
      <c r="O647" s="3"/>
      <c r="P647" s="4" t="s">
        <v>684</v>
      </c>
      <c r="Q647" s="4">
        <v>0</v>
      </c>
      <c r="R647" s="4" t="s">
        <v>4</v>
      </c>
    </row>
    <row r="648" spans="1:18" ht="17.25" thickBot="1">
      <c r="A648" s="3"/>
      <c r="B648" s="4" t="s">
        <v>685</v>
      </c>
      <c r="C648" s="4">
        <v>0</v>
      </c>
      <c r="D648" s="4" t="s">
        <v>4</v>
      </c>
      <c r="F648" s="3"/>
      <c r="G648" s="4" t="s">
        <v>685</v>
      </c>
      <c r="H648" s="4">
        <v>0</v>
      </c>
      <c r="I648" s="4" t="s">
        <v>4</v>
      </c>
      <c r="O648" s="3"/>
      <c r="P648" s="4" t="s">
        <v>685</v>
      </c>
      <c r="Q648" s="4">
        <v>0</v>
      </c>
      <c r="R648" s="4" t="s">
        <v>4</v>
      </c>
    </row>
    <row r="649" spans="1:18" ht="17.25" thickBot="1">
      <c r="A649" s="3"/>
      <c r="B649" s="4" t="s">
        <v>686</v>
      </c>
      <c r="C649" s="4">
        <v>0</v>
      </c>
      <c r="D649" s="4" t="s">
        <v>4</v>
      </c>
      <c r="F649" s="3"/>
      <c r="G649" s="4" t="s">
        <v>686</v>
      </c>
      <c r="H649" s="4">
        <v>0</v>
      </c>
      <c r="I649" s="4" t="s">
        <v>4</v>
      </c>
      <c r="O649" s="3"/>
      <c r="P649" s="4" t="s">
        <v>686</v>
      </c>
      <c r="Q649" s="4">
        <v>0</v>
      </c>
      <c r="R649" s="4" t="s">
        <v>4</v>
      </c>
    </row>
    <row r="650" spans="1:18" ht="17.25" thickBot="1">
      <c r="A650" s="3"/>
      <c r="B650" s="4" t="s">
        <v>687</v>
      </c>
      <c r="C650" s="4">
        <v>0</v>
      </c>
      <c r="D650" s="4" t="s">
        <v>4</v>
      </c>
      <c r="F650" s="3"/>
      <c r="G650" s="4" t="s">
        <v>687</v>
      </c>
      <c r="H650" s="4">
        <v>0</v>
      </c>
      <c r="I650" s="4" t="s">
        <v>4</v>
      </c>
      <c r="O650" s="3"/>
      <c r="P650" s="4" t="s">
        <v>687</v>
      </c>
      <c r="Q650" s="4">
        <v>0</v>
      </c>
      <c r="R650" s="4" t="s">
        <v>4</v>
      </c>
    </row>
    <row r="651" spans="1:18" ht="17.25" thickBot="1">
      <c r="A651" s="3"/>
      <c r="B651" s="4" t="s">
        <v>688</v>
      </c>
      <c r="C651" s="4">
        <v>0</v>
      </c>
      <c r="D651" s="4" t="s">
        <v>4</v>
      </c>
      <c r="F651" s="3"/>
      <c r="G651" s="4" t="s">
        <v>688</v>
      </c>
      <c r="H651" s="4">
        <v>0</v>
      </c>
      <c r="I651" s="4" t="s">
        <v>4</v>
      </c>
      <c r="O651" s="3"/>
      <c r="P651" s="4" t="s">
        <v>688</v>
      </c>
      <c r="Q651" s="4">
        <v>0</v>
      </c>
      <c r="R651" s="4" t="s">
        <v>4</v>
      </c>
    </row>
    <row r="652" spans="1:18" ht="17.25" thickBot="1">
      <c r="A652" s="3"/>
      <c r="B652" s="4" t="s">
        <v>689</v>
      </c>
      <c r="C652" s="4">
        <v>0</v>
      </c>
      <c r="D652" s="4" t="s">
        <v>4</v>
      </c>
      <c r="F652" s="3"/>
      <c r="G652" s="4" t="s">
        <v>689</v>
      </c>
      <c r="H652" s="4">
        <v>0</v>
      </c>
      <c r="I652" s="4" t="s">
        <v>4</v>
      </c>
      <c r="O652" s="3"/>
      <c r="P652" s="4" t="s">
        <v>689</v>
      </c>
      <c r="Q652" s="4">
        <v>0</v>
      </c>
      <c r="R652" s="4" t="s">
        <v>4</v>
      </c>
    </row>
    <row r="653" spans="1:18" ht="17.25" thickBot="1">
      <c r="A653" s="3"/>
      <c r="B653" s="4" t="s">
        <v>690</v>
      </c>
      <c r="C653" s="4">
        <v>0</v>
      </c>
      <c r="D653" s="4" t="s">
        <v>4</v>
      </c>
      <c r="F653" s="3"/>
      <c r="G653" s="4" t="s">
        <v>690</v>
      </c>
      <c r="H653" s="4">
        <v>0</v>
      </c>
      <c r="I653" s="4" t="s">
        <v>4</v>
      </c>
      <c r="O653" s="3"/>
      <c r="P653" s="4" t="s">
        <v>690</v>
      </c>
      <c r="Q653" s="4">
        <v>0</v>
      </c>
      <c r="R653" s="4" t="s">
        <v>4</v>
      </c>
    </row>
    <row r="654" spans="1:18" ht="17.25" thickBot="1">
      <c r="A654" s="3"/>
      <c r="B654" s="4" t="s">
        <v>691</v>
      </c>
      <c r="C654" s="4">
        <v>0</v>
      </c>
      <c r="D654" s="4" t="s">
        <v>4</v>
      </c>
      <c r="F654" s="3"/>
      <c r="G654" s="4" t="s">
        <v>691</v>
      </c>
      <c r="H654" s="4">
        <v>1.26122439E-3</v>
      </c>
      <c r="I654" s="4" t="s">
        <v>4</v>
      </c>
      <c r="O654" s="3"/>
      <c r="P654" s="4" t="s">
        <v>691</v>
      </c>
      <c r="Q654" s="4">
        <v>0</v>
      </c>
      <c r="R654" s="4" t="s">
        <v>4</v>
      </c>
    </row>
    <row r="655" spans="1:18" ht="17.25" thickBot="1">
      <c r="A655" s="3"/>
      <c r="B655" s="4" t="s">
        <v>692</v>
      </c>
      <c r="C655" s="4">
        <v>0</v>
      </c>
      <c r="D655" s="4" t="s">
        <v>4</v>
      </c>
      <c r="F655" s="3"/>
      <c r="G655" s="4" t="s">
        <v>692</v>
      </c>
      <c r="H655" s="4">
        <v>2.5185150999999999E-3</v>
      </c>
      <c r="I655" s="4" t="s">
        <v>4</v>
      </c>
      <c r="O655" s="3"/>
      <c r="P655" s="4" t="s">
        <v>692</v>
      </c>
      <c r="Q655" s="4">
        <v>0</v>
      </c>
      <c r="R655" s="4" t="s">
        <v>4</v>
      </c>
    </row>
    <row r="656" spans="1:18" ht="17.25" thickBot="1">
      <c r="A656" s="3"/>
      <c r="B656" s="4" t="s">
        <v>693</v>
      </c>
      <c r="C656" s="4">
        <v>0</v>
      </c>
      <c r="D656" s="4" t="s">
        <v>4</v>
      </c>
      <c r="F656" s="3"/>
      <c r="G656" s="4" t="s">
        <v>693</v>
      </c>
      <c r="H656" s="4">
        <v>3.7583850800000001E-3</v>
      </c>
      <c r="I656" s="4" t="s">
        <v>4</v>
      </c>
      <c r="O656" s="3"/>
      <c r="P656" s="4" t="s">
        <v>693</v>
      </c>
      <c r="Q656" s="4">
        <v>0</v>
      </c>
      <c r="R656" s="4" t="s">
        <v>4</v>
      </c>
    </row>
    <row r="657" spans="1:18" ht="17.25" thickBot="1">
      <c r="A657" s="3"/>
      <c r="B657" s="4" t="s">
        <v>694</v>
      </c>
      <c r="C657" s="4">
        <v>0</v>
      </c>
      <c r="D657" s="4" t="s">
        <v>4</v>
      </c>
      <c r="F657" s="3"/>
      <c r="G657" s="4" t="s">
        <v>694</v>
      </c>
      <c r="H657" s="4">
        <v>5.0012520500000001E-3</v>
      </c>
      <c r="I657" s="4" t="s">
        <v>4</v>
      </c>
      <c r="O657" s="3"/>
      <c r="P657" s="4" t="s">
        <v>694</v>
      </c>
      <c r="Q657" s="4">
        <v>0</v>
      </c>
      <c r="R657" s="4" t="s">
        <v>4</v>
      </c>
    </row>
    <row r="658" spans="1:18" ht="17.25" thickBot="1">
      <c r="A658" s="3"/>
      <c r="B658" s="4" t="s">
        <v>695</v>
      </c>
      <c r="C658" s="4">
        <v>0</v>
      </c>
      <c r="D658" s="4" t="s">
        <v>4</v>
      </c>
      <c r="F658" s="3"/>
      <c r="G658" s="4" t="s">
        <v>695</v>
      </c>
      <c r="H658" s="4">
        <v>6.2471157899999996E-3</v>
      </c>
      <c r="I658" s="4" t="s">
        <v>4</v>
      </c>
      <c r="O658" s="3"/>
      <c r="P658" s="4" t="s">
        <v>695</v>
      </c>
      <c r="Q658" s="4">
        <v>0</v>
      </c>
      <c r="R658" s="4" t="s">
        <v>4</v>
      </c>
    </row>
    <row r="659" spans="1:18" ht="17.25" thickBot="1">
      <c r="A659" s="3"/>
      <c r="B659" s="4" t="s">
        <v>696</v>
      </c>
      <c r="C659" s="4">
        <v>0</v>
      </c>
      <c r="D659" s="4" t="s">
        <v>4</v>
      </c>
      <c r="F659" s="3"/>
      <c r="G659" s="4" t="s">
        <v>696</v>
      </c>
      <c r="H659" s="4">
        <v>7.5997919800000003E-3</v>
      </c>
      <c r="I659" s="4" t="s">
        <v>4</v>
      </c>
      <c r="O659" s="3"/>
      <c r="P659" s="4" t="s">
        <v>696</v>
      </c>
      <c r="Q659" s="4">
        <v>0</v>
      </c>
      <c r="R659" s="4" t="s">
        <v>4</v>
      </c>
    </row>
    <row r="660" spans="1:18" ht="17.25" thickBot="1">
      <c r="A660" s="3"/>
      <c r="B660" s="4" t="s">
        <v>697</v>
      </c>
      <c r="C660" s="4">
        <v>0</v>
      </c>
      <c r="D660" s="4" t="s">
        <v>4</v>
      </c>
      <c r="F660" s="3"/>
      <c r="G660" s="4" t="s">
        <v>697</v>
      </c>
      <c r="H660" s="4">
        <v>7.7275908600000004E-3</v>
      </c>
      <c r="I660" s="4" t="s">
        <v>4</v>
      </c>
      <c r="O660" s="3"/>
      <c r="P660" s="4" t="s">
        <v>697</v>
      </c>
      <c r="Q660" s="4">
        <v>0</v>
      </c>
      <c r="R660" s="4" t="s">
        <v>4</v>
      </c>
    </row>
    <row r="661" spans="1:18" ht="17.25" thickBot="1">
      <c r="A661" s="3"/>
      <c r="B661" s="4" t="s">
        <v>698</v>
      </c>
      <c r="C661" s="4">
        <v>0</v>
      </c>
      <c r="D661" s="4" t="s">
        <v>4</v>
      </c>
      <c r="F661" s="3"/>
      <c r="G661" s="4" t="s">
        <v>698</v>
      </c>
      <c r="H661" s="4">
        <v>1.45884985E-2</v>
      </c>
      <c r="I661" s="4" t="s">
        <v>4</v>
      </c>
      <c r="O661" s="3"/>
      <c r="P661" s="4" t="s">
        <v>698</v>
      </c>
      <c r="Q661" s="4">
        <v>0</v>
      </c>
      <c r="R661" s="4" t="s">
        <v>4</v>
      </c>
    </row>
    <row r="662" spans="1:18" ht="17.25" thickBot="1">
      <c r="A662" s="3"/>
      <c r="B662" s="4" t="s">
        <v>699</v>
      </c>
      <c r="C662" s="4">
        <v>0</v>
      </c>
      <c r="D662" s="4" t="s">
        <v>4</v>
      </c>
      <c r="F662" s="3"/>
      <c r="G662" s="4" t="s">
        <v>699</v>
      </c>
      <c r="H662" s="4">
        <v>2.1645193900000002E-2</v>
      </c>
      <c r="I662" s="4" t="s">
        <v>4</v>
      </c>
      <c r="O662" s="3"/>
      <c r="P662" s="4" t="s">
        <v>699</v>
      </c>
      <c r="Q662" s="4">
        <v>0</v>
      </c>
      <c r="R662" s="4" t="s">
        <v>4</v>
      </c>
    </row>
    <row r="663" spans="1:18" ht="17.25" thickBot="1">
      <c r="A663" s="3"/>
      <c r="B663" s="4" t="s">
        <v>700</v>
      </c>
      <c r="C663" s="4">
        <v>0</v>
      </c>
      <c r="D663" s="4" t="s">
        <v>4</v>
      </c>
      <c r="F663" s="3"/>
      <c r="G663" s="4" t="s">
        <v>700</v>
      </c>
      <c r="H663" s="4">
        <v>2.8319155799999999E-2</v>
      </c>
      <c r="I663" s="4" t="s">
        <v>4</v>
      </c>
      <c r="O663" s="3"/>
      <c r="P663" s="4" t="s">
        <v>700</v>
      </c>
      <c r="Q663" s="4">
        <v>0</v>
      </c>
      <c r="R663" s="4" t="s">
        <v>4</v>
      </c>
    </row>
    <row r="664" spans="1:18" ht="17.25" thickBot="1">
      <c r="A664" s="3"/>
      <c r="B664" s="4" t="s">
        <v>701</v>
      </c>
      <c r="C664" s="4">
        <v>0</v>
      </c>
      <c r="D664" s="4" t="s">
        <v>4</v>
      </c>
      <c r="F664" s="3"/>
      <c r="G664" s="4" t="s">
        <v>701</v>
      </c>
      <c r="H664" s="4">
        <v>3.4140486300000002E-2</v>
      </c>
      <c r="I664" s="4" t="s">
        <v>4</v>
      </c>
      <c r="O664" s="3"/>
      <c r="P664" s="4" t="s">
        <v>701</v>
      </c>
      <c r="Q664" s="4">
        <v>0</v>
      </c>
      <c r="R664" s="4" t="s">
        <v>4</v>
      </c>
    </row>
    <row r="665" spans="1:18" ht="17.25" thickBot="1">
      <c r="A665" s="3"/>
      <c r="B665" s="4" t="s">
        <v>702</v>
      </c>
      <c r="C665" s="4">
        <v>0</v>
      </c>
      <c r="D665" s="4" t="s">
        <v>4</v>
      </c>
      <c r="F665" s="3"/>
      <c r="G665" s="4" t="s">
        <v>702</v>
      </c>
      <c r="H665" s="4">
        <v>3.9169553699999998E-2</v>
      </c>
      <c r="I665" s="4" t="s">
        <v>4</v>
      </c>
      <c r="O665" s="3"/>
      <c r="P665" s="4" t="s">
        <v>702</v>
      </c>
      <c r="Q665" s="4">
        <v>0</v>
      </c>
      <c r="R665" s="4" t="s">
        <v>4</v>
      </c>
    </row>
    <row r="666" spans="1:18" ht="17.25" thickBot="1">
      <c r="A666" s="3"/>
      <c r="B666" s="4" t="s">
        <v>703</v>
      </c>
      <c r="C666" s="4">
        <v>0</v>
      </c>
      <c r="D666" s="4" t="s">
        <v>4</v>
      </c>
      <c r="F666" s="3"/>
      <c r="G666" s="4" t="s">
        <v>703</v>
      </c>
      <c r="H666" s="4">
        <v>4.46299613E-2</v>
      </c>
      <c r="I666" s="4" t="s">
        <v>4</v>
      </c>
      <c r="O666" s="3"/>
      <c r="P666" s="4" t="s">
        <v>703</v>
      </c>
      <c r="Q666" s="4">
        <v>0</v>
      </c>
      <c r="R666" s="4" t="s">
        <v>4</v>
      </c>
    </row>
    <row r="667" spans="1:18" ht="17.25" thickBot="1">
      <c r="A667" s="3"/>
      <c r="B667" s="4" t="s">
        <v>704</v>
      </c>
      <c r="C667" s="4">
        <v>0</v>
      </c>
      <c r="D667" s="4" t="s">
        <v>4</v>
      </c>
      <c r="F667" s="3"/>
      <c r="G667" s="4" t="s">
        <v>704</v>
      </c>
      <c r="H667" s="4">
        <v>3.7841074199999998E-2</v>
      </c>
      <c r="I667" s="4" t="s">
        <v>4</v>
      </c>
      <c r="O667" s="3"/>
      <c r="P667" s="4" t="s">
        <v>704</v>
      </c>
      <c r="Q667" s="4">
        <v>0</v>
      </c>
      <c r="R667" s="4" t="s">
        <v>4</v>
      </c>
    </row>
    <row r="668" spans="1:18" ht="17.25" thickBot="1">
      <c r="A668" s="3"/>
      <c r="B668" s="4" t="s">
        <v>705</v>
      </c>
      <c r="C668" s="4">
        <v>0</v>
      </c>
      <c r="D668" s="4" t="s">
        <v>4</v>
      </c>
      <c r="F668" s="3"/>
      <c r="G668" s="4" t="s">
        <v>705</v>
      </c>
      <c r="H668" s="4">
        <v>3.07434779E-2</v>
      </c>
      <c r="I668" s="4" t="s">
        <v>4</v>
      </c>
      <c r="O668" s="3"/>
      <c r="P668" s="4" t="s">
        <v>705</v>
      </c>
      <c r="Q668" s="4">
        <v>0</v>
      </c>
      <c r="R668" s="4" t="s">
        <v>4</v>
      </c>
    </row>
    <row r="669" spans="1:18" ht="17.25" thickBot="1">
      <c r="A669" s="3"/>
      <c r="B669" s="4" t="s">
        <v>706</v>
      </c>
      <c r="C669" s="4">
        <v>0</v>
      </c>
      <c r="D669" s="4" t="s">
        <v>4</v>
      </c>
      <c r="F669" s="3"/>
      <c r="G669" s="4" t="s">
        <v>706</v>
      </c>
      <c r="H669" s="4">
        <v>2.3998912399999999E-2</v>
      </c>
      <c r="I669" s="4" t="s">
        <v>4</v>
      </c>
      <c r="O669" s="3"/>
      <c r="P669" s="4" t="s">
        <v>706</v>
      </c>
      <c r="Q669" s="4">
        <v>0</v>
      </c>
      <c r="R669" s="4" t="s">
        <v>4</v>
      </c>
    </row>
    <row r="670" spans="1:18" ht="17.25" thickBot="1">
      <c r="A670" s="3"/>
      <c r="B670" s="4" t="s">
        <v>707</v>
      </c>
      <c r="C670" s="4">
        <v>0</v>
      </c>
      <c r="D670" s="4" t="s">
        <v>4</v>
      </c>
      <c r="F670" s="3"/>
      <c r="G670" s="4" t="s">
        <v>707</v>
      </c>
      <c r="H670" s="4">
        <v>1.8119808300000002E-2</v>
      </c>
      <c r="I670" s="4" t="s">
        <v>4</v>
      </c>
      <c r="O670" s="3"/>
      <c r="P670" s="4" t="s">
        <v>707</v>
      </c>
      <c r="Q670" s="4">
        <v>0</v>
      </c>
      <c r="R670" s="4" t="s">
        <v>4</v>
      </c>
    </row>
    <row r="671" spans="1:18" ht="17.25" thickBot="1">
      <c r="A671" s="3"/>
      <c r="B671" s="4" t="s">
        <v>708</v>
      </c>
      <c r="C671" s="4">
        <v>0</v>
      </c>
      <c r="D671" s="4" t="s">
        <v>4</v>
      </c>
      <c r="F671" s="3"/>
      <c r="G671" s="4" t="s">
        <v>708</v>
      </c>
      <c r="H671" s="4">
        <v>1.3054782500000001E-2</v>
      </c>
      <c r="I671" s="4" t="s">
        <v>4</v>
      </c>
      <c r="O671" s="3"/>
      <c r="P671" s="4" t="s">
        <v>708</v>
      </c>
      <c r="Q671" s="4">
        <v>0</v>
      </c>
      <c r="R671" s="4" t="s">
        <v>4</v>
      </c>
    </row>
    <row r="672" spans="1:18" ht="17.25" thickBot="1">
      <c r="A672" s="3"/>
      <c r="B672" s="4" t="s">
        <v>709</v>
      </c>
      <c r="C672" s="4">
        <v>0</v>
      </c>
      <c r="D672" s="4" t="s">
        <v>4</v>
      </c>
      <c r="F672" s="3"/>
      <c r="G672" s="4" t="s">
        <v>709</v>
      </c>
      <c r="H672" s="4">
        <v>8.7765939499999997E-3</v>
      </c>
      <c r="I672" s="4" t="s">
        <v>4</v>
      </c>
      <c r="O672" s="3"/>
      <c r="P672" s="4" t="s">
        <v>709</v>
      </c>
      <c r="Q672" s="4">
        <v>0</v>
      </c>
      <c r="R672" s="4" t="s">
        <v>4</v>
      </c>
    </row>
    <row r="673" spans="1:18" ht="17.25" thickBot="1">
      <c r="A673" s="3"/>
      <c r="B673" s="4" t="s">
        <v>710</v>
      </c>
      <c r="C673" s="4">
        <v>0</v>
      </c>
      <c r="D673" s="4" t="s">
        <v>4</v>
      </c>
      <c r="F673" s="3"/>
      <c r="G673" s="4" t="s">
        <v>710</v>
      </c>
      <c r="H673" s="4">
        <v>8.8445292799999992E-3</v>
      </c>
      <c r="I673" s="4" t="s">
        <v>4</v>
      </c>
      <c r="O673" s="3"/>
      <c r="P673" s="4" t="s">
        <v>710</v>
      </c>
      <c r="Q673" s="4">
        <v>0</v>
      </c>
      <c r="R673" s="4" t="s">
        <v>4</v>
      </c>
    </row>
    <row r="674" spans="1:18" ht="17.25" thickBot="1">
      <c r="A674" s="3"/>
      <c r="B674" s="4" t="s">
        <v>711</v>
      </c>
      <c r="C674" s="4">
        <v>0</v>
      </c>
      <c r="D674" s="4" t="s">
        <v>4</v>
      </c>
      <c r="F674" s="3"/>
      <c r="G674" s="4" t="s">
        <v>711</v>
      </c>
      <c r="H674" s="4">
        <v>8.9390296499999994E-3</v>
      </c>
      <c r="I674" s="4" t="s">
        <v>4</v>
      </c>
      <c r="O674" s="3"/>
      <c r="P674" s="4" t="s">
        <v>711</v>
      </c>
      <c r="Q674" s="4">
        <v>0</v>
      </c>
      <c r="R674" s="4" t="s">
        <v>4</v>
      </c>
    </row>
    <row r="675" spans="1:18" ht="17.25" thickBot="1">
      <c r="A675" s="3"/>
      <c r="B675" s="4" t="s">
        <v>712</v>
      </c>
      <c r="C675" s="4">
        <v>0</v>
      </c>
      <c r="D675" s="4" t="s">
        <v>4</v>
      </c>
      <c r="F675" s="3"/>
      <c r="G675" s="4" t="s">
        <v>712</v>
      </c>
      <c r="H675" s="4">
        <v>9.0581159999999997E-3</v>
      </c>
      <c r="I675" s="4" t="s">
        <v>4</v>
      </c>
      <c r="O675" s="3"/>
      <c r="P675" s="4" t="s">
        <v>712</v>
      </c>
      <c r="Q675" s="4">
        <v>0</v>
      </c>
      <c r="R675" s="4" t="s">
        <v>4</v>
      </c>
    </row>
    <row r="676" spans="1:18" ht="17.25" thickBot="1">
      <c r="A676" s="3"/>
      <c r="B676" s="4" t="s">
        <v>713</v>
      </c>
      <c r="C676" s="4">
        <v>0</v>
      </c>
      <c r="D676" s="4" t="s">
        <v>4</v>
      </c>
      <c r="F676" s="3"/>
      <c r="G676" s="4" t="s">
        <v>713</v>
      </c>
      <c r="H676" s="4">
        <v>9.1599952399999997E-3</v>
      </c>
      <c r="I676" s="4" t="s">
        <v>4</v>
      </c>
      <c r="O676" s="3"/>
      <c r="P676" s="4" t="s">
        <v>713</v>
      </c>
      <c r="Q676" s="4">
        <v>0</v>
      </c>
      <c r="R676" s="4" t="s">
        <v>4</v>
      </c>
    </row>
    <row r="677" spans="1:18" ht="17.25" thickBot="1">
      <c r="A677" s="3"/>
      <c r="B677" s="4" t="s">
        <v>714</v>
      </c>
      <c r="C677" s="4">
        <v>0</v>
      </c>
      <c r="D677" s="4" t="s">
        <v>4</v>
      </c>
      <c r="F677" s="3"/>
      <c r="G677" s="4" t="s">
        <v>714</v>
      </c>
      <c r="H677" s="4">
        <v>9.2224599800000001E-3</v>
      </c>
      <c r="I677" s="4" t="s">
        <v>4</v>
      </c>
      <c r="O677" s="3"/>
      <c r="P677" s="4" t="s">
        <v>714</v>
      </c>
      <c r="Q677" s="4">
        <v>0</v>
      </c>
      <c r="R677" s="4" t="s">
        <v>4</v>
      </c>
    </row>
    <row r="678" spans="1:18" ht="17.25" thickBot="1">
      <c r="A678" s="3"/>
      <c r="B678" s="4" t="s">
        <v>715</v>
      </c>
      <c r="C678" s="4">
        <v>0</v>
      </c>
      <c r="D678" s="4" t="s">
        <v>4</v>
      </c>
      <c r="F678" s="3"/>
      <c r="G678" s="4" t="s">
        <v>715</v>
      </c>
      <c r="H678" s="4">
        <v>9.1367522299999997E-3</v>
      </c>
      <c r="I678" s="4" t="s">
        <v>4</v>
      </c>
      <c r="O678" s="3"/>
      <c r="P678" s="4" t="s">
        <v>715</v>
      </c>
      <c r="Q678" s="4">
        <v>0</v>
      </c>
      <c r="R678" s="4" t="s">
        <v>4</v>
      </c>
    </row>
    <row r="679" spans="1:18" ht="17.25" thickBot="1">
      <c r="A679" s="3"/>
      <c r="B679" s="4" t="s">
        <v>716</v>
      </c>
      <c r="C679" s="4">
        <v>6655.9706999999999</v>
      </c>
      <c r="D679" s="4" t="s">
        <v>4</v>
      </c>
      <c r="F679" s="3"/>
      <c r="G679" s="4" t="s">
        <v>716</v>
      </c>
      <c r="H679" s="4">
        <v>9.0926140499999995E-3</v>
      </c>
      <c r="I679" s="4" t="s">
        <v>4</v>
      </c>
      <c r="O679" s="3"/>
      <c r="P679" s="4" t="s">
        <v>716</v>
      </c>
      <c r="Q679" s="4">
        <v>0</v>
      </c>
      <c r="R679" s="4" t="s">
        <v>4</v>
      </c>
    </row>
    <row r="680" spans="1:18" ht="17.25" thickBot="1">
      <c r="A680" s="3"/>
      <c r="B680" s="4" t="s">
        <v>717</v>
      </c>
      <c r="C680" s="4">
        <v>6961.9706999999999</v>
      </c>
      <c r="D680" s="4" t="s">
        <v>4</v>
      </c>
      <c r="F680" s="3"/>
      <c r="G680" s="4" t="s">
        <v>717</v>
      </c>
      <c r="H680" s="4">
        <v>1.3321557100000001E-2</v>
      </c>
      <c r="I680" s="4" t="s">
        <v>4</v>
      </c>
      <c r="O680" s="3"/>
      <c r="P680" s="4" t="s">
        <v>717</v>
      </c>
      <c r="Q680" s="4">
        <v>0</v>
      </c>
      <c r="R680" s="4" t="s">
        <v>4</v>
      </c>
    </row>
    <row r="681" spans="1:18" ht="17.25" thickBot="1">
      <c r="A681" s="3"/>
      <c r="B681" s="4" t="s">
        <v>718</v>
      </c>
      <c r="C681" s="4">
        <v>6350.9706999999999</v>
      </c>
      <c r="D681" s="4" t="s">
        <v>4</v>
      </c>
      <c r="F681" s="3"/>
      <c r="G681" s="4" t="s">
        <v>718</v>
      </c>
      <c r="H681" s="4">
        <v>1.8417701099999999E-2</v>
      </c>
      <c r="I681" s="4" t="s">
        <v>4</v>
      </c>
      <c r="O681" s="3"/>
      <c r="P681" s="4" t="s">
        <v>718</v>
      </c>
      <c r="Q681" s="4">
        <v>0</v>
      </c>
      <c r="R681" s="4" t="s">
        <v>4</v>
      </c>
    </row>
    <row r="682" spans="1:18" ht="17.25" thickBot="1">
      <c r="A682" s="3"/>
      <c r="B682" s="4" t="s">
        <v>719</v>
      </c>
      <c r="C682" s="4">
        <v>6350.9706999999999</v>
      </c>
      <c r="D682" s="4" t="s">
        <v>4</v>
      </c>
      <c r="F682" s="3"/>
      <c r="G682" s="4" t="s">
        <v>719</v>
      </c>
      <c r="H682" s="4">
        <v>2.45024376E-2</v>
      </c>
      <c r="I682" s="4" t="s">
        <v>4</v>
      </c>
      <c r="O682" s="3"/>
      <c r="P682" s="4" t="s">
        <v>719</v>
      </c>
      <c r="Q682" s="4">
        <v>0</v>
      </c>
      <c r="R682" s="4" t="s">
        <v>4</v>
      </c>
    </row>
    <row r="683" spans="1:18" ht="17.25" thickBot="1">
      <c r="A683" s="3"/>
      <c r="B683" s="4" t="s">
        <v>720</v>
      </c>
      <c r="C683" s="4">
        <v>6350.9706999999999</v>
      </c>
      <c r="D683" s="4" t="s">
        <v>4</v>
      </c>
      <c r="F683" s="3"/>
      <c r="G683" s="4" t="s">
        <v>720</v>
      </c>
      <c r="H683" s="4">
        <v>3.1045546800000001E-2</v>
      </c>
      <c r="I683" s="4" t="s">
        <v>4</v>
      </c>
      <c r="O683" s="3"/>
      <c r="P683" s="4" t="s">
        <v>720</v>
      </c>
      <c r="Q683" s="4">
        <v>0</v>
      </c>
      <c r="R683" s="4" t="s">
        <v>4</v>
      </c>
    </row>
    <row r="684" spans="1:18" ht="17.25" thickBot="1">
      <c r="A684" s="3"/>
      <c r="B684" s="4" t="s">
        <v>721</v>
      </c>
      <c r="C684" s="4">
        <v>6350.9706999999999</v>
      </c>
      <c r="D684" s="4" t="s">
        <v>4</v>
      </c>
      <c r="F684" s="3"/>
      <c r="G684" s="4" t="s">
        <v>721</v>
      </c>
      <c r="H684" s="4">
        <v>3.6369066700000001E-2</v>
      </c>
      <c r="I684" s="4" t="s">
        <v>4</v>
      </c>
      <c r="O684" s="3"/>
      <c r="P684" s="4" t="s">
        <v>721</v>
      </c>
      <c r="Q684" s="4">
        <v>0</v>
      </c>
      <c r="R684" s="4" t="s">
        <v>4</v>
      </c>
    </row>
    <row r="685" spans="1:18" ht="17.25" thickBot="1">
      <c r="A685" s="3"/>
      <c r="B685" s="4" t="s">
        <v>722</v>
      </c>
      <c r="C685" s="4">
        <v>6350.9706999999999</v>
      </c>
      <c r="D685" s="4" t="s">
        <v>4</v>
      </c>
      <c r="F685" s="3"/>
      <c r="G685" s="4" t="s">
        <v>722</v>
      </c>
      <c r="H685" s="4">
        <v>3.68748307E-2</v>
      </c>
      <c r="I685" s="4" t="s">
        <v>4</v>
      </c>
      <c r="O685" s="3"/>
      <c r="P685" s="4" t="s">
        <v>722</v>
      </c>
      <c r="Q685" s="4">
        <v>0</v>
      </c>
      <c r="R685" s="4" t="s">
        <v>4</v>
      </c>
    </row>
    <row r="686" spans="1:18" ht="17.25" thickBot="1">
      <c r="A686" s="3"/>
      <c r="B686" s="4" t="s">
        <v>723</v>
      </c>
      <c r="C686" s="4">
        <v>0</v>
      </c>
      <c r="D686" s="4" t="s">
        <v>4</v>
      </c>
      <c r="F686" s="3"/>
      <c r="G686" s="4" t="s">
        <v>723</v>
      </c>
      <c r="H686" s="4">
        <v>3.7428032600000001E-2</v>
      </c>
      <c r="I686" s="4" t="s">
        <v>4</v>
      </c>
      <c r="O686" s="3"/>
      <c r="P686" s="4" t="s">
        <v>723</v>
      </c>
      <c r="Q686" s="4">
        <v>0</v>
      </c>
      <c r="R686" s="4" t="s">
        <v>4</v>
      </c>
    </row>
    <row r="687" spans="1:18" ht="17.25" thickBot="1">
      <c r="A687" s="3"/>
      <c r="B687" s="4" t="s">
        <v>724</v>
      </c>
      <c r="C687" s="4">
        <v>0</v>
      </c>
      <c r="D687" s="4" t="s">
        <v>4</v>
      </c>
      <c r="F687" s="3"/>
      <c r="G687" s="4" t="s">
        <v>724</v>
      </c>
      <c r="H687" s="4">
        <v>3.3262003200000001E-2</v>
      </c>
      <c r="I687" s="4" t="s">
        <v>4</v>
      </c>
      <c r="O687" s="3"/>
      <c r="P687" s="4" t="s">
        <v>724</v>
      </c>
      <c r="Q687" s="4">
        <v>0</v>
      </c>
      <c r="R687" s="4" t="s">
        <v>4</v>
      </c>
    </row>
    <row r="688" spans="1:18" ht="17.25" thickBot="1">
      <c r="A688" s="3"/>
      <c r="B688" s="4" t="s">
        <v>725</v>
      </c>
      <c r="C688" s="4">
        <v>0</v>
      </c>
      <c r="D688" s="4" t="s">
        <v>4</v>
      </c>
      <c r="F688" s="3"/>
      <c r="G688" s="4" t="s">
        <v>725</v>
      </c>
      <c r="H688" s="4">
        <v>2.7912216300000001E-2</v>
      </c>
      <c r="I688" s="4" t="s">
        <v>4</v>
      </c>
      <c r="O688" s="3"/>
      <c r="P688" s="4" t="s">
        <v>725</v>
      </c>
      <c r="Q688" s="4">
        <v>0</v>
      </c>
      <c r="R688" s="4" t="s">
        <v>4</v>
      </c>
    </row>
    <row r="689" spans="1:18" ht="17.25" thickBot="1">
      <c r="A689" s="3"/>
      <c r="B689" s="4" t="s">
        <v>726</v>
      </c>
      <c r="C689" s="4">
        <v>0</v>
      </c>
      <c r="D689" s="4" t="s">
        <v>4</v>
      </c>
      <c r="F689" s="3"/>
      <c r="G689" s="4" t="s">
        <v>726</v>
      </c>
      <c r="H689" s="4">
        <v>2.11786479E-2</v>
      </c>
      <c r="I689" s="4" t="s">
        <v>4</v>
      </c>
      <c r="O689" s="3"/>
      <c r="P689" s="4" t="s">
        <v>726</v>
      </c>
      <c r="Q689" s="4">
        <v>0</v>
      </c>
      <c r="R689" s="4" t="s">
        <v>4</v>
      </c>
    </row>
    <row r="690" spans="1:18" ht="17.25" thickBot="1">
      <c r="A690" s="3"/>
      <c r="B690" s="4" t="s">
        <v>727</v>
      </c>
      <c r="C690" s="4">
        <v>0</v>
      </c>
      <c r="D690" s="4" t="s">
        <v>4</v>
      </c>
      <c r="F690" s="3"/>
      <c r="G690" s="4" t="s">
        <v>727</v>
      </c>
      <c r="H690" s="4">
        <v>1.2783655E-2</v>
      </c>
      <c r="I690" s="4" t="s">
        <v>4</v>
      </c>
      <c r="O690" s="3"/>
      <c r="P690" s="4" t="s">
        <v>727</v>
      </c>
      <c r="Q690" s="4">
        <v>0</v>
      </c>
      <c r="R690" s="4" t="s">
        <v>4</v>
      </c>
    </row>
    <row r="691" spans="1:18" ht="17.25" thickBot="1">
      <c r="A691" s="3"/>
      <c r="B691" s="4" t="s">
        <v>728</v>
      </c>
      <c r="C691" s="4">
        <v>0</v>
      </c>
      <c r="D691" s="4" t="s">
        <v>4</v>
      </c>
      <c r="F691" s="3"/>
      <c r="G691" s="4" t="s">
        <v>728</v>
      </c>
      <c r="H691" s="4">
        <v>6.2510496899999997E-3</v>
      </c>
      <c r="I691" s="4" t="s">
        <v>4</v>
      </c>
      <c r="O691" s="3"/>
      <c r="P691" s="4" t="s">
        <v>728</v>
      </c>
      <c r="Q691" s="4">
        <v>0</v>
      </c>
      <c r="R691" s="4" t="s">
        <v>4</v>
      </c>
    </row>
    <row r="692" spans="1:18" ht="17.25" thickBot="1">
      <c r="A692" s="3"/>
      <c r="B692" s="4" t="s">
        <v>729</v>
      </c>
      <c r="C692" s="4">
        <v>0</v>
      </c>
      <c r="D692" s="4" t="s">
        <v>4</v>
      </c>
      <c r="F692" s="3"/>
      <c r="G692" s="4" t="s">
        <v>729</v>
      </c>
      <c r="H692" s="4">
        <v>5.0613814999999999E-3</v>
      </c>
      <c r="I692" s="4" t="s">
        <v>4</v>
      </c>
      <c r="O692" s="3"/>
      <c r="P692" s="4" t="s">
        <v>729</v>
      </c>
      <c r="Q692" s="4">
        <v>0</v>
      </c>
      <c r="R692" s="4" t="s">
        <v>4</v>
      </c>
    </row>
    <row r="693" spans="1:18" ht="17.25" thickBot="1">
      <c r="A693" s="3"/>
      <c r="B693" s="4" t="s">
        <v>730</v>
      </c>
      <c r="C693" s="4">
        <v>0</v>
      </c>
      <c r="D693" s="4" t="s">
        <v>4</v>
      </c>
      <c r="F693" s="3"/>
      <c r="G693" s="4" t="s">
        <v>730</v>
      </c>
      <c r="H693" s="4">
        <v>3.8717140000000001E-3</v>
      </c>
      <c r="I693" s="4" t="s">
        <v>4</v>
      </c>
      <c r="O693" s="3"/>
      <c r="P693" s="4" t="s">
        <v>730</v>
      </c>
      <c r="Q693" s="4">
        <v>0</v>
      </c>
      <c r="R693" s="4" t="s">
        <v>4</v>
      </c>
    </row>
    <row r="694" spans="1:18" ht="17.25" thickBot="1">
      <c r="A694" s="3"/>
      <c r="B694" s="4" t="s">
        <v>731</v>
      </c>
      <c r="C694" s="4">
        <v>0</v>
      </c>
      <c r="D694" s="4" t="s">
        <v>4</v>
      </c>
      <c r="F694" s="3"/>
      <c r="G694" s="4" t="s">
        <v>731</v>
      </c>
      <c r="H694" s="4">
        <v>2.5795816899999999E-3</v>
      </c>
      <c r="I694" s="4" t="s">
        <v>4</v>
      </c>
      <c r="O694" s="3"/>
      <c r="P694" s="4" t="s">
        <v>731</v>
      </c>
      <c r="Q694" s="4">
        <v>0</v>
      </c>
      <c r="R694" s="4" t="s">
        <v>4</v>
      </c>
    </row>
    <row r="695" spans="1:18" ht="17.25" thickBot="1">
      <c r="A695" s="3"/>
      <c r="B695" s="4" t="s">
        <v>732</v>
      </c>
      <c r="C695" s="4">
        <v>0</v>
      </c>
      <c r="D695" s="4" t="s">
        <v>4</v>
      </c>
      <c r="F695" s="3"/>
      <c r="G695" s="4" t="s">
        <v>732</v>
      </c>
      <c r="H695" s="4">
        <v>1.2889478800000001E-3</v>
      </c>
      <c r="I695" s="4" t="s">
        <v>4</v>
      </c>
      <c r="O695" s="3"/>
      <c r="P695" s="4" t="s">
        <v>732</v>
      </c>
      <c r="Q695" s="4">
        <v>0</v>
      </c>
      <c r="R695" s="4" t="s">
        <v>4</v>
      </c>
    </row>
    <row r="696" spans="1:18" ht="17.25" thickBot="1">
      <c r="A696" s="3"/>
      <c r="B696" s="4" t="s">
        <v>733</v>
      </c>
      <c r="C696" s="4">
        <v>0</v>
      </c>
      <c r="D696" s="4" t="s">
        <v>4</v>
      </c>
      <c r="F696" s="3"/>
      <c r="G696" s="4" t="s">
        <v>733</v>
      </c>
      <c r="H696" s="4">
        <v>0</v>
      </c>
      <c r="I696" s="4" t="s">
        <v>4</v>
      </c>
      <c r="O696" s="3"/>
      <c r="P696" s="4" t="s">
        <v>733</v>
      </c>
      <c r="Q696" s="4">
        <v>0</v>
      </c>
      <c r="R696" s="4" t="s">
        <v>4</v>
      </c>
    </row>
    <row r="697" spans="1:18" ht="17.25" thickBot="1">
      <c r="A697" s="3"/>
      <c r="B697" s="4" t="s">
        <v>734</v>
      </c>
      <c r="C697" s="4">
        <v>0</v>
      </c>
      <c r="D697" s="4" t="s">
        <v>4</v>
      </c>
      <c r="F697" s="3"/>
      <c r="G697" s="4" t="s">
        <v>734</v>
      </c>
      <c r="H697" s="4">
        <v>0</v>
      </c>
      <c r="I697" s="4" t="s">
        <v>4</v>
      </c>
      <c r="O697" s="3"/>
      <c r="P697" s="4" t="s">
        <v>734</v>
      </c>
      <c r="Q697" s="4">
        <v>0</v>
      </c>
      <c r="R697" s="4" t="s">
        <v>4</v>
      </c>
    </row>
    <row r="698" spans="1:18" ht="17.25" thickBot="1">
      <c r="A698" s="3"/>
      <c r="B698" s="4" t="s">
        <v>735</v>
      </c>
      <c r="C698" s="4">
        <v>0</v>
      </c>
      <c r="D698" s="4" t="s">
        <v>4</v>
      </c>
      <c r="F698" s="3"/>
      <c r="G698" s="4" t="s">
        <v>735</v>
      </c>
      <c r="H698" s="4">
        <v>0</v>
      </c>
      <c r="I698" s="4" t="s">
        <v>4</v>
      </c>
      <c r="O698" s="3"/>
      <c r="P698" s="4" t="s">
        <v>735</v>
      </c>
      <c r="Q698" s="4">
        <v>0</v>
      </c>
      <c r="R698" s="4" t="s">
        <v>4</v>
      </c>
    </row>
    <row r="699" spans="1:18" ht="17.25" thickBot="1">
      <c r="A699" s="3"/>
      <c r="B699" s="4" t="s">
        <v>736</v>
      </c>
      <c r="C699" s="4">
        <v>0</v>
      </c>
      <c r="D699" s="4" t="s">
        <v>4</v>
      </c>
      <c r="F699" s="3"/>
      <c r="G699" s="4" t="s">
        <v>736</v>
      </c>
      <c r="H699" s="4">
        <v>0</v>
      </c>
      <c r="I699" s="4" t="s">
        <v>4</v>
      </c>
      <c r="O699" s="3"/>
      <c r="P699" s="4" t="s">
        <v>736</v>
      </c>
      <c r="Q699" s="4">
        <v>0</v>
      </c>
      <c r="R699" s="4" t="s">
        <v>4</v>
      </c>
    </row>
    <row r="700" spans="1:18" ht="17.25" thickBot="1">
      <c r="A700" s="3"/>
      <c r="B700" s="4" t="s">
        <v>737</v>
      </c>
      <c r="C700" s="4">
        <v>0</v>
      </c>
      <c r="D700" s="4" t="s">
        <v>4</v>
      </c>
      <c r="F700" s="3"/>
      <c r="G700" s="4" t="s">
        <v>737</v>
      </c>
      <c r="H700" s="4">
        <v>0</v>
      </c>
      <c r="I700" s="4" t="s">
        <v>4</v>
      </c>
      <c r="O700" s="3"/>
      <c r="P700" s="4" t="s">
        <v>737</v>
      </c>
      <c r="Q700" s="4">
        <v>0</v>
      </c>
      <c r="R700" s="4" t="s">
        <v>4</v>
      </c>
    </row>
    <row r="701" spans="1:18" ht="17.25" thickBot="1">
      <c r="A701" s="3"/>
      <c r="B701" s="4" t="s">
        <v>738</v>
      </c>
      <c r="C701" s="4">
        <v>0</v>
      </c>
      <c r="D701" s="4" t="s">
        <v>4</v>
      </c>
      <c r="F701" s="3"/>
      <c r="G701" s="4" t="s">
        <v>738</v>
      </c>
      <c r="H701" s="4">
        <v>0</v>
      </c>
      <c r="I701" s="4" t="s">
        <v>4</v>
      </c>
      <c r="O701" s="3"/>
      <c r="P701" s="4" t="s">
        <v>738</v>
      </c>
      <c r="Q701" s="4">
        <v>0</v>
      </c>
      <c r="R701" s="4" t="s">
        <v>4</v>
      </c>
    </row>
    <row r="702" spans="1:18" ht="17.25" thickBot="1">
      <c r="A702" s="3"/>
      <c r="B702" s="4" t="s">
        <v>739</v>
      </c>
      <c r="C702" s="4">
        <v>0</v>
      </c>
      <c r="D702" s="4" t="s">
        <v>4</v>
      </c>
      <c r="F702" s="3"/>
      <c r="G702" s="4" t="s">
        <v>739</v>
      </c>
      <c r="H702" s="4">
        <v>0</v>
      </c>
      <c r="I702" s="4" t="s">
        <v>4</v>
      </c>
      <c r="O702" s="3"/>
      <c r="P702" s="4" t="s">
        <v>739</v>
      </c>
      <c r="Q702" s="4">
        <v>0</v>
      </c>
      <c r="R702" s="4" t="s">
        <v>4</v>
      </c>
    </row>
    <row r="703" spans="1:18" ht="17.25" thickBot="1">
      <c r="A703" s="3"/>
      <c r="B703" s="4" t="s">
        <v>740</v>
      </c>
      <c r="C703" s="4">
        <v>0</v>
      </c>
      <c r="D703" s="4" t="s">
        <v>4</v>
      </c>
      <c r="F703" s="3"/>
      <c r="G703" s="4" t="s">
        <v>740</v>
      </c>
      <c r="H703" s="4">
        <v>0</v>
      </c>
      <c r="I703" s="4" t="s">
        <v>4</v>
      </c>
      <c r="O703" s="3"/>
      <c r="P703" s="4" t="s">
        <v>740</v>
      </c>
      <c r="Q703" s="4">
        <v>0</v>
      </c>
      <c r="R703" s="4" t="s">
        <v>4</v>
      </c>
    </row>
    <row r="704" spans="1:18" ht="17.25" thickBot="1">
      <c r="A704" s="3"/>
      <c r="B704" s="4" t="s">
        <v>741</v>
      </c>
      <c r="C704" s="4">
        <v>0</v>
      </c>
      <c r="D704" s="4" t="s">
        <v>4</v>
      </c>
      <c r="F704" s="3"/>
      <c r="G704" s="4" t="s">
        <v>741</v>
      </c>
      <c r="H704" s="4">
        <v>0</v>
      </c>
      <c r="I704" s="4" t="s">
        <v>4</v>
      </c>
      <c r="O704" s="3"/>
      <c r="P704" s="4" t="s">
        <v>741</v>
      </c>
      <c r="Q704" s="4">
        <v>0</v>
      </c>
      <c r="R704" s="4" t="s">
        <v>4</v>
      </c>
    </row>
    <row r="705" spans="1:18" ht="17.25" thickBot="1">
      <c r="A705" s="3"/>
      <c r="B705" s="4" t="s">
        <v>742</v>
      </c>
      <c r="C705" s="4">
        <v>0</v>
      </c>
      <c r="D705" s="4" t="s">
        <v>4</v>
      </c>
      <c r="F705" s="3"/>
      <c r="G705" s="4" t="s">
        <v>742</v>
      </c>
      <c r="H705" s="4">
        <v>0</v>
      </c>
      <c r="I705" s="4" t="s">
        <v>4</v>
      </c>
      <c r="O705" s="3"/>
      <c r="P705" s="4" t="s">
        <v>742</v>
      </c>
      <c r="Q705" s="4">
        <v>0</v>
      </c>
      <c r="R705" s="4" t="s">
        <v>4</v>
      </c>
    </row>
    <row r="706" spans="1:18" ht="17.25" thickBot="1">
      <c r="A706" s="3"/>
      <c r="B706" s="4" t="s">
        <v>743</v>
      </c>
      <c r="C706" s="4">
        <v>0</v>
      </c>
      <c r="D706" s="4" t="s">
        <v>4</v>
      </c>
      <c r="F706" s="3"/>
      <c r="G706" s="4" t="s">
        <v>743</v>
      </c>
      <c r="H706" s="4">
        <v>0</v>
      </c>
      <c r="I706" s="4" t="s">
        <v>4</v>
      </c>
      <c r="O706" s="3"/>
      <c r="P706" s="4" t="s">
        <v>743</v>
      </c>
      <c r="Q706" s="4">
        <v>0</v>
      </c>
      <c r="R706" s="4" t="s">
        <v>4</v>
      </c>
    </row>
    <row r="707" spans="1:18" ht="17.25" thickBot="1">
      <c r="A707" s="3"/>
      <c r="B707" s="4" t="s">
        <v>744</v>
      </c>
      <c r="C707" s="4">
        <v>0</v>
      </c>
      <c r="D707" s="4" t="s">
        <v>4</v>
      </c>
      <c r="F707" s="3"/>
      <c r="G707" s="4" t="s">
        <v>744</v>
      </c>
      <c r="H707" s="4">
        <v>0</v>
      </c>
      <c r="I707" s="4" t="s">
        <v>4</v>
      </c>
      <c r="O707" s="3"/>
      <c r="P707" s="4" t="s">
        <v>744</v>
      </c>
      <c r="Q707" s="4">
        <v>0</v>
      </c>
      <c r="R707" s="4" t="s">
        <v>4</v>
      </c>
    </row>
    <row r="708" spans="1:18" ht="17.25" thickBot="1">
      <c r="A708" s="3"/>
      <c r="B708" s="4" t="s">
        <v>745</v>
      </c>
      <c r="C708" s="4">
        <v>0</v>
      </c>
      <c r="D708" s="4" t="s">
        <v>4</v>
      </c>
      <c r="F708" s="3"/>
      <c r="G708" s="4" t="s">
        <v>745</v>
      </c>
      <c r="H708" s="4">
        <v>0</v>
      </c>
      <c r="I708" s="4" t="s">
        <v>4</v>
      </c>
      <c r="O708" s="3"/>
      <c r="P708" s="4" t="s">
        <v>745</v>
      </c>
      <c r="Q708" s="4">
        <v>0</v>
      </c>
      <c r="R708" s="4" t="s">
        <v>4</v>
      </c>
    </row>
    <row r="709" spans="1:18" ht="17.25" thickBot="1">
      <c r="A709" s="3"/>
      <c r="B709" s="4" t="s">
        <v>746</v>
      </c>
      <c r="C709" s="4">
        <v>0</v>
      </c>
      <c r="D709" s="4" t="s">
        <v>4</v>
      </c>
      <c r="F709" s="3"/>
      <c r="G709" s="4" t="s">
        <v>746</v>
      </c>
      <c r="H709" s="4">
        <v>0</v>
      </c>
      <c r="I709" s="4" t="s">
        <v>4</v>
      </c>
      <c r="O709" s="3"/>
      <c r="P709" s="4" t="s">
        <v>746</v>
      </c>
      <c r="Q709" s="4">
        <v>0</v>
      </c>
      <c r="R709" s="4" t="s">
        <v>4</v>
      </c>
    </row>
    <row r="710" spans="1:18" ht="17.25" thickBot="1">
      <c r="A710" s="3"/>
      <c r="B710" s="4" t="s">
        <v>747</v>
      </c>
      <c r="C710" s="4">
        <v>0</v>
      </c>
      <c r="D710" s="4" t="s">
        <v>4</v>
      </c>
      <c r="F710" s="3"/>
      <c r="G710" s="4" t="s">
        <v>747</v>
      </c>
      <c r="H710" s="4">
        <v>0</v>
      </c>
      <c r="I710" s="4" t="s">
        <v>4</v>
      </c>
      <c r="O710" s="3"/>
      <c r="P710" s="4" t="s">
        <v>747</v>
      </c>
      <c r="Q710" s="4">
        <v>0</v>
      </c>
      <c r="R710" s="4" t="s">
        <v>4</v>
      </c>
    </row>
    <row r="711" spans="1:18" ht="17.25" thickBot="1">
      <c r="A711" s="3"/>
      <c r="B711" s="4" t="s">
        <v>748</v>
      </c>
      <c r="C711" s="4">
        <v>0</v>
      </c>
      <c r="D711" s="4" t="s">
        <v>4</v>
      </c>
      <c r="F711" s="3"/>
      <c r="G711" s="4" t="s">
        <v>748</v>
      </c>
      <c r="H711" s="4">
        <v>0</v>
      </c>
      <c r="I711" s="4" t="s">
        <v>4</v>
      </c>
      <c r="O711" s="3"/>
      <c r="P711" s="4" t="s">
        <v>748</v>
      </c>
      <c r="Q711" s="4">
        <v>0</v>
      </c>
      <c r="R711" s="4" t="s">
        <v>4</v>
      </c>
    </row>
    <row r="712" spans="1:18" ht="17.25" thickBot="1">
      <c r="A712" s="3"/>
      <c r="B712" s="4" t="s">
        <v>749</v>
      </c>
      <c r="C712" s="4">
        <v>0</v>
      </c>
      <c r="D712" s="4" t="s">
        <v>4</v>
      </c>
      <c r="F712" s="3"/>
      <c r="G712" s="4" t="s">
        <v>749</v>
      </c>
      <c r="H712" s="4">
        <v>0</v>
      </c>
      <c r="I712" s="4" t="s">
        <v>4</v>
      </c>
      <c r="O712" s="3"/>
      <c r="P712" s="4" t="s">
        <v>749</v>
      </c>
      <c r="Q712" s="4">
        <v>0</v>
      </c>
      <c r="R712" s="4" t="s">
        <v>4</v>
      </c>
    </row>
    <row r="713" spans="1:18" ht="17.25" thickBot="1">
      <c r="A713" s="3"/>
      <c r="B713" s="4" t="s">
        <v>750</v>
      </c>
      <c r="C713" s="4">
        <v>0</v>
      </c>
      <c r="D713" s="4" t="s">
        <v>4</v>
      </c>
      <c r="F713" s="3"/>
      <c r="G713" s="4" t="s">
        <v>750</v>
      </c>
      <c r="H713" s="4">
        <v>0</v>
      </c>
      <c r="I713" s="4" t="s">
        <v>4</v>
      </c>
      <c r="O713" s="3"/>
      <c r="P713" s="4" t="s">
        <v>750</v>
      </c>
      <c r="Q713" s="4">
        <v>0</v>
      </c>
      <c r="R713" s="4" t="s">
        <v>4</v>
      </c>
    </row>
    <row r="714" spans="1:18" ht="17.25" thickBot="1">
      <c r="A714" s="3"/>
      <c r="B714" s="4" t="s">
        <v>751</v>
      </c>
      <c r="C714" s="4">
        <v>0</v>
      </c>
      <c r="D714" s="4" t="s">
        <v>4</v>
      </c>
      <c r="F714" s="3"/>
      <c r="G714" s="4" t="s">
        <v>751</v>
      </c>
      <c r="H714" s="4">
        <v>0</v>
      </c>
      <c r="I714" s="4" t="s">
        <v>4</v>
      </c>
      <c r="O714" s="3"/>
      <c r="P714" s="4" t="s">
        <v>751</v>
      </c>
      <c r="Q714" s="4">
        <v>0</v>
      </c>
      <c r="R714" s="4" t="s">
        <v>4</v>
      </c>
    </row>
    <row r="715" spans="1:18" ht="17.25" thickBot="1">
      <c r="A715" s="3"/>
      <c r="B715" s="4" t="s">
        <v>752</v>
      </c>
      <c r="C715" s="4">
        <v>0</v>
      </c>
      <c r="D715" s="4" t="s">
        <v>4</v>
      </c>
      <c r="F715" s="3"/>
      <c r="G715" s="4" t="s">
        <v>752</v>
      </c>
      <c r="H715" s="4">
        <v>0</v>
      </c>
      <c r="I715" s="4" t="s">
        <v>4</v>
      </c>
      <c r="O715" s="3"/>
      <c r="P715" s="4" t="s">
        <v>752</v>
      </c>
      <c r="Q715" s="4">
        <v>0</v>
      </c>
      <c r="R715" s="4" t="s">
        <v>4</v>
      </c>
    </row>
    <row r="716" spans="1:18" ht="17.25" thickBot="1">
      <c r="A716" s="3"/>
      <c r="B716" s="4" t="s">
        <v>753</v>
      </c>
      <c r="C716" s="4">
        <v>0</v>
      </c>
      <c r="D716" s="4" t="s">
        <v>4</v>
      </c>
      <c r="F716" s="3"/>
      <c r="G716" s="4" t="s">
        <v>753</v>
      </c>
      <c r="H716" s="4">
        <v>0</v>
      </c>
      <c r="I716" s="4" t="s">
        <v>4</v>
      </c>
      <c r="O716" s="3"/>
      <c r="P716" s="4" t="s">
        <v>753</v>
      </c>
      <c r="Q716" s="4">
        <v>0</v>
      </c>
      <c r="R716" s="4" t="s">
        <v>4</v>
      </c>
    </row>
    <row r="717" spans="1:18" ht="17.25" thickBot="1">
      <c r="A717" s="3"/>
      <c r="B717" s="4" t="s">
        <v>754</v>
      </c>
      <c r="C717" s="4">
        <v>0</v>
      </c>
      <c r="D717" s="4" t="s">
        <v>4</v>
      </c>
      <c r="F717" s="3"/>
      <c r="G717" s="4" t="s">
        <v>754</v>
      </c>
      <c r="H717" s="4">
        <v>1.2536394600000001E-3</v>
      </c>
      <c r="I717" s="4" t="s">
        <v>4</v>
      </c>
      <c r="O717" s="3"/>
      <c r="P717" s="4" t="s">
        <v>754</v>
      </c>
      <c r="Q717" s="4">
        <v>0</v>
      </c>
      <c r="R717" s="4" t="s">
        <v>4</v>
      </c>
    </row>
    <row r="718" spans="1:18" ht="17.25" thickBot="1">
      <c r="A718" s="3"/>
      <c r="B718" s="4" t="s">
        <v>755</v>
      </c>
      <c r="C718" s="4">
        <v>0</v>
      </c>
      <c r="D718" s="4" t="s">
        <v>4</v>
      </c>
      <c r="F718" s="3"/>
      <c r="G718" s="4" t="s">
        <v>755</v>
      </c>
      <c r="H718" s="4">
        <v>2.47509219E-3</v>
      </c>
      <c r="I718" s="4" t="s">
        <v>4</v>
      </c>
      <c r="O718" s="3"/>
      <c r="P718" s="4" t="s">
        <v>755</v>
      </c>
      <c r="Q718" s="4">
        <v>0</v>
      </c>
      <c r="R718" s="4" t="s">
        <v>4</v>
      </c>
    </row>
    <row r="719" spans="1:18" ht="17.25" thickBot="1">
      <c r="A719" s="3"/>
      <c r="B719" s="4" t="s">
        <v>756</v>
      </c>
      <c r="C719" s="4">
        <v>0</v>
      </c>
      <c r="D719" s="4" t="s">
        <v>4</v>
      </c>
      <c r="F719" s="3"/>
      <c r="G719" s="4" t="s">
        <v>756</v>
      </c>
      <c r="H719" s="4">
        <v>3.7125730899999999E-3</v>
      </c>
      <c r="I719" s="4" t="s">
        <v>4</v>
      </c>
      <c r="O719" s="3"/>
      <c r="P719" s="4" t="s">
        <v>756</v>
      </c>
      <c r="Q719" s="4">
        <v>1.196035E-2</v>
      </c>
      <c r="R719" s="4" t="s">
        <v>4</v>
      </c>
    </row>
    <row r="720" spans="1:18" ht="17.25" thickBot="1">
      <c r="A720" s="3"/>
      <c r="B720" s="4" t="s">
        <v>757</v>
      </c>
      <c r="C720" s="4">
        <v>0</v>
      </c>
      <c r="D720" s="4" t="s">
        <v>4</v>
      </c>
      <c r="F720" s="3"/>
      <c r="G720" s="4" t="s">
        <v>757</v>
      </c>
      <c r="H720" s="4">
        <v>4.9434765200000001E-3</v>
      </c>
      <c r="I720" s="4" t="s">
        <v>4</v>
      </c>
      <c r="O720" s="3"/>
      <c r="P720" s="4" t="s">
        <v>757</v>
      </c>
      <c r="Q720" s="4">
        <v>2.68542077E-2</v>
      </c>
      <c r="R720" s="4" t="s">
        <v>4</v>
      </c>
    </row>
    <row r="721" spans="1:18" ht="17.25" thickBot="1">
      <c r="A721" s="3"/>
      <c r="B721" s="4" t="s">
        <v>758</v>
      </c>
      <c r="C721" s="4">
        <v>0</v>
      </c>
      <c r="D721" s="4" t="s">
        <v>4</v>
      </c>
      <c r="F721" s="3"/>
      <c r="G721" s="4" t="s">
        <v>758</v>
      </c>
      <c r="H721" s="4">
        <v>6.24052202E-3</v>
      </c>
      <c r="I721" s="4" t="s">
        <v>4</v>
      </c>
      <c r="O721" s="3"/>
      <c r="P721" s="4" t="s">
        <v>758</v>
      </c>
      <c r="Q721" s="4">
        <v>5.8016594499999997E-2</v>
      </c>
      <c r="R721" s="4" t="s">
        <v>4</v>
      </c>
    </row>
    <row r="722" spans="1:18" ht="17.25" thickBot="1">
      <c r="A722" s="3"/>
      <c r="B722" s="4" t="s">
        <v>759</v>
      </c>
      <c r="C722" s="4">
        <v>0</v>
      </c>
      <c r="D722" s="4" t="s">
        <v>4</v>
      </c>
      <c r="F722" s="3"/>
      <c r="G722" s="4" t="s">
        <v>759</v>
      </c>
      <c r="H722" s="4">
        <v>7.5981691500000004E-3</v>
      </c>
      <c r="I722" s="4" t="s">
        <v>4</v>
      </c>
      <c r="O722" s="3"/>
      <c r="P722" s="4" t="s">
        <v>759</v>
      </c>
      <c r="Q722" s="4">
        <v>9.2792339599999996E-2</v>
      </c>
      <c r="R722" s="4" t="s">
        <v>4</v>
      </c>
    </row>
    <row r="723" spans="1:18" ht="17.25" thickBot="1">
      <c r="A723" s="3"/>
      <c r="B723" s="4" t="s">
        <v>760</v>
      </c>
      <c r="C723" s="4">
        <v>0</v>
      </c>
      <c r="D723" s="4" t="s">
        <v>4</v>
      </c>
      <c r="F723" s="3"/>
      <c r="G723" s="4" t="s">
        <v>760</v>
      </c>
      <c r="H723" s="4">
        <v>8.8958712299999996E-3</v>
      </c>
      <c r="I723" s="4" t="s">
        <v>4</v>
      </c>
      <c r="O723" s="3"/>
      <c r="P723" s="4" t="s">
        <v>760</v>
      </c>
      <c r="Q723" s="4">
        <v>0.123038277</v>
      </c>
      <c r="R723" s="4" t="s">
        <v>4</v>
      </c>
    </row>
    <row r="724" spans="1:18" ht="17.25" thickBot="1">
      <c r="A724" s="3"/>
      <c r="B724" s="4" t="s">
        <v>761</v>
      </c>
      <c r="C724" s="4">
        <v>0</v>
      </c>
      <c r="D724" s="4" t="s">
        <v>4</v>
      </c>
      <c r="F724" s="3"/>
      <c r="G724" s="4" t="s">
        <v>761</v>
      </c>
      <c r="H724" s="4">
        <v>1.0227710900000001E-2</v>
      </c>
      <c r="I724" s="4" t="s">
        <v>4</v>
      </c>
      <c r="O724" s="3"/>
      <c r="P724" s="4" t="s">
        <v>761</v>
      </c>
      <c r="Q724" s="4">
        <v>0.141174942</v>
      </c>
      <c r="R724" s="4" t="s">
        <v>4</v>
      </c>
    </row>
    <row r="725" spans="1:18" ht="17.25" thickBot="1">
      <c r="A725" s="3"/>
      <c r="B725" s="4" t="s">
        <v>762</v>
      </c>
      <c r="C725" s="4">
        <v>0</v>
      </c>
      <c r="D725" s="4" t="s">
        <v>4</v>
      </c>
      <c r="F725" s="3"/>
      <c r="G725" s="4" t="s">
        <v>762</v>
      </c>
      <c r="H725" s="4">
        <v>1.1563598200000001E-2</v>
      </c>
      <c r="I725" s="4" t="s">
        <v>4</v>
      </c>
      <c r="O725" s="3"/>
      <c r="P725" s="4" t="s">
        <v>762</v>
      </c>
      <c r="Q725" s="4">
        <v>0.16037927599999999</v>
      </c>
      <c r="R725" s="4" t="s">
        <v>4</v>
      </c>
    </row>
    <row r="726" spans="1:18" ht="17.25" thickBot="1">
      <c r="A726" s="3"/>
      <c r="B726" s="4" t="s">
        <v>763</v>
      </c>
      <c r="C726" s="4">
        <v>0</v>
      </c>
      <c r="D726" s="4" t="s">
        <v>4</v>
      </c>
      <c r="F726" s="3"/>
      <c r="G726" s="4" t="s">
        <v>763</v>
      </c>
      <c r="H726" s="4">
        <v>1.6134224799999999E-2</v>
      </c>
      <c r="I726" s="4" t="s">
        <v>4</v>
      </c>
      <c r="O726" s="3"/>
      <c r="P726" s="4" t="s">
        <v>763</v>
      </c>
      <c r="Q726" s="4">
        <v>0.184351504</v>
      </c>
      <c r="R726" s="4" t="s">
        <v>4</v>
      </c>
    </row>
    <row r="727" spans="1:18" ht="17.25" thickBot="1">
      <c r="A727" s="3"/>
      <c r="B727" s="4" t="s">
        <v>764</v>
      </c>
      <c r="C727" s="4">
        <v>0</v>
      </c>
      <c r="D727" s="4" t="s">
        <v>4</v>
      </c>
      <c r="F727" s="3"/>
      <c r="G727" s="4" t="s">
        <v>764</v>
      </c>
      <c r="H727" s="4">
        <v>2.39965431E-2</v>
      </c>
      <c r="I727" s="4" t="s">
        <v>4</v>
      </c>
      <c r="O727" s="3"/>
      <c r="P727" s="4" t="s">
        <v>764</v>
      </c>
      <c r="Q727" s="4">
        <v>0.19434823100000001</v>
      </c>
      <c r="R727" s="4" t="s">
        <v>4</v>
      </c>
    </row>
    <row r="728" spans="1:18" ht="17.25" thickBot="1">
      <c r="A728" s="3"/>
      <c r="B728" s="4" t="s">
        <v>765</v>
      </c>
      <c r="C728" s="4">
        <v>0</v>
      </c>
      <c r="D728" s="4" t="s">
        <v>4</v>
      </c>
      <c r="F728" s="3"/>
      <c r="G728" s="4" t="s">
        <v>765</v>
      </c>
      <c r="H728" s="4">
        <v>3.1995486500000003E-2</v>
      </c>
      <c r="I728" s="4" t="s">
        <v>4</v>
      </c>
      <c r="O728" s="3"/>
      <c r="P728" s="4" t="s">
        <v>765</v>
      </c>
      <c r="Q728" s="4">
        <v>0.181911767</v>
      </c>
      <c r="R728" s="4" t="s">
        <v>4</v>
      </c>
    </row>
    <row r="729" spans="1:18" ht="17.25" thickBot="1">
      <c r="A729" s="3"/>
      <c r="B729" s="4" t="s">
        <v>766</v>
      </c>
      <c r="C729" s="4">
        <v>0</v>
      </c>
      <c r="D729" s="4" t="s">
        <v>4</v>
      </c>
      <c r="F729" s="3"/>
      <c r="G729" s="4" t="s">
        <v>766</v>
      </c>
      <c r="H729" s="4">
        <v>3.9626870299999999E-2</v>
      </c>
      <c r="I729" s="4" t="s">
        <v>4</v>
      </c>
      <c r="O729" s="3"/>
      <c r="P729" s="4" t="s">
        <v>766</v>
      </c>
      <c r="Q729" s="4">
        <v>0.139804438</v>
      </c>
      <c r="R729" s="4" t="s">
        <v>4</v>
      </c>
    </row>
    <row r="730" spans="1:18" ht="17.25" thickBot="1">
      <c r="A730" s="3"/>
      <c r="B730" s="4" t="s">
        <v>767</v>
      </c>
      <c r="C730" s="4">
        <v>0</v>
      </c>
      <c r="D730" s="4" t="s">
        <v>4</v>
      </c>
      <c r="F730" s="3"/>
      <c r="G730" s="4" t="s">
        <v>767</v>
      </c>
      <c r="H730" s="4">
        <v>4.6775668899999998E-2</v>
      </c>
      <c r="I730" s="4" t="s">
        <v>4</v>
      </c>
      <c r="O730" s="3"/>
      <c r="P730" s="4" t="s">
        <v>767</v>
      </c>
      <c r="Q730" s="4">
        <v>9.57301557E-2</v>
      </c>
      <c r="R730" s="4" t="s">
        <v>4</v>
      </c>
    </row>
    <row r="731" spans="1:18" ht="17.25" thickBot="1">
      <c r="A731" s="3"/>
      <c r="B731" s="4" t="s">
        <v>768</v>
      </c>
      <c r="C731" s="4">
        <v>0</v>
      </c>
      <c r="D731" s="4" t="s">
        <v>4</v>
      </c>
      <c r="F731" s="3"/>
      <c r="G731" s="4" t="s">
        <v>768</v>
      </c>
      <c r="H731" s="4">
        <v>5.2964486200000001E-2</v>
      </c>
      <c r="I731" s="4" t="s">
        <v>4</v>
      </c>
      <c r="O731" s="3"/>
      <c r="P731" s="4" t="s">
        <v>768</v>
      </c>
      <c r="Q731" s="4">
        <v>6.1952471699999997E-2</v>
      </c>
      <c r="R731" s="4" t="s">
        <v>4</v>
      </c>
    </row>
    <row r="732" spans="1:18" ht="17.25" thickBot="1">
      <c r="A732" s="3"/>
      <c r="B732" s="4" t="s">
        <v>769</v>
      </c>
      <c r="C732" s="4">
        <v>0</v>
      </c>
      <c r="D732" s="4" t="s">
        <v>4</v>
      </c>
      <c r="F732" s="3"/>
      <c r="G732" s="4" t="s">
        <v>769</v>
      </c>
      <c r="H732" s="4">
        <v>5.6317795099999998E-2</v>
      </c>
      <c r="I732" s="4" t="s">
        <v>4</v>
      </c>
      <c r="O732" s="3"/>
      <c r="P732" s="4" t="s">
        <v>769</v>
      </c>
      <c r="Q732" s="4">
        <v>4.9992121799999997E-2</v>
      </c>
      <c r="R732" s="4" t="s">
        <v>4</v>
      </c>
    </row>
    <row r="733" spans="1:18" ht="17.25" thickBot="1">
      <c r="A733" s="3"/>
      <c r="B733" s="4" t="s">
        <v>770</v>
      </c>
      <c r="C733" s="4">
        <v>0</v>
      </c>
      <c r="D733" s="4" t="s">
        <v>4</v>
      </c>
      <c r="F733" s="3"/>
      <c r="G733" s="4" t="s">
        <v>770</v>
      </c>
      <c r="H733" s="4">
        <v>5.77717014E-2</v>
      </c>
      <c r="I733" s="4" t="s">
        <v>4</v>
      </c>
      <c r="O733" s="3"/>
      <c r="P733" s="4" t="s">
        <v>770</v>
      </c>
      <c r="Q733" s="4">
        <v>3.1855452800000003E-2</v>
      </c>
      <c r="R733" s="4" t="s">
        <v>4</v>
      </c>
    </row>
    <row r="734" spans="1:18" ht="17.25" thickBot="1">
      <c r="A734" s="3"/>
      <c r="B734" s="4" t="s">
        <v>771</v>
      </c>
      <c r="C734" s="4">
        <v>0</v>
      </c>
      <c r="D734" s="4" t="s">
        <v>4</v>
      </c>
      <c r="F734" s="3"/>
      <c r="G734" s="4" t="s">
        <v>771</v>
      </c>
      <c r="H734" s="4">
        <v>5.9373866800000001E-2</v>
      </c>
      <c r="I734" s="4" t="s">
        <v>4</v>
      </c>
      <c r="O734" s="3"/>
      <c r="P734" s="4" t="s">
        <v>771</v>
      </c>
      <c r="Q734" s="4">
        <v>1.4165990099999999E-2</v>
      </c>
      <c r="R734" s="4" t="s">
        <v>4</v>
      </c>
    </row>
    <row r="735" spans="1:18" ht="17.25" thickBot="1">
      <c r="A735" s="3"/>
      <c r="B735" s="4" t="s">
        <v>772</v>
      </c>
      <c r="C735" s="4">
        <v>0</v>
      </c>
      <c r="D735" s="4" t="s">
        <v>4</v>
      </c>
      <c r="F735" s="3"/>
      <c r="G735" s="4" t="s">
        <v>772</v>
      </c>
      <c r="H735" s="4">
        <v>6.1024937799999998E-2</v>
      </c>
      <c r="I735" s="4" t="s">
        <v>4</v>
      </c>
      <c r="O735" s="3"/>
      <c r="P735" s="4" t="s">
        <v>772</v>
      </c>
      <c r="Q735" s="4">
        <v>0</v>
      </c>
      <c r="R735" s="4" t="s">
        <v>4</v>
      </c>
    </row>
    <row r="736" spans="1:18" ht="17.25" thickBot="1">
      <c r="A736" s="3"/>
      <c r="B736" s="4" t="s">
        <v>773</v>
      </c>
      <c r="C736" s="4">
        <v>0</v>
      </c>
      <c r="D736" s="4" t="s">
        <v>4</v>
      </c>
      <c r="F736" s="3"/>
      <c r="G736" s="4" t="s">
        <v>773</v>
      </c>
      <c r="H736" s="4">
        <v>6.2395952599999999E-2</v>
      </c>
      <c r="I736" s="4" t="s">
        <v>4</v>
      </c>
      <c r="O736" s="3"/>
      <c r="P736" s="4" t="s">
        <v>773</v>
      </c>
      <c r="Q736" s="4">
        <v>0</v>
      </c>
      <c r="R736" s="4" t="s">
        <v>4</v>
      </c>
    </row>
    <row r="737" spans="1:18" ht="17.25" thickBot="1">
      <c r="A737" s="3"/>
      <c r="B737" s="4" t="s">
        <v>774</v>
      </c>
      <c r="C737" s="4">
        <v>0</v>
      </c>
      <c r="D737" s="4" t="s">
        <v>4</v>
      </c>
      <c r="F737" s="3"/>
      <c r="G737" s="4" t="s">
        <v>774</v>
      </c>
      <c r="H737" s="4">
        <v>6.2234722100000001E-2</v>
      </c>
      <c r="I737" s="4" t="s">
        <v>4</v>
      </c>
      <c r="O737" s="3"/>
      <c r="P737" s="4" t="s">
        <v>774</v>
      </c>
      <c r="Q737" s="4">
        <v>0</v>
      </c>
      <c r="R737" s="4" t="s">
        <v>4</v>
      </c>
    </row>
    <row r="738" spans="1:18" ht="17.25" thickBot="1">
      <c r="A738" s="3"/>
      <c r="B738" s="4" t="s">
        <v>775</v>
      </c>
      <c r="C738" s="4">
        <v>0</v>
      </c>
      <c r="D738" s="4" t="s">
        <v>4</v>
      </c>
      <c r="F738" s="3"/>
      <c r="G738" s="4" t="s">
        <v>775</v>
      </c>
      <c r="H738" s="4">
        <v>6.2103875000000003E-2</v>
      </c>
      <c r="I738" s="4" t="s">
        <v>4</v>
      </c>
      <c r="O738" s="3"/>
      <c r="P738" s="4" t="s">
        <v>775</v>
      </c>
      <c r="Q738" s="4">
        <v>0</v>
      </c>
      <c r="R738" s="4" t="s">
        <v>4</v>
      </c>
    </row>
    <row r="739" spans="1:18" ht="17.25" thickBot="1">
      <c r="A739" s="3"/>
      <c r="B739" s="4" t="s">
        <v>776</v>
      </c>
      <c r="C739" s="4">
        <v>0</v>
      </c>
      <c r="D739" s="4" t="s">
        <v>4</v>
      </c>
      <c r="F739" s="3"/>
      <c r="G739" s="4" t="s">
        <v>776</v>
      </c>
      <c r="H739" s="4">
        <v>6.0815461000000001E-2</v>
      </c>
      <c r="I739" s="4" t="s">
        <v>4</v>
      </c>
      <c r="O739" s="3"/>
      <c r="P739" s="4" t="s">
        <v>776</v>
      </c>
      <c r="Q739" s="4">
        <v>0</v>
      </c>
      <c r="R739" s="4" t="s">
        <v>4</v>
      </c>
    </row>
    <row r="740" spans="1:18" ht="17.25" thickBot="1">
      <c r="A740" s="3"/>
      <c r="B740" s="4" t="s">
        <v>777</v>
      </c>
      <c r="C740" s="4">
        <v>0</v>
      </c>
      <c r="D740" s="4" t="s">
        <v>4</v>
      </c>
      <c r="F740" s="3"/>
      <c r="G740" s="4" t="s">
        <v>777</v>
      </c>
      <c r="H740" s="4">
        <v>5.9478312700000001E-2</v>
      </c>
      <c r="I740" s="4" t="s">
        <v>4</v>
      </c>
      <c r="O740" s="3"/>
      <c r="P740" s="4" t="s">
        <v>777</v>
      </c>
      <c r="Q740" s="4">
        <v>0</v>
      </c>
      <c r="R740" s="4" t="s">
        <v>4</v>
      </c>
    </row>
    <row r="741" spans="1:18" ht="17.25" thickBot="1">
      <c r="A741" s="3"/>
      <c r="B741" s="4" t="s">
        <v>778</v>
      </c>
      <c r="C741" s="4">
        <v>0</v>
      </c>
      <c r="D741" s="4" t="s">
        <v>4</v>
      </c>
      <c r="F741" s="3"/>
      <c r="G741" s="4" t="s">
        <v>778</v>
      </c>
      <c r="H741" s="4">
        <v>5.7944823100000001E-2</v>
      </c>
      <c r="I741" s="4" t="s">
        <v>4</v>
      </c>
      <c r="O741" s="3"/>
      <c r="P741" s="4" t="s">
        <v>778</v>
      </c>
      <c r="Q741" s="4">
        <v>0</v>
      </c>
      <c r="R741" s="4" t="s">
        <v>4</v>
      </c>
    </row>
    <row r="742" spans="1:18" ht="17.25" thickBot="1">
      <c r="A742" s="3"/>
      <c r="B742" s="4" t="s">
        <v>779</v>
      </c>
      <c r="C742" s="4">
        <v>0</v>
      </c>
      <c r="D742" s="4" t="s">
        <v>4</v>
      </c>
      <c r="F742" s="3"/>
      <c r="G742" s="4" t="s">
        <v>779</v>
      </c>
      <c r="H742" s="4">
        <v>5.6775286799999998E-2</v>
      </c>
      <c r="I742" s="4" t="s">
        <v>4</v>
      </c>
      <c r="O742" s="3"/>
      <c r="P742" s="4" t="s">
        <v>779</v>
      </c>
      <c r="Q742" s="4">
        <v>0</v>
      </c>
      <c r="R742" s="4" t="s">
        <v>4</v>
      </c>
    </row>
    <row r="743" spans="1:18" ht="17.25" thickBot="1">
      <c r="A743" s="3"/>
      <c r="B743" s="4" t="s">
        <v>780</v>
      </c>
      <c r="C743" s="4">
        <v>0</v>
      </c>
      <c r="D743" s="4" t="s">
        <v>4</v>
      </c>
      <c r="F743" s="3"/>
      <c r="G743" s="4" t="s">
        <v>780</v>
      </c>
      <c r="H743" s="4">
        <v>5.5847417599999997E-2</v>
      </c>
      <c r="I743" s="4" t="s">
        <v>4</v>
      </c>
      <c r="O743" s="3"/>
      <c r="P743" s="4" t="s">
        <v>780</v>
      </c>
      <c r="Q743" s="4">
        <v>0</v>
      </c>
      <c r="R743" s="4" t="s">
        <v>4</v>
      </c>
    </row>
    <row r="744" spans="1:18" ht="17.25" thickBot="1">
      <c r="A744" s="3"/>
      <c r="B744" s="4" t="s">
        <v>781</v>
      </c>
      <c r="C744" s="4">
        <v>0</v>
      </c>
      <c r="D744" s="4" t="s">
        <v>4</v>
      </c>
      <c r="F744" s="3"/>
      <c r="G744" s="4" t="s">
        <v>781</v>
      </c>
      <c r="H744" s="4">
        <v>5.45578226E-2</v>
      </c>
      <c r="I744" s="4" t="s">
        <v>4</v>
      </c>
      <c r="O744" s="3"/>
      <c r="P744" s="4" t="s">
        <v>781</v>
      </c>
      <c r="Q744" s="4">
        <v>0</v>
      </c>
      <c r="R744" s="4" t="s">
        <v>4</v>
      </c>
    </row>
    <row r="745" spans="1:18" ht="17.25" thickBot="1">
      <c r="A745" s="3"/>
      <c r="B745" s="4" t="s">
        <v>782</v>
      </c>
      <c r="C745" s="4">
        <v>0</v>
      </c>
      <c r="D745" s="4" t="s">
        <v>4</v>
      </c>
      <c r="F745" s="3"/>
      <c r="G745" s="4" t="s">
        <v>782</v>
      </c>
      <c r="H745" s="4">
        <v>5.3074631800000001E-2</v>
      </c>
      <c r="I745" s="4" t="s">
        <v>4</v>
      </c>
      <c r="O745" s="3"/>
      <c r="P745" s="4" t="s">
        <v>782</v>
      </c>
      <c r="Q745" s="4">
        <v>0</v>
      </c>
      <c r="R745" s="4" t="s">
        <v>4</v>
      </c>
    </row>
    <row r="746" spans="1:18" ht="17.25" thickBot="1">
      <c r="A746" s="3"/>
      <c r="B746" s="4" t="s">
        <v>783</v>
      </c>
      <c r="C746" s="4">
        <v>0</v>
      </c>
      <c r="D746" s="4" t="s">
        <v>4</v>
      </c>
      <c r="F746" s="3"/>
      <c r="G746" s="4" t="s">
        <v>783</v>
      </c>
      <c r="H746" s="4">
        <v>5.1528371900000002E-2</v>
      </c>
      <c r="I746" s="4" t="s">
        <v>4</v>
      </c>
      <c r="O746" s="3"/>
      <c r="P746" s="4" t="s">
        <v>783</v>
      </c>
      <c r="Q746" s="4">
        <v>0</v>
      </c>
      <c r="R746" s="4" t="s">
        <v>4</v>
      </c>
    </row>
    <row r="747" spans="1:18" ht="17.25" thickBot="1">
      <c r="A747" s="3"/>
      <c r="B747" s="4" t="s">
        <v>784</v>
      </c>
      <c r="C747" s="4">
        <v>0</v>
      </c>
      <c r="D747" s="4" t="s">
        <v>4</v>
      </c>
      <c r="F747" s="3"/>
      <c r="G747" s="4" t="s">
        <v>784</v>
      </c>
      <c r="H747" s="4">
        <v>5.0004783999999997E-2</v>
      </c>
      <c r="I747" s="4" t="s">
        <v>4</v>
      </c>
      <c r="O747" s="3"/>
      <c r="P747" s="4" t="s">
        <v>784</v>
      </c>
      <c r="Q747" s="4">
        <v>0</v>
      </c>
      <c r="R747" s="4" t="s">
        <v>4</v>
      </c>
    </row>
    <row r="748" spans="1:18" ht="17.25" thickBot="1">
      <c r="A748" s="3"/>
      <c r="B748" s="4" t="s">
        <v>785</v>
      </c>
      <c r="C748" s="4">
        <v>0</v>
      </c>
      <c r="D748" s="4" t="s">
        <v>4</v>
      </c>
      <c r="F748" s="3"/>
      <c r="G748" s="4" t="s">
        <v>785</v>
      </c>
      <c r="H748" s="4">
        <v>4.5146759600000003E-2</v>
      </c>
      <c r="I748" s="4" t="s">
        <v>4</v>
      </c>
      <c r="O748" s="3"/>
      <c r="P748" s="4" t="s">
        <v>785</v>
      </c>
      <c r="Q748" s="4">
        <v>0</v>
      </c>
      <c r="R748" s="4" t="s">
        <v>4</v>
      </c>
    </row>
    <row r="749" spans="1:18" ht="17.25" thickBot="1">
      <c r="A749" s="3"/>
      <c r="B749" s="4" t="s">
        <v>786</v>
      </c>
      <c r="C749" s="4">
        <v>0</v>
      </c>
      <c r="D749" s="4" t="s">
        <v>4</v>
      </c>
      <c r="F749" s="3"/>
      <c r="G749" s="4" t="s">
        <v>786</v>
      </c>
      <c r="H749" s="4">
        <v>3.7010818700000003E-2</v>
      </c>
      <c r="I749" s="4" t="s">
        <v>4</v>
      </c>
      <c r="O749" s="3"/>
      <c r="P749" s="4" t="s">
        <v>786</v>
      </c>
      <c r="Q749" s="4">
        <v>0</v>
      </c>
      <c r="R749" s="4" t="s">
        <v>4</v>
      </c>
    </row>
    <row r="750" spans="1:18" ht="17.25" thickBot="1">
      <c r="A750" s="3"/>
      <c r="B750" s="4" t="s">
        <v>787</v>
      </c>
      <c r="C750" s="4">
        <v>0</v>
      </c>
      <c r="D750" s="4" t="s">
        <v>4</v>
      </c>
      <c r="F750" s="3"/>
      <c r="G750" s="4" t="s">
        <v>787</v>
      </c>
      <c r="H750" s="4">
        <v>2.8876306500000001E-2</v>
      </c>
      <c r="I750" s="4" t="s">
        <v>4</v>
      </c>
      <c r="O750" s="3"/>
      <c r="P750" s="4" t="s">
        <v>787</v>
      </c>
      <c r="Q750" s="4">
        <v>1.3500683899999999E-2</v>
      </c>
      <c r="R750" s="4" t="s">
        <v>4</v>
      </c>
    </row>
    <row r="751" spans="1:18" ht="17.25" thickBot="1">
      <c r="A751" s="3"/>
      <c r="B751" s="4" t="s">
        <v>788</v>
      </c>
      <c r="C751" s="4">
        <v>0</v>
      </c>
      <c r="D751" s="4" t="s">
        <v>4</v>
      </c>
      <c r="F751" s="3"/>
      <c r="G751" s="4" t="s">
        <v>788</v>
      </c>
      <c r="H751" s="4">
        <v>2.1168850400000001E-2</v>
      </c>
      <c r="I751" s="4" t="s">
        <v>4</v>
      </c>
      <c r="O751" s="3"/>
      <c r="P751" s="4" t="s">
        <v>788</v>
      </c>
      <c r="Q751" s="4">
        <v>3.0674643800000002E-2</v>
      </c>
      <c r="R751" s="4" t="s">
        <v>4</v>
      </c>
    </row>
    <row r="752" spans="1:18" ht="17.25" thickBot="1">
      <c r="A752" s="3"/>
      <c r="B752" s="4" t="s">
        <v>789</v>
      </c>
      <c r="C752" s="4">
        <v>0</v>
      </c>
      <c r="D752" s="4" t="s">
        <v>4</v>
      </c>
      <c r="F752" s="3"/>
      <c r="G752" s="4" t="s">
        <v>789</v>
      </c>
      <c r="H752" s="4">
        <v>1.42297233E-2</v>
      </c>
      <c r="I752" s="4" t="s">
        <v>4</v>
      </c>
      <c r="O752" s="3"/>
      <c r="P752" s="4" t="s">
        <v>789</v>
      </c>
      <c r="Q752" s="4">
        <v>4.8859342899999998E-2</v>
      </c>
      <c r="R752" s="4" t="s">
        <v>4</v>
      </c>
    </row>
    <row r="753" spans="1:18" ht="17.25" thickBot="1">
      <c r="A753" s="3"/>
      <c r="B753" s="4" t="s">
        <v>790</v>
      </c>
      <c r="C753" s="4">
        <v>0</v>
      </c>
      <c r="D753" s="4" t="s">
        <v>4</v>
      </c>
      <c r="F753" s="3"/>
      <c r="G753" s="4" t="s">
        <v>790</v>
      </c>
      <c r="H753" s="4">
        <v>8.2800304499999998E-3</v>
      </c>
      <c r="I753" s="4" t="s">
        <v>4</v>
      </c>
      <c r="O753" s="3"/>
      <c r="P753" s="4" t="s">
        <v>790</v>
      </c>
      <c r="Q753" s="4">
        <v>6.0819689199999999E-2</v>
      </c>
      <c r="R753" s="4" t="s">
        <v>4</v>
      </c>
    </row>
    <row r="754" spans="1:18" ht="17.25" thickBot="1">
      <c r="A754" s="3"/>
      <c r="B754" s="4" t="s">
        <v>791</v>
      </c>
      <c r="C754" s="4">
        <v>0</v>
      </c>
      <c r="D754" s="4" t="s">
        <v>4</v>
      </c>
      <c r="F754" s="3"/>
      <c r="G754" s="4" t="s">
        <v>791</v>
      </c>
      <c r="H754" s="4">
        <v>5.0144661199999999E-3</v>
      </c>
      <c r="I754" s="4" t="s">
        <v>4</v>
      </c>
      <c r="O754" s="3"/>
      <c r="P754" s="4" t="s">
        <v>791</v>
      </c>
      <c r="Q754" s="4">
        <v>7.2780035399999998E-2</v>
      </c>
      <c r="R754" s="4" t="s">
        <v>4</v>
      </c>
    </row>
    <row r="755" spans="1:18" ht="17.25" thickBot="1">
      <c r="A755" s="3"/>
      <c r="B755" s="4" t="s">
        <v>792</v>
      </c>
      <c r="C755" s="4">
        <v>0</v>
      </c>
      <c r="D755" s="4" t="s">
        <v>4</v>
      </c>
      <c r="F755" s="3"/>
      <c r="G755" s="4" t="s">
        <v>792</v>
      </c>
      <c r="H755" s="4">
        <v>3.733919E-3</v>
      </c>
      <c r="I755" s="4" t="s">
        <v>4</v>
      </c>
      <c r="O755" s="3"/>
      <c r="P755" s="4" t="s">
        <v>792</v>
      </c>
      <c r="Q755" s="4">
        <v>9.1802656699999999E-2</v>
      </c>
      <c r="R755" s="4" t="s">
        <v>4</v>
      </c>
    </row>
    <row r="756" spans="1:18" ht="17.25" thickBot="1">
      <c r="A756" s="3"/>
      <c r="B756" s="4" t="s">
        <v>793</v>
      </c>
      <c r="C756" s="4">
        <v>0</v>
      </c>
      <c r="D756" s="4" t="s">
        <v>4</v>
      </c>
      <c r="F756" s="3"/>
      <c r="G756" s="4" t="s">
        <v>793</v>
      </c>
      <c r="H756" s="4">
        <v>2.4632555400000001E-3</v>
      </c>
      <c r="I756" s="4" t="s">
        <v>4</v>
      </c>
      <c r="O756" s="3"/>
      <c r="P756" s="4" t="s">
        <v>793</v>
      </c>
      <c r="Q756" s="4">
        <v>0.111418374</v>
      </c>
      <c r="R756" s="4" t="s">
        <v>4</v>
      </c>
    </row>
    <row r="757" spans="1:18" ht="17.25" thickBot="1">
      <c r="A757" s="3"/>
      <c r="B757" s="4" t="s">
        <v>794</v>
      </c>
      <c r="C757" s="4">
        <v>0</v>
      </c>
      <c r="D757" s="4" t="s">
        <v>4</v>
      </c>
      <c r="F757" s="3"/>
      <c r="G757" s="4" t="s">
        <v>794</v>
      </c>
      <c r="H757" s="4">
        <v>1.2269447299999999E-3</v>
      </c>
      <c r="I757" s="4" t="s">
        <v>4</v>
      </c>
      <c r="O757" s="3"/>
      <c r="P757" s="4" t="s">
        <v>794</v>
      </c>
      <c r="Q757" s="4">
        <v>0.127495676</v>
      </c>
      <c r="R757" s="4" t="s">
        <v>4</v>
      </c>
    </row>
    <row r="758" spans="1:18" ht="17.25" thickBot="1">
      <c r="A758" s="3"/>
      <c r="B758" s="4" t="s">
        <v>795</v>
      </c>
      <c r="C758" s="4">
        <v>0</v>
      </c>
      <c r="D758" s="4" t="s">
        <v>4</v>
      </c>
      <c r="F758" s="3"/>
      <c r="G758" s="4" t="s">
        <v>795</v>
      </c>
      <c r="H758" s="4">
        <v>0</v>
      </c>
      <c r="I758" s="4" t="s">
        <v>4</v>
      </c>
      <c r="O758" s="3"/>
      <c r="P758" s="4" t="s">
        <v>795</v>
      </c>
      <c r="Q758" s="4">
        <v>0.111720107</v>
      </c>
      <c r="R758" s="4" t="s">
        <v>4</v>
      </c>
    </row>
    <row r="759" spans="1:18" ht="17.25" thickBot="1">
      <c r="A759" s="3"/>
      <c r="B759" s="4" t="s">
        <v>796</v>
      </c>
      <c r="C759" s="4">
        <v>0</v>
      </c>
      <c r="D759" s="4" t="s">
        <v>4</v>
      </c>
      <c r="F759" s="3"/>
      <c r="G759" s="4" t="s">
        <v>796</v>
      </c>
      <c r="H759" s="4">
        <v>0</v>
      </c>
      <c r="I759" s="4" t="s">
        <v>4</v>
      </c>
      <c r="O759" s="3"/>
      <c r="P759" s="4" t="s">
        <v>796</v>
      </c>
      <c r="Q759" s="4">
        <v>9.2054448999999997E-2</v>
      </c>
      <c r="R759" s="4" t="s">
        <v>4</v>
      </c>
    </row>
    <row r="760" spans="1:18" ht="17.25" thickBot="1">
      <c r="A760" s="3"/>
      <c r="B760" s="4" t="s">
        <v>797</v>
      </c>
      <c r="C760" s="4">
        <v>0</v>
      </c>
      <c r="D760" s="4" t="s">
        <v>4</v>
      </c>
      <c r="F760" s="3"/>
      <c r="G760" s="4" t="s">
        <v>797</v>
      </c>
      <c r="H760" s="4">
        <v>0</v>
      </c>
      <c r="I760" s="4" t="s">
        <v>4</v>
      </c>
      <c r="O760" s="3"/>
      <c r="P760" s="4" t="s">
        <v>797</v>
      </c>
      <c r="Q760" s="4">
        <v>7.2934694600000002E-2</v>
      </c>
      <c r="R760" s="4" t="s">
        <v>4</v>
      </c>
    </row>
    <row r="761" spans="1:18" ht="17.25" thickBot="1">
      <c r="A761" s="3"/>
      <c r="B761" s="4" t="s">
        <v>798</v>
      </c>
      <c r="C761" s="4">
        <v>0</v>
      </c>
      <c r="D761" s="4" t="s">
        <v>4</v>
      </c>
      <c r="F761" s="3"/>
      <c r="G761" s="4" t="s">
        <v>798</v>
      </c>
      <c r="H761" s="4">
        <v>0</v>
      </c>
      <c r="I761" s="4" t="s">
        <v>4</v>
      </c>
      <c r="O761" s="3"/>
      <c r="P761" s="4" t="s">
        <v>798</v>
      </c>
      <c r="Q761" s="4">
        <v>6.09743409E-2</v>
      </c>
      <c r="R761" s="4" t="s">
        <v>4</v>
      </c>
    </row>
    <row r="762" spans="1:18" ht="17.25" thickBot="1">
      <c r="A762" s="3"/>
      <c r="B762" s="4" t="s">
        <v>799</v>
      </c>
      <c r="C762" s="4">
        <v>0</v>
      </c>
      <c r="D762" s="4" t="s">
        <v>4</v>
      </c>
      <c r="F762" s="3"/>
      <c r="G762" s="4" t="s">
        <v>799</v>
      </c>
      <c r="H762" s="4">
        <v>0</v>
      </c>
      <c r="I762" s="4" t="s">
        <v>4</v>
      </c>
      <c r="O762" s="3"/>
      <c r="P762" s="4" t="s">
        <v>799</v>
      </c>
      <c r="Q762" s="4">
        <v>4.9013990899999998E-2</v>
      </c>
      <c r="R762" s="4" t="s">
        <v>4</v>
      </c>
    </row>
    <row r="763" spans="1:18" ht="17.25" thickBot="1">
      <c r="A763" s="3"/>
      <c r="B763" s="4" t="s">
        <v>800</v>
      </c>
      <c r="C763" s="4">
        <v>0</v>
      </c>
      <c r="D763" s="4" t="s">
        <v>4</v>
      </c>
      <c r="F763" s="3"/>
      <c r="G763" s="4" t="s">
        <v>800</v>
      </c>
      <c r="H763" s="4">
        <v>0</v>
      </c>
      <c r="I763" s="4" t="s">
        <v>4</v>
      </c>
      <c r="O763" s="3"/>
      <c r="P763" s="4" t="s">
        <v>800</v>
      </c>
      <c r="Q763" s="4">
        <v>3.07971314E-2</v>
      </c>
      <c r="R763" s="4" t="s">
        <v>4</v>
      </c>
    </row>
    <row r="764" spans="1:18" ht="17.25" thickBot="1">
      <c r="A764" s="3"/>
      <c r="B764" s="4" t="s">
        <v>801</v>
      </c>
      <c r="C764" s="4">
        <v>0</v>
      </c>
      <c r="D764" s="4" t="s">
        <v>4</v>
      </c>
      <c r="F764" s="3"/>
      <c r="G764" s="4" t="s">
        <v>801</v>
      </c>
      <c r="H764" s="4">
        <v>0</v>
      </c>
      <c r="I764" s="4" t="s">
        <v>4</v>
      </c>
      <c r="O764" s="3"/>
      <c r="P764" s="4" t="s">
        <v>801</v>
      </c>
      <c r="Q764" s="4">
        <v>1.37571134E-2</v>
      </c>
      <c r="R764" s="4" t="s">
        <v>4</v>
      </c>
    </row>
    <row r="765" spans="1:18" ht="17.25" thickBot="1">
      <c r="A765" s="3"/>
      <c r="B765" s="4" t="s">
        <v>802</v>
      </c>
      <c r="C765" s="4">
        <v>0</v>
      </c>
      <c r="D765" s="4" t="s">
        <v>4</v>
      </c>
      <c r="F765" s="3"/>
      <c r="G765" s="4" t="s">
        <v>802</v>
      </c>
      <c r="H765" s="4">
        <v>0</v>
      </c>
      <c r="I765" s="4" t="s">
        <v>4</v>
      </c>
      <c r="O765" s="3"/>
      <c r="P765" s="4" t="s">
        <v>802</v>
      </c>
      <c r="Q765" s="4">
        <v>0</v>
      </c>
      <c r="R765" s="4" t="s">
        <v>4</v>
      </c>
    </row>
    <row r="766" spans="1:18" ht="17.25" thickBot="1">
      <c r="A766" s="3"/>
      <c r="B766" s="4" t="s">
        <v>803</v>
      </c>
      <c r="C766" s="4">
        <v>0</v>
      </c>
      <c r="D766" s="4" t="s">
        <v>4</v>
      </c>
      <c r="F766" s="3"/>
      <c r="G766" s="4" t="s">
        <v>803</v>
      </c>
      <c r="H766" s="4">
        <v>0</v>
      </c>
      <c r="I766" s="4" t="s">
        <v>4</v>
      </c>
      <c r="O766" s="3"/>
      <c r="P766" s="4" t="s">
        <v>803</v>
      </c>
      <c r="Q766" s="4">
        <v>0</v>
      </c>
      <c r="R766" s="4" t="s">
        <v>4</v>
      </c>
    </row>
    <row r="767" spans="1:18" ht="17.25" thickBot="1">
      <c r="A767" s="3"/>
      <c r="B767" s="4" t="s">
        <v>804</v>
      </c>
      <c r="C767" s="4">
        <v>0</v>
      </c>
      <c r="D767" s="4" t="s">
        <v>4</v>
      </c>
      <c r="F767" s="3"/>
      <c r="G767" s="4" t="s">
        <v>804</v>
      </c>
      <c r="H767" s="4">
        <v>0</v>
      </c>
      <c r="I767" s="4" t="s">
        <v>4</v>
      </c>
      <c r="O767" s="3"/>
      <c r="P767" s="4" t="s">
        <v>804</v>
      </c>
      <c r="Q767" s="4">
        <v>0</v>
      </c>
      <c r="R767" s="4" t="s">
        <v>4</v>
      </c>
    </row>
    <row r="768" spans="1:18" ht="17.25" thickBot="1">
      <c r="A768" s="3"/>
      <c r="B768" s="4" t="s">
        <v>805</v>
      </c>
      <c r="C768" s="4">
        <v>0</v>
      </c>
      <c r="D768" s="4" t="s">
        <v>4</v>
      </c>
      <c r="F768" s="3"/>
      <c r="G768" s="4" t="s">
        <v>805</v>
      </c>
      <c r="H768" s="4">
        <v>0</v>
      </c>
      <c r="I768" s="4" t="s">
        <v>4</v>
      </c>
      <c r="O768" s="3"/>
      <c r="P768" s="4" t="s">
        <v>805</v>
      </c>
      <c r="Q768" s="4">
        <v>0</v>
      </c>
      <c r="R768" s="4" t="s">
        <v>4</v>
      </c>
    </row>
    <row r="769" spans="1:18" ht="17.25" thickBot="1">
      <c r="A769" s="3"/>
      <c r="B769" s="4" t="s">
        <v>806</v>
      </c>
      <c r="C769" s="4">
        <v>0</v>
      </c>
      <c r="D769" s="4" t="s">
        <v>4</v>
      </c>
      <c r="F769" s="3"/>
      <c r="G769" s="4" t="s">
        <v>806</v>
      </c>
      <c r="H769" s="4">
        <v>0</v>
      </c>
      <c r="I769" s="4" t="s">
        <v>4</v>
      </c>
      <c r="O769" s="3"/>
      <c r="P769" s="4" t="s">
        <v>806</v>
      </c>
      <c r="Q769" s="4">
        <v>0</v>
      </c>
      <c r="R769" s="4" t="s">
        <v>4</v>
      </c>
    </row>
    <row r="770" spans="1:18" ht="17.25" thickBot="1">
      <c r="A770" s="3"/>
      <c r="B770" s="4" t="s">
        <v>807</v>
      </c>
      <c r="C770" s="4">
        <v>0</v>
      </c>
      <c r="D770" s="4" t="s">
        <v>4</v>
      </c>
      <c r="F770" s="3"/>
      <c r="G770" s="4" t="s">
        <v>807</v>
      </c>
      <c r="H770" s="4">
        <v>0</v>
      </c>
      <c r="I770" s="4" t="s">
        <v>4</v>
      </c>
      <c r="O770" s="3"/>
      <c r="P770" s="4" t="s">
        <v>807</v>
      </c>
      <c r="Q770" s="4">
        <v>0</v>
      </c>
      <c r="R770" s="4" t="s">
        <v>4</v>
      </c>
    </row>
    <row r="771" spans="1:18" ht="17.25" thickBot="1">
      <c r="A771" s="3"/>
      <c r="B771" s="4" t="s">
        <v>808</v>
      </c>
      <c r="C771" s="4">
        <v>0</v>
      </c>
      <c r="D771" s="4" t="s">
        <v>4</v>
      </c>
      <c r="F771" s="3"/>
      <c r="G771" s="4" t="s">
        <v>808</v>
      </c>
      <c r="H771" s="4">
        <v>0</v>
      </c>
      <c r="I771" s="4" t="s">
        <v>4</v>
      </c>
      <c r="O771" s="3"/>
      <c r="P771" s="4" t="s">
        <v>808</v>
      </c>
      <c r="Q771" s="4">
        <v>0</v>
      </c>
      <c r="R771" s="4" t="s">
        <v>4</v>
      </c>
    </row>
    <row r="772" spans="1:18" ht="17.25" thickBot="1">
      <c r="A772" s="3"/>
      <c r="B772" s="4" t="s">
        <v>809</v>
      </c>
      <c r="C772" s="4">
        <v>0</v>
      </c>
      <c r="D772" s="4" t="s">
        <v>4</v>
      </c>
      <c r="F772" s="3"/>
      <c r="G772" s="4" t="s">
        <v>809</v>
      </c>
      <c r="H772" s="4">
        <v>0</v>
      </c>
      <c r="I772" s="4" t="s">
        <v>4</v>
      </c>
      <c r="O772" s="3"/>
      <c r="P772" s="4" t="s">
        <v>809</v>
      </c>
      <c r="Q772" s="4">
        <v>0</v>
      </c>
      <c r="R772" s="4" t="s">
        <v>4</v>
      </c>
    </row>
    <row r="773" spans="1:18" ht="17.25" thickBot="1">
      <c r="A773" s="3"/>
      <c r="B773" s="4" t="s">
        <v>810</v>
      </c>
      <c r="C773" s="4">
        <v>0</v>
      </c>
      <c r="D773" s="4" t="s">
        <v>4</v>
      </c>
      <c r="F773" s="3"/>
      <c r="G773" s="4" t="s">
        <v>810</v>
      </c>
      <c r="H773" s="4">
        <v>0</v>
      </c>
      <c r="I773" s="4" t="s">
        <v>4</v>
      </c>
      <c r="O773" s="3"/>
      <c r="P773" s="4" t="s">
        <v>810</v>
      </c>
      <c r="Q773" s="4">
        <v>0</v>
      </c>
      <c r="R773" s="4" t="s">
        <v>4</v>
      </c>
    </row>
    <row r="774" spans="1:18" ht="17.25" thickBot="1">
      <c r="A774" s="3"/>
      <c r="B774" s="4" t="s">
        <v>811</v>
      </c>
      <c r="C774" s="4">
        <v>0</v>
      </c>
      <c r="D774" s="4" t="s">
        <v>4</v>
      </c>
      <c r="F774" s="3"/>
      <c r="G774" s="4" t="s">
        <v>811</v>
      </c>
      <c r="H774" s="4">
        <v>0</v>
      </c>
      <c r="I774" s="4" t="s">
        <v>4</v>
      </c>
      <c r="O774" s="3"/>
      <c r="P774" s="4" t="s">
        <v>811</v>
      </c>
      <c r="Q774" s="4">
        <v>0</v>
      </c>
      <c r="R774" s="4" t="s">
        <v>4</v>
      </c>
    </row>
    <row r="775" spans="1:18" ht="17.25" thickBot="1">
      <c r="A775" s="3"/>
      <c r="B775" s="4" t="s">
        <v>812</v>
      </c>
      <c r="C775" s="4">
        <v>0</v>
      </c>
      <c r="D775" s="4" t="s">
        <v>4</v>
      </c>
      <c r="F775" s="3"/>
      <c r="G775" s="4" t="s">
        <v>812</v>
      </c>
      <c r="H775" s="4">
        <v>1.26122439E-3</v>
      </c>
      <c r="I775" s="4" t="s">
        <v>4</v>
      </c>
      <c r="O775" s="3"/>
      <c r="P775" s="4" t="s">
        <v>812</v>
      </c>
      <c r="Q775" s="4">
        <v>0</v>
      </c>
      <c r="R775" s="4" t="s">
        <v>4</v>
      </c>
    </row>
    <row r="776" spans="1:18" ht="17.25" thickBot="1">
      <c r="A776" s="3"/>
      <c r="B776" s="4" t="s">
        <v>813</v>
      </c>
      <c r="C776" s="4">
        <v>0</v>
      </c>
      <c r="D776" s="4" t="s">
        <v>4</v>
      </c>
      <c r="F776" s="3"/>
      <c r="G776" s="4" t="s">
        <v>813</v>
      </c>
      <c r="H776" s="4">
        <v>2.5185150999999999E-3</v>
      </c>
      <c r="I776" s="4" t="s">
        <v>4</v>
      </c>
      <c r="O776" s="3"/>
      <c r="P776" s="4" t="s">
        <v>813</v>
      </c>
      <c r="Q776" s="4">
        <v>0</v>
      </c>
      <c r="R776" s="4" t="s">
        <v>4</v>
      </c>
    </row>
    <row r="777" spans="1:18" ht="17.25" thickBot="1">
      <c r="A777" s="3"/>
      <c r="B777" s="4" t="s">
        <v>814</v>
      </c>
      <c r="C777" s="4">
        <v>0</v>
      </c>
      <c r="D777" s="4" t="s">
        <v>4</v>
      </c>
      <c r="F777" s="3"/>
      <c r="G777" s="4" t="s">
        <v>814</v>
      </c>
      <c r="H777" s="4">
        <v>3.7583850800000001E-3</v>
      </c>
      <c r="I777" s="4" t="s">
        <v>4</v>
      </c>
      <c r="O777" s="3"/>
      <c r="P777" s="4" t="s">
        <v>814</v>
      </c>
      <c r="Q777" s="4">
        <v>0</v>
      </c>
      <c r="R777" s="4" t="s">
        <v>4</v>
      </c>
    </row>
    <row r="778" spans="1:18" ht="17.25" thickBot="1">
      <c r="A778" s="3"/>
      <c r="B778" s="4" t="s">
        <v>815</v>
      </c>
      <c r="C778" s="4">
        <v>0</v>
      </c>
      <c r="D778" s="4" t="s">
        <v>4</v>
      </c>
      <c r="F778" s="3"/>
      <c r="G778" s="4" t="s">
        <v>815</v>
      </c>
      <c r="H778" s="4">
        <v>5.0012520500000001E-3</v>
      </c>
      <c r="I778" s="4" t="s">
        <v>4</v>
      </c>
      <c r="O778" s="3"/>
      <c r="P778" s="4" t="s">
        <v>815</v>
      </c>
      <c r="Q778" s="4">
        <v>0</v>
      </c>
      <c r="R778" s="4" t="s">
        <v>4</v>
      </c>
    </row>
    <row r="779" spans="1:18" ht="17.25" thickBot="1">
      <c r="A779" s="3"/>
      <c r="B779" s="4" t="s">
        <v>816</v>
      </c>
      <c r="C779" s="4">
        <v>0</v>
      </c>
      <c r="D779" s="4" t="s">
        <v>4</v>
      </c>
      <c r="F779" s="3"/>
      <c r="G779" s="4" t="s">
        <v>816</v>
      </c>
      <c r="H779" s="4">
        <v>6.3557433899999998E-3</v>
      </c>
      <c r="I779" s="4" t="s">
        <v>4</v>
      </c>
      <c r="O779" s="3"/>
      <c r="P779" s="4" t="s">
        <v>816</v>
      </c>
      <c r="Q779" s="4">
        <v>0</v>
      </c>
      <c r="R779" s="4" t="s">
        <v>4</v>
      </c>
    </row>
    <row r="780" spans="1:18" ht="17.25" thickBot="1">
      <c r="A780" s="3"/>
      <c r="B780" s="4" t="s">
        <v>817</v>
      </c>
      <c r="C780" s="4">
        <v>0</v>
      </c>
      <c r="D780" s="4" t="s">
        <v>4</v>
      </c>
      <c r="F780" s="3"/>
      <c r="G780" s="4" t="s">
        <v>817</v>
      </c>
      <c r="H780" s="4">
        <v>7.7219814999999999E-3</v>
      </c>
      <c r="I780" s="4" t="s">
        <v>4</v>
      </c>
      <c r="O780" s="3"/>
      <c r="P780" s="4" t="s">
        <v>817</v>
      </c>
      <c r="Q780" s="4">
        <v>0</v>
      </c>
      <c r="R780" s="4" t="s">
        <v>4</v>
      </c>
    </row>
    <row r="781" spans="1:18" ht="17.25" thickBot="1">
      <c r="A781" s="3"/>
      <c r="B781" s="4" t="s">
        <v>818</v>
      </c>
      <c r="C781" s="4">
        <v>0</v>
      </c>
      <c r="D781" s="4" t="s">
        <v>4</v>
      </c>
      <c r="F781" s="3"/>
      <c r="G781" s="4" t="s">
        <v>818</v>
      </c>
      <c r="H781" s="4">
        <v>7.8253997499999998E-3</v>
      </c>
      <c r="I781" s="4" t="s">
        <v>4</v>
      </c>
      <c r="O781" s="3"/>
      <c r="P781" s="4" t="s">
        <v>818</v>
      </c>
      <c r="Q781" s="4">
        <v>0</v>
      </c>
      <c r="R781" s="4" t="s">
        <v>4</v>
      </c>
    </row>
    <row r="782" spans="1:18" ht="17.25" thickBot="1">
      <c r="A782" s="3"/>
      <c r="B782" s="4" t="s">
        <v>819</v>
      </c>
      <c r="C782" s="4">
        <v>0</v>
      </c>
      <c r="D782" s="4" t="s">
        <v>4</v>
      </c>
      <c r="F782" s="3"/>
      <c r="G782" s="4" t="s">
        <v>819</v>
      </c>
      <c r="H782" s="4">
        <v>6.5626264500000002E-3</v>
      </c>
      <c r="I782" s="4" t="s">
        <v>4</v>
      </c>
      <c r="O782" s="3"/>
      <c r="P782" s="4" t="s">
        <v>819</v>
      </c>
      <c r="Q782" s="4">
        <v>0</v>
      </c>
      <c r="R782" s="4" t="s">
        <v>4</v>
      </c>
    </row>
    <row r="783" spans="1:18" ht="17.25" thickBot="1">
      <c r="A783" s="3"/>
      <c r="B783" s="4" t="s">
        <v>820</v>
      </c>
      <c r="C783" s="4">
        <v>0</v>
      </c>
      <c r="D783" s="4" t="s">
        <v>4</v>
      </c>
      <c r="F783" s="3"/>
      <c r="G783" s="4" t="s">
        <v>820</v>
      </c>
      <c r="H783" s="4">
        <v>5.3043938200000003E-3</v>
      </c>
      <c r="I783" s="4" t="s">
        <v>4</v>
      </c>
      <c r="O783" s="3"/>
      <c r="P783" s="4" t="s">
        <v>820</v>
      </c>
      <c r="Q783" s="4">
        <v>0</v>
      </c>
      <c r="R783" s="4" t="s">
        <v>4</v>
      </c>
    </row>
    <row r="784" spans="1:18" ht="17.25" thickBot="1">
      <c r="A784" s="3"/>
      <c r="B784" s="4" t="s">
        <v>821</v>
      </c>
      <c r="C784" s="4">
        <v>0</v>
      </c>
      <c r="D784" s="4" t="s">
        <v>4</v>
      </c>
      <c r="F784" s="3"/>
      <c r="G784" s="4" t="s">
        <v>821</v>
      </c>
      <c r="H784" s="4">
        <v>4.0662065099999999E-3</v>
      </c>
      <c r="I784" s="4" t="s">
        <v>4</v>
      </c>
      <c r="O784" s="3"/>
      <c r="P784" s="4" t="s">
        <v>821</v>
      </c>
      <c r="Q784" s="4">
        <v>0</v>
      </c>
      <c r="R784" s="4" t="s">
        <v>4</v>
      </c>
    </row>
    <row r="785" spans="1:18" ht="17.25" thickBot="1">
      <c r="A785" s="3"/>
      <c r="B785" s="4" t="s">
        <v>822</v>
      </c>
      <c r="C785" s="4">
        <v>0</v>
      </c>
      <c r="D785" s="4" t="s">
        <v>4</v>
      </c>
      <c r="F785" s="3"/>
      <c r="G785" s="4" t="s">
        <v>822</v>
      </c>
      <c r="H785" s="4">
        <v>2.7162679500000002E-3</v>
      </c>
      <c r="I785" s="4" t="s">
        <v>4</v>
      </c>
      <c r="O785" s="3"/>
      <c r="P785" s="4" t="s">
        <v>822</v>
      </c>
      <c r="Q785" s="4">
        <v>0</v>
      </c>
      <c r="R785" s="4" t="s">
        <v>4</v>
      </c>
    </row>
    <row r="786" spans="1:18" ht="17.25" thickBot="1">
      <c r="A786" s="3"/>
      <c r="B786" s="4" t="s">
        <v>823</v>
      </c>
      <c r="C786" s="4">
        <v>0</v>
      </c>
      <c r="D786" s="4" t="s">
        <v>4</v>
      </c>
      <c r="F786" s="3"/>
      <c r="G786" s="4" t="s">
        <v>823</v>
      </c>
      <c r="H786" s="4">
        <v>1.3646492699999999E-3</v>
      </c>
      <c r="I786" s="4" t="s">
        <v>4</v>
      </c>
      <c r="O786" s="3"/>
      <c r="P786" s="4" t="s">
        <v>823</v>
      </c>
      <c r="Q786" s="4">
        <v>0</v>
      </c>
      <c r="R786" s="4" t="s">
        <v>4</v>
      </c>
    </row>
    <row r="787" spans="1:18" ht="17.25" thickBot="1">
      <c r="A787" s="3"/>
      <c r="B787" s="4" t="s">
        <v>824</v>
      </c>
      <c r="C787" s="4">
        <v>0</v>
      </c>
      <c r="D787" s="4" t="s">
        <v>4</v>
      </c>
      <c r="F787" s="3"/>
      <c r="G787" s="4" t="s">
        <v>824</v>
      </c>
      <c r="H787" s="4">
        <v>0</v>
      </c>
      <c r="I787" s="4" t="s">
        <v>4</v>
      </c>
      <c r="O787" s="3"/>
      <c r="P787" s="4" t="s">
        <v>824</v>
      </c>
      <c r="Q787" s="4">
        <v>0</v>
      </c>
      <c r="R787" s="4" t="s">
        <v>4</v>
      </c>
    </row>
    <row r="788" spans="1:18" ht="17.25" thickBot="1">
      <c r="A788" s="3"/>
      <c r="B788" s="4" t="s">
        <v>825</v>
      </c>
      <c r="C788" s="4">
        <v>0</v>
      </c>
      <c r="D788" s="4" t="s">
        <v>4</v>
      </c>
      <c r="F788" s="3"/>
      <c r="G788" s="4" t="s">
        <v>825</v>
      </c>
      <c r="H788" s="4">
        <v>0</v>
      </c>
      <c r="I788" s="4" t="s">
        <v>4</v>
      </c>
      <c r="O788" s="3"/>
      <c r="P788" s="4" t="s">
        <v>825</v>
      </c>
      <c r="Q788" s="4">
        <v>0</v>
      </c>
      <c r="R788" s="4" t="s">
        <v>4</v>
      </c>
    </row>
    <row r="789" spans="1:18" ht="17.25" thickBot="1">
      <c r="A789" s="3"/>
      <c r="B789" s="4" t="s">
        <v>826</v>
      </c>
      <c r="C789" s="4">
        <v>0</v>
      </c>
      <c r="D789" s="4" t="s">
        <v>4</v>
      </c>
      <c r="F789" s="3"/>
      <c r="G789" s="4" t="s">
        <v>826</v>
      </c>
      <c r="H789" s="4">
        <v>0</v>
      </c>
      <c r="I789" s="4" t="s">
        <v>4</v>
      </c>
      <c r="O789" s="3"/>
      <c r="P789" s="4" t="s">
        <v>826</v>
      </c>
      <c r="Q789" s="4">
        <v>0</v>
      </c>
      <c r="R789" s="4" t="s">
        <v>4</v>
      </c>
    </row>
    <row r="790" spans="1:18" ht="17.25" thickBot="1">
      <c r="A790" s="3"/>
      <c r="B790" s="4" t="s">
        <v>827</v>
      </c>
      <c r="C790" s="4">
        <v>0</v>
      </c>
      <c r="D790" s="4" t="s">
        <v>4</v>
      </c>
      <c r="F790" s="3"/>
      <c r="G790" s="4" t="s">
        <v>827</v>
      </c>
      <c r="H790" s="4">
        <v>0</v>
      </c>
      <c r="I790" s="4" t="s">
        <v>4</v>
      </c>
      <c r="O790" s="3"/>
      <c r="P790" s="4" t="s">
        <v>827</v>
      </c>
      <c r="Q790" s="4">
        <v>0</v>
      </c>
      <c r="R790" s="4" t="s">
        <v>4</v>
      </c>
    </row>
    <row r="791" spans="1:18" ht="17.25" thickBot="1">
      <c r="A791" s="3"/>
      <c r="B791" s="4" t="s">
        <v>828</v>
      </c>
      <c r="C791" s="4">
        <v>0</v>
      </c>
      <c r="D791" s="4" t="s">
        <v>4</v>
      </c>
      <c r="F791" s="3"/>
      <c r="G791" s="4" t="s">
        <v>828</v>
      </c>
      <c r="H791" s="4">
        <v>0</v>
      </c>
      <c r="I791" s="4" t="s">
        <v>4</v>
      </c>
      <c r="O791" s="3"/>
      <c r="P791" s="4" t="s">
        <v>828</v>
      </c>
      <c r="Q791" s="4">
        <v>0</v>
      </c>
      <c r="R791" s="4" t="s">
        <v>4</v>
      </c>
    </row>
    <row r="792" spans="1:18" ht="17.25" thickBot="1">
      <c r="A792" s="3"/>
      <c r="B792" s="4" t="s">
        <v>829</v>
      </c>
      <c r="C792" s="4">
        <v>0</v>
      </c>
      <c r="D792" s="4" t="s">
        <v>4</v>
      </c>
      <c r="F792" s="3"/>
      <c r="G792" s="4" t="s">
        <v>829</v>
      </c>
      <c r="H792" s="4">
        <v>0</v>
      </c>
      <c r="I792" s="4" t="s">
        <v>4</v>
      </c>
      <c r="O792" s="3"/>
      <c r="P792" s="4" t="s">
        <v>829</v>
      </c>
      <c r="Q792" s="4">
        <v>0</v>
      </c>
      <c r="R792" s="4" t="s">
        <v>4</v>
      </c>
    </row>
    <row r="793" spans="1:18" ht="17.25" thickBot="1">
      <c r="A793" s="3"/>
      <c r="B793" s="4" t="s">
        <v>830</v>
      </c>
      <c r="C793" s="4">
        <v>0</v>
      </c>
      <c r="D793" s="4" t="s">
        <v>4</v>
      </c>
      <c r="F793" s="3"/>
      <c r="G793" s="4" t="s">
        <v>830</v>
      </c>
      <c r="H793" s="4">
        <v>0</v>
      </c>
      <c r="I793" s="4" t="s">
        <v>4</v>
      </c>
      <c r="O793" s="3"/>
      <c r="P793" s="4" t="s">
        <v>830</v>
      </c>
      <c r="Q793" s="4">
        <v>0</v>
      </c>
      <c r="R793" s="4" t="s">
        <v>4</v>
      </c>
    </row>
    <row r="794" spans="1:18" ht="17.25" thickBot="1">
      <c r="A794" s="3"/>
      <c r="B794" s="4" t="s">
        <v>831</v>
      </c>
      <c r="C794" s="4">
        <v>0</v>
      </c>
      <c r="D794" s="4" t="s">
        <v>4</v>
      </c>
      <c r="F794" s="3"/>
      <c r="G794" s="4" t="s">
        <v>831</v>
      </c>
      <c r="H794" s="4">
        <v>0</v>
      </c>
      <c r="I794" s="4" t="s">
        <v>4</v>
      </c>
      <c r="O794" s="3"/>
      <c r="P794" s="4" t="s">
        <v>831</v>
      </c>
      <c r="Q794" s="4">
        <v>0</v>
      </c>
      <c r="R794" s="4" t="s">
        <v>4</v>
      </c>
    </row>
    <row r="795" spans="1:18" ht="17.25" thickBot="1">
      <c r="A795" s="3"/>
      <c r="B795" s="4" t="s">
        <v>832</v>
      </c>
      <c r="C795" s="4">
        <v>0</v>
      </c>
      <c r="D795" s="4" t="s">
        <v>4</v>
      </c>
      <c r="F795" s="3"/>
      <c r="G795" s="4" t="s">
        <v>832</v>
      </c>
      <c r="H795" s="4">
        <v>0</v>
      </c>
      <c r="I795" s="4" t="s">
        <v>4</v>
      </c>
      <c r="O795" s="3"/>
      <c r="P795" s="4" t="s">
        <v>832</v>
      </c>
      <c r="Q795" s="4">
        <v>0</v>
      </c>
      <c r="R795" s="4" t="s">
        <v>4</v>
      </c>
    </row>
    <row r="796" spans="1:18" ht="17.25" thickBot="1">
      <c r="A796" s="3"/>
      <c r="B796" s="4" t="s">
        <v>833</v>
      </c>
      <c r="C796" s="4">
        <v>0</v>
      </c>
      <c r="D796" s="4" t="s">
        <v>4</v>
      </c>
      <c r="F796" s="3"/>
      <c r="G796" s="4" t="s">
        <v>833</v>
      </c>
      <c r="H796" s="4">
        <v>0</v>
      </c>
      <c r="I796" s="4" t="s">
        <v>4</v>
      </c>
      <c r="O796" s="3"/>
      <c r="P796" s="4" t="s">
        <v>833</v>
      </c>
      <c r="Q796" s="4">
        <v>0</v>
      </c>
      <c r="R796" s="4" t="s">
        <v>4</v>
      </c>
    </row>
    <row r="797" spans="1:18" ht="17.25" thickBot="1">
      <c r="A797" s="3"/>
      <c r="B797" s="4" t="s">
        <v>834</v>
      </c>
      <c r="C797" s="4">
        <v>0</v>
      </c>
      <c r="D797" s="4" t="s">
        <v>4</v>
      </c>
      <c r="F797" s="3"/>
      <c r="G797" s="4" t="s">
        <v>834</v>
      </c>
      <c r="H797" s="4">
        <v>0</v>
      </c>
      <c r="I797" s="4" t="s">
        <v>4</v>
      </c>
      <c r="O797" s="3"/>
      <c r="P797" s="4" t="s">
        <v>834</v>
      </c>
      <c r="Q797" s="4">
        <v>0</v>
      </c>
      <c r="R797" s="4" t="s">
        <v>4</v>
      </c>
    </row>
    <row r="798" spans="1:18" ht="17.25" thickBot="1">
      <c r="A798" s="3"/>
      <c r="B798" s="4" t="s">
        <v>835</v>
      </c>
      <c r="C798" s="4">
        <v>0</v>
      </c>
      <c r="D798" s="4" t="s">
        <v>4</v>
      </c>
      <c r="F798" s="3"/>
      <c r="G798" s="4" t="s">
        <v>835</v>
      </c>
      <c r="H798" s="4">
        <v>0</v>
      </c>
      <c r="I798" s="4" t="s">
        <v>4</v>
      </c>
      <c r="O798" s="3"/>
      <c r="P798" s="4" t="s">
        <v>835</v>
      </c>
      <c r="Q798" s="4">
        <v>0</v>
      </c>
      <c r="R798" s="4" t="s">
        <v>4</v>
      </c>
    </row>
    <row r="799" spans="1:18" ht="17.25" thickBot="1">
      <c r="A799" s="3"/>
      <c r="B799" s="4" t="s">
        <v>836</v>
      </c>
      <c r="C799" s="4">
        <v>0</v>
      </c>
      <c r="D799" s="4" t="s">
        <v>4</v>
      </c>
      <c r="F799" s="3"/>
      <c r="G799" s="4" t="s">
        <v>836</v>
      </c>
      <c r="H799" s="4">
        <v>0</v>
      </c>
      <c r="I799" s="4" t="s">
        <v>4</v>
      </c>
      <c r="O799" s="3"/>
      <c r="P799" s="4" t="s">
        <v>836</v>
      </c>
      <c r="Q799" s="4">
        <v>0</v>
      </c>
      <c r="R799" s="4" t="s">
        <v>4</v>
      </c>
    </row>
    <row r="800" spans="1:18" ht="17.25" thickBot="1">
      <c r="A800" s="3"/>
      <c r="B800" s="4" t="s">
        <v>837</v>
      </c>
      <c r="C800" s="4">
        <v>0</v>
      </c>
      <c r="D800" s="4" t="s">
        <v>4</v>
      </c>
      <c r="F800" s="3"/>
      <c r="G800" s="4" t="s">
        <v>837</v>
      </c>
      <c r="H800" s="4">
        <v>0</v>
      </c>
      <c r="I800" s="4" t="s">
        <v>4</v>
      </c>
      <c r="O800" s="3"/>
      <c r="P800" s="4" t="s">
        <v>837</v>
      </c>
      <c r="Q800" s="4">
        <v>0</v>
      </c>
      <c r="R800" s="4" t="s">
        <v>4</v>
      </c>
    </row>
    <row r="801" spans="1:18" ht="17.25" thickBot="1">
      <c r="A801" s="3"/>
      <c r="B801" s="4" t="s">
        <v>838</v>
      </c>
      <c r="C801" s="4">
        <v>0</v>
      </c>
      <c r="D801" s="4" t="s">
        <v>4</v>
      </c>
      <c r="F801" s="3"/>
      <c r="G801" s="4" t="s">
        <v>838</v>
      </c>
      <c r="H801" s="4">
        <v>5.8187781800000003E-3</v>
      </c>
      <c r="I801" s="4" t="s">
        <v>4</v>
      </c>
      <c r="O801" s="3"/>
      <c r="P801" s="4" t="s">
        <v>838</v>
      </c>
      <c r="Q801" s="4">
        <v>0</v>
      </c>
      <c r="R801" s="4" t="s">
        <v>4</v>
      </c>
    </row>
    <row r="802" spans="1:18" ht="17.25" thickBot="1">
      <c r="A802" s="3"/>
      <c r="B802" s="4" t="s">
        <v>839</v>
      </c>
      <c r="C802" s="4">
        <v>0</v>
      </c>
      <c r="D802" s="4" t="s">
        <v>4</v>
      </c>
      <c r="F802" s="3"/>
      <c r="G802" s="4" t="s">
        <v>839</v>
      </c>
      <c r="H802" s="4">
        <v>1.2405505400000001E-2</v>
      </c>
      <c r="I802" s="4" t="s">
        <v>4</v>
      </c>
      <c r="O802" s="3"/>
      <c r="P802" s="4" t="s">
        <v>839</v>
      </c>
      <c r="Q802" s="4">
        <v>0</v>
      </c>
      <c r="R802" s="4" t="s">
        <v>4</v>
      </c>
    </row>
    <row r="803" spans="1:18" ht="17.25" thickBot="1">
      <c r="A803" s="3"/>
      <c r="B803" s="4" t="s">
        <v>840</v>
      </c>
      <c r="C803" s="4">
        <v>0</v>
      </c>
      <c r="D803" s="4" t="s">
        <v>4</v>
      </c>
      <c r="F803" s="3"/>
      <c r="G803" s="4" t="s">
        <v>840</v>
      </c>
      <c r="H803" s="4">
        <v>1.9959576400000002E-2</v>
      </c>
      <c r="I803" s="4" t="s">
        <v>4</v>
      </c>
      <c r="O803" s="3"/>
      <c r="P803" s="4" t="s">
        <v>840</v>
      </c>
      <c r="Q803" s="4">
        <v>0</v>
      </c>
      <c r="R803" s="4" t="s">
        <v>4</v>
      </c>
    </row>
    <row r="804" spans="1:18" ht="17.25" thickBot="1">
      <c r="A804" s="3"/>
      <c r="B804" s="4" t="s">
        <v>841</v>
      </c>
      <c r="C804" s="4">
        <v>0</v>
      </c>
      <c r="D804" s="4" t="s">
        <v>4</v>
      </c>
      <c r="F804" s="3"/>
      <c r="G804" s="4" t="s">
        <v>841</v>
      </c>
      <c r="H804" s="4">
        <v>2.8032477900000002E-2</v>
      </c>
      <c r="I804" s="4" t="s">
        <v>4</v>
      </c>
      <c r="O804" s="3"/>
      <c r="P804" s="4" t="s">
        <v>841</v>
      </c>
      <c r="Q804" s="4">
        <v>0</v>
      </c>
      <c r="R804" s="4" t="s">
        <v>4</v>
      </c>
    </row>
    <row r="805" spans="1:18" ht="17.25" thickBot="1">
      <c r="A805" s="3"/>
      <c r="B805" s="4" t="s">
        <v>842</v>
      </c>
      <c r="C805" s="4">
        <v>0</v>
      </c>
      <c r="D805" s="4" t="s">
        <v>4</v>
      </c>
      <c r="F805" s="3"/>
      <c r="G805" s="4" t="s">
        <v>842</v>
      </c>
      <c r="H805" s="4">
        <v>3.42398509E-2</v>
      </c>
      <c r="I805" s="4" t="s">
        <v>4</v>
      </c>
      <c r="O805" s="3"/>
      <c r="P805" s="4" t="s">
        <v>842</v>
      </c>
      <c r="Q805" s="4">
        <v>0</v>
      </c>
      <c r="R805" s="4" t="s">
        <v>4</v>
      </c>
    </row>
    <row r="806" spans="1:18" ht="17.25" thickBot="1">
      <c r="A806" s="3"/>
      <c r="B806" s="4" t="s">
        <v>843</v>
      </c>
      <c r="C806" s="4">
        <v>0</v>
      </c>
      <c r="D806" s="4" t="s">
        <v>4</v>
      </c>
      <c r="F806" s="3"/>
      <c r="G806" s="4" t="s">
        <v>843</v>
      </c>
      <c r="H806" s="4">
        <v>3.5793635999999997E-2</v>
      </c>
      <c r="I806" s="4" t="s">
        <v>4</v>
      </c>
      <c r="O806" s="3"/>
      <c r="P806" s="4" t="s">
        <v>843</v>
      </c>
      <c r="Q806" s="4">
        <v>0</v>
      </c>
      <c r="R806" s="4" t="s">
        <v>4</v>
      </c>
    </row>
    <row r="807" spans="1:18" ht="17.25" thickBot="1">
      <c r="A807" s="3"/>
      <c r="B807" s="4" t="s">
        <v>844</v>
      </c>
      <c r="C807" s="4">
        <v>0</v>
      </c>
      <c r="D807" s="4" t="s">
        <v>4</v>
      </c>
      <c r="F807" s="3"/>
      <c r="G807" s="4" t="s">
        <v>844</v>
      </c>
      <c r="H807" s="4">
        <v>3.7501707699999998E-2</v>
      </c>
      <c r="I807" s="4" t="s">
        <v>4</v>
      </c>
      <c r="O807" s="3"/>
      <c r="P807" s="4" t="s">
        <v>844</v>
      </c>
      <c r="Q807" s="4">
        <v>0</v>
      </c>
      <c r="R807" s="4" t="s">
        <v>4</v>
      </c>
    </row>
    <row r="808" spans="1:18" ht="17.25" thickBot="1">
      <c r="A808" s="3"/>
      <c r="B808" s="4" t="s">
        <v>845</v>
      </c>
      <c r="C808" s="4">
        <v>0</v>
      </c>
      <c r="D808" s="4" t="s">
        <v>4</v>
      </c>
      <c r="F808" s="3"/>
      <c r="G808" s="4" t="s">
        <v>845</v>
      </c>
      <c r="H808" s="4">
        <v>3.90651822E-2</v>
      </c>
      <c r="I808" s="4" t="s">
        <v>4</v>
      </c>
      <c r="O808" s="3"/>
      <c r="P808" s="4" t="s">
        <v>845</v>
      </c>
      <c r="Q808" s="4">
        <v>0</v>
      </c>
      <c r="R808" s="4" t="s">
        <v>4</v>
      </c>
    </row>
    <row r="809" spans="1:18" ht="17.25" thickBot="1">
      <c r="A809" s="3"/>
      <c r="B809" s="4" t="s">
        <v>846</v>
      </c>
      <c r="C809" s="4">
        <v>0</v>
      </c>
      <c r="D809" s="4" t="s">
        <v>4</v>
      </c>
      <c r="F809" s="3"/>
      <c r="G809" s="4" t="s">
        <v>846</v>
      </c>
      <c r="H809" s="4">
        <v>4.0387366000000001E-2</v>
      </c>
      <c r="I809" s="4" t="s">
        <v>4</v>
      </c>
      <c r="O809" s="3"/>
      <c r="P809" s="4" t="s">
        <v>846</v>
      </c>
      <c r="Q809" s="4">
        <v>0</v>
      </c>
      <c r="R809" s="4" t="s">
        <v>4</v>
      </c>
    </row>
    <row r="810" spans="1:18" ht="17.25" thickBot="1">
      <c r="A810" s="3"/>
      <c r="B810" s="4" t="s">
        <v>847</v>
      </c>
      <c r="C810" s="4">
        <v>0</v>
      </c>
      <c r="D810" s="4" t="s">
        <v>4</v>
      </c>
      <c r="F810" s="3"/>
      <c r="G810" s="4" t="s">
        <v>847</v>
      </c>
      <c r="H810" s="4">
        <v>5.6759383500000003E-2</v>
      </c>
      <c r="I810" s="4" t="s">
        <v>4</v>
      </c>
      <c r="O810" s="3"/>
      <c r="P810" s="4" t="s">
        <v>847</v>
      </c>
      <c r="Q810" s="4">
        <v>0</v>
      </c>
      <c r="R810" s="4" t="s">
        <v>4</v>
      </c>
    </row>
    <row r="811" spans="1:18" ht="17.25" thickBot="1">
      <c r="A811" s="3"/>
      <c r="B811" s="4" t="s">
        <v>848</v>
      </c>
      <c r="C811" s="4">
        <v>0</v>
      </c>
      <c r="D811" s="4" t="s">
        <v>4</v>
      </c>
      <c r="F811" s="3"/>
      <c r="G811" s="4" t="s">
        <v>848</v>
      </c>
      <c r="H811" s="4">
        <v>8.9269764700000004E-2</v>
      </c>
      <c r="I811" s="4" t="s">
        <v>4</v>
      </c>
      <c r="O811" s="3"/>
      <c r="P811" s="4" t="s">
        <v>848</v>
      </c>
      <c r="Q811" s="4">
        <v>0</v>
      </c>
      <c r="R811" s="4" t="s">
        <v>4</v>
      </c>
    </row>
    <row r="812" spans="1:18" ht="17.25" thickBot="1">
      <c r="A812" s="3"/>
      <c r="B812" s="4" t="s">
        <v>849</v>
      </c>
      <c r="C812" s="4">
        <v>0</v>
      </c>
      <c r="D812" s="4" t="s">
        <v>4</v>
      </c>
      <c r="F812" s="3"/>
      <c r="G812" s="4" t="s">
        <v>849</v>
      </c>
      <c r="H812" s="4">
        <v>0.127605304</v>
      </c>
      <c r="I812" s="4" t="s">
        <v>4</v>
      </c>
      <c r="O812" s="3"/>
      <c r="P812" s="4" t="s">
        <v>849</v>
      </c>
      <c r="Q812" s="4">
        <v>0</v>
      </c>
      <c r="R812" s="4" t="s">
        <v>4</v>
      </c>
    </row>
    <row r="813" spans="1:18" ht="17.25" thickBot="1">
      <c r="A813" s="3"/>
      <c r="B813" s="4" t="s">
        <v>850</v>
      </c>
      <c r="C813" s="4">
        <v>0</v>
      </c>
      <c r="D813" s="4" t="s">
        <v>4</v>
      </c>
      <c r="F813" s="3"/>
      <c r="G813" s="4" t="s">
        <v>850</v>
      </c>
      <c r="H813" s="4">
        <v>0.16822899899999999</v>
      </c>
      <c r="I813" s="4" t="s">
        <v>4</v>
      </c>
      <c r="O813" s="3"/>
      <c r="P813" s="4" t="s">
        <v>850</v>
      </c>
      <c r="Q813" s="4">
        <v>0</v>
      </c>
      <c r="R813" s="4" t="s">
        <v>4</v>
      </c>
    </row>
    <row r="814" spans="1:18" ht="17.25" thickBot="1">
      <c r="A814" s="3"/>
      <c r="B814" s="4" t="s">
        <v>851</v>
      </c>
      <c r="C814" s="4">
        <v>0</v>
      </c>
      <c r="D814" s="4" t="s">
        <v>4</v>
      </c>
      <c r="F814" s="3"/>
      <c r="G814" s="4" t="s">
        <v>851</v>
      </c>
      <c r="H814" s="4">
        <v>0.20229499000000001</v>
      </c>
      <c r="I814" s="4" t="s">
        <v>4</v>
      </c>
      <c r="O814" s="3"/>
      <c r="P814" s="4" t="s">
        <v>851</v>
      </c>
      <c r="Q814" s="4">
        <v>0</v>
      </c>
      <c r="R814" s="4" t="s">
        <v>4</v>
      </c>
    </row>
    <row r="815" spans="1:18" ht="17.25" thickBot="1">
      <c r="A815" s="3"/>
      <c r="B815" s="4" t="s">
        <v>852</v>
      </c>
      <c r="C815" s="4">
        <v>0</v>
      </c>
      <c r="D815" s="4" t="s">
        <v>4</v>
      </c>
      <c r="F815" s="3"/>
      <c r="G815" s="4" t="s">
        <v>852</v>
      </c>
      <c r="H815" s="4">
        <v>0.21259719099999999</v>
      </c>
      <c r="I815" s="4" t="s">
        <v>4</v>
      </c>
      <c r="O815" s="3"/>
      <c r="P815" s="4" t="s">
        <v>852</v>
      </c>
      <c r="Q815" s="4">
        <v>0</v>
      </c>
      <c r="R815" s="4" t="s">
        <v>4</v>
      </c>
    </row>
    <row r="816" spans="1:18" ht="17.25" thickBot="1">
      <c r="A816" s="3"/>
      <c r="B816" s="4" t="s">
        <v>853</v>
      </c>
      <c r="C816" s="4">
        <v>0</v>
      </c>
      <c r="D816" s="4" t="s">
        <v>4</v>
      </c>
      <c r="F816" s="3"/>
      <c r="G816" s="4" t="s">
        <v>853</v>
      </c>
      <c r="H816" s="4">
        <v>0.19550567899999999</v>
      </c>
      <c r="I816" s="4" t="s">
        <v>4</v>
      </c>
      <c r="O816" s="3"/>
      <c r="P816" s="4" t="s">
        <v>853</v>
      </c>
      <c r="Q816" s="4">
        <v>0</v>
      </c>
      <c r="R816" s="4" t="s">
        <v>4</v>
      </c>
    </row>
    <row r="817" spans="1:18" ht="17.25" thickBot="1">
      <c r="A817" s="3"/>
      <c r="B817" s="4" t="s">
        <v>854</v>
      </c>
      <c r="C817" s="4">
        <v>0</v>
      </c>
      <c r="D817" s="4" t="s">
        <v>4</v>
      </c>
      <c r="F817" s="3"/>
      <c r="G817" s="4" t="s">
        <v>854</v>
      </c>
      <c r="H817" s="4">
        <v>0.16602487899999999</v>
      </c>
      <c r="I817" s="4" t="s">
        <v>4</v>
      </c>
      <c r="O817" s="3"/>
      <c r="P817" s="4" t="s">
        <v>854</v>
      </c>
      <c r="Q817" s="4">
        <v>0</v>
      </c>
      <c r="R817" s="4" t="s">
        <v>4</v>
      </c>
    </row>
    <row r="818" spans="1:18" ht="17.25" thickBot="1">
      <c r="A818" s="3"/>
      <c r="B818" s="4" t="s">
        <v>855</v>
      </c>
      <c r="C818" s="4">
        <v>0</v>
      </c>
      <c r="D818" s="4" t="s">
        <v>4</v>
      </c>
      <c r="F818" s="3"/>
      <c r="G818" s="4" t="s">
        <v>855</v>
      </c>
      <c r="H818" s="4">
        <v>0.135005072</v>
      </c>
      <c r="I818" s="4" t="s">
        <v>4</v>
      </c>
      <c r="O818" s="3"/>
      <c r="P818" s="4" t="s">
        <v>855</v>
      </c>
      <c r="Q818" s="4">
        <v>0</v>
      </c>
      <c r="R818" s="4" t="s">
        <v>4</v>
      </c>
    </row>
    <row r="819" spans="1:18" ht="17.25" thickBot="1">
      <c r="A819" s="3"/>
      <c r="B819" s="4" t="s">
        <v>856</v>
      </c>
      <c r="C819" s="4">
        <v>0</v>
      </c>
      <c r="D819" s="4" t="s">
        <v>4</v>
      </c>
      <c r="F819" s="3"/>
      <c r="G819" s="4" t="s">
        <v>856</v>
      </c>
      <c r="H819" s="4">
        <v>0.10581520899999999</v>
      </c>
      <c r="I819" s="4" t="s">
        <v>4</v>
      </c>
      <c r="O819" s="3"/>
      <c r="P819" s="4" t="s">
        <v>856</v>
      </c>
      <c r="Q819" s="4">
        <v>0</v>
      </c>
      <c r="R819" s="4" t="s">
        <v>4</v>
      </c>
    </row>
    <row r="820" spans="1:18" ht="17.25" thickBot="1">
      <c r="A820" s="3"/>
      <c r="B820" s="4" t="s">
        <v>857</v>
      </c>
      <c r="C820" s="4">
        <v>0</v>
      </c>
      <c r="D820" s="4" t="s">
        <v>4</v>
      </c>
      <c r="F820" s="3"/>
      <c r="G820" s="4" t="s">
        <v>857</v>
      </c>
      <c r="H820" s="4">
        <v>8.0677278300000002E-2</v>
      </c>
      <c r="I820" s="4" t="s">
        <v>4</v>
      </c>
      <c r="O820" s="3"/>
      <c r="P820" s="4" t="s">
        <v>857</v>
      </c>
      <c r="Q820" s="4">
        <v>0</v>
      </c>
      <c r="R820" s="4" t="s">
        <v>4</v>
      </c>
    </row>
    <row r="821" spans="1:18" ht="17.25" thickBot="1">
      <c r="A821" s="3"/>
      <c r="B821" s="4" t="s">
        <v>858</v>
      </c>
      <c r="C821" s="4">
        <v>0</v>
      </c>
      <c r="D821" s="4" t="s">
        <v>4</v>
      </c>
      <c r="F821" s="3"/>
      <c r="G821" s="4" t="s">
        <v>858</v>
      </c>
      <c r="H821" s="4">
        <v>6.0204893400000001E-2</v>
      </c>
      <c r="I821" s="4" t="s">
        <v>4</v>
      </c>
      <c r="O821" s="3"/>
      <c r="P821" s="4" t="s">
        <v>858</v>
      </c>
      <c r="Q821" s="4">
        <v>0</v>
      </c>
      <c r="R821" s="4" t="s">
        <v>4</v>
      </c>
    </row>
    <row r="822" spans="1:18" ht="17.25" thickBot="1">
      <c r="A822" s="3"/>
      <c r="B822" s="4" t="s">
        <v>859</v>
      </c>
      <c r="C822" s="4">
        <v>0</v>
      </c>
      <c r="D822" s="4" t="s">
        <v>4</v>
      </c>
      <c r="F822" s="3"/>
      <c r="G822" s="4" t="s">
        <v>859</v>
      </c>
      <c r="H822" s="4">
        <v>4.6797856700000001E-2</v>
      </c>
      <c r="I822" s="4" t="s">
        <v>4</v>
      </c>
      <c r="O822" s="3"/>
      <c r="P822" s="4" t="s">
        <v>859</v>
      </c>
      <c r="Q822" s="4">
        <v>0</v>
      </c>
      <c r="R822" s="4" t="s">
        <v>4</v>
      </c>
    </row>
    <row r="823" spans="1:18" ht="17.25" thickBot="1">
      <c r="A823" s="3"/>
      <c r="B823" s="4" t="s">
        <v>860</v>
      </c>
      <c r="C823" s="4">
        <v>0</v>
      </c>
      <c r="D823" s="4" t="s">
        <v>4</v>
      </c>
      <c r="F823" s="3"/>
      <c r="G823" s="4" t="s">
        <v>860</v>
      </c>
      <c r="H823" s="4">
        <v>3.2819569100000001E-2</v>
      </c>
      <c r="I823" s="4" t="s">
        <v>4</v>
      </c>
      <c r="O823" s="3"/>
      <c r="P823" s="4" t="s">
        <v>860</v>
      </c>
      <c r="Q823" s="4">
        <v>0</v>
      </c>
      <c r="R823" s="4" t="s">
        <v>4</v>
      </c>
    </row>
    <row r="824" spans="1:18" ht="17.25" thickBot="1">
      <c r="A824" s="3"/>
      <c r="B824" s="4" t="s">
        <v>861</v>
      </c>
      <c r="C824" s="4">
        <v>0</v>
      </c>
      <c r="D824" s="4" t="s">
        <v>4</v>
      </c>
      <c r="F824" s="3"/>
      <c r="G824" s="4" t="s">
        <v>861</v>
      </c>
      <c r="H824" s="4">
        <v>1.9061321400000001E-2</v>
      </c>
      <c r="I824" s="4" t="s">
        <v>4</v>
      </c>
      <c r="O824" s="3"/>
      <c r="P824" s="4" t="s">
        <v>861</v>
      </c>
      <c r="Q824" s="4">
        <v>0</v>
      </c>
      <c r="R824" s="4" t="s">
        <v>4</v>
      </c>
    </row>
    <row r="825" spans="1:18" ht="17.25" thickBot="1">
      <c r="A825" s="3"/>
      <c r="B825" s="4" t="s">
        <v>862</v>
      </c>
      <c r="C825" s="4">
        <v>0</v>
      </c>
      <c r="D825" s="4" t="s">
        <v>4</v>
      </c>
      <c r="F825" s="3"/>
      <c r="G825" s="4" t="s">
        <v>862</v>
      </c>
      <c r="H825" s="4">
        <v>8.1538530099999999E-3</v>
      </c>
      <c r="I825" s="4" t="s">
        <v>4</v>
      </c>
      <c r="O825" s="3"/>
      <c r="P825" s="4" t="s">
        <v>862</v>
      </c>
      <c r="Q825" s="4">
        <v>0</v>
      </c>
      <c r="R825" s="4" t="s">
        <v>4</v>
      </c>
    </row>
    <row r="826" spans="1:18" ht="17.25" thickBot="1">
      <c r="A826" s="3"/>
      <c r="B826" s="4" t="s">
        <v>863</v>
      </c>
      <c r="C826" s="4">
        <v>0</v>
      </c>
      <c r="D826" s="4" t="s">
        <v>4</v>
      </c>
      <c r="F826" s="3"/>
      <c r="G826" s="4" t="s">
        <v>863</v>
      </c>
      <c r="H826" s="4">
        <v>4.9390611200000002E-3</v>
      </c>
      <c r="I826" s="4" t="s">
        <v>4</v>
      </c>
      <c r="O826" s="3"/>
      <c r="P826" s="4" t="s">
        <v>863</v>
      </c>
      <c r="Q826" s="4">
        <v>0</v>
      </c>
      <c r="R826" s="4" t="s">
        <v>4</v>
      </c>
    </row>
    <row r="827" spans="1:18" ht="17.25" thickBot="1">
      <c r="A827" s="3"/>
      <c r="B827" s="4" t="s">
        <v>864</v>
      </c>
      <c r="C827" s="4">
        <v>0</v>
      </c>
      <c r="D827" s="4" t="s">
        <v>4</v>
      </c>
      <c r="F827" s="3"/>
      <c r="G827" s="4" t="s">
        <v>864</v>
      </c>
      <c r="H827" s="4">
        <v>3.7006903399999999E-3</v>
      </c>
      <c r="I827" s="4" t="s">
        <v>4</v>
      </c>
      <c r="O827" s="3"/>
      <c r="P827" s="4" t="s">
        <v>864</v>
      </c>
      <c r="Q827" s="4">
        <v>0</v>
      </c>
      <c r="R827" s="4" t="s">
        <v>4</v>
      </c>
    </row>
    <row r="828" spans="1:18" ht="17.25" thickBot="1">
      <c r="A828" s="3"/>
      <c r="B828" s="4" t="s">
        <v>865</v>
      </c>
      <c r="C828" s="4">
        <v>0</v>
      </c>
      <c r="D828" s="4" t="s">
        <v>4</v>
      </c>
      <c r="F828" s="3"/>
      <c r="G828" s="4" t="s">
        <v>865</v>
      </c>
      <c r="H828" s="4">
        <v>3.6587305399999998E-3</v>
      </c>
      <c r="I828" s="4" t="s">
        <v>4</v>
      </c>
      <c r="O828" s="3"/>
      <c r="P828" s="4" t="s">
        <v>865</v>
      </c>
      <c r="Q828" s="4">
        <v>0</v>
      </c>
      <c r="R828" s="4" t="s">
        <v>4</v>
      </c>
    </row>
    <row r="829" spans="1:18" ht="17.25" thickBot="1">
      <c r="A829" s="3"/>
      <c r="B829" s="4" t="s">
        <v>866</v>
      </c>
      <c r="C829" s="4">
        <v>0</v>
      </c>
      <c r="D829" s="4" t="s">
        <v>4</v>
      </c>
      <c r="F829" s="3"/>
      <c r="G829" s="4" t="s">
        <v>866</v>
      </c>
      <c r="H829" s="4">
        <v>3.6351280299999999E-3</v>
      </c>
      <c r="I829" s="4" t="s">
        <v>4</v>
      </c>
      <c r="O829" s="3"/>
      <c r="P829" s="4" t="s">
        <v>866</v>
      </c>
      <c r="Q829" s="4">
        <v>0</v>
      </c>
      <c r="R829" s="4" t="s">
        <v>4</v>
      </c>
    </row>
    <row r="830" spans="1:18" ht="17.25" thickBot="1">
      <c r="A830" s="3"/>
      <c r="B830" s="4" t="s">
        <v>867</v>
      </c>
      <c r="C830" s="4">
        <v>0</v>
      </c>
      <c r="D830" s="4" t="s">
        <v>4</v>
      </c>
      <c r="F830" s="3"/>
      <c r="G830" s="4" t="s">
        <v>867</v>
      </c>
      <c r="H830" s="4">
        <v>3.6208918299999999E-3</v>
      </c>
      <c r="I830" s="4" t="s">
        <v>4</v>
      </c>
      <c r="O830" s="3"/>
      <c r="P830" s="4" t="s">
        <v>867</v>
      </c>
      <c r="Q830" s="4">
        <v>0</v>
      </c>
      <c r="R830" s="4" t="s">
        <v>4</v>
      </c>
    </row>
    <row r="831" spans="1:18" ht="17.25" thickBot="1">
      <c r="A831" s="3"/>
      <c r="B831" s="4" t="s">
        <v>868</v>
      </c>
      <c r="C831" s="4">
        <v>0</v>
      </c>
      <c r="D831" s="4" t="s">
        <v>4</v>
      </c>
      <c r="F831" s="3"/>
      <c r="G831" s="4" t="s">
        <v>868</v>
      </c>
      <c r="H831" s="4">
        <v>4.8111216199999999E-3</v>
      </c>
      <c r="I831" s="4" t="s">
        <v>4</v>
      </c>
      <c r="O831" s="3"/>
      <c r="P831" s="4" t="s">
        <v>868</v>
      </c>
      <c r="Q831" s="4">
        <v>0</v>
      </c>
      <c r="R831" s="4" t="s">
        <v>4</v>
      </c>
    </row>
    <row r="832" spans="1:18" ht="17.25" thickBot="1">
      <c r="A832" s="3"/>
      <c r="B832" s="4" t="s">
        <v>869</v>
      </c>
      <c r="C832" s="4">
        <v>0</v>
      </c>
      <c r="D832" s="4" t="s">
        <v>4</v>
      </c>
      <c r="F832" s="3"/>
      <c r="G832" s="4" t="s">
        <v>869</v>
      </c>
      <c r="H832" s="4">
        <v>6.1003598399999998E-3</v>
      </c>
      <c r="I832" s="4" t="s">
        <v>4</v>
      </c>
      <c r="O832" s="3"/>
      <c r="P832" s="4" t="s">
        <v>869</v>
      </c>
      <c r="Q832" s="4">
        <v>0</v>
      </c>
      <c r="R832" s="4" t="s">
        <v>4</v>
      </c>
    </row>
    <row r="833" spans="1:18" ht="17.25" thickBot="1">
      <c r="A833" s="3"/>
      <c r="B833" s="4" t="s">
        <v>870</v>
      </c>
      <c r="C833" s="4">
        <v>0</v>
      </c>
      <c r="D833" s="4" t="s">
        <v>4</v>
      </c>
      <c r="F833" s="3"/>
      <c r="G833" s="4" t="s">
        <v>870</v>
      </c>
      <c r="H833" s="4">
        <v>7.4700466400000002E-3</v>
      </c>
      <c r="I833" s="4" t="s">
        <v>4</v>
      </c>
      <c r="O833" s="3"/>
      <c r="P833" s="4" t="s">
        <v>870</v>
      </c>
      <c r="Q833" s="4">
        <v>0</v>
      </c>
      <c r="R833" s="4" t="s">
        <v>4</v>
      </c>
    </row>
    <row r="834" spans="1:18" ht="17.25" thickBot="1">
      <c r="A834" s="3"/>
      <c r="B834" s="4" t="s">
        <v>871</v>
      </c>
      <c r="C834" s="4">
        <v>0</v>
      </c>
      <c r="D834" s="4" t="s">
        <v>4</v>
      </c>
      <c r="F834" s="3"/>
      <c r="G834" s="4" t="s">
        <v>871</v>
      </c>
      <c r="H834" s="4">
        <v>8.7799504399999999E-3</v>
      </c>
      <c r="I834" s="4" t="s">
        <v>4</v>
      </c>
      <c r="O834" s="3"/>
      <c r="P834" s="4" t="s">
        <v>871</v>
      </c>
      <c r="Q834" s="4">
        <v>0</v>
      </c>
      <c r="R834" s="4" t="s">
        <v>4</v>
      </c>
    </row>
    <row r="835" spans="1:18" ht="17.25" thickBot="1">
      <c r="A835" s="3"/>
      <c r="B835" s="4" t="s">
        <v>872</v>
      </c>
      <c r="C835" s="4">
        <v>0</v>
      </c>
      <c r="D835" s="4" t="s">
        <v>4</v>
      </c>
      <c r="F835" s="3"/>
      <c r="G835" s="4" t="s">
        <v>872</v>
      </c>
      <c r="H835" s="4">
        <v>1.0102641799999999E-2</v>
      </c>
      <c r="I835" s="4" t="s">
        <v>4</v>
      </c>
      <c r="O835" s="3"/>
      <c r="P835" s="4" t="s">
        <v>872</v>
      </c>
      <c r="Q835" s="4">
        <v>0</v>
      </c>
      <c r="R835" s="4" t="s">
        <v>4</v>
      </c>
    </row>
    <row r="836" spans="1:18" ht="17.25" thickBot="1">
      <c r="A836" s="3"/>
      <c r="B836" s="4" t="s">
        <v>873</v>
      </c>
      <c r="C836" s="4">
        <v>0</v>
      </c>
      <c r="D836" s="4" t="s">
        <v>4</v>
      </c>
      <c r="F836" s="3"/>
      <c r="G836" s="4" t="s">
        <v>873</v>
      </c>
      <c r="H836" s="4">
        <v>1.14999283E-2</v>
      </c>
      <c r="I836" s="4" t="s">
        <v>4</v>
      </c>
      <c r="O836" s="3"/>
      <c r="P836" s="4" t="s">
        <v>873</v>
      </c>
      <c r="Q836" s="4">
        <v>0</v>
      </c>
      <c r="R836" s="4" t="s">
        <v>4</v>
      </c>
    </row>
    <row r="837" spans="1:18" ht="17.25" thickBot="1">
      <c r="A837" s="3"/>
      <c r="B837" s="4" t="s">
        <v>874</v>
      </c>
      <c r="C837" s="4">
        <v>0</v>
      </c>
      <c r="D837" s="4" t="s">
        <v>4</v>
      </c>
      <c r="F837" s="3"/>
      <c r="G837" s="4" t="s">
        <v>874</v>
      </c>
      <c r="H837" s="4">
        <v>1.2886296E-2</v>
      </c>
      <c r="I837" s="4" t="s">
        <v>4</v>
      </c>
      <c r="O837" s="3"/>
      <c r="P837" s="4" t="s">
        <v>874</v>
      </c>
      <c r="Q837" s="4">
        <v>0</v>
      </c>
      <c r="R837" s="4" t="s">
        <v>4</v>
      </c>
    </row>
    <row r="838" spans="1:18" ht="17.25" thickBot="1">
      <c r="A838" s="3"/>
      <c r="B838" s="4" t="s">
        <v>875</v>
      </c>
      <c r="C838" s="4">
        <v>0</v>
      </c>
      <c r="D838" s="4" t="s">
        <v>4</v>
      </c>
      <c r="F838" s="3"/>
      <c r="G838" s="4" t="s">
        <v>875</v>
      </c>
      <c r="H838" s="4">
        <v>1.42298527E-2</v>
      </c>
      <c r="I838" s="4" t="s">
        <v>4</v>
      </c>
      <c r="O838" s="3"/>
      <c r="P838" s="4" t="s">
        <v>875</v>
      </c>
      <c r="Q838" s="4">
        <v>0</v>
      </c>
      <c r="R838" s="4" t="s">
        <v>4</v>
      </c>
    </row>
    <row r="839" spans="1:18" ht="17.25" thickBot="1">
      <c r="A839" s="3"/>
      <c r="B839" s="4" t="s">
        <v>876</v>
      </c>
      <c r="C839" s="4">
        <v>0</v>
      </c>
      <c r="D839" s="4" t="s">
        <v>4</v>
      </c>
      <c r="F839" s="3"/>
      <c r="G839" s="4" t="s">
        <v>876</v>
      </c>
      <c r="H839" s="4">
        <v>1.5510105499999999E-2</v>
      </c>
      <c r="I839" s="4" t="s">
        <v>4</v>
      </c>
      <c r="O839" s="3"/>
      <c r="P839" s="4" t="s">
        <v>876</v>
      </c>
      <c r="Q839" s="4">
        <v>0</v>
      </c>
      <c r="R839" s="4" t="s">
        <v>4</v>
      </c>
    </row>
    <row r="840" spans="1:18" ht="17.25" thickBot="1">
      <c r="A840" s="3"/>
      <c r="B840" s="4" t="s">
        <v>877</v>
      </c>
      <c r="C840" s="4">
        <v>0</v>
      </c>
      <c r="D840" s="4" t="s">
        <v>4</v>
      </c>
      <c r="F840" s="3"/>
      <c r="G840" s="4" t="s">
        <v>877</v>
      </c>
      <c r="H840" s="4">
        <v>1.67905018E-2</v>
      </c>
      <c r="I840" s="4" t="s">
        <v>4</v>
      </c>
      <c r="O840" s="3"/>
      <c r="P840" s="4" t="s">
        <v>877</v>
      </c>
      <c r="Q840" s="4">
        <v>0</v>
      </c>
      <c r="R840" s="4" t="s">
        <v>4</v>
      </c>
    </row>
    <row r="841" spans="1:18" ht="17.25" thickBot="1">
      <c r="A841" s="3"/>
      <c r="B841" s="4" t="s">
        <v>878</v>
      </c>
      <c r="C841" s="4">
        <v>6381.9706999999999</v>
      </c>
      <c r="D841" s="4" t="s">
        <v>4</v>
      </c>
      <c r="F841" s="3"/>
      <c r="G841" s="4" t="s">
        <v>878</v>
      </c>
      <c r="H841" s="4">
        <v>1.8124537499999999E-2</v>
      </c>
      <c r="I841" s="4" t="s">
        <v>4</v>
      </c>
      <c r="O841" s="3"/>
      <c r="P841" s="4" t="s">
        <v>878</v>
      </c>
      <c r="Q841" s="4">
        <v>0</v>
      </c>
      <c r="R841" s="4" t="s">
        <v>4</v>
      </c>
    </row>
    <row r="842" spans="1:18" ht="17.25" thickBot="1">
      <c r="A842" s="3"/>
      <c r="B842" s="4" t="s">
        <v>879</v>
      </c>
      <c r="C842" s="4">
        <v>6473.9706999999999</v>
      </c>
      <c r="D842" s="4" t="s">
        <v>4</v>
      </c>
      <c r="F842" s="3"/>
      <c r="G842" s="4" t="s">
        <v>879</v>
      </c>
      <c r="H842" s="4">
        <v>1.81629658E-2</v>
      </c>
      <c r="I842" s="4" t="s">
        <v>4</v>
      </c>
      <c r="O842" s="3"/>
      <c r="P842" s="4" t="s">
        <v>879</v>
      </c>
      <c r="Q842" s="4">
        <v>0</v>
      </c>
      <c r="R842" s="4" t="s">
        <v>4</v>
      </c>
    </row>
    <row r="843" spans="1:18" ht="17.25" thickBot="1">
      <c r="A843" s="3"/>
      <c r="B843" s="4" t="s">
        <v>880</v>
      </c>
      <c r="C843" s="4">
        <v>6473.9706999999999</v>
      </c>
      <c r="D843" s="4" t="s">
        <v>4</v>
      </c>
      <c r="F843" s="3"/>
      <c r="G843" s="4" t="s">
        <v>880</v>
      </c>
      <c r="H843" s="4">
        <v>1.81553289E-2</v>
      </c>
      <c r="I843" s="4" t="s">
        <v>4</v>
      </c>
      <c r="O843" s="3"/>
      <c r="P843" s="4" t="s">
        <v>880</v>
      </c>
      <c r="Q843" s="4">
        <v>0</v>
      </c>
      <c r="R843" s="4" t="s">
        <v>4</v>
      </c>
    </row>
    <row r="844" spans="1:18" ht="17.25" thickBot="1">
      <c r="A844" s="3"/>
      <c r="B844" s="4" t="s">
        <v>881</v>
      </c>
      <c r="C844" s="4">
        <v>6353.9706999999999</v>
      </c>
      <c r="D844" s="4" t="s">
        <v>4</v>
      </c>
      <c r="F844" s="3"/>
      <c r="G844" s="4" t="s">
        <v>881</v>
      </c>
      <c r="H844" s="4">
        <v>1.82529092E-2</v>
      </c>
      <c r="I844" s="4" t="s">
        <v>4</v>
      </c>
      <c r="O844" s="3"/>
      <c r="P844" s="4" t="s">
        <v>881</v>
      </c>
      <c r="Q844" s="4">
        <v>0</v>
      </c>
      <c r="R844" s="4" t="s">
        <v>4</v>
      </c>
    </row>
    <row r="845" spans="1:18" ht="17.25" thickBot="1">
      <c r="A845" s="3"/>
      <c r="B845" s="4" t="s">
        <v>882</v>
      </c>
      <c r="C845" s="4">
        <v>6768.9706999999999</v>
      </c>
      <c r="D845" s="4" t="s">
        <v>4</v>
      </c>
      <c r="F845" s="3"/>
      <c r="G845" s="4" t="s">
        <v>882</v>
      </c>
      <c r="H845" s="4">
        <v>1.83062386E-2</v>
      </c>
      <c r="I845" s="4" t="s">
        <v>4</v>
      </c>
      <c r="O845" s="3"/>
      <c r="P845" s="4" t="s">
        <v>882</v>
      </c>
      <c r="Q845" s="4">
        <v>0</v>
      </c>
      <c r="R845" s="4" t="s">
        <v>4</v>
      </c>
    </row>
    <row r="846" spans="1:18" ht="17.25" thickBot="1">
      <c r="A846" s="3"/>
      <c r="B846" s="4" t="s">
        <v>883</v>
      </c>
      <c r="C846" s="4">
        <v>6613.9706999999999</v>
      </c>
      <c r="D846" s="4" t="s">
        <v>4</v>
      </c>
      <c r="F846" s="3"/>
      <c r="G846" s="4" t="s">
        <v>883</v>
      </c>
      <c r="H846" s="4">
        <v>1.8270636E-2</v>
      </c>
      <c r="I846" s="4" t="s">
        <v>4</v>
      </c>
      <c r="O846" s="3"/>
      <c r="P846" s="4" t="s">
        <v>883</v>
      </c>
      <c r="Q846" s="4">
        <v>0</v>
      </c>
      <c r="R846" s="4" t="s">
        <v>4</v>
      </c>
    </row>
    <row r="847" spans="1:18" ht="17.25" thickBot="1">
      <c r="A847" s="3"/>
      <c r="B847" s="4" t="s">
        <v>884</v>
      </c>
      <c r="C847" s="4">
        <v>6399.9706999999999</v>
      </c>
      <c r="D847" s="4" t="s">
        <v>4</v>
      </c>
      <c r="F847" s="3"/>
      <c r="G847" s="4" t="s">
        <v>884</v>
      </c>
      <c r="H847" s="4">
        <v>1.8249381299999999E-2</v>
      </c>
      <c r="I847" s="4" t="s">
        <v>4</v>
      </c>
      <c r="O847" s="3"/>
      <c r="P847" s="4" t="s">
        <v>884</v>
      </c>
      <c r="Q847" s="4">
        <v>0</v>
      </c>
      <c r="R847" s="4" t="s">
        <v>4</v>
      </c>
    </row>
    <row r="848" spans="1:18" ht="17.25" thickBot="1">
      <c r="A848" s="3"/>
      <c r="B848" s="4" t="s">
        <v>885</v>
      </c>
      <c r="C848" s="4">
        <v>6669.9706999999999</v>
      </c>
      <c r="D848" s="4" t="s">
        <v>4</v>
      </c>
      <c r="F848" s="3"/>
      <c r="G848" s="4" t="s">
        <v>885</v>
      </c>
      <c r="H848" s="4">
        <v>1.82374064E-2</v>
      </c>
      <c r="I848" s="4" t="s">
        <v>4</v>
      </c>
      <c r="O848" s="3"/>
      <c r="P848" s="4" t="s">
        <v>885</v>
      </c>
      <c r="Q848" s="4">
        <v>0</v>
      </c>
      <c r="R848" s="4" t="s">
        <v>4</v>
      </c>
    </row>
    <row r="849" spans="1:18" ht="17.25" thickBot="1">
      <c r="A849" s="3"/>
      <c r="B849" s="4" t="s">
        <v>886</v>
      </c>
      <c r="C849" s="4">
        <v>6939.9706999999999</v>
      </c>
      <c r="D849" s="4" t="s">
        <v>4</v>
      </c>
      <c r="F849" s="3"/>
      <c r="G849" s="4" t="s">
        <v>886</v>
      </c>
      <c r="H849" s="4">
        <v>1.8185636000000002E-2</v>
      </c>
      <c r="I849" s="4" t="s">
        <v>4</v>
      </c>
      <c r="O849" s="3"/>
      <c r="P849" s="4" t="s">
        <v>886</v>
      </c>
      <c r="Q849" s="4">
        <v>0</v>
      </c>
      <c r="R849" s="4" t="s">
        <v>4</v>
      </c>
    </row>
    <row r="850" spans="1:18" ht="17.25" thickBot="1">
      <c r="A850" s="3"/>
      <c r="B850" s="4" t="s">
        <v>887</v>
      </c>
      <c r="C850" s="4">
        <v>6740.9706999999999</v>
      </c>
      <c r="D850" s="4" t="s">
        <v>4</v>
      </c>
      <c r="F850" s="3"/>
      <c r="G850" s="4" t="s">
        <v>887</v>
      </c>
      <c r="H850" s="4">
        <v>1.6882877800000001E-2</v>
      </c>
      <c r="I850" s="4" t="s">
        <v>4</v>
      </c>
      <c r="O850" s="3"/>
      <c r="P850" s="4" t="s">
        <v>887</v>
      </c>
      <c r="Q850" s="4">
        <v>0</v>
      </c>
      <c r="R850" s="4" t="s">
        <v>4</v>
      </c>
    </row>
    <row r="851" spans="1:18" ht="17.25" thickBot="1">
      <c r="A851" s="3"/>
      <c r="B851" s="4" t="s">
        <v>888</v>
      </c>
      <c r="C851" s="4">
        <v>6612.9706999999999</v>
      </c>
      <c r="D851" s="4" t="s">
        <v>4</v>
      </c>
      <c r="F851" s="3"/>
      <c r="G851" s="4" t="s">
        <v>888</v>
      </c>
      <c r="H851" s="4">
        <v>1.56159336E-2</v>
      </c>
      <c r="I851" s="4" t="s">
        <v>4</v>
      </c>
      <c r="O851" s="3"/>
      <c r="P851" s="4" t="s">
        <v>888</v>
      </c>
      <c r="Q851" s="4">
        <v>0</v>
      </c>
      <c r="R851" s="4" t="s">
        <v>4</v>
      </c>
    </row>
    <row r="852" spans="1:18" ht="17.25" thickBot="1">
      <c r="A852" s="3"/>
      <c r="B852" s="4" t="s">
        <v>889</v>
      </c>
      <c r="C852" s="4">
        <v>6383.9706999999999</v>
      </c>
      <c r="D852" s="4" t="s">
        <v>4</v>
      </c>
      <c r="F852" s="3"/>
      <c r="G852" s="4" t="s">
        <v>889</v>
      </c>
      <c r="H852" s="4">
        <v>1.4375565599999999E-2</v>
      </c>
      <c r="I852" s="4" t="s">
        <v>4</v>
      </c>
      <c r="O852" s="3"/>
      <c r="P852" s="4" t="s">
        <v>889</v>
      </c>
      <c r="Q852" s="4">
        <v>0</v>
      </c>
      <c r="R852" s="4" t="s">
        <v>4</v>
      </c>
    </row>
    <row r="853" spans="1:18" ht="17.25" thickBot="1">
      <c r="A853" s="3"/>
      <c r="B853" s="4" t="s">
        <v>890</v>
      </c>
      <c r="C853" s="4">
        <v>6546.9706999999999</v>
      </c>
      <c r="D853" s="4" t="s">
        <v>4</v>
      </c>
      <c r="F853" s="3"/>
      <c r="G853" s="4" t="s">
        <v>890</v>
      </c>
      <c r="H853" s="4">
        <v>1.3178295499999999E-2</v>
      </c>
      <c r="I853" s="4" t="s">
        <v>4</v>
      </c>
      <c r="O853" s="3"/>
      <c r="P853" s="4" t="s">
        <v>890</v>
      </c>
      <c r="Q853" s="4">
        <v>0</v>
      </c>
      <c r="R853" s="4" t="s">
        <v>4</v>
      </c>
    </row>
    <row r="854" spans="1:18" ht="17.25" thickBot="1">
      <c r="A854" s="3"/>
      <c r="B854" s="4" t="s">
        <v>891</v>
      </c>
      <c r="C854" s="4">
        <v>6701.9706999999999</v>
      </c>
      <c r="D854" s="4" t="s">
        <v>4</v>
      </c>
      <c r="F854" s="3"/>
      <c r="G854" s="4" t="s">
        <v>891</v>
      </c>
      <c r="H854" s="4">
        <v>1.19273039E-2</v>
      </c>
      <c r="I854" s="4" t="s">
        <v>4</v>
      </c>
      <c r="O854" s="3"/>
      <c r="P854" s="4" t="s">
        <v>891</v>
      </c>
      <c r="Q854" s="4">
        <v>0</v>
      </c>
      <c r="R854" s="4" t="s">
        <v>4</v>
      </c>
    </row>
    <row r="855" spans="1:18" ht="17.25" thickBot="1">
      <c r="A855" s="3"/>
      <c r="B855" s="4" t="s">
        <v>892</v>
      </c>
      <c r="C855" s="4">
        <v>6570.9706999999999</v>
      </c>
      <c r="D855" s="4" t="s">
        <v>4</v>
      </c>
      <c r="F855" s="3"/>
      <c r="G855" s="4" t="s">
        <v>892</v>
      </c>
      <c r="H855" s="4">
        <v>1.0537657000000001E-2</v>
      </c>
      <c r="I855" s="4" t="s">
        <v>4</v>
      </c>
      <c r="O855" s="3"/>
      <c r="P855" s="4" t="s">
        <v>892</v>
      </c>
      <c r="Q855" s="4">
        <v>0</v>
      </c>
      <c r="R855" s="4" t="s">
        <v>4</v>
      </c>
    </row>
    <row r="856" spans="1:18" ht="17.25" thickBot="1">
      <c r="A856" s="3"/>
      <c r="B856" s="4" t="s">
        <v>893</v>
      </c>
      <c r="C856" s="4">
        <v>6439.9706999999999</v>
      </c>
      <c r="D856" s="4" t="s">
        <v>4</v>
      </c>
      <c r="F856" s="3"/>
      <c r="G856" s="4" t="s">
        <v>893</v>
      </c>
      <c r="H856" s="4">
        <v>9.1914683599999998E-3</v>
      </c>
      <c r="I856" s="4" t="s">
        <v>4</v>
      </c>
      <c r="O856" s="3"/>
      <c r="P856" s="4" t="s">
        <v>893</v>
      </c>
      <c r="Q856" s="4">
        <v>0</v>
      </c>
      <c r="R856" s="4" t="s">
        <v>4</v>
      </c>
    </row>
    <row r="857" spans="1:18" ht="17.25" thickBot="1">
      <c r="A857" s="3"/>
      <c r="B857" s="4" t="s">
        <v>894</v>
      </c>
      <c r="C857" s="4">
        <v>7011.9706999999999</v>
      </c>
      <c r="D857" s="4" t="s">
        <v>4</v>
      </c>
      <c r="F857" s="3"/>
      <c r="G857" s="4" t="s">
        <v>894</v>
      </c>
      <c r="H857" s="4">
        <v>7.9120127500000009E-3</v>
      </c>
      <c r="I857" s="4" t="s">
        <v>4</v>
      </c>
      <c r="O857" s="3"/>
      <c r="P857" s="4" t="s">
        <v>894</v>
      </c>
      <c r="Q857" s="4">
        <v>0</v>
      </c>
      <c r="R857" s="4" t="s">
        <v>4</v>
      </c>
    </row>
    <row r="858" spans="1:18" ht="17.25" thickBot="1">
      <c r="A858" s="3"/>
      <c r="B858" s="4" t="s">
        <v>895</v>
      </c>
      <c r="C858" s="4">
        <v>6611.9706999999999</v>
      </c>
      <c r="D858" s="4" t="s">
        <v>4</v>
      </c>
      <c r="F858" s="3"/>
      <c r="G858" s="4" t="s">
        <v>895</v>
      </c>
      <c r="H858" s="4">
        <v>6.4937802999999999E-3</v>
      </c>
      <c r="I858" s="4" t="s">
        <v>4</v>
      </c>
      <c r="O858" s="3"/>
      <c r="P858" s="4" t="s">
        <v>895</v>
      </c>
      <c r="Q858" s="4">
        <v>0</v>
      </c>
      <c r="R858" s="4" t="s">
        <v>4</v>
      </c>
    </row>
    <row r="859" spans="1:18" ht="17.25" thickBot="1">
      <c r="A859" s="3"/>
      <c r="B859" s="4" t="s">
        <v>896</v>
      </c>
      <c r="C859" s="4">
        <v>6567.9706999999999</v>
      </c>
      <c r="D859" s="4" t="s">
        <v>4</v>
      </c>
      <c r="F859" s="3"/>
      <c r="G859" s="4" t="s">
        <v>896</v>
      </c>
      <c r="H859" s="4">
        <v>5.1363320100000004E-3</v>
      </c>
      <c r="I859" s="4" t="s">
        <v>4</v>
      </c>
      <c r="O859" s="3"/>
      <c r="P859" s="4" t="s">
        <v>896</v>
      </c>
      <c r="Q859" s="4">
        <v>0</v>
      </c>
      <c r="R859" s="4" t="s">
        <v>4</v>
      </c>
    </row>
    <row r="860" spans="1:18" ht="17.25" thickBot="1">
      <c r="A860" s="3"/>
      <c r="B860" s="4" t="s">
        <v>897</v>
      </c>
      <c r="C860" s="4">
        <v>6522.9706999999999</v>
      </c>
      <c r="D860" s="4" t="s">
        <v>4</v>
      </c>
      <c r="F860" s="3"/>
      <c r="G860" s="4" t="s">
        <v>897</v>
      </c>
      <c r="H860" s="4">
        <v>3.8034773900000002E-3</v>
      </c>
      <c r="I860" s="4" t="s">
        <v>4</v>
      </c>
      <c r="O860" s="3"/>
      <c r="P860" s="4" t="s">
        <v>897</v>
      </c>
      <c r="Q860" s="4">
        <v>0</v>
      </c>
      <c r="R860" s="4" t="s">
        <v>4</v>
      </c>
    </row>
    <row r="861" spans="1:18" ht="17.25" thickBot="1">
      <c r="A861" s="3"/>
      <c r="B861" s="4" t="s">
        <v>898</v>
      </c>
      <c r="C861" s="4">
        <v>6350.9706999999999</v>
      </c>
      <c r="D861" s="4" t="s">
        <v>4</v>
      </c>
      <c r="F861" s="3"/>
      <c r="G861" s="4" t="s">
        <v>898</v>
      </c>
      <c r="H861" s="4">
        <v>2.4939759200000001E-3</v>
      </c>
      <c r="I861" s="4" t="s">
        <v>4</v>
      </c>
      <c r="O861" s="3"/>
      <c r="P861" s="4" t="s">
        <v>898</v>
      </c>
      <c r="Q861" s="4">
        <v>0</v>
      </c>
      <c r="R861" s="4" t="s">
        <v>4</v>
      </c>
    </row>
    <row r="862" spans="1:18" ht="17.25" thickBot="1">
      <c r="A862" s="3"/>
      <c r="B862" s="4" t="s">
        <v>899</v>
      </c>
      <c r="C862" s="4">
        <v>6350.9706999999999</v>
      </c>
      <c r="D862" s="4" t="s">
        <v>4</v>
      </c>
      <c r="F862" s="3"/>
      <c r="G862" s="4" t="s">
        <v>899</v>
      </c>
      <c r="H862" s="4">
        <v>1.2569160899999999E-3</v>
      </c>
      <c r="I862" s="4" t="s">
        <v>4</v>
      </c>
      <c r="O862" s="3"/>
      <c r="P862" s="4" t="s">
        <v>899</v>
      </c>
      <c r="Q862" s="4">
        <v>0</v>
      </c>
      <c r="R862" s="4" t="s">
        <v>4</v>
      </c>
    </row>
    <row r="863" spans="1:18" ht="17.25" thickBot="1">
      <c r="A863" s="3"/>
      <c r="B863" s="4" t="s">
        <v>900</v>
      </c>
      <c r="C863" s="4">
        <v>0</v>
      </c>
      <c r="D863" s="4" t="s">
        <v>4</v>
      </c>
      <c r="F863" s="3"/>
      <c r="G863" s="4" t="s">
        <v>900</v>
      </c>
      <c r="H863" s="4">
        <v>0</v>
      </c>
      <c r="I863" s="4" t="s">
        <v>4</v>
      </c>
      <c r="O863" s="3"/>
      <c r="P863" s="4" t="s">
        <v>900</v>
      </c>
      <c r="Q863" s="4">
        <v>0</v>
      </c>
      <c r="R863" s="4" t="s">
        <v>4</v>
      </c>
    </row>
    <row r="864" spans="1:18" ht="17.25" thickBot="1">
      <c r="A864" s="3"/>
      <c r="B864" s="4" t="s">
        <v>901</v>
      </c>
      <c r="C864" s="4">
        <v>0</v>
      </c>
      <c r="D864" s="4" t="s">
        <v>4</v>
      </c>
      <c r="F864" s="3"/>
      <c r="G864" s="4" t="s">
        <v>901</v>
      </c>
      <c r="H864" s="4">
        <v>0</v>
      </c>
      <c r="I864" s="4" t="s">
        <v>4</v>
      </c>
      <c r="O864" s="3"/>
      <c r="P864" s="4" t="s">
        <v>901</v>
      </c>
      <c r="Q864" s="4">
        <v>0</v>
      </c>
      <c r="R864" s="4" t="s">
        <v>4</v>
      </c>
    </row>
    <row r="865" spans="1:18" ht="17.25" thickBot="1">
      <c r="A865" s="3"/>
      <c r="B865" s="4" t="s">
        <v>902</v>
      </c>
      <c r="C865" s="4">
        <v>0</v>
      </c>
      <c r="D865" s="4" t="s">
        <v>4</v>
      </c>
      <c r="F865" s="3"/>
      <c r="G865" s="4" t="s">
        <v>902</v>
      </c>
      <c r="H865" s="4">
        <v>0</v>
      </c>
      <c r="I865" s="4" t="s">
        <v>4</v>
      </c>
      <c r="O865" s="3"/>
      <c r="P865" s="4" t="s">
        <v>902</v>
      </c>
      <c r="Q865" s="4">
        <v>0</v>
      </c>
      <c r="R865" s="4" t="s">
        <v>4</v>
      </c>
    </row>
    <row r="866" spans="1:18" ht="17.25" thickBot="1">
      <c r="A866" s="3"/>
      <c r="B866" s="4" t="s">
        <v>903</v>
      </c>
      <c r="C866" s="4">
        <v>0</v>
      </c>
      <c r="D866" s="4" t="s">
        <v>4</v>
      </c>
      <c r="F866" s="3"/>
      <c r="G866" s="4" t="s">
        <v>903</v>
      </c>
      <c r="H866" s="4">
        <v>0</v>
      </c>
      <c r="I866" s="4" t="s">
        <v>4</v>
      </c>
      <c r="O866" s="3"/>
      <c r="P866" s="4" t="s">
        <v>903</v>
      </c>
      <c r="Q866" s="4">
        <v>0</v>
      </c>
      <c r="R866" s="4" t="s">
        <v>4</v>
      </c>
    </row>
    <row r="867" spans="1:18" ht="17.25" thickBot="1">
      <c r="A867" s="3"/>
      <c r="B867" s="4" t="s">
        <v>904</v>
      </c>
      <c r="C867" s="4">
        <v>0</v>
      </c>
      <c r="D867" s="4" t="s">
        <v>4</v>
      </c>
      <c r="F867" s="3"/>
      <c r="G867" s="4" t="s">
        <v>904</v>
      </c>
      <c r="H867" s="4">
        <v>0</v>
      </c>
      <c r="I867" s="4" t="s">
        <v>4</v>
      </c>
      <c r="O867" s="3"/>
      <c r="P867" s="4" t="s">
        <v>904</v>
      </c>
      <c r="Q867" s="4">
        <v>0</v>
      </c>
      <c r="R867" s="4" t="s">
        <v>4</v>
      </c>
    </row>
    <row r="868" spans="1:18" ht="17.25" thickBot="1">
      <c r="A868" s="3"/>
      <c r="B868" s="4" t="s">
        <v>905</v>
      </c>
      <c r="C868" s="4">
        <v>0</v>
      </c>
      <c r="D868" s="4" t="s">
        <v>4</v>
      </c>
      <c r="F868" s="3"/>
      <c r="G868" s="4" t="s">
        <v>905</v>
      </c>
      <c r="H868" s="4">
        <v>0</v>
      </c>
      <c r="I868" s="4" t="s">
        <v>4</v>
      </c>
      <c r="O868" s="3"/>
      <c r="P868" s="4" t="s">
        <v>905</v>
      </c>
      <c r="Q868" s="4">
        <v>0</v>
      </c>
      <c r="R868" s="4" t="s">
        <v>4</v>
      </c>
    </row>
    <row r="869" spans="1:18" ht="17.25" thickBot="1">
      <c r="A869" s="3"/>
      <c r="B869" s="4" t="s">
        <v>906</v>
      </c>
      <c r="C869" s="4">
        <v>0</v>
      </c>
      <c r="D869" s="4" t="s">
        <v>4</v>
      </c>
      <c r="F869" s="3"/>
      <c r="G869" s="4" t="s">
        <v>906</v>
      </c>
      <c r="H869" s="4">
        <v>0</v>
      </c>
      <c r="I869" s="4" t="s">
        <v>4</v>
      </c>
      <c r="O869" s="3"/>
      <c r="P869" s="4" t="s">
        <v>906</v>
      </c>
      <c r="Q869" s="4">
        <v>0</v>
      </c>
      <c r="R869" s="4" t="s">
        <v>4</v>
      </c>
    </row>
    <row r="870" spans="1:18" ht="17.25" thickBot="1">
      <c r="A870" s="3"/>
      <c r="B870" s="4" t="s">
        <v>907</v>
      </c>
      <c r="C870" s="4">
        <v>0</v>
      </c>
      <c r="D870" s="4" t="s">
        <v>4</v>
      </c>
      <c r="F870" s="3"/>
      <c r="G870" s="4" t="s">
        <v>907</v>
      </c>
      <c r="H870" s="4">
        <v>0</v>
      </c>
      <c r="I870" s="4" t="s">
        <v>4</v>
      </c>
      <c r="O870" s="3"/>
      <c r="P870" s="4" t="s">
        <v>907</v>
      </c>
      <c r="Q870" s="4">
        <v>0</v>
      </c>
      <c r="R870" s="4" t="s">
        <v>4</v>
      </c>
    </row>
    <row r="871" spans="1:18" ht="17.25" thickBot="1">
      <c r="A871" s="3"/>
      <c r="B871" s="4" t="s">
        <v>908</v>
      </c>
      <c r="C871" s="4">
        <v>0</v>
      </c>
      <c r="D871" s="4" t="s">
        <v>4</v>
      </c>
      <c r="F871" s="3"/>
      <c r="G871" s="4" t="s">
        <v>908</v>
      </c>
      <c r="H871" s="4">
        <v>0</v>
      </c>
      <c r="I871" s="4" t="s">
        <v>4</v>
      </c>
      <c r="O871" s="3"/>
      <c r="P871" s="4" t="s">
        <v>908</v>
      </c>
      <c r="Q871" s="4">
        <v>0</v>
      </c>
      <c r="R871" s="4" t="s">
        <v>4</v>
      </c>
    </row>
    <row r="872" spans="1:18" ht="17.25" thickBot="1">
      <c r="A872" s="3"/>
      <c r="B872" s="4" t="s">
        <v>909</v>
      </c>
      <c r="C872" s="4">
        <v>0</v>
      </c>
      <c r="D872" s="4" t="s">
        <v>4</v>
      </c>
      <c r="F872" s="3"/>
      <c r="G872" s="4" t="s">
        <v>909</v>
      </c>
      <c r="H872" s="4">
        <v>0</v>
      </c>
      <c r="I872" s="4" t="s">
        <v>4</v>
      </c>
      <c r="O872" s="3"/>
      <c r="P872" s="4" t="s">
        <v>909</v>
      </c>
      <c r="Q872" s="4">
        <v>0</v>
      </c>
      <c r="R872" s="4" t="s">
        <v>4</v>
      </c>
    </row>
    <row r="873" spans="1:18" ht="17.25" thickBot="1">
      <c r="A873" s="3"/>
      <c r="B873" s="4" t="s">
        <v>910</v>
      </c>
      <c r="C873" s="4">
        <v>0</v>
      </c>
      <c r="D873" s="4" t="s">
        <v>4</v>
      </c>
      <c r="F873" s="3"/>
      <c r="G873" s="4" t="s">
        <v>910</v>
      </c>
      <c r="H873" s="4">
        <v>0</v>
      </c>
      <c r="I873" s="4" t="s">
        <v>4</v>
      </c>
      <c r="O873" s="3"/>
      <c r="P873" s="4" t="s">
        <v>910</v>
      </c>
      <c r="Q873" s="4">
        <v>0</v>
      </c>
      <c r="R873" s="4" t="s">
        <v>4</v>
      </c>
    </row>
    <row r="874" spans="1:18" ht="17.25" thickBot="1">
      <c r="A874" s="3"/>
      <c r="B874" s="4" t="s">
        <v>911</v>
      </c>
      <c r="C874" s="4">
        <v>0</v>
      </c>
      <c r="D874" s="4" t="s">
        <v>4</v>
      </c>
      <c r="F874" s="3"/>
      <c r="G874" s="4" t="s">
        <v>911</v>
      </c>
      <c r="H874" s="4">
        <v>0</v>
      </c>
      <c r="I874" s="4" t="s">
        <v>4</v>
      </c>
      <c r="O874" s="3"/>
      <c r="P874" s="4" t="s">
        <v>911</v>
      </c>
      <c r="Q874" s="4">
        <v>0</v>
      </c>
      <c r="R874" s="4" t="s">
        <v>4</v>
      </c>
    </row>
    <row r="875" spans="1:18" ht="17.25" thickBot="1">
      <c r="A875" s="3"/>
      <c r="B875" s="4" t="s">
        <v>912</v>
      </c>
      <c r="C875" s="4">
        <v>0</v>
      </c>
      <c r="D875" s="4" t="s">
        <v>4</v>
      </c>
      <c r="F875" s="3"/>
      <c r="G875" s="4" t="s">
        <v>912</v>
      </c>
      <c r="H875" s="4">
        <v>0</v>
      </c>
      <c r="I875" s="4" t="s">
        <v>4</v>
      </c>
      <c r="O875" s="3"/>
      <c r="P875" s="4" t="s">
        <v>912</v>
      </c>
      <c r="Q875" s="4">
        <v>0</v>
      </c>
      <c r="R875" s="4" t="s">
        <v>4</v>
      </c>
    </row>
    <row r="876" spans="1:18" ht="17.25" thickBot="1">
      <c r="A876" s="3"/>
      <c r="B876" s="4" t="s">
        <v>913</v>
      </c>
      <c r="C876" s="4">
        <v>0</v>
      </c>
      <c r="D876" s="4" t="s">
        <v>4</v>
      </c>
      <c r="F876" s="3"/>
      <c r="G876" s="4" t="s">
        <v>913</v>
      </c>
      <c r="H876" s="4">
        <v>0</v>
      </c>
      <c r="I876" s="4" t="s">
        <v>4</v>
      </c>
      <c r="O876" s="3"/>
      <c r="P876" s="4" t="s">
        <v>913</v>
      </c>
      <c r="Q876" s="4">
        <v>0</v>
      </c>
      <c r="R876" s="4" t="s">
        <v>4</v>
      </c>
    </row>
    <row r="877" spans="1:18" ht="17.25" thickBot="1">
      <c r="A877" s="3"/>
      <c r="B877" s="4" t="s">
        <v>914</v>
      </c>
      <c r="C877" s="4">
        <v>0</v>
      </c>
      <c r="D877" s="4" t="s">
        <v>4</v>
      </c>
      <c r="F877" s="3"/>
      <c r="G877" s="4" t="s">
        <v>914</v>
      </c>
      <c r="H877" s="4">
        <v>0</v>
      </c>
      <c r="I877" s="4" t="s">
        <v>4</v>
      </c>
      <c r="O877" s="3"/>
      <c r="P877" s="4" t="s">
        <v>914</v>
      </c>
      <c r="Q877" s="4">
        <v>0</v>
      </c>
      <c r="R877" s="4" t="s">
        <v>4</v>
      </c>
    </row>
    <row r="878" spans="1:18" ht="17.25" thickBot="1">
      <c r="A878" s="3"/>
      <c r="B878" s="4" t="s">
        <v>915</v>
      </c>
      <c r="C878" s="4">
        <v>0</v>
      </c>
      <c r="D878" s="4" t="s">
        <v>4</v>
      </c>
      <c r="F878" s="3"/>
      <c r="G878" s="4" t="s">
        <v>915</v>
      </c>
      <c r="H878" s="4">
        <v>0</v>
      </c>
      <c r="I878" s="4" t="s">
        <v>4</v>
      </c>
      <c r="O878" s="3"/>
      <c r="P878" s="4" t="s">
        <v>915</v>
      </c>
      <c r="Q878" s="4">
        <v>0</v>
      </c>
      <c r="R878" s="4" t="s">
        <v>4</v>
      </c>
    </row>
    <row r="879" spans="1:18" ht="17.25" thickBot="1">
      <c r="A879" s="3"/>
      <c r="B879" s="4" t="s">
        <v>916</v>
      </c>
      <c r="C879" s="4">
        <v>0</v>
      </c>
      <c r="D879" s="4" t="s">
        <v>4</v>
      </c>
      <c r="F879" s="3"/>
      <c r="G879" s="4" t="s">
        <v>916</v>
      </c>
      <c r="H879" s="4">
        <v>0</v>
      </c>
      <c r="I879" s="4" t="s">
        <v>4</v>
      </c>
      <c r="O879" s="3"/>
      <c r="P879" s="4" t="s">
        <v>916</v>
      </c>
      <c r="Q879" s="4">
        <v>0</v>
      </c>
      <c r="R879" s="4" t="s">
        <v>4</v>
      </c>
    </row>
    <row r="880" spans="1:18" ht="17.25" thickBot="1">
      <c r="A880" s="3"/>
      <c r="B880" s="4" t="s">
        <v>917</v>
      </c>
      <c r="C880" s="4">
        <v>0</v>
      </c>
      <c r="D880" s="4" t="s">
        <v>4</v>
      </c>
      <c r="F880" s="3"/>
      <c r="G880" s="4" t="s">
        <v>917</v>
      </c>
      <c r="H880" s="4">
        <v>0</v>
      </c>
      <c r="I880" s="4" t="s">
        <v>4</v>
      </c>
      <c r="O880" s="3"/>
      <c r="P880" s="4" t="s">
        <v>917</v>
      </c>
      <c r="Q880" s="4">
        <v>0</v>
      </c>
      <c r="R880" s="4" t="s">
        <v>4</v>
      </c>
    </row>
    <row r="881" spans="1:18" ht="17.25" thickBot="1">
      <c r="A881" s="3"/>
      <c r="B881" s="4" t="s">
        <v>918</v>
      </c>
      <c r="C881" s="4">
        <v>0</v>
      </c>
      <c r="D881" s="4" t="s">
        <v>4</v>
      </c>
      <c r="F881" s="3"/>
      <c r="G881" s="4" t="s">
        <v>918</v>
      </c>
      <c r="H881" s="4">
        <v>0</v>
      </c>
      <c r="I881" s="4" t="s">
        <v>4</v>
      </c>
      <c r="O881" s="3"/>
      <c r="P881" s="4" t="s">
        <v>918</v>
      </c>
      <c r="Q881" s="4">
        <v>0</v>
      </c>
      <c r="R881" s="4" t="s">
        <v>4</v>
      </c>
    </row>
    <row r="882" spans="1:18" ht="17.25" thickBot="1">
      <c r="A882" s="3"/>
      <c r="B882" s="4" t="s">
        <v>919</v>
      </c>
      <c r="C882" s="4">
        <v>0</v>
      </c>
      <c r="D882" s="4" t="s">
        <v>4</v>
      </c>
      <c r="F882" s="3"/>
      <c r="G882" s="4" t="s">
        <v>919</v>
      </c>
      <c r="H882" s="4">
        <v>0</v>
      </c>
      <c r="I882" s="4" t="s">
        <v>4</v>
      </c>
      <c r="O882" s="3"/>
      <c r="P882" s="4" t="s">
        <v>919</v>
      </c>
      <c r="Q882" s="4">
        <v>0</v>
      </c>
      <c r="R882" s="4" t="s">
        <v>4</v>
      </c>
    </row>
    <row r="883" spans="1:18" ht="17.25" thickBot="1">
      <c r="A883" s="3"/>
      <c r="B883" s="4" t="s">
        <v>920</v>
      </c>
      <c r="C883" s="4">
        <v>0</v>
      </c>
      <c r="D883" s="4" t="s">
        <v>4</v>
      </c>
      <c r="F883" s="3"/>
      <c r="G883" s="4" t="s">
        <v>920</v>
      </c>
      <c r="H883" s="4">
        <v>0</v>
      </c>
      <c r="I883" s="4" t="s">
        <v>4</v>
      </c>
      <c r="O883" s="3"/>
      <c r="P883" s="4" t="s">
        <v>920</v>
      </c>
      <c r="Q883" s="4">
        <v>2.6744501699999999E-2</v>
      </c>
      <c r="R883" s="4" t="s">
        <v>4</v>
      </c>
    </row>
    <row r="884" spans="1:18" ht="17.25" thickBot="1">
      <c r="A884" s="3"/>
      <c r="B884" s="4" t="s">
        <v>921</v>
      </c>
      <c r="C884" s="4">
        <v>0</v>
      </c>
      <c r="D884" s="4" t="s">
        <v>4</v>
      </c>
      <c r="F884" s="3"/>
      <c r="G884" s="4" t="s">
        <v>921</v>
      </c>
      <c r="H884" s="4">
        <v>0</v>
      </c>
      <c r="I884" s="4" t="s">
        <v>4</v>
      </c>
      <c r="O884" s="3"/>
      <c r="P884" s="4" t="s">
        <v>921</v>
      </c>
      <c r="Q884" s="4">
        <v>6.0424033600000003E-2</v>
      </c>
      <c r="R884" s="4" t="s">
        <v>4</v>
      </c>
    </row>
    <row r="885" spans="1:18" ht="17.25" thickBot="1">
      <c r="A885" s="3"/>
      <c r="B885" s="4" t="s">
        <v>922</v>
      </c>
      <c r="C885" s="4">
        <v>0</v>
      </c>
      <c r="D885" s="4" t="s">
        <v>4</v>
      </c>
      <c r="F885" s="3"/>
      <c r="G885" s="4" t="s">
        <v>922</v>
      </c>
      <c r="H885" s="4">
        <v>0</v>
      </c>
      <c r="I885" s="4" t="s">
        <v>4</v>
      </c>
      <c r="O885" s="3"/>
      <c r="P885" s="4" t="s">
        <v>922</v>
      </c>
      <c r="Q885" s="4">
        <v>9.6894323800000001E-2</v>
      </c>
      <c r="R885" s="4" t="s">
        <v>4</v>
      </c>
    </row>
    <row r="886" spans="1:18" ht="17.25" thickBot="1">
      <c r="A886" s="3"/>
      <c r="B886" s="4" t="s">
        <v>923</v>
      </c>
      <c r="C886" s="4">
        <v>0</v>
      </c>
      <c r="D886" s="4" t="s">
        <v>4</v>
      </c>
      <c r="F886" s="3"/>
      <c r="G886" s="4" t="s">
        <v>923</v>
      </c>
      <c r="H886" s="4">
        <v>0</v>
      </c>
      <c r="I886" s="4" t="s">
        <v>4</v>
      </c>
      <c r="O886" s="3"/>
      <c r="P886" s="4" t="s">
        <v>923</v>
      </c>
      <c r="Q886" s="4">
        <v>0.108854674</v>
      </c>
      <c r="R886" s="4" t="s">
        <v>4</v>
      </c>
    </row>
    <row r="887" spans="1:18" ht="17.25" thickBot="1">
      <c r="A887" s="3"/>
      <c r="B887" s="4" t="s">
        <v>924</v>
      </c>
      <c r="C887" s="4">
        <v>0</v>
      </c>
      <c r="D887" s="4" t="s">
        <v>4</v>
      </c>
      <c r="F887" s="3"/>
      <c r="G887" s="4" t="s">
        <v>924</v>
      </c>
      <c r="H887" s="4">
        <v>0</v>
      </c>
      <c r="I887" s="4" t="s">
        <v>4</v>
      </c>
      <c r="O887" s="3"/>
      <c r="P887" s="4" t="s">
        <v>924</v>
      </c>
      <c r="Q887" s="4">
        <v>0.12081502399999999</v>
      </c>
      <c r="R887" s="4" t="s">
        <v>4</v>
      </c>
    </row>
    <row r="888" spans="1:18" ht="17.25" thickBot="1">
      <c r="A888" s="3"/>
      <c r="B888" s="4" t="s">
        <v>925</v>
      </c>
      <c r="C888" s="4">
        <v>0</v>
      </c>
      <c r="D888" s="4" t="s">
        <v>4</v>
      </c>
      <c r="F888" s="3"/>
      <c r="G888" s="4" t="s">
        <v>925</v>
      </c>
      <c r="H888" s="4">
        <v>0</v>
      </c>
      <c r="I888" s="4" t="s">
        <v>4</v>
      </c>
      <c r="O888" s="3"/>
      <c r="P888" s="4" t="s">
        <v>925</v>
      </c>
      <c r="Q888" s="4">
        <v>0.146675006</v>
      </c>
      <c r="R888" s="4" t="s">
        <v>4</v>
      </c>
    </row>
    <row r="889" spans="1:18" ht="17.25" thickBot="1">
      <c r="A889" s="3"/>
      <c r="B889" s="4" t="s">
        <v>926</v>
      </c>
      <c r="C889" s="4">
        <v>0</v>
      </c>
      <c r="D889" s="4" t="s">
        <v>4</v>
      </c>
      <c r="F889" s="3"/>
      <c r="G889" s="4" t="s">
        <v>926</v>
      </c>
      <c r="H889" s="4">
        <v>0</v>
      </c>
      <c r="I889" s="4" t="s">
        <v>4</v>
      </c>
      <c r="O889" s="3"/>
      <c r="P889" s="4" t="s">
        <v>926</v>
      </c>
      <c r="Q889" s="4">
        <v>0.17433019</v>
      </c>
      <c r="R889" s="4" t="s">
        <v>4</v>
      </c>
    </row>
    <row r="890" spans="1:18" ht="17.25" thickBot="1">
      <c r="A890" s="3"/>
      <c r="B890" s="4" t="s">
        <v>927</v>
      </c>
      <c r="C890" s="4">
        <v>0</v>
      </c>
      <c r="D890" s="4" t="s">
        <v>4</v>
      </c>
      <c r="F890" s="3"/>
      <c r="G890" s="4" t="s">
        <v>927</v>
      </c>
      <c r="H890" s="4">
        <v>0</v>
      </c>
      <c r="I890" s="4" t="s">
        <v>4</v>
      </c>
      <c r="O890" s="3"/>
      <c r="P890" s="4" t="s">
        <v>927</v>
      </c>
      <c r="Q890" s="4">
        <v>0.19536772399999999</v>
      </c>
      <c r="R890" s="4" t="s">
        <v>4</v>
      </c>
    </row>
    <row r="891" spans="1:18" ht="17.25" thickBot="1">
      <c r="A891" s="3"/>
      <c r="B891" s="4" t="s">
        <v>928</v>
      </c>
      <c r="C891" s="4">
        <v>0</v>
      </c>
      <c r="D891" s="4" t="s">
        <v>4</v>
      </c>
      <c r="F891" s="3"/>
      <c r="G891" s="4" t="s">
        <v>928</v>
      </c>
      <c r="H891" s="4">
        <v>0</v>
      </c>
      <c r="I891" s="4" t="s">
        <v>4</v>
      </c>
      <c r="O891" s="3"/>
      <c r="P891" s="4" t="s">
        <v>928</v>
      </c>
      <c r="Q891" s="4">
        <v>0.15825124099999999</v>
      </c>
      <c r="R891" s="4" t="s">
        <v>4</v>
      </c>
    </row>
    <row r="892" spans="1:18" ht="17.25" thickBot="1">
      <c r="A892" s="3"/>
      <c r="B892" s="4" t="s">
        <v>929</v>
      </c>
      <c r="C892" s="4">
        <v>0</v>
      </c>
      <c r="D892" s="4" t="s">
        <v>4</v>
      </c>
      <c r="F892" s="3"/>
      <c r="G892" s="4" t="s">
        <v>929</v>
      </c>
      <c r="H892" s="4">
        <v>0</v>
      </c>
      <c r="I892" s="4" t="s">
        <v>4</v>
      </c>
      <c r="O892" s="3"/>
      <c r="P892" s="4" t="s">
        <v>929</v>
      </c>
      <c r="Q892" s="4">
        <v>0.114277937</v>
      </c>
      <c r="R892" s="4" t="s">
        <v>4</v>
      </c>
    </row>
    <row r="893" spans="1:18" ht="17.25" thickBot="1">
      <c r="A893" s="3"/>
      <c r="B893" s="4" t="s">
        <v>930</v>
      </c>
      <c r="C893" s="4">
        <v>0</v>
      </c>
      <c r="D893" s="4" t="s">
        <v>4</v>
      </c>
      <c r="F893" s="3"/>
      <c r="G893" s="4" t="s">
        <v>930</v>
      </c>
      <c r="H893" s="4">
        <v>0</v>
      </c>
      <c r="I893" s="4" t="s">
        <v>4</v>
      </c>
      <c r="O893" s="3"/>
      <c r="P893" s="4" t="s">
        <v>930</v>
      </c>
      <c r="Q893" s="4">
        <v>7.3912821700000006E-2</v>
      </c>
      <c r="R893" s="4" t="s">
        <v>4</v>
      </c>
    </row>
    <row r="894" spans="1:18" ht="17.25" thickBot="1">
      <c r="A894" s="3"/>
      <c r="B894" s="4" t="s">
        <v>931</v>
      </c>
      <c r="C894" s="4">
        <v>0</v>
      </c>
      <c r="D894" s="4" t="s">
        <v>4</v>
      </c>
      <c r="F894" s="3"/>
      <c r="G894" s="4" t="s">
        <v>931</v>
      </c>
      <c r="H894" s="4">
        <v>0</v>
      </c>
      <c r="I894" s="4" t="s">
        <v>4</v>
      </c>
      <c r="O894" s="3"/>
      <c r="P894" s="4" t="s">
        <v>931</v>
      </c>
      <c r="Q894" s="4">
        <v>6.1952471699999997E-2</v>
      </c>
      <c r="R894" s="4" t="s">
        <v>4</v>
      </c>
    </row>
    <row r="895" spans="1:18" ht="17.25" thickBot="1">
      <c r="A895" s="3"/>
      <c r="B895" s="4" t="s">
        <v>932</v>
      </c>
      <c r="C895" s="4">
        <v>0</v>
      </c>
      <c r="D895" s="4" t="s">
        <v>4</v>
      </c>
      <c r="F895" s="3"/>
      <c r="G895" s="4" t="s">
        <v>932</v>
      </c>
      <c r="H895" s="4">
        <v>0</v>
      </c>
      <c r="I895" s="4" t="s">
        <v>4</v>
      </c>
      <c r="O895" s="3"/>
      <c r="P895" s="4" t="s">
        <v>932</v>
      </c>
      <c r="Q895" s="4">
        <v>4.9992121799999997E-2</v>
      </c>
      <c r="R895" s="4" t="s">
        <v>4</v>
      </c>
    </row>
    <row r="896" spans="1:18" ht="17.25" thickBot="1">
      <c r="A896" s="3"/>
      <c r="B896" s="4" t="s">
        <v>933</v>
      </c>
      <c r="C896" s="4">
        <v>0</v>
      </c>
      <c r="D896" s="4" t="s">
        <v>4</v>
      </c>
      <c r="F896" s="3"/>
      <c r="G896" s="4" t="s">
        <v>933</v>
      </c>
      <c r="H896" s="4">
        <v>1.32258795E-3</v>
      </c>
      <c r="I896" s="4" t="s">
        <v>4</v>
      </c>
      <c r="O896" s="3"/>
      <c r="P896" s="4" t="s">
        <v>933</v>
      </c>
      <c r="Q896" s="4">
        <v>3.1855452800000003E-2</v>
      </c>
      <c r="R896" s="4" t="s">
        <v>4</v>
      </c>
    </row>
    <row r="897" spans="1:18" ht="17.25" thickBot="1">
      <c r="A897" s="3"/>
      <c r="B897" s="4" t="s">
        <v>934</v>
      </c>
      <c r="C897" s="4">
        <v>0</v>
      </c>
      <c r="D897" s="4" t="s">
        <v>4</v>
      </c>
      <c r="F897" s="3"/>
      <c r="G897" s="4" t="s">
        <v>934</v>
      </c>
      <c r="H897" s="4">
        <v>2.5880280900000001E-3</v>
      </c>
      <c r="I897" s="4" t="s">
        <v>4</v>
      </c>
      <c r="O897" s="3"/>
      <c r="P897" s="4" t="s">
        <v>934</v>
      </c>
      <c r="Q897" s="4">
        <v>1.4165990099999999E-2</v>
      </c>
      <c r="R897" s="4" t="s">
        <v>4</v>
      </c>
    </row>
    <row r="898" spans="1:18" ht="17.25" thickBot="1">
      <c r="A898" s="3"/>
      <c r="B898" s="4" t="s">
        <v>935</v>
      </c>
      <c r="C898" s="4">
        <v>0</v>
      </c>
      <c r="D898" s="4" t="s">
        <v>4</v>
      </c>
      <c r="F898" s="3"/>
      <c r="G898" s="4" t="s">
        <v>935</v>
      </c>
      <c r="H898" s="4">
        <v>3.8530393499999998E-3</v>
      </c>
      <c r="I898" s="4" t="s">
        <v>4</v>
      </c>
      <c r="O898" s="3"/>
      <c r="P898" s="4" t="s">
        <v>935</v>
      </c>
      <c r="Q898" s="4">
        <v>0</v>
      </c>
      <c r="R898" s="4" t="s">
        <v>4</v>
      </c>
    </row>
    <row r="899" spans="1:18" ht="17.25" thickBot="1">
      <c r="A899" s="3"/>
      <c r="B899" s="4" t="s">
        <v>936</v>
      </c>
      <c r="C899" s="4">
        <v>0</v>
      </c>
      <c r="D899" s="4" t="s">
        <v>4</v>
      </c>
      <c r="F899" s="3"/>
      <c r="G899" s="4" t="s">
        <v>936</v>
      </c>
      <c r="H899" s="4">
        <v>5.1395450700000003E-3</v>
      </c>
      <c r="I899" s="4" t="s">
        <v>4</v>
      </c>
      <c r="O899" s="3"/>
      <c r="P899" s="4" t="s">
        <v>936</v>
      </c>
      <c r="Q899" s="4">
        <v>0</v>
      </c>
      <c r="R899" s="4" t="s">
        <v>4</v>
      </c>
    </row>
    <row r="900" spans="1:18" ht="17.25" thickBot="1">
      <c r="A900" s="3"/>
      <c r="B900" s="4" t="s">
        <v>937</v>
      </c>
      <c r="C900" s="4">
        <v>0</v>
      </c>
      <c r="D900" s="4" t="s">
        <v>4</v>
      </c>
      <c r="F900" s="3"/>
      <c r="G900" s="4" t="s">
        <v>937</v>
      </c>
      <c r="H900" s="4">
        <v>6.41129306E-3</v>
      </c>
      <c r="I900" s="4" t="s">
        <v>4</v>
      </c>
      <c r="O900" s="3"/>
      <c r="P900" s="4" t="s">
        <v>937</v>
      </c>
      <c r="Q900" s="4">
        <v>0</v>
      </c>
      <c r="R900" s="4" t="s">
        <v>4</v>
      </c>
    </row>
    <row r="901" spans="1:18" ht="17.25" thickBot="1">
      <c r="A901" s="3"/>
      <c r="B901" s="4" t="s">
        <v>938</v>
      </c>
      <c r="C901" s="4">
        <v>0</v>
      </c>
      <c r="D901" s="4" t="s">
        <v>4</v>
      </c>
      <c r="F901" s="3"/>
      <c r="G901" s="4" t="s">
        <v>938</v>
      </c>
      <c r="H901" s="4">
        <v>7.7971946400000004E-3</v>
      </c>
      <c r="I901" s="4" t="s">
        <v>4</v>
      </c>
      <c r="O901" s="3"/>
      <c r="P901" s="4" t="s">
        <v>938</v>
      </c>
      <c r="Q901" s="4">
        <v>0</v>
      </c>
      <c r="R901" s="4" t="s">
        <v>4</v>
      </c>
    </row>
    <row r="902" spans="1:18" ht="17.25" thickBot="1">
      <c r="A902" s="3"/>
      <c r="B902" s="4" t="s">
        <v>939</v>
      </c>
      <c r="C902" s="4">
        <v>0</v>
      </c>
      <c r="D902" s="4" t="s">
        <v>4</v>
      </c>
      <c r="F902" s="3"/>
      <c r="G902" s="4" t="s">
        <v>939</v>
      </c>
      <c r="H902" s="4">
        <v>7.8392745900000005E-3</v>
      </c>
      <c r="I902" s="4" t="s">
        <v>4</v>
      </c>
      <c r="O902" s="3"/>
      <c r="P902" s="4" t="s">
        <v>939</v>
      </c>
      <c r="Q902" s="4">
        <v>0</v>
      </c>
      <c r="R902" s="4" t="s">
        <v>4</v>
      </c>
    </row>
    <row r="903" spans="1:18" ht="17.25" thickBot="1">
      <c r="A903" s="3"/>
      <c r="B903" s="4" t="s">
        <v>940</v>
      </c>
      <c r="C903" s="4">
        <v>0</v>
      </c>
      <c r="D903" s="4" t="s">
        <v>4</v>
      </c>
      <c r="F903" s="3"/>
      <c r="G903" s="4" t="s">
        <v>940</v>
      </c>
      <c r="H903" s="4">
        <v>7.9107452199999994E-3</v>
      </c>
      <c r="I903" s="4" t="s">
        <v>4</v>
      </c>
      <c r="O903" s="3"/>
      <c r="P903" s="4" t="s">
        <v>940</v>
      </c>
      <c r="Q903" s="4">
        <v>0</v>
      </c>
      <c r="R903" s="4" t="s">
        <v>4</v>
      </c>
    </row>
    <row r="904" spans="1:18" ht="17.25" thickBot="1">
      <c r="A904" s="3"/>
      <c r="B904" s="4" t="s">
        <v>941</v>
      </c>
      <c r="C904" s="4">
        <v>0</v>
      </c>
      <c r="D904" s="4" t="s">
        <v>4</v>
      </c>
      <c r="F904" s="3"/>
      <c r="G904" s="4" t="s">
        <v>941</v>
      </c>
      <c r="H904" s="4">
        <v>7.9202540199999998E-3</v>
      </c>
      <c r="I904" s="4" t="s">
        <v>4</v>
      </c>
      <c r="O904" s="3"/>
      <c r="P904" s="4" t="s">
        <v>941</v>
      </c>
      <c r="Q904" s="4">
        <v>0</v>
      </c>
      <c r="R904" s="4" t="s">
        <v>4</v>
      </c>
    </row>
    <row r="905" spans="1:18" ht="17.25" thickBot="1">
      <c r="A905" s="3"/>
      <c r="B905" s="4" t="s">
        <v>942</v>
      </c>
      <c r="C905" s="4">
        <v>0</v>
      </c>
      <c r="D905" s="4" t="s">
        <v>4</v>
      </c>
      <c r="F905" s="3"/>
      <c r="G905" s="4" t="s">
        <v>942</v>
      </c>
      <c r="H905" s="4">
        <v>1.1361827099999999E-2</v>
      </c>
      <c r="I905" s="4" t="s">
        <v>4</v>
      </c>
      <c r="O905" s="3"/>
      <c r="P905" s="4" t="s">
        <v>942</v>
      </c>
      <c r="Q905" s="4">
        <v>0</v>
      </c>
      <c r="R905" s="4" t="s">
        <v>4</v>
      </c>
    </row>
    <row r="906" spans="1:18" ht="17.25" thickBot="1">
      <c r="A906" s="3"/>
      <c r="B906" s="4" t="s">
        <v>943</v>
      </c>
      <c r="C906" s="4">
        <v>0</v>
      </c>
      <c r="D906" s="4" t="s">
        <v>4</v>
      </c>
      <c r="F906" s="3"/>
      <c r="G906" s="4" t="s">
        <v>943</v>
      </c>
      <c r="H906" s="4">
        <v>1.8260963299999999E-2</v>
      </c>
      <c r="I906" s="4" t="s">
        <v>4</v>
      </c>
      <c r="O906" s="3"/>
      <c r="P906" s="4" t="s">
        <v>943</v>
      </c>
      <c r="Q906" s="4">
        <v>0</v>
      </c>
      <c r="R906" s="4" t="s">
        <v>4</v>
      </c>
    </row>
    <row r="907" spans="1:18" ht="17.25" thickBot="1">
      <c r="A907" s="3"/>
      <c r="B907" s="4" t="s">
        <v>944</v>
      </c>
      <c r="C907" s="4">
        <v>0</v>
      </c>
      <c r="D907" s="4" t="s">
        <v>4</v>
      </c>
      <c r="F907" s="3"/>
      <c r="G907" s="4" t="s">
        <v>944</v>
      </c>
      <c r="H907" s="4">
        <v>2.5146111799999999E-2</v>
      </c>
      <c r="I907" s="4" t="s">
        <v>4</v>
      </c>
      <c r="O907" s="3"/>
      <c r="P907" s="4" t="s">
        <v>944</v>
      </c>
      <c r="Q907" s="4">
        <v>0</v>
      </c>
      <c r="R907" s="4" t="s">
        <v>4</v>
      </c>
    </row>
    <row r="908" spans="1:18" ht="17.25" thickBot="1">
      <c r="A908" s="3"/>
      <c r="B908" s="4" t="s">
        <v>945</v>
      </c>
      <c r="C908" s="4">
        <v>0</v>
      </c>
      <c r="D908" s="4" t="s">
        <v>4</v>
      </c>
      <c r="F908" s="3"/>
      <c r="G908" s="4" t="s">
        <v>945</v>
      </c>
      <c r="H908" s="4">
        <v>3.1651791200000001E-2</v>
      </c>
      <c r="I908" s="4" t="s">
        <v>4</v>
      </c>
      <c r="O908" s="3"/>
      <c r="P908" s="4" t="s">
        <v>945</v>
      </c>
      <c r="Q908" s="4">
        <v>0</v>
      </c>
      <c r="R908" s="4" t="s">
        <v>4</v>
      </c>
    </row>
    <row r="909" spans="1:18" ht="17.25" thickBot="1">
      <c r="A909" s="3"/>
      <c r="B909" s="4" t="s">
        <v>946</v>
      </c>
      <c r="C909" s="4">
        <v>0</v>
      </c>
      <c r="D909" s="4" t="s">
        <v>4</v>
      </c>
      <c r="F909" s="3"/>
      <c r="G909" s="4" t="s">
        <v>946</v>
      </c>
      <c r="H909" s="4">
        <v>3.7496086200000001E-2</v>
      </c>
      <c r="I909" s="4" t="s">
        <v>4</v>
      </c>
      <c r="O909" s="3"/>
      <c r="P909" s="4" t="s">
        <v>946</v>
      </c>
      <c r="Q909" s="4">
        <v>0</v>
      </c>
      <c r="R909" s="4" t="s">
        <v>4</v>
      </c>
    </row>
    <row r="910" spans="1:18" ht="17.25" thickBot="1">
      <c r="A910" s="3"/>
      <c r="B910" s="4" t="s">
        <v>947</v>
      </c>
      <c r="C910" s="4">
        <v>0</v>
      </c>
      <c r="D910" s="4" t="s">
        <v>4</v>
      </c>
      <c r="F910" s="3"/>
      <c r="G910" s="4" t="s">
        <v>947</v>
      </c>
      <c r="H910" s="4">
        <v>4.2329795699999999E-2</v>
      </c>
      <c r="I910" s="4" t="s">
        <v>4</v>
      </c>
      <c r="O910" s="3"/>
      <c r="P910" s="4" t="s">
        <v>947</v>
      </c>
      <c r="Q910" s="4">
        <v>0</v>
      </c>
      <c r="R910" s="4" t="s">
        <v>4</v>
      </c>
    </row>
    <row r="911" spans="1:18" ht="17.25" thickBot="1">
      <c r="A911" s="3"/>
      <c r="B911" s="4" t="s">
        <v>948</v>
      </c>
      <c r="C911" s="4">
        <v>0</v>
      </c>
      <c r="D911" s="4" t="s">
        <v>4</v>
      </c>
      <c r="F911" s="3"/>
      <c r="G911" s="4" t="s">
        <v>948</v>
      </c>
      <c r="H911" s="4">
        <v>4.1005298500000002E-2</v>
      </c>
      <c r="I911" s="4" t="s">
        <v>4</v>
      </c>
      <c r="O911" s="3"/>
      <c r="P911" s="4" t="s">
        <v>948</v>
      </c>
      <c r="Q911" s="4">
        <v>0</v>
      </c>
      <c r="R911" s="4" t="s">
        <v>4</v>
      </c>
    </row>
    <row r="912" spans="1:18" ht="17.25" thickBot="1">
      <c r="A912" s="3"/>
      <c r="B912" s="4" t="s">
        <v>949</v>
      </c>
      <c r="C912" s="4">
        <v>0</v>
      </c>
      <c r="D912" s="4" t="s">
        <v>4</v>
      </c>
      <c r="F912" s="3"/>
      <c r="G912" s="4" t="s">
        <v>949</v>
      </c>
      <c r="H912" s="4">
        <v>3.9712633900000002E-2</v>
      </c>
      <c r="I912" s="4" t="s">
        <v>4</v>
      </c>
      <c r="O912" s="3"/>
      <c r="P912" s="4" t="s">
        <v>949</v>
      </c>
      <c r="Q912" s="4">
        <v>0</v>
      </c>
      <c r="R912" s="4" t="s">
        <v>4</v>
      </c>
    </row>
    <row r="913" spans="1:18" ht="17.25" thickBot="1">
      <c r="A913" s="3"/>
      <c r="B913" s="4" t="s">
        <v>950</v>
      </c>
      <c r="C913" s="4">
        <v>0</v>
      </c>
      <c r="D913" s="4" t="s">
        <v>4</v>
      </c>
      <c r="F913" s="3"/>
      <c r="G913" s="4" t="s">
        <v>950</v>
      </c>
      <c r="H913" s="4">
        <v>3.9265662399999998E-2</v>
      </c>
      <c r="I913" s="4" t="s">
        <v>4</v>
      </c>
      <c r="O913" s="3"/>
      <c r="P913" s="4" t="s">
        <v>950</v>
      </c>
      <c r="Q913" s="4">
        <v>0</v>
      </c>
      <c r="R913" s="4" t="s">
        <v>4</v>
      </c>
    </row>
    <row r="914" spans="1:18" ht="17.25" thickBot="1">
      <c r="A914" s="3"/>
      <c r="B914" s="4" t="s">
        <v>951</v>
      </c>
      <c r="C914" s="4">
        <v>0</v>
      </c>
      <c r="D914" s="4" t="s">
        <v>4</v>
      </c>
      <c r="F914" s="3"/>
      <c r="G914" s="4" t="s">
        <v>951</v>
      </c>
      <c r="H914" s="4">
        <v>4.0077399499999999E-2</v>
      </c>
      <c r="I914" s="4" t="s">
        <v>4</v>
      </c>
      <c r="O914" s="3"/>
      <c r="P914" s="4" t="s">
        <v>951</v>
      </c>
      <c r="Q914" s="4">
        <v>0</v>
      </c>
      <c r="R914" s="4" t="s">
        <v>4</v>
      </c>
    </row>
    <row r="915" spans="1:18" ht="17.25" thickBot="1">
      <c r="A915" s="3"/>
      <c r="B915" s="4" t="s">
        <v>952</v>
      </c>
      <c r="C915" s="4">
        <v>0</v>
      </c>
      <c r="D915" s="4" t="s">
        <v>4</v>
      </c>
      <c r="F915" s="3"/>
      <c r="G915" s="4" t="s">
        <v>952</v>
      </c>
      <c r="H915" s="4">
        <v>4.1996941000000003E-2</v>
      </c>
      <c r="I915" s="4" t="s">
        <v>4</v>
      </c>
      <c r="O915" s="3"/>
      <c r="P915" s="4" t="s">
        <v>952</v>
      </c>
      <c r="Q915" s="4">
        <v>0</v>
      </c>
      <c r="R915" s="4" t="s">
        <v>4</v>
      </c>
    </row>
    <row r="916" spans="1:18" ht="17.25" thickBot="1">
      <c r="A916" s="3"/>
      <c r="B916" s="4" t="s">
        <v>953</v>
      </c>
      <c r="C916" s="4">
        <v>0</v>
      </c>
      <c r="D916" s="4" t="s">
        <v>4</v>
      </c>
      <c r="F916" s="3"/>
      <c r="G916" s="4" t="s">
        <v>953</v>
      </c>
      <c r="H916" s="4">
        <v>4.2074315199999997E-2</v>
      </c>
      <c r="I916" s="4" t="s">
        <v>4</v>
      </c>
      <c r="O916" s="3"/>
      <c r="P916" s="4" t="s">
        <v>953</v>
      </c>
      <c r="Q916" s="4">
        <v>0</v>
      </c>
      <c r="R916" s="4" t="s">
        <v>4</v>
      </c>
    </row>
    <row r="917" spans="1:18" ht="17.25" thickBot="1">
      <c r="A917" s="3"/>
      <c r="B917" s="4" t="s">
        <v>954</v>
      </c>
      <c r="C917" s="4">
        <v>0</v>
      </c>
      <c r="D917" s="4" t="s">
        <v>4</v>
      </c>
      <c r="F917" s="3"/>
      <c r="G917" s="4" t="s">
        <v>954</v>
      </c>
      <c r="H917" s="4">
        <v>4.0485341100000002E-2</v>
      </c>
      <c r="I917" s="4" t="s">
        <v>4</v>
      </c>
      <c r="O917" s="3"/>
      <c r="P917" s="4" t="s">
        <v>954</v>
      </c>
      <c r="Q917" s="4">
        <v>0</v>
      </c>
      <c r="R917" s="4" t="s">
        <v>4</v>
      </c>
    </row>
    <row r="918" spans="1:18" ht="17.25" thickBot="1">
      <c r="A918" s="3"/>
      <c r="B918" s="4" t="s">
        <v>955</v>
      </c>
      <c r="C918" s="4">
        <v>0</v>
      </c>
      <c r="D918" s="4" t="s">
        <v>4</v>
      </c>
      <c r="F918" s="3"/>
      <c r="G918" s="4" t="s">
        <v>955</v>
      </c>
      <c r="H918" s="4">
        <v>4.1011031699999999E-2</v>
      </c>
      <c r="I918" s="4" t="s">
        <v>4</v>
      </c>
      <c r="O918" s="3"/>
      <c r="P918" s="4" t="s">
        <v>955</v>
      </c>
      <c r="Q918" s="4">
        <v>0</v>
      </c>
      <c r="R918" s="4" t="s">
        <v>4</v>
      </c>
    </row>
    <row r="919" spans="1:18" ht="17.25" thickBot="1">
      <c r="A919" s="3"/>
      <c r="B919" s="4" t="s">
        <v>956</v>
      </c>
      <c r="C919" s="4">
        <v>0</v>
      </c>
      <c r="D919" s="4" t="s">
        <v>4</v>
      </c>
      <c r="F919" s="3"/>
      <c r="G919" s="4" t="s">
        <v>956</v>
      </c>
      <c r="H919" s="4">
        <v>4.1434343899999997E-2</v>
      </c>
      <c r="I919" s="4" t="s">
        <v>4</v>
      </c>
      <c r="O919" s="3"/>
      <c r="P919" s="4" t="s">
        <v>956</v>
      </c>
      <c r="Q919" s="4">
        <v>0</v>
      </c>
      <c r="R919" s="4" t="s">
        <v>4</v>
      </c>
    </row>
    <row r="920" spans="1:18" ht="17.25" thickBot="1">
      <c r="A920" s="3"/>
      <c r="B920" s="4" t="s">
        <v>957</v>
      </c>
      <c r="C920" s="4">
        <v>0</v>
      </c>
      <c r="D920" s="4" t="s">
        <v>4</v>
      </c>
      <c r="F920" s="3"/>
      <c r="G920" s="4" t="s">
        <v>957</v>
      </c>
      <c r="H920" s="4">
        <v>4.1937355000000003E-2</v>
      </c>
      <c r="I920" s="4" t="s">
        <v>4</v>
      </c>
      <c r="O920" s="3"/>
      <c r="P920" s="4" t="s">
        <v>957</v>
      </c>
      <c r="Q920" s="4">
        <v>0</v>
      </c>
      <c r="R920" s="4" t="s">
        <v>4</v>
      </c>
    </row>
    <row r="921" spans="1:18" ht="17.25" thickBot="1">
      <c r="A921" s="3"/>
      <c r="B921" s="4" t="s">
        <v>958</v>
      </c>
      <c r="C921" s="4">
        <v>0</v>
      </c>
      <c r="D921" s="4" t="s">
        <v>4</v>
      </c>
      <c r="F921" s="3"/>
      <c r="G921" s="4" t="s">
        <v>958</v>
      </c>
      <c r="H921" s="4">
        <v>4.2265038900000003E-2</v>
      </c>
      <c r="I921" s="4" t="s">
        <v>4</v>
      </c>
      <c r="O921" s="3"/>
      <c r="P921" s="4" t="s">
        <v>958</v>
      </c>
      <c r="Q921" s="4">
        <v>0</v>
      </c>
      <c r="R921" s="4" t="s">
        <v>4</v>
      </c>
    </row>
    <row r="922" spans="1:18" ht="17.25" thickBot="1">
      <c r="A922" s="3"/>
      <c r="B922" s="4" t="s">
        <v>959</v>
      </c>
      <c r="C922" s="4">
        <v>0</v>
      </c>
      <c r="D922" s="4" t="s">
        <v>4</v>
      </c>
      <c r="F922" s="3"/>
      <c r="G922" s="4" t="s">
        <v>959</v>
      </c>
      <c r="H922" s="4">
        <v>4.22324091E-2</v>
      </c>
      <c r="I922" s="4" t="s">
        <v>4</v>
      </c>
      <c r="O922" s="3"/>
      <c r="P922" s="4" t="s">
        <v>959</v>
      </c>
      <c r="Q922" s="4">
        <v>0</v>
      </c>
      <c r="R922" s="4" t="s">
        <v>4</v>
      </c>
    </row>
    <row r="923" spans="1:18" ht="17.25" thickBot="1">
      <c r="A923" s="3"/>
      <c r="B923" s="4" t="s">
        <v>960</v>
      </c>
      <c r="C923" s="4">
        <v>0</v>
      </c>
      <c r="D923" s="4" t="s">
        <v>4</v>
      </c>
      <c r="F923" s="3"/>
      <c r="G923" s="4" t="s">
        <v>960</v>
      </c>
      <c r="H923" s="4">
        <v>4.2282179000000003E-2</v>
      </c>
      <c r="I923" s="4" t="s">
        <v>4</v>
      </c>
      <c r="O923" s="3"/>
      <c r="P923" s="4" t="s">
        <v>960</v>
      </c>
      <c r="Q923" s="4">
        <v>0</v>
      </c>
      <c r="R923" s="4" t="s">
        <v>4</v>
      </c>
    </row>
    <row r="924" spans="1:18" ht="17.25" thickBot="1">
      <c r="A924" s="3"/>
      <c r="B924" s="4" t="s">
        <v>961</v>
      </c>
      <c r="C924" s="4">
        <v>0</v>
      </c>
      <c r="D924" s="4" t="s">
        <v>4</v>
      </c>
      <c r="F924" s="3"/>
      <c r="G924" s="4" t="s">
        <v>961</v>
      </c>
      <c r="H924" s="4">
        <v>4.2253527800000003E-2</v>
      </c>
      <c r="I924" s="4" t="s">
        <v>4</v>
      </c>
      <c r="O924" s="3"/>
      <c r="P924" s="4" t="s">
        <v>961</v>
      </c>
      <c r="Q924" s="4">
        <v>0</v>
      </c>
      <c r="R924" s="4" t="s">
        <v>4</v>
      </c>
    </row>
    <row r="925" spans="1:18" ht="17.25" thickBot="1">
      <c r="A925" s="3"/>
      <c r="B925" s="4" t="s">
        <v>962</v>
      </c>
      <c r="C925" s="4">
        <v>29621.970700000002</v>
      </c>
      <c r="D925" s="4" t="s">
        <v>4</v>
      </c>
      <c r="F925" s="3"/>
      <c r="G925" s="4" t="s">
        <v>962</v>
      </c>
      <c r="H925" s="4">
        <v>4.2138636100000001E-2</v>
      </c>
      <c r="I925" s="4" t="s">
        <v>4</v>
      </c>
      <c r="O925" s="3"/>
      <c r="P925" s="4" t="s">
        <v>962</v>
      </c>
      <c r="Q925" s="4">
        <v>0</v>
      </c>
      <c r="R925" s="4" t="s">
        <v>4</v>
      </c>
    </row>
    <row r="926" spans="1:18" ht="17.25" thickBot="1">
      <c r="A926" s="3"/>
      <c r="B926" s="4" t="s">
        <v>963</v>
      </c>
      <c r="C926" s="4">
        <v>34718.968800000002</v>
      </c>
      <c r="D926" s="4" t="s">
        <v>4</v>
      </c>
      <c r="F926" s="3"/>
      <c r="G926" s="4" t="s">
        <v>963</v>
      </c>
      <c r="H926" s="4">
        <v>3.6064989899999997E-2</v>
      </c>
      <c r="I926" s="4" t="s">
        <v>4</v>
      </c>
      <c r="O926" s="3"/>
      <c r="P926" s="4" t="s">
        <v>963</v>
      </c>
      <c r="Q926" s="4">
        <v>0</v>
      </c>
      <c r="R926" s="4" t="s">
        <v>4</v>
      </c>
    </row>
    <row r="927" spans="1:18" ht="17.25" thickBot="1">
      <c r="A927" s="3"/>
      <c r="B927" s="4" t="s">
        <v>964</v>
      </c>
      <c r="C927" s="4">
        <v>39451.968800000002</v>
      </c>
      <c r="D927" s="4" t="s">
        <v>4</v>
      </c>
      <c r="F927" s="3"/>
      <c r="G927" s="4" t="s">
        <v>964</v>
      </c>
      <c r="H927" s="4">
        <v>2.8958136200000002E-2</v>
      </c>
      <c r="I927" s="4" t="s">
        <v>4</v>
      </c>
      <c r="O927" s="3"/>
      <c r="P927" s="4" t="s">
        <v>964</v>
      </c>
      <c r="Q927" s="4">
        <v>0</v>
      </c>
      <c r="R927" s="4" t="s">
        <v>4</v>
      </c>
    </row>
    <row r="928" spans="1:18" ht="17.25" thickBot="1">
      <c r="A928" s="3"/>
      <c r="B928" s="4" t="s">
        <v>965</v>
      </c>
      <c r="C928" s="4">
        <v>41818.968800000002</v>
      </c>
      <c r="D928" s="4" t="s">
        <v>4</v>
      </c>
      <c r="F928" s="3"/>
      <c r="G928" s="4" t="s">
        <v>965</v>
      </c>
      <c r="H928" s="4">
        <v>2.1060539400000002E-2</v>
      </c>
      <c r="I928" s="4" t="s">
        <v>4</v>
      </c>
      <c r="O928" s="3"/>
      <c r="P928" s="4" t="s">
        <v>965</v>
      </c>
      <c r="Q928" s="4">
        <v>0</v>
      </c>
      <c r="R928" s="4" t="s">
        <v>4</v>
      </c>
    </row>
    <row r="929" spans="1:18" ht="17.25" thickBot="1">
      <c r="A929" s="3"/>
      <c r="B929" s="4" t="s">
        <v>966</v>
      </c>
      <c r="C929" s="4">
        <v>32676.970700000002</v>
      </c>
      <c r="D929" s="4" t="s">
        <v>4</v>
      </c>
      <c r="F929" s="3"/>
      <c r="G929" s="4" t="s">
        <v>966</v>
      </c>
      <c r="H929" s="4">
        <v>1.2861987599999999E-2</v>
      </c>
      <c r="I929" s="4" t="s">
        <v>4</v>
      </c>
      <c r="O929" s="3"/>
      <c r="P929" s="4" t="s">
        <v>966</v>
      </c>
      <c r="Q929" s="4">
        <v>0</v>
      </c>
      <c r="R929" s="4" t="s">
        <v>4</v>
      </c>
    </row>
    <row r="930" spans="1:18" ht="17.25" thickBot="1">
      <c r="A930" s="3"/>
      <c r="B930" s="4" t="s">
        <v>967</v>
      </c>
      <c r="C930" s="4">
        <v>6350.9706999999999</v>
      </c>
      <c r="D930" s="4" t="s">
        <v>4</v>
      </c>
      <c r="F930" s="3"/>
      <c r="G930" s="4" t="s">
        <v>967</v>
      </c>
      <c r="H930" s="4">
        <v>6.3653150599999996E-3</v>
      </c>
      <c r="I930" s="4" t="s">
        <v>4</v>
      </c>
      <c r="O930" s="3"/>
      <c r="P930" s="4" t="s">
        <v>967</v>
      </c>
      <c r="Q930" s="4">
        <v>0</v>
      </c>
      <c r="R930" s="4" t="s">
        <v>4</v>
      </c>
    </row>
    <row r="931" spans="1:18" ht="17.25" thickBot="1">
      <c r="A931" s="3"/>
      <c r="B931" s="4" t="s">
        <v>968</v>
      </c>
      <c r="C931" s="4">
        <v>6350.9706999999999</v>
      </c>
      <c r="D931" s="4" t="s">
        <v>4</v>
      </c>
      <c r="F931" s="3"/>
      <c r="G931" s="4" t="s">
        <v>968</v>
      </c>
      <c r="H931" s="4">
        <v>5.0598830000000003E-3</v>
      </c>
      <c r="I931" s="4" t="s">
        <v>4</v>
      </c>
      <c r="O931" s="3"/>
      <c r="P931" s="4" t="s">
        <v>968</v>
      </c>
      <c r="Q931" s="4">
        <v>0</v>
      </c>
      <c r="R931" s="4" t="s">
        <v>4</v>
      </c>
    </row>
    <row r="932" spans="1:18" ht="17.25" thickBot="1">
      <c r="A932" s="3"/>
      <c r="B932" s="4" t="s">
        <v>969</v>
      </c>
      <c r="C932" s="4">
        <v>6350.9706999999999</v>
      </c>
      <c r="D932" s="4" t="s">
        <v>4</v>
      </c>
      <c r="F932" s="3"/>
      <c r="G932" s="4" t="s">
        <v>969</v>
      </c>
      <c r="H932" s="4">
        <v>3.7694366199999998E-3</v>
      </c>
      <c r="I932" s="4" t="s">
        <v>4</v>
      </c>
      <c r="O932" s="3"/>
      <c r="P932" s="4" t="s">
        <v>969</v>
      </c>
      <c r="Q932" s="4">
        <v>0</v>
      </c>
      <c r="R932" s="4" t="s">
        <v>4</v>
      </c>
    </row>
    <row r="933" spans="1:18" ht="17.25" thickBot="1">
      <c r="A933" s="3"/>
      <c r="B933" s="4" t="s">
        <v>970</v>
      </c>
      <c r="C933" s="4">
        <v>6350.9706999999999</v>
      </c>
      <c r="D933" s="4" t="s">
        <v>4</v>
      </c>
      <c r="F933" s="3"/>
      <c r="G933" s="4" t="s">
        <v>970</v>
      </c>
      <c r="H933" s="4">
        <v>2.4939759200000001E-3</v>
      </c>
      <c r="I933" s="4" t="s">
        <v>4</v>
      </c>
      <c r="O933" s="3"/>
      <c r="P933" s="4" t="s">
        <v>970</v>
      </c>
      <c r="Q933" s="4">
        <v>0</v>
      </c>
      <c r="R933" s="4" t="s">
        <v>4</v>
      </c>
    </row>
    <row r="934" spans="1:18" ht="17.25" thickBot="1">
      <c r="A934" s="3"/>
      <c r="B934" s="4" t="s">
        <v>971</v>
      </c>
      <c r="C934" s="4">
        <v>6350.9706999999999</v>
      </c>
      <c r="D934" s="4" t="s">
        <v>4</v>
      </c>
      <c r="F934" s="3"/>
      <c r="G934" s="4" t="s">
        <v>971</v>
      </c>
      <c r="H934" s="4">
        <v>1.2569160899999999E-3</v>
      </c>
      <c r="I934" s="4" t="s">
        <v>4</v>
      </c>
      <c r="O934" s="3"/>
      <c r="P934" s="4" t="s">
        <v>971</v>
      </c>
      <c r="Q934" s="4">
        <v>0</v>
      </c>
      <c r="R934" s="4" t="s">
        <v>4</v>
      </c>
    </row>
    <row r="935" spans="1:18" ht="17.25" thickBot="1">
      <c r="A935" s="3"/>
      <c r="B935" s="4" t="s">
        <v>972</v>
      </c>
      <c r="C935" s="4">
        <v>0</v>
      </c>
      <c r="D935" s="4" t="s">
        <v>4</v>
      </c>
      <c r="F935" s="3"/>
      <c r="G935" s="4" t="s">
        <v>972</v>
      </c>
      <c r="H935" s="4">
        <v>0</v>
      </c>
      <c r="I935" s="4" t="s">
        <v>4</v>
      </c>
      <c r="O935" s="3"/>
      <c r="P935" s="4" t="s">
        <v>972</v>
      </c>
      <c r="Q935" s="4">
        <v>0</v>
      </c>
      <c r="R935" s="4" t="s">
        <v>4</v>
      </c>
    </row>
    <row r="936" spans="1:18" ht="17.25" thickBot="1">
      <c r="A936" s="3"/>
      <c r="B936" s="4" t="s">
        <v>973</v>
      </c>
      <c r="C936" s="4">
        <v>0</v>
      </c>
      <c r="D936" s="4" t="s">
        <v>4</v>
      </c>
      <c r="F936" s="3"/>
      <c r="G936" s="4" t="s">
        <v>973</v>
      </c>
      <c r="H936" s="4">
        <v>0</v>
      </c>
      <c r="I936" s="4" t="s">
        <v>4</v>
      </c>
      <c r="O936" s="3"/>
      <c r="P936" s="4" t="s">
        <v>973</v>
      </c>
      <c r="Q936" s="4">
        <v>0</v>
      </c>
      <c r="R936" s="4" t="s">
        <v>4</v>
      </c>
    </row>
    <row r="937" spans="1:18" ht="17.25" thickBot="1">
      <c r="A937" s="3"/>
      <c r="B937" s="4" t="s">
        <v>974</v>
      </c>
      <c r="C937" s="4">
        <v>0</v>
      </c>
      <c r="D937" s="4" t="s">
        <v>4</v>
      </c>
      <c r="F937" s="3"/>
      <c r="G937" s="4" t="s">
        <v>974</v>
      </c>
      <c r="H937" s="4">
        <v>0</v>
      </c>
      <c r="I937" s="4" t="s">
        <v>4</v>
      </c>
      <c r="O937" s="3"/>
      <c r="P937" s="4" t="s">
        <v>974</v>
      </c>
      <c r="Q937" s="4">
        <v>0</v>
      </c>
      <c r="R937" s="4" t="s">
        <v>4</v>
      </c>
    </row>
    <row r="938" spans="1:18" ht="17.25" thickBot="1">
      <c r="A938" s="3"/>
      <c r="B938" s="4" t="s">
        <v>975</v>
      </c>
      <c r="C938" s="4">
        <v>0</v>
      </c>
      <c r="D938" s="4" t="s">
        <v>4</v>
      </c>
      <c r="F938" s="3"/>
      <c r="G938" s="4" t="s">
        <v>975</v>
      </c>
      <c r="H938" s="4">
        <v>0</v>
      </c>
      <c r="I938" s="4" t="s">
        <v>4</v>
      </c>
      <c r="O938" s="3"/>
      <c r="P938" s="4" t="s">
        <v>975</v>
      </c>
      <c r="Q938" s="4">
        <v>0</v>
      </c>
      <c r="R938" s="4" t="s">
        <v>4</v>
      </c>
    </row>
    <row r="939" spans="1:18" ht="17.25" thickBot="1">
      <c r="A939" s="3"/>
      <c r="B939" s="4" t="s">
        <v>976</v>
      </c>
      <c r="C939" s="4">
        <v>0</v>
      </c>
      <c r="D939" s="4" t="s">
        <v>4</v>
      </c>
      <c r="F939" s="3"/>
      <c r="G939" s="4" t="s">
        <v>976</v>
      </c>
      <c r="H939" s="4">
        <v>0</v>
      </c>
      <c r="I939" s="4" t="s">
        <v>4</v>
      </c>
      <c r="O939" s="3"/>
      <c r="P939" s="4" t="s">
        <v>976</v>
      </c>
      <c r="Q939" s="4">
        <v>0</v>
      </c>
      <c r="R939" s="4" t="s">
        <v>4</v>
      </c>
    </row>
    <row r="940" spans="1:18" ht="17.25" thickBot="1">
      <c r="A940" s="3"/>
      <c r="B940" s="4" t="s">
        <v>977</v>
      </c>
      <c r="C940" s="4">
        <v>0</v>
      </c>
      <c r="D940" s="4" t="s">
        <v>4</v>
      </c>
      <c r="F940" s="3"/>
      <c r="G940" s="4" t="s">
        <v>977</v>
      </c>
      <c r="H940" s="4">
        <v>0</v>
      </c>
      <c r="I940" s="4" t="s">
        <v>4</v>
      </c>
      <c r="O940" s="3"/>
      <c r="P940" s="4" t="s">
        <v>977</v>
      </c>
      <c r="Q940" s="4">
        <v>0</v>
      </c>
      <c r="R940" s="4" t="s">
        <v>4</v>
      </c>
    </row>
    <row r="941" spans="1:18" ht="17.25" thickBot="1">
      <c r="A941" s="3"/>
      <c r="B941" s="4" t="s">
        <v>978</v>
      </c>
      <c r="C941" s="4">
        <v>0</v>
      </c>
      <c r="D941" s="4" t="s">
        <v>4</v>
      </c>
      <c r="F941" s="3"/>
      <c r="G941" s="4" t="s">
        <v>978</v>
      </c>
      <c r="H941" s="4">
        <v>0</v>
      </c>
      <c r="I941" s="4" t="s">
        <v>4</v>
      </c>
      <c r="O941" s="3"/>
      <c r="P941" s="4" t="s">
        <v>978</v>
      </c>
      <c r="Q941" s="4">
        <v>0</v>
      </c>
      <c r="R941" s="4" t="s">
        <v>4</v>
      </c>
    </row>
    <row r="942" spans="1:18" ht="17.25" thickBot="1">
      <c r="A942" s="3"/>
      <c r="B942" s="4" t="s">
        <v>979</v>
      </c>
      <c r="C942" s="4">
        <v>0</v>
      </c>
      <c r="D942" s="4" t="s">
        <v>4</v>
      </c>
      <c r="F942" s="3"/>
      <c r="G942" s="4" t="s">
        <v>979</v>
      </c>
      <c r="H942" s="4">
        <v>0</v>
      </c>
      <c r="I942" s="4" t="s">
        <v>4</v>
      </c>
      <c r="O942" s="3"/>
      <c r="P942" s="4" t="s">
        <v>979</v>
      </c>
      <c r="Q942" s="4">
        <v>0</v>
      </c>
      <c r="R942" s="4" t="s">
        <v>4</v>
      </c>
    </row>
    <row r="943" spans="1:18" ht="17.25" thickBot="1">
      <c r="A943" s="3"/>
      <c r="B943" s="4" t="s">
        <v>980</v>
      </c>
      <c r="C943" s="4">
        <v>0</v>
      </c>
      <c r="D943" s="4" t="s">
        <v>4</v>
      </c>
      <c r="F943" s="3"/>
      <c r="G943" s="4" t="s">
        <v>980</v>
      </c>
      <c r="H943" s="4">
        <v>0</v>
      </c>
      <c r="I943" s="4" t="s">
        <v>4</v>
      </c>
      <c r="O943" s="3"/>
      <c r="P943" s="4" t="s">
        <v>980</v>
      </c>
      <c r="Q943" s="4">
        <v>0</v>
      </c>
      <c r="R943" s="4" t="s">
        <v>4</v>
      </c>
    </row>
    <row r="944" spans="1:18" ht="17.25" thickBot="1">
      <c r="A944" s="3"/>
      <c r="B944" s="4" t="s">
        <v>981</v>
      </c>
      <c r="C944" s="4">
        <v>0</v>
      </c>
      <c r="D944" s="4" t="s">
        <v>4</v>
      </c>
      <c r="F944" s="3"/>
      <c r="G944" s="4" t="s">
        <v>981</v>
      </c>
      <c r="H944" s="4">
        <v>0</v>
      </c>
      <c r="I944" s="4" t="s">
        <v>4</v>
      </c>
      <c r="O944" s="3"/>
      <c r="P944" s="4" t="s">
        <v>981</v>
      </c>
      <c r="Q944" s="4">
        <v>0</v>
      </c>
      <c r="R944" s="4" t="s">
        <v>4</v>
      </c>
    </row>
    <row r="945" spans="1:18" ht="17.25" thickBot="1">
      <c r="A945" s="3"/>
      <c r="B945" s="4" t="s">
        <v>982</v>
      </c>
      <c r="C945" s="4">
        <v>0</v>
      </c>
      <c r="D945" s="4" t="s">
        <v>4</v>
      </c>
      <c r="F945" s="3"/>
      <c r="G945" s="4" t="s">
        <v>982</v>
      </c>
      <c r="H945" s="4">
        <v>0</v>
      </c>
      <c r="I945" s="4" t="s">
        <v>4</v>
      </c>
      <c r="O945" s="3"/>
      <c r="P945" s="4" t="s">
        <v>982</v>
      </c>
      <c r="Q945" s="4">
        <v>0</v>
      </c>
      <c r="R945" s="4" t="s">
        <v>4</v>
      </c>
    </row>
    <row r="946" spans="1:18" ht="17.25" thickBot="1">
      <c r="A946" s="3"/>
      <c r="B946" s="4" t="s">
        <v>983</v>
      </c>
      <c r="C946" s="4">
        <v>0</v>
      </c>
      <c r="D946" s="4" t="s">
        <v>4</v>
      </c>
      <c r="F946" s="3"/>
      <c r="G946" s="4" t="s">
        <v>983</v>
      </c>
      <c r="H946" s="4">
        <v>0</v>
      </c>
      <c r="I946" s="4" t="s">
        <v>4</v>
      </c>
      <c r="O946" s="3"/>
      <c r="P946" s="4" t="s">
        <v>983</v>
      </c>
      <c r="Q946" s="4">
        <v>0</v>
      </c>
      <c r="R946" s="4" t="s">
        <v>4</v>
      </c>
    </row>
    <row r="947" spans="1:18" ht="17.25" thickBot="1">
      <c r="A947" s="3"/>
      <c r="B947" s="4" t="s">
        <v>984</v>
      </c>
      <c r="C947" s="4">
        <v>0</v>
      </c>
      <c r="D947" s="4" t="s">
        <v>4</v>
      </c>
      <c r="F947" s="3"/>
      <c r="G947" s="4" t="s">
        <v>984</v>
      </c>
      <c r="H947" s="4">
        <v>0</v>
      </c>
      <c r="I947" s="4" t="s">
        <v>4</v>
      </c>
      <c r="O947" s="3"/>
      <c r="P947" s="4" t="s">
        <v>984</v>
      </c>
      <c r="Q947" s="4">
        <v>0</v>
      </c>
      <c r="R947" s="4" t="s">
        <v>4</v>
      </c>
    </row>
    <row r="948" spans="1:18" ht="17.25" thickBot="1">
      <c r="A948" s="3"/>
      <c r="B948" s="4" t="s">
        <v>985</v>
      </c>
      <c r="C948" s="4">
        <v>0</v>
      </c>
      <c r="D948" s="4" t="s">
        <v>4</v>
      </c>
      <c r="F948" s="3"/>
      <c r="G948" s="4" t="s">
        <v>985</v>
      </c>
      <c r="H948" s="4">
        <v>0</v>
      </c>
      <c r="I948" s="4" t="s">
        <v>4</v>
      </c>
      <c r="O948" s="3"/>
      <c r="P948" s="4" t="s">
        <v>985</v>
      </c>
      <c r="Q948" s="4">
        <v>0</v>
      </c>
      <c r="R948" s="4" t="s">
        <v>4</v>
      </c>
    </row>
    <row r="949" spans="1:18" ht="17.25" thickBot="1">
      <c r="A949" s="3"/>
      <c r="B949" s="4" t="s">
        <v>986</v>
      </c>
      <c r="C949" s="4">
        <v>0</v>
      </c>
      <c r="D949" s="4" t="s">
        <v>4</v>
      </c>
      <c r="F949" s="3"/>
      <c r="G949" s="4" t="s">
        <v>986</v>
      </c>
      <c r="H949" s="4">
        <v>0</v>
      </c>
      <c r="I949" s="4" t="s">
        <v>4</v>
      </c>
      <c r="O949" s="3"/>
      <c r="P949" s="4" t="s">
        <v>986</v>
      </c>
      <c r="Q949" s="4">
        <v>0</v>
      </c>
      <c r="R949" s="4" t="s">
        <v>4</v>
      </c>
    </row>
    <row r="950" spans="1:18" ht="17.25" thickBot="1">
      <c r="A950" s="3"/>
      <c r="B950" s="4" t="s">
        <v>987</v>
      </c>
      <c r="C950" s="4">
        <v>0</v>
      </c>
      <c r="D950" s="4" t="s">
        <v>4</v>
      </c>
      <c r="F950" s="3"/>
      <c r="G950" s="4" t="s">
        <v>987</v>
      </c>
      <c r="H950" s="4">
        <v>0</v>
      </c>
      <c r="I950" s="4" t="s">
        <v>4</v>
      </c>
      <c r="O950" s="3"/>
      <c r="P950" s="4" t="s">
        <v>987</v>
      </c>
      <c r="Q950" s="4">
        <v>0</v>
      </c>
      <c r="R950" s="4" t="s">
        <v>4</v>
      </c>
    </row>
    <row r="951" spans="1:18" ht="17.25" thickBot="1">
      <c r="A951" s="3"/>
      <c r="B951" s="4" t="s">
        <v>988</v>
      </c>
      <c r="C951" s="4">
        <v>0</v>
      </c>
      <c r="D951" s="4" t="s">
        <v>4</v>
      </c>
      <c r="F951" s="3"/>
      <c r="G951" s="4" t="s">
        <v>988</v>
      </c>
      <c r="H951" s="4">
        <v>0</v>
      </c>
      <c r="I951" s="4" t="s">
        <v>4</v>
      </c>
      <c r="O951" s="3"/>
      <c r="P951" s="4" t="s">
        <v>988</v>
      </c>
      <c r="Q951" s="4">
        <v>0</v>
      </c>
      <c r="R951" s="4" t="s">
        <v>4</v>
      </c>
    </row>
    <row r="952" spans="1:18" ht="17.25" thickBot="1">
      <c r="A952" s="3"/>
      <c r="B952" s="4" t="s">
        <v>989</v>
      </c>
      <c r="C952" s="4">
        <v>0</v>
      </c>
      <c r="D952" s="4" t="s">
        <v>4</v>
      </c>
      <c r="F952" s="3"/>
      <c r="G952" s="4" t="s">
        <v>989</v>
      </c>
      <c r="H952" s="4">
        <v>0</v>
      </c>
      <c r="I952" s="4" t="s">
        <v>4</v>
      </c>
      <c r="O952" s="3"/>
      <c r="P952" s="4" t="s">
        <v>989</v>
      </c>
      <c r="Q952" s="4">
        <v>0</v>
      </c>
      <c r="R952" s="4" t="s">
        <v>4</v>
      </c>
    </row>
    <row r="953" spans="1:18" ht="17.25" thickBot="1">
      <c r="A953" s="3"/>
      <c r="B953" s="4" t="s">
        <v>990</v>
      </c>
      <c r="C953" s="4">
        <v>0</v>
      </c>
      <c r="D953" s="4" t="s">
        <v>4</v>
      </c>
      <c r="F953" s="3"/>
      <c r="G953" s="4" t="s">
        <v>990</v>
      </c>
      <c r="H953" s="4">
        <v>0</v>
      </c>
      <c r="I953" s="4" t="s">
        <v>4</v>
      </c>
      <c r="O953" s="3"/>
      <c r="P953" s="4" t="s">
        <v>990</v>
      </c>
      <c r="Q953" s="4">
        <v>0</v>
      </c>
      <c r="R953" s="4" t="s">
        <v>4</v>
      </c>
    </row>
    <row r="954" spans="1:18" ht="17.25" thickBot="1">
      <c r="A954" s="3"/>
      <c r="B954" s="4" t="s">
        <v>991</v>
      </c>
      <c r="C954" s="4">
        <v>0</v>
      </c>
      <c r="D954" s="4" t="s">
        <v>4</v>
      </c>
      <c r="F954" s="3"/>
      <c r="G954" s="4" t="s">
        <v>991</v>
      </c>
      <c r="H954" s="4">
        <v>0</v>
      </c>
      <c r="I954" s="4" t="s">
        <v>4</v>
      </c>
      <c r="O954" s="3"/>
      <c r="P954" s="4" t="s">
        <v>991</v>
      </c>
      <c r="Q954" s="4">
        <v>0</v>
      </c>
      <c r="R954" s="4" t="s">
        <v>4</v>
      </c>
    </row>
    <row r="955" spans="1:18" ht="17.25" thickBot="1">
      <c r="A955" s="3"/>
      <c r="B955" s="4" t="s">
        <v>992</v>
      </c>
      <c r="C955" s="4">
        <v>0</v>
      </c>
      <c r="D955" s="4" t="s">
        <v>4</v>
      </c>
      <c r="F955" s="3"/>
      <c r="G955" s="4" t="s">
        <v>992</v>
      </c>
      <c r="H955" s="4">
        <v>0</v>
      </c>
      <c r="I955" s="4" t="s">
        <v>4</v>
      </c>
      <c r="O955" s="3"/>
      <c r="P955" s="4" t="s">
        <v>992</v>
      </c>
      <c r="Q955" s="4">
        <v>0</v>
      </c>
      <c r="R955" s="4" t="s">
        <v>4</v>
      </c>
    </row>
    <row r="956" spans="1:18" ht="17.25" thickBot="1">
      <c r="A956" s="3"/>
      <c r="B956" s="4" t="s">
        <v>993</v>
      </c>
      <c r="C956" s="4">
        <v>0</v>
      </c>
      <c r="D956" s="4" t="s">
        <v>4</v>
      </c>
      <c r="F956" s="3"/>
      <c r="G956" s="4" t="s">
        <v>993</v>
      </c>
      <c r="H956" s="4">
        <v>0</v>
      </c>
      <c r="I956" s="4" t="s">
        <v>4</v>
      </c>
      <c r="O956" s="3"/>
      <c r="P956" s="4" t="s">
        <v>993</v>
      </c>
      <c r="Q956" s="4">
        <v>0</v>
      </c>
      <c r="R956" s="4" t="s">
        <v>4</v>
      </c>
    </row>
    <row r="957" spans="1:18" ht="17.25" thickBot="1">
      <c r="A957" s="3"/>
      <c r="B957" s="4" t="s">
        <v>994</v>
      </c>
      <c r="C957" s="4">
        <v>0</v>
      </c>
      <c r="D957" s="4" t="s">
        <v>4</v>
      </c>
      <c r="F957" s="3"/>
      <c r="G957" s="4" t="s">
        <v>994</v>
      </c>
      <c r="H957" s="4">
        <v>0</v>
      </c>
      <c r="I957" s="4" t="s">
        <v>4</v>
      </c>
      <c r="O957" s="3"/>
      <c r="P957" s="4" t="s">
        <v>994</v>
      </c>
      <c r="Q957" s="4">
        <v>0</v>
      </c>
      <c r="R957" s="4" t="s">
        <v>4</v>
      </c>
    </row>
    <row r="958" spans="1:18" ht="17.25" thickBot="1">
      <c r="A958" s="3"/>
      <c r="B958" s="4" t="s">
        <v>995</v>
      </c>
      <c r="C958" s="4">
        <v>0</v>
      </c>
      <c r="D958" s="4" t="s">
        <v>4</v>
      </c>
      <c r="F958" s="3"/>
      <c r="G958" s="4" t="s">
        <v>995</v>
      </c>
      <c r="H958" s="4">
        <v>0</v>
      </c>
      <c r="I958" s="4" t="s">
        <v>4</v>
      </c>
      <c r="O958" s="3"/>
      <c r="P958" s="4" t="s">
        <v>995</v>
      </c>
      <c r="Q958" s="4">
        <v>0</v>
      </c>
      <c r="R958" s="4" t="s">
        <v>4</v>
      </c>
    </row>
    <row r="959" spans="1:18" ht="17.25" thickBot="1">
      <c r="A959" s="3"/>
      <c r="B959" s="4" t="s">
        <v>996</v>
      </c>
      <c r="C959" s="4">
        <v>0</v>
      </c>
      <c r="D959" s="4" t="s">
        <v>4</v>
      </c>
      <c r="F959" s="3"/>
      <c r="G959" s="4" t="s">
        <v>996</v>
      </c>
      <c r="H959" s="4">
        <v>0</v>
      </c>
      <c r="I959" s="4" t="s">
        <v>4</v>
      </c>
      <c r="O959" s="3"/>
      <c r="P959" s="4" t="s">
        <v>996</v>
      </c>
      <c r="Q959" s="4">
        <v>0</v>
      </c>
      <c r="R959" s="4" t="s">
        <v>4</v>
      </c>
    </row>
    <row r="960" spans="1:18" ht="17.25" thickBot="1">
      <c r="A960" s="3"/>
      <c r="B960" s="4" t="s">
        <v>997</v>
      </c>
      <c r="C960" s="4">
        <v>0</v>
      </c>
      <c r="D960" s="4" t="s">
        <v>4</v>
      </c>
      <c r="F960" s="3"/>
      <c r="G960" s="4" t="s">
        <v>997</v>
      </c>
      <c r="H960" s="4">
        <v>0</v>
      </c>
      <c r="I960" s="4" t="s">
        <v>4</v>
      </c>
      <c r="O960" s="3"/>
      <c r="P960" s="4" t="s">
        <v>997</v>
      </c>
      <c r="Q960" s="4">
        <v>0</v>
      </c>
      <c r="R960" s="4" t="s">
        <v>4</v>
      </c>
    </row>
    <row r="961" spans="1:18" ht="17.25" thickBot="1">
      <c r="A961" s="3"/>
      <c r="B961" s="4" t="s">
        <v>998</v>
      </c>
      <c r="C961" s="4">
        <v>0</v>
      </c>
      <c r="D961" s="4" t="s">
        <v>4</v>
      </c>
      <c r="F961" s="3"/>
      <c r="G961" s="4" t="s">
        <v>998</v>
      </c>
      <c r="H961" s="4">
        <v>0</v>
      </c>
      <c r="I961" s="4" t="s">
        <v>4</v>
      </c>
      <c r="O961" s="3"/>
      <c r="P961" s="4" t="s">
        <v>998</v>
      </c>
      <c r="Q961" s="4">
        <v>0</v>
      </c>
      <c r="R961" s="4" t="s">
        <v>4</v>
      </c>
    </row>
    <row r="962" spans="1:18" ht="17.25" thickBot="1">
      <c r="A962" s="3"/>
      <c r="B962" s="4" t="s">
        <v>999</v>
      </c>
      <c r="C962" s="4">
        <v>0</v>
      </c>
      <c r="D962" s="4" t="s">
        <v>4</v>
      </c>
      <c r="F962" s="3"/>
      <c r="G962" s="4" t="s">
        <v>999</v>
      </c>
      <c r="H962" s="4">
        <v>0</v>
      </c>
      <c r="I962" s="4" t="s">
        <v>4</v>
      </c>
      <c r="O962" s="3"/>
      <c r="P962" s="4" t="s">
        <v>999</v>
      </c>
      <c r="Q962" s="4">
        <v>0</v>
      </c>
      <c r="R962" s="4" t="s">
        <v>4</v>
      </c>
    </row>
    <row r="963" spans="1:18" ht="17.25" thickBot="1">
      <c r="A963" s="3"/>
      <c r="B963" s="4" t="s">
        <v>1000</v>
      </c>
      <c r="C963" s="4">
        <v>0</v>
      </c>
      <c r="D963" s="4" t="s">
        <v>4</v>
      </c>
      <c r="F963" s="3"/>
      <c r="G963" s="4" t="s">
        <v>1000</v>
      </c>
      <c r="H963" s="4">
        <v>0</v>
      </c>
      <c r="I963" s="4" t="s">
        <v>4</v>
      </c>
      <c r="O963" s="3"/>
      <c r="P963" s="4" t="s">
        <v>1000</v>
      </c>
      <c r="Q963" s="4">
        <v>0</v>
      </c>
      <c r="R963" s="4" t="s">
        <v>4</v>
      </c>
    </row>
    <row r="964" spans="1:18" ht="17.25" thickBot="1">
      <c r="A964" s="3"/>
      <c r="B964" s="4" t="s">
        <v>1001</v>
      </c>
      <c r="C964" s="4">
        <v>0</v>
      </c>
      <c r="D964" s="4" t="s">
        <v>4</v>
      </c>
      <c r="F964" s="3"/>
      <c r="G964" s="4" t="s">
        <v>1001</v>
      </c>
      <c r="H964" s="4">
        <v>0</v>
      </c>
      <c r="I964" s="4" t="s">
        <v>4</v>
      </c>
      <c r="O964" s="3"/>
      <c r="P964" s="4" t="s">
        <v>1001</v>
      </c>
      <c r="Q964" s="4">
        <v>0</v>
      </c>
      <c r="R964" s="4" t="s">
        <v>4</v>
      </c>
    </row>
    <row r="965" spans="1:18" ht="17.25" thickBot="1">
      <c r="A965" s="3"/>
      <c r="B965" s="4" t="s">
        <v>1002</v>
      </c>
      <c r="C965" s="4">
        <v>0</v>
      </c>
      <c r="D965" s="4" t="s">
        <v>4</v>
      </c>
      <c r="F965" s="3"/>
      <c r="G965" s="4" t="s">
        <v>1002</v>
      </c>
      <c r="H965" s="4">
        <v>0</v>
      </c>
      <c r="I965" s="4" t="s">
        <v>4</v>
      </c>
      <c r="O965" s="3"/>
      <c r="P965" s="4" t="s">
        <v>1002</v>
      </c>
      <c r="Q965" s="4">
        <v>0</v>
      </c>
      <c r="R965" s="4" t="s">
        <v>4</v>
      </c>
    </row>
    <row r="966" spans="1:18" ht="17.25" thickBot="1">
      <c r="A966" s="3"/>
      <c r="B966" s="4" t="s">
        <v>1003</v>
      </c>
      <c r="C966" s="4">
        <v>0</v>
      </c>
      <c r="D966" s="4" t="s">
        <v>4</v>
      </c>
      <c r="F966" s="3"/>
      <c r="G966" s="4" t="s">
        <v>1003</v>
      </c>
      <c r="H966" s="4">
        <v>0</v>
      </c>
      <c r="I966" s="4" t="s">
        <v>4</v>
      </c>
      <c r="O966" s="3"/>
      <c r="P966" s="4" t="s">
        <v>1003</v>
      </c>
      <c r="Q966" s="4">
        <v>0</v>
      </c>
      <c r="R966" s="4" t="s">
        <v>4</v>
      </c>
    </row>
    <row r="967" spans="1:18" ht="17.25" thickBot="1">
      <c r="A967" s="3"/>
      <c r="B967" s="4" t="s">
        <v>1004</v>
      </c>
      <c r="C967" s="4">
        <v>0</v>
      </c>
      <c r="D967" s="4" t="s">
        <v>4</v>
      </c>
      <c r="F967" s="3"/>
      <c r="G967" s="4" t="s">
        <v>1004</v>
      </c>
      <c r="H967" s="4">
        <v>0</v>
      </c>
      <c r="I967" s="4" t="s">
        <v>4</v>
      </c>
      <c r="O967" s="3"/>
      <c r="P967" s="4" t="s">
        <v>1004</v>
      </c>
      <c r="Q967" s="4">
        <v>0</v>
      </c>
      <c r="R967" s="4" t="s">
        <v>4</v>
      </c>
    </row>
    <row r="968" spans="1:18" ht="17.25" thickBot="1">
      <c r="A968" s="3"/>
      <c r="B968" s="4" t="s">
        <v>1005</v>
      </c>
      <c r="C968" s="4">
        <v>0</v>
      </c>
      <c r="D968" s="4" t="s">
        <v>4</v>
      </c>
      <c r="F968" s="3"/>
      <c r="G968" s="4" t="s">
        <v>1005</v>
      </c>
      <c r="H968" s="4">
        <v>0</v>
      </c>
      <c r="I968" s="4" t="s">
        <v>4</v>
      </c>
      <c r="O968" s="3"/>
      <c r="P968" s="4" t="s">
        <v>1005</v>
      </c>
      <c r="Q968" s="4">
        <v>0</v>
      </c>
      <c r="R968" s="4" t="s">
        <v>4</v>
      </c>
    </row>
    <row r="969" spans="1:18" ht="17.25" thickBot="1">
      <c r="A969" s="3"/>
      <c r="B969" s="4" t="s">
        <v>1006</v>
      </c>
      <c r="C969" s="4">
        <v>0</v>
      </c>
      <c r="D969" s="4" t="s">
        <v>4</v>
      </c>
      <c r="F969" s="3"/>
      <c r="G969" s="4" t="s">
        <v>1006</v>
      </c>
      <c r="H969" s="4">
        <v>0</v>
      </c>
      <c r="I969" s="4" t="s">
        <v>4</v>
      </c>
      <c r="O969" s="3"/>
      <c r="P969" s="4" t="s">
        <v>1006</v>
      </c>
      <c r="Q969" s="4">
        <v>0</v>
      </c>
      <c r="R969" s="4" t="s">
        <v>4</v>
      </c>
    </row>
    <row r="970" spans="1:18" ht="17.25" thickBot="1">
      <c r="A970" s="3"/>
      <c r="B970" s="4" t="s">
        <v>1007</v>
      </c>
      <c r="C970" s="4">
        <v>0</v>
      </c>
      <c r="D970" s="4" t="s">
        <v>4</v>
      </c>
      <c r="F970" s="3"/>
      <c r="G970" s="4" t="s">
        <v>1007</v>
      </c>
      <c r="H970" s="4">
        <v>0</v>
      </c>
      <c r="I970" s="4" t="s">
        <v>4</v>
      </c>
      <c r="O970" s="3"/>
      <c r="P970" s="4" t="s">
        <v>1007</v>
      </c>
      <c r="Q970" s="4">
        <v>0</v>
      </c>
      <c r="R970" s="4" t="s">
        <v>4</v>
      </c>
    </row>
    <row r="971" spans="1:18" ht="17.25" thickBot="1">
      <c r="A971" s="3"/>
      <c r="B971" s="4" t="s">
        <v>1008</v>
      </c>
      <c r="C971" s="4">
        <v>0</v>
      </c>
      <c r="D971" s="4" t="s">
        <v>4</v>
      </c>
      <c r="F971" s="3"/>
      <c r="G971" s="4" t="s">
        <v>1008</v>
      </c>
      <c r="H971" s="4">
        <v>0</v>
      </c>
      <c r="I971" s="4" t="s">
        <v>4</v>
      </c>
      <c r="O971" s="3"/>
      <c r="P971" s="4" t="s">
        <v>1008</v>
      </c>
      <c r="Q971" s="4">
        <v>0</v>
      </c>
      <c r="R971" s="4" t="s">
        <v>4</v>
      </c>
    </row>
    <row r="972" spans="1:18" ht="17.25" thickBot="1">
      <c r="A972" s="3"/>
      <c r="B972" s="4" t="s">
        <v>1009</v>
      </c>
      <c r="C972" s="4">
        <v>0</v>
      </c>
      <c r="D972" s="4" t="s">
        <v>4</v>
      </c>
      <c r="F972" s="3"/>
      <c r="G972" s="4" t="s">
        <v>1009</v>
      </c>
      <c r="H972" s="4">
        <v>0</v>
      </c>
      <c r="I972" s="4" t="s">
        <v>4</v>
      </c>
      <c r="O972" s="3"/>
      <c r="P972" s="4" t="s">
        <v>1009</v>
      </c>
      <c r="Q972" s="4">
        <v>0</v>
      </c>
      <c r="R972" s="4" t="s">
        <v>4</v>
      </c>
    </row>
    <row r="973" spans="1:18" ht="17.25" thickBot="1">
      <c r="A973" s="3"/>
      <c r="B973" s="4" t="s">
        <v>1010</v>
      </c>
      <c r="C973" s="4">
        <v>0</v>
      </c>
      <c r="D973" s="4" t="s">
        <v>4</v>
      </c>
      <c r="F973" s="3"/>
      <c r="G973" s="4" t="s">
        <v>1010</v>
      </c>
      <c r="H973" s="4">
        <v>0</v>
      </c>
      <c r="I973" s="4" t="s">
        <v>4</v>
      </c>
      <c r="O973" s="3"/>
      <c r="P973" s="4" t="s">
        <v>1010</v>
      </c>
      <c r="Q973" s="4">
        <v>0</v>
      </c>
      <c r="R973" s="4" t="s">
        <v>4</v>
      </c>
    </row>
    <row r="974" spans="1:18" ht="17.25" thickBot="1">
      <c r="A974" s="3"/>
      <c r="B974" s="4" t="s">
        <v>1011</v>
      </c>
      <c r="C974" s="4">
        <v>0</v>
      </c>
      <c r="D974" s="4" t="s">
        <v>4</v>
      </c>
      <c r="F974" s="3"/>
      <c r="G974" s="4" t="s">
        <v>1011</v>
      </c>
      <c r="H974" s="4">
        <v>0</v>
      </c>
      <c r="I974" s="4" t="s">
        <v>4</v>
      </c>
      <c r="O974" s="3"/>
      <c r="P974" s="4" t="s">
        <v>1011</v>
      </c>
      <c r="Q974" s="4">
        <v>0</v>
      </c>
      <c r="R974" s="4" t="s">
        <v>4</v>
      </c>
    </row>
    <row r="975" spans="1:18" ht="17.25" thickBot="1">
      <c r="A975" s="3"/>
      <c r="B975" s="4" t="s">
        <v>1012</v>
      </c>
      <c r="C975" s="4">
        <v>0</v>
      </c>
      <c r="D975" s="4" t="s">
        <v>4</v>
      </c>
      <c r="F975" s="3"/>
      <c r="G975" s="4" t="s">
        <v>1012</v>
      </c>
      <c r="H975" s="4">
        <v>0</v>
      </c>
      <c r="I975" s="4" t="s">
        <v>4</v>
      </c>
      <c r="O975" s="3"/>
      <c r="P975" s="4" t="s">
        <v>1012</v>
      </c>
      <c r="Q975" s="4">
        <v>0</v>
      </c>
      <c r="R975" s="4" t="s">
        <v>4</v>
      </c>
    </row>
    <row r="976" spans="1:18" ht="17.25" thickBot="1">
      <c r="A976" s="3"/>
      <c r="B976" s="4" t="s">
        <v>1013</v>
      </c>
      <c r="C976" s="4">
        <v>0</v>
      </c>
      <c r="D976" s="4" t="s">
        <v>4</v>
      </c>
      <c r="F976" s="3"/>
      <c r="G976" s="4" t="s">
        <v>1013</v>
      </c>
      <c r="H976" s="4">
        <v>0</v>
      </c>
      <c r="I976" s="4" t="s">
        <v>4</v>
      </c>
      <c r="O976" s="3"/>
      <c r="P976" s="4" t="s">
        <v>1013</v>
      </c>
      <c r="Q976" s="4">
        <v>0</v>
      </c>
      <c r="R976" s="4" t="s">
        <v>4</v>
      </c>
    </row>
    <row r="977" spans="1:18" ht="17.25" thickBot="1">
      <c r="A977" s="3"/>
      <c r="B977" s="4" t="s">
        <v>1014</v>
      </c>
      <c r="C977" s="4">
        <v>0</v>
      </c>
      <c r="D977" s="4" t="s">
        <v>4</v>
      </c>
      <c r="F977" s="3"/>
      <c r="G977" s="4" t="s">
        <v>1014</v>
      </c>
      <c r="H977" s="4">
        <v>0</v>
      </c>
      <c r="I977" s="4" t="s">
        <v>4</v>
      </c>
      <c r="O977" s="3"/>
      <c r="P977" s="4" t="s">
        <v>1014</v>
      </c>
      <c r="Q977" s="4">
        <v>0</v>
      </c>
      <c r="R977" s="4" t="s">
        <v>4</v>
      </c>
    </row>
    <row r="978" spans="1:18" ht="17.25" thickBot="1">
      <c r="A978" s="3"/>
      <c r="B978" s="4" t="s">
        <v>1015</v>
      </c>
      <c r="C978" s="4">
        <v>0</v>
      </c>
      <c r="D978" s="4" t="s">
        <v>4</v>
      </c>
      <c r="F978" s="3"/>
      <c r="G978" s="4" t="s">
        <v>1015</v>
      </c>
      <c r="H978" s="4">
        <v>0</v>
      </c>
      <c r="I978" s="4" t="s">
        <v>4</v>
      </c>
      <c r="O978" s="3"/>
      <c r="P978" s="4" t="s">
        <v>1015</v>
      </c>
      <c r="Q978" s="4">
        <v>0</v>
      </c>
      <c r="R978" s="4" t="s">
        <v>4</v>
      </c>
    </row>
    <row r="979" spans="1:18" ht="17.25" thickBot="1">
      <c r="A979" s="3"/>
      <c r="B979" s="4" t="s">
        <v>1016</v>
      </c>
      <c r="C979" s="4">
        <v>0</v>
      </c>
      <c r="D979" s="4" t="s">
        <v>4</v>
      </c>
      <c r="F979" s="3"/>
      <c r="G979" s="4" t="s">
        <v>1016</v>
      </c>
      <c r="H979" s="4">
        <v>0</v>
      </c>
      <c r="I979" s="4" t="s">
        <v>4</v>
      </c>
      <c r="O979" s="3"/>
      <c r="P979" s="4" t="s">
        <v>1016</v>
      </c>
      <c r="Q979" s="4">
        <v>0</v>
      </c>
      <c r="R979" s="4" t="s">
        <v>4</v>
      </c>
    </row>
    <row r="980" spans="1:18" ht="17.25" thickBot="1">
      <c r="A980" s="3"/>
      <c r="B980" s="4" t="s">
        <v>1017</v>
      </c>
      <c r="C980" s="4">
        <v>0</v>
      </c>
      <c r="D980" s="4" t="s">
        <v>4</v>
      </c>
      <c r="F980" s="3"/>
      <c r="G980" s="4" t="s">
        <v>1017</v>
      </c>
      <c r="H980" s="4">
        <v>0</v>
      </c>
      <c r="I980" s="4" t="s">
        <v>4</v>
      </c>
      <c r="O980" s="3"/>
      <c r="P980" s="4" t="s">
        <v>1017</v>
      </c>
      <c r="Q980" s="4">
        <v>0</v>
      </c>
      <c r="R980" s="4" t="s">
        <v>4</v>
      </c>
    </row>
    <row r="981" spans="1:18" ht="17.25" thickBot="1">
      <c r="A981" s="3"/>
      <c r="B981" s="4" t="s">
        <v>1018</v>
      </c>
      <c r="C981" s="4">
        <v>0</v>
      </c>
      <c r="D981" s="4" t="s">
        <v>4</v>
      </c>
      <c r="F981" s="3"/>
      <c r="G981" s="4" t="s">
        <v>1018</v>
      </c>
      <c r="H981" s="4">
        <v>0</v>
      </c>
      <c r="I981" s="4" t="s">
        <v>4</v>
      </c>
      <c r="O981" s="3"/>
      <c r="P981" s="4" t="s">
        <v>1018</v>
      </c>
      <c r="Q981" s="4">
        <v>0</v>
      </c>
      <c r="R981" s="4" t="s">
        <v>4</v>
      </c>
    </row>
    <row r="982" spans="1:18" ht="17.25" thickBot="1">
      <c r="A982" s="3"/>
      <c r="B982" s="4" t="s">
        <v>1019</v>
      </c>
      <c r="C982" s="4">
        <v>0</v>
      </c>
      <c r="D982" s="4" t="s">
        <v>4</v>
      </c>
      <c r="F982" s="3"/>
      <c r="G982" s="4" t="s">
        <v>1019</v>
      </c>
      <c r="H982" s="4">
        <v>0</v>
      </c>
      <c r="I982" s="4" t="s">
        <v>4</v>
      </c>
      <c r="O982" s="3"/>
      <c r="P982" s="4" t="s">
        <v>1019</v>
      </c>
      <c r="Q982" s="4">
        <v>0</v>
      </c>
      <c r="R982" s="4" t="s">
        <v>4</v>
      </c>
    </row>
    <row r="983" spans="1:18" ht="17.25" thickBot="1">
      <c r="A983" s="3"/>
      <c r="B983" s="4" t="s">
        <v>1020</v>
      </c>
      <c r="C983" s="4">
        <v>0</v>
      </c>
      <c r="D983" s="4" t="s">
        <v>4</v>
      </c>
      <c r="F983" s="3"/>
      <c r="G983" s="4" t="s">
        <v>1020</v>
      </c>
      <c r="H983" s="4">
        <v>0</v>
      </c>
      <c r="I983" s="4" t="s">
        <v>4</v>
      </c>
      <c r="O983" s="3"/>
      <c r="P983" s="4" t="s">
        <v>1020</v>
      </c>
      <c r="Q983" s="4">
        <v>0</v>
      </c>
      <c r="R983" s="4" t="s">
        <v>4</v>
      </c>
    </row>
    <row r="984" spans="1:18" ht="17.25" thickBot="1">
      <c r="A984" s="3"/>
      <c r="B984" s="4" t="s">
        <v>1021</v>
      </c>
      <c r="C984" s="4">
        <v>0</v>
      </c>
      <c r="D984" s="4" t="s">
        <v>4</v>
      </c>
      <c r="F984" s="3"/>
      <c r="G984" s="4" t="s">
        <v>1021</v>
      </c>
      <c r="H984" s="4">
        <v>0</v>
      </c>
      <c r="I984" s="4" t="s">
        <v>4</v>
      </c>
      <c r="O984" s="3"/>
      <c r="P984" s="4" t="s">
        <v>1021</v>
      </c>
      <c r="Q984" s="4">
        <v>0</v>
      </c>
      <c r="R984" s="4" t="s">
        <v>4</v>
      </c>
    </row>
    <row r="985" spans="1:18" ht="17.25" thickBot="1">
      <c r="A985" s="3"/>
      <c r="B985" s="4" t="s">
        <v>1022</v>
      </c>
      <c r="C985" s="4">
        <v>0</v>
      </c>
      <c r="D985" s="4" t="s">
        <v>4</v>
      </c>
      <c r="F985" s="3"/>
      <c r="G985" s="4" t="s">
        <v>1022</v>
      </c>
      <c r="H985" s="4">
        <v>0</v>
      </c>
      <c r="I985" s="4" t="s">
        <v>4</v>
      </c>
      <c r="O985" s="3"/>
      <c r="P985" s="4" t="s">
        <v>1022</v>
      </c>
      <c r="Q985" s="4">
        <v>0</v>
      </c>
      <c r="R985" s="4" t="s">
        <v>4</v>
      </c>
    </row>
    <row r="986" spans="1:18" ht="17.25" thickBot="1">
      <c r="A986" s="3"/>
      <c r="B986" s="4" t="s">
        <v>1023</v>
      </c>
      <c r="C986" s="4">
        <v>0</v>
      </c>
      <c r="D986" s="4" t="s">
        <v>4</v>
      </c>
      <c r="F986" s="3"/>
      <c r="G986" s="4" t="s">
        <v>1023</v>
      </c>
      <c r="H986" s="4">
        <v>0</v>
      </c>
      <c r="I986" s="4" t="s">
        <v>4</v>
      </c>
      <c r="O986" s="3"/>
      <c r="P986" s="4" t="s">
        <v>1023</v>
      </c>
      <c r="Q986" s="4">
        <v>0</v>
      </c>
      <c r="R986" s="4" t="s">
        <v>4</v>
      </c>
    </row>
    <row r="987" spans="1:18" ht="17.25" thickBot="1">
      <c r="A987" s="3"/>
      <c r="B987" s="4" t="s">
        <v>1024</v>
      </c>
      <c r="C987" s="4">
        <v>0</v>
      </c>
      <c r="D987" s="4" t="s">
        <v>4</v>
      </c>
      <c r="F987" s="3"/>
      <c r="G987" s="4" t="s">
        <v>1024</v>
      </c>
      <c r="H987" s="4">
        <v>0</v>
      </c>
      <c r="I987" s="4" t="s">
        <v>4</v>
      </c>
      <c r="O987" s="3"/>
      <c r="P987" s="4" t="s">
        <v>1024</v>
      </c>
      <c r="Q987" s="4">
        <v>0</v>
      </c>
      <c r="R987" s="4" t="s">
        <v>4</v>
      </c>
    </row>
    <row r="988" spans="1:18" ht="17.25" thickBot="1">
      <c r="A988" s="3"/>
      <c r="B988" s="4" t="s">
        <v>1025</v>
      </c>
      <c r="C988" s="4">
        <v>0</v>
      </c>
      <c r="D988" s="4" t="s">
        <v>4</v>
      </c>
      <c r="F988" s="3"/>
      <c r="G988" s="4" t="s">
        <v>1025</v>
      </c>
      <c r="H988" s="4">
        <v>0</v>
      </c>
      <c r="I988" s="4" t="s">
        <v>4</v>
      </c>
      <c r="O988" s="3"/>
      <c r="P988" s="4" t="s">
        <v>1025</v>
      </c>
      <c r="Q988" s="4">
        <v>0</v>
      </c>
      <c r="R988" s="4" t="s">
        <v>4</v>
      </c>
    </row>
    <row r="989" spans="1:18" ht="17.25" thickBot="1">
      <c r="A989" s="3"/>
      <c r="B989" s="4" t="s">
        <v>1026</v>
      </c>
      <c r="C989" s="4">
        <v>0</v>
      </c>
      <c r="D989" s="4" t="s">
        <v>4</v>
      </c>
      <c r="F989" s="3"/>
      <c r="G989" s="4" t="s">
        <v>1026</v>
      </c>
      <c r="H989" s="4">
        <v>0</v>
      </c>
      <c r="I989" s="4" t="s">
        <v>4</v>
      </c>
      <c r="O989" s="3"/>
      <c r="P989" s="4" t="s">
        <v>1026</v>
      </c>
      <c r="Q989" s="4">
        <v>0</v>
      </c>
      <c r="R989" s="4" t="s">
        <v>4</v>
      </c>
    </row>
    <row r="990" spans="1:18" ht="17.25" thickBot="1">
      <c r="A990" s="3"/>
      <c r="B990" s="4" t="s">
        <v>1027</v>
      </c>
      <c r="C990" s="4">
        <v>0</v>
      </c>
      <c r="D990" s="4" t="s">
        <v>4</v>
      </c>
      <c r="F990" s="3"/>
      <c r="G990" s="4" t="s">
        <v>1027</v>
      </c>
      <c r="H990" s="4">
        <v>0</v>
      </c>
      <c r="I990" s="4" t="s">
        <v>4</v>
      </c>
      <c r="O990" s="3"/>
      <c r="P990" s="4" t="s">
        <v>1027</v>
      </c>
      <c r="Q990" s="4">
        <v>0</v>
      </c>
      <c r="R990" s="4" t="s">
        <v>4</v>
      </c>
    </row>
    <row r="991" spans="1:18" ht="17.25" thickBot="1">
      <c r="A991" s="3"/>
      <c r="B991" s="4" t="s">
        <v>1028</v>
      </c>
      <c r="C991" s="4">
        <v>0</v>
      </c>
      <c r="D991" s="4" t="s">
        <v>4</v>
      </c>
      <c r="F991" s="3"/>
      <c r="G991" s="4" t="s">
        <v>1028</v>
      </c>
      <c r="H991" s="4">
        <v>0</v>
      </c>
      <c r="I991" s="4" t="s">
        <v>4</v>
      </c>
      <c r="O991" s="3"/>
      <c r="P991" s="4" t="s">
        <v>1028</v>
      </c>
      <c r="Q991" s="4">
        <v>0</v>
      </c>
      <c r="R991" s="4" t="s">
        <v>4</v>
      </c>
    </row>
    <row r="992" spans="1:18" ht="17.25" thickBot="1">
      <c r="A992" s="3"/>
      <c r="B992" s="4" t="s">
        <v>1029</v>
      </c>
      <c r="C992" s="4">
        <v>0</v>
      </c>
      <c r="D992" s="4" t="s">
        <v>4</v>
      </c>
      <c r="F992" s="3"/>
      <c r="G992" s="4" t="s">
        <v>1029</v>
      </c>
      <c r="H992" s="4">
        <v>0</v>
      </c>
      <c r="I992" s="4" t="s">
        <v>4</v>
      </c>
      <c r="O992" s="3"/>
      <c r="P992" s="4" t="s">
        <v>1029</v>
      </c>
      <c r="Q992" s="4">
        <v>0</v>
      </c>
      <c r="R992" s="4" t="s">
        <v>4</v>
      </c>
    </row>
    <row r="993" spans="1:18" ht="17.25" thickBot="1">
      <c r="A993" s="3"/>
      <c r="B993" s="4" t="s">
        <v>1030</v>
      </c>
      <c r="C993" s="4">
        <v>0</v>
      </c>
      <c r="D993" s="4" t="s">
        <v>4</v>
      </c>
      <c r="F993" s="3"/>
      <c r="G993" s="4" t="s">
        <v>1030</v>
      </c>
      <c r="H993" s="4">
        <v>0</v>
      </c>
      <c r="I993" s="4" t="s">
        <v>4</v>
      </c>
      <c r="O993" s="3"/>
      <c r="P993" s="4" t="s">
        <v>1030</v>
      </c>
      <c r="Q993" s="4">
        <v>0</v>
      </c>
      <c r="R993" s="4" t="s">
        <v>4</v>
      </c>
    </row>
    <row r="994" spans="1:18" ht="17.25" thickBot="1">
      <c r="A994" s="3"/>
      <c r="B994" s="4" t="s">
        <v>1031</v>
      </c>
      <c r="C994" s="4">
        <v>0</v>
      </c>
      <c r="D994" s="4" t="s">
        <v>4</v>
      </c>
      <c r="F994" s="3"/>
      <c r="G994" s="4" t="s">
        <v>1031</v>
      </c>
      <c r="H994" s="4">
        <v>0</v>
      </c>
      <c r="I994" s="4" t="s">
        <v>4</v>
      </c>
      <c r="O994" s="3"/>
      <c r="P994" s="4" t="s">
        <v>1031</v>
      </c>
      <c r="Q994" s="4">
        <v>0</v>
      </c>
      <c r="R994" s="4" t="s">
        <v>4</v>
      </c>
    </row>
    <row r="995" spans="1:18" ht="17.25" thickBot="1">
      <c r="A995" s="3"/>
      <c r="B995" s="4" t="s">
        <v>1032</v>
      </c>
      <c r="C995" s="4">
        <v>0</v>
      </c>
      <c r="D995" s="4" t="s">
        <v>4</v>
      </c>
      <c r="F995" s="3"/>
      <c r="G995" s="4" t="s">
        <v>1032</v>
      </c>
      <c r="H995" s="4">
        <v>0</v>
      </c>
      <c r="I995" s="4" t="s">
        <v>4</v>
      </c>
      <c r="O995" s="3"/>
      <c r="P995" s="4" t="s">
        <v>1032</v>
      </c>
      <c r="Q995" s="4">
        <v>0</v>
      </c>
      <c r="R995" s="4" t="s">
        <v>4</v>
      </c>
    </row>
    <row r="996" spans="1:18" ht="17.25" thickBot="1">
      <c r="A996" s="3"/>
      <c r="B996" s="4" t="s">
        <v>1033</v>
      </c>
      <c r="C996" s="4">
        <v>0</v>
      </c>
      <c r="D996" s="4" t="s">
        <v>4</v>
      </c>
      <c r="F996" s="3"/>
      <c r="G996" s="4" t="s">
        <v>1033</v>
      </c>
      <c r="H996" s="4">
        <v>0</v>
      </c>
      <c r="I996" s="4" t="s">
        <v>4</v>
      </c>
      <c r="O996" s="3"/>
      <c r="P996" s="4" t="s">
        <v>1033</v>
      </c>
      <c r="Q996" s="4">
        <v>0</v>
      </c>
      <c r="R996" s="4" t="s">
        <v>4</v>
      </c>
    </row>
    <row r="997" spans="1:18" ht="17.25" thickBot="1">
      <c r="A997" s="3"/>
      <c r="B997" s="4" t="s">
        <v>1034</v>
      </c>
      <c r="C997" s="4">
        <v>0</v>
      </c>
      <c r="D997" s="4" t="s">
        <v>4</v>
      </c>
      <c r="F997" s="3"/>
      <c r="G997" s="4" t="s">
        <v>1034</v>
      </c>
      <c r="H997" s="4">
        <v>0</v>
      </c>
      <c r="I997" s="4" t="s">
        <v>4</v>
      </c>
      <c r="O997" s="3"/>
      <c r="P997" s="4" t="s">
        <v>1034</v>
      </c>
      <c r="Q997" s="4">
        <v>0</v>
      </c>
      <c r="R997" s="4" t="s">
        <v>4</v>
      </c>
    </row>
    <row r="998" spans="1:18" ht="17.25" thickBot="1">
      <c r="A998" s="3"/>
      <c r="B998" s="4" t="s">
        <v>1035</v>
      </c>
      <c r="C998" s="4">
        <v>0</v>
      </c>
      <c r="D998" s="4" t="s">
        <v>4</v>
      </c>
      <c r="F998" s="3"/>
      <c r="G998" s="4" t="s">
        <v>1035</v>
      </c>
      <c r="H998" s="4">
        <v>0</v>
      </c>
      <c r="I998" s="4" t="s">
        <v>4</v>
      </c>
      <c r="O998" s="3"/>
      <c r="P998" s="4" t="s">
        <v>1035</v>
      </c>
      <c r="Q998" s="4">
        <v>0</v>
      </c>
      <c r="R998" s="4" t="s">
        <v>4</v>
      </c>
    </row>
    <row r="999" spans="1:18" ht="17.25" thickBot="1">
      <c r="A999" s="3"/>
      <c r="B999" s="4" t="s">
        <v>1036</v>
      </c>
      <c r="C999" s="4">
        <v>0</v>
      </c>
      <c r="D999" s="4" t="s">
        <v>4</v>
      </c>
      <c r="F999" s="3"/>
      <c r="G999" s="4" t="s">
        <v>1036</v>
      </c>
      <c r="H999" s="4">
        <v>0</v>
      </c>
      <c r="I999" s="4" t="s">
        <v>4</v>
      </c>
      <c r="O999" s="3"/>
      <c r="P999" s="4" t="s">
        <v>1036</v>
      </c>
      <c r="Q999" s="4">
        <v>0</v>
      </c>
      <c r="R999" s="4" t="s">
        <v>4</v>
      </c>
    </row>
    <row r="1000" spans="1:18" ht="17.25" thickBot="1">
      <c r="A1000" s="3"/>
      <c r="B1000" s="4" t="s">
        <v>1037</v>
      </c>
      <c r="C1000" s="4">
        <v>0</v>
      </c>
      <c r="D1000" s="4" t="s">
        <v>4</v>
      </c>
      <c r="F1000" s="3"/>
      <c r="G1000" s="4" t="s">
        <v>1037</v>
      </c>
      <c r="H1000" s="4">
        <v>0</v>
      </c>
      <c r="I1000" s="4" t="s">
        <v>4</v>
      </c>
      <c r="O1000" s="3"/>
      <c r="P1000" s="4" t="s">
        <v>1037</v>
      </c>
      <c r="Q1000" s="4">
        <v>0</v>
      </c>
      <c r="R1000" s="4" t="s">
        <v>4</v>
      </c>
    </row>
    <row r="1001" spans="1:18" ht="17.25" thickBot="1">
      <c r="A1001" s="3"/>
      <c r="B1001" s="4" t="s">
        <v>1038</v>
      </c>
      <c r="C1001" s="4">
        <v>0</v>
      </c>
      <c r="D1001" s="4" t="s">
        <v>4</v>
      </c>
      <c r="F1001" s="3"/>
      <c r="G1001" s="4" t="s">
        <v>1038</v>
      </c>
      <c r="H1001" s="4">
        <v>0</v>
      </c>
      <c r="I1001" s="4" t="s">
        <v>4</v>
      </c>
      <c r="O1001" s="3"/>
      <c r="P1001" s="4" t="s">
        <v>1038</v>
      </c>
      <c r="Q1001" s="4">
        <v>0</v>
      </c>
      <c r="R1001" s="4" t="s">
        <v>4</v>
      </c>
    </row>
    <row r="1002" spans="1:18" ht="17.25" thickBot="1">
      <c r="A1002" s="3"/>
      <c r="B1002" s="4" t="s">
        <v>1039</v>
      </c>
      <c r="C1002" s="4">
        <v>0</v>
      </c>
      <c r="D1002" s="4" t="s">
        <v>4</v>
      </c>
      <c r="F1002" s="3"/>
      <c r="G1002" s="4" t="s">
        <v>1039</v>
      </c>
      <c r="H1002" s="4">
        <v>0</v>
      </c>
      <c r="I1002" s="4" t="s">
        <v>4</v>
      </c>
      <c r="O1002" s="3"/>
      <c r="P1002" s="4" t="s">
        <v>1039</v>
      </c>
      <c r="Q1002" s="4">
        <v>0</v>
      </c>
      <c r="R1002" s="4" t="s">
        <v>4</v>
      </c>
    </row>
    <row r="1003" spans="1:18" ht="17.25" thickBot="1">
      <c r="A1003" s="3"/>
      <c r="B1003" s="4" t="s">
        <v>1040</v>
      </c>
      <c r="C1003" s="4">
        <v>0</v>
      </c>
      <c r="D1003" s="4" t="s">
        <v>4</v>
      </c>
      <c r="F1003" s="3"/>
      <c r="G1003" s="4" t="s">
        <v>1040</v>
      </c>
      <c r="H1003" s="4">
        <v>0</v>
      </c>
      <c r="I1003" s="4" t="s">
        <v>4</v>
      </c>
      <c r="O1003" s="3"/>
      <c r="P1003" s="4" t="s">
        <v>1040</v>
      </c>
      <c r="Q1003" s="4">
        <v>0</v>
      </c>
      <c r="R1003" s="4" t="s">
        <v>4</v>
      </c>
    </row>
    <row r="1004" spans="1:18" ht="17.25" thickBot="1">
      <c r="A1004" s="3"/>
      <c r="B1004" s="4" t="s">
        <v>1041</v>
      </c>
      <c r="C1004" s="4">
        <v>0</v>
      </c>
      <c r="D1004" s="4" t="s">
        <v>4</v>
      </c>
      <c r="F1004" s="3"/>
      <c r="G1004" s="4" t="s">
        <v>1041</v>
      </c>
      <c r="H1004" s="4">
        <v>0</v>
      </c>
      <c r="I1004" s="4" t="s">
        <v>4</v>
      </c>
      <c r="O1004" s="3"/>
      <c r="P1004" s="4" t="s">
        <v>1041</v>
      </c>
      <c r="Q1004" s="4">
        <v>0</v>
      </c>
      <c r="R1004" s="4" t="s">
        <v>4</v>
      </c>
    </row>
    <row r="1005" spans="1:18" ht="17.25" thickBot="1">
      <c r="A1005" s="3"/>
      <c r="B1005" s="4" t="s">
        <v>1042</v>
      </c>
      <c r="C1005" s="4">
        <v>0</v>
      </c>
      <c r="D1005" s="4" t="s">
        <v>4</v>
      </c>
      <c r="F1005" s="3"/>
      <c r="G1005" s="4" t="s">
        <v>1042</v>
      </c>
      <c r="H1005" s="4">
        <v>0</v>
      </c>
      <c r="I1005" s="4" t="s">
        <v>4</v>
      </c>
      <c r="O1005" s="3"/>
      <c r="P1005" s="4" t="s">
        <v>1042</v>
      </c>
      <c r="Q1005" s="4">
        <v>0</v>
      </c>
      <c r="R1005" s="4" t="s">
        <v>4</v>
      </c>
    </row>
    <row r="1006" spans="1:18" ht="17.25" thickBot="1">
      <c r="A1006" s="3"/>
      <c r="B1006" s="4" t="s">
        <v>1043</v>
      </c>
      <c r="C1006" s="4">
        <v>0</v>
      </c>
      <c r="D1006" s="4" t="s">
        <v>4</v>
      </c>
      <c r="F1006" s="3"/>
      <c r="G1006" s="4" t="s">
        <v>1043</v>
      </c>
      <c r="H1006" s="4">
        <v>0</v>
      </c>
      <c r="I1006" s="4" t="s">
        <v>4</v>
      </c>
      <c r="O1006" s="3"/>
      <c r="P1006" s="4" t="s">
        <v>1043</v>
      </c>
      <c r="Q1006" s="4">
        <v>0</v>
      </c>
      <c r="R1006" s="4" t="s">
        <v>4</v>
      </c>
    </row>
    <row r="1007" spans="1:18" ht="17.25" thickBot="1">
      <c r="A1007" s="3"/>
      <c r="B1007" s="4" t="s">
        <v>1044</v>
      </c>
      <c r="C1007" s="4">
        <v>0</v>
      </c>
      <c r="D1007" s="4" t="s">
        <v>4</v>
      </c>
      <c r="F1007" s="3"/>
      <c r="G1007" s="4" t="s">
        <v>1044</v>
      </c>
      <c r="H1007" s="4">
        <v>1.26122439E-3</v>
      </c>
      <c r="I1007" s="4" t="s">
        <v>4</v>
      </c>
      <c r="O1007" s="3"/>
      <c r="P1007" s="4" t="s">
        <v>1044</v>
      </c>
      <c r="Q1007" s="4">
        <v>0</v>
      </c>
      <c r="R1007" s="4" t="s">
        <v>4</v>
      </c>
    </row>
    <row r="1008" spans="1:18" ht="17.25" thickBot="1">
      <c r="A1008" s="3"/>
      <c r="B1008" s="4" t="s">
        <v>1045</v>
      </c>
      <c r="C1008" s="4">
        <v>0</v>
      </c>
      <c r="D1008" s="4" t="s">
        <v>4</v>
      </c>
      <c r="F1008" s="3"/>
      <c r="G1008" s="4" t="s">
        <v>1045</v>
      </c>
      <c r="H1008" s="4">
        <v>2.5185150999999999E-3</v>
      </c>
      <c r="I1008" s="4" t="s">
        <v>4</v>
      </c>
      <c r="O1008" s="3"/>
      <c r="P1008" s="4" t="s">
        <v>1045</v>
      </c>
      <c r="Q1008" s="4">
        <v>0</v>
      </c>
      <c r="R1008" s="4" t="s">
        <v>4</v>
      </c>
    </row>
    <row r="1009" spans="1:18" ht="17.25" thickBot="1">
      <c r="A1009" s="3"/>
      <c r="B1009" s="4" t="s">
        <v>1046</v>
      </c>
      <c r="C1009" s="4">
        <v>0</v>
      </c>
      <c r="D1009" s="4" t="s">
        <v>4</v>
      </c>
      <c r="F1009" s="3"/>
      <c r="G1009" s="4" t="s">
        <v>1046</v>
      </c>
      <c r="H1009" s="4">
        <v>3.7583850800000001E-3</v>
      </c>
      <c r="I1009" s="4" t="s">
        <v>4</v>
      </c>
      <c r="O1009" s="3"/>
      <c r="P1009" s="4" t="s">
        <v>1046</v>
      </c>
      <c r="Q1009" s="4">
        <v>0</v>
      </c>
      <c r="R1009" s="4" t="s">
        <v>4</v>
      </c>
    </row>
    <row r="1010" spans="1:18" ht="17.25" thickBot="1">
      <c r="A1010" s="3"/>
      <c r="B1010" s="4" t="s">
        <v>1047</v>
      </c>
      <c r="C1010" s="4">
        <v>0</v>
      </c>
      <c r="D1010" s="4" t="s">
        <v>4</v>
      </c>
      <c r="F1010" s="3"/>
      <c r="G1010" s="4" t="s">
        <v>1047</v>
      </c>
      <c r="H1010" s="4">
        <v>5.0012520500000001E-3</v>
      </c>
      <c r="I1010" s="4" t="s">
        <v>4</v>
      </c>
      <c r="O1010" s="3"/>
      <c r="P1010" s="4" t="s">
        <v>1047</v>
      </c>
      <c r="Q1010" s="4">
        <v>0</v>
      </c>
      <c r="R1010" s="4" t="s">
        <v>4</v>
      </c>
    </row>
    <row r="1011" spans="1:18" ht="17.25" thickBot="1">
      <c r="A1011" s="3"/>
      <c r="B1011" s="4" t="s">
        <v>1048</v>
      </c>
      <c r="C1011" s="4">
        <v>0</v>
      </c>
      <c r="D1011" s="4" t="s">
        <v>4</v>
      </c>
      <c r="F1011" s="3"/>
      <c r="G1011" s="4" t="s">
        <v>1048</v>
      </c>
      <c r="H1011" s="4">
        <v>6.2695564699999998E-3</v>
      </c>
      <c r="I1011" s="4" t="s">
        <v>4</v>
      </c>
      <c r="O1011" s="3"/>
      <c r="P1011" s="4" t="s">
        <v>1048</v>
      </c>
      <c r="Q1011" s="4">
        <v>0</v>
      </c>
      <c r="R1011" s="4" t="s">
        <v>4</v>
      </c>
    </row>
    <row r="1012" spans="1:18" ht="17.25" thickBot="1">
      <c r="A1012" s="3"/>
      <c r="B1012" s="4" t="s">
        <v>1049</v>
      </c>
      <c r="C1012" s="4">
        <v>0</v>
      </c>
      <c r="D1012" s="4" t="s">
        <v>4</v>
      </c>
      <c r="F1012" s="3"/>
      <c r="G1012" s="4" t="s">
        <v>1049</v>
      </c>
      <c r="H1012" s="4">
        <v>7.6666464999999998E-3</v>
      </c>
      <c r="I1012" s="4" t="s">
        <v>4</v>
      </c>
      <c r="O1012" s="3"/>
      <c r="P1012" s="4" t="s">
        <v>1049</v>
      </c>
      <c r="Q1012" s="4">
        <v>0</v>
      </c>
      <c r="R1012" s="4" t="s">
        <v>4</v>
      </c>
    </row>
    <row r="1013" spans="1:18" ht="17.25" thickBot="1">
      <c r="A1013" s="3"/>
      <c r="B1013" s="4" t="s">
        <v>1050</v>
      </c>
      <c r="C1013" s="4">
        <v>0</v>
      </c>
      <c r="D1013" s="4" t="s">
        <v>4</v>
      </c>
      <c r="F1013" s="3"/>
      <c r="G1013" s="4" t="s">
        <v>1050</v>
      </c>
      <c r="H1013" s="4">
        <v>7.7810883499999997E-3</v>
      </c>
      <c r="I1013" s="4" t="s">
        <v>4</v>
      </c>
      <c r="O1013" s="3"/>
      <c r="P1013" s="4" t="s">
        <v>1050</v>
      </c>
      <c r="Q1013" s="4">
        <v>0</v>
      </c>
      <c r="R1013" s="4" t="s">
        <v>4</v>
      </c>
    </row>
    <row r="1014" spans="1:18" ht="17.25" thickBot="1">
      <c r="A1014" s="3"/>
      <c r="B1014" s="4" t="s">
        <v>1051</v>
      </c>
      <c r="C1014" s="4">
        <v>0</v>
      </c>
      <c r="D1014" s="4" t="s">
        <v>4</v>
      </c>
      <c r="F1014" s="3"/>
      <c r="G1014" s="4" t="s">
        <v>1051</v>
      </c>
      <c r="H1014" s="4">
        <v>7.8549403700000006E-3</v>
      </c>
      <c r="I1014" s="4" t="s">
        <v>4</v>
      </c>
      <c r="O1014" s="3"/>
      <c r="P1014" s="4" t="s">
        <v>1051</v>
      </c>
      <c r="Q1014" s="4">
        <v>0</v>
      </c>
      <c r="R1014" s="4" t="s">
        <v>4</v>
      </c>
    </row>
    <row r="1015" spans="1:18" ht="17.25" thickBot="1">
      <c r="A1015" s="3"/>
      <c r="B1015" s="4" t="s">
        <v>1052</v>
      </c>
      <c r="C1015" s="4">
        <v>0</v>
      </c>
      <c r="D1015" s="4" t="s">
        <v>4</v>
      </c>
      <c r="F1015" s="3"/>
      <c r="G1015" s="4" t="s">
        <v>1052</v>
      </c>
      <c r="H1015" s="4">
        <v>7.9561621000000006E-3</v>
      </c>
      <c r="I1015" s="4" t="s">
        <v>4</v>
      </c>
      <c r="O1015" s="3"/>
      <c r="P1015" s="4" t="s">
        <v>1052</v>
      </c>
      <c r="Q1015" s="4">
        <v>0</v>
      </c>
      <c r="R1015" s="4" t="s">
        <v>4</v>
      </c>
    </row>
    <row r="1016" spans="1:18" ht="17.25" thickBot="1">
      <c r="A1016" s="3"/>
      <c r="B1016" s="4" t="s">
        <v>1053</v>
      </c>
      <c r="C1016" s="4">
        <v>0</v>
      </c>
      <c r="D1016" s="4" t="s">
        <v>4</v>
      </c>
      <c r="F1016" s="3"/>
      <c r="G1016" s="4" t="s">
        <v>1053</v>
      </c>
      <c r="H1016" s="4">
        <v>8.0783627899999998E-3</v>
      </c>
      <c r="I1016" s="4" t="s">
        <v>4</v>
      </c>
      <c r="O1016" s="3"/>
      <c r="P1016" s="4" t="s">
        <v>1053</v>
      </c>
      <c r="Q1016" s="4">
        <v>1.3243815900000001E-2</v>
      </c>
      <c r="R1016" s="4" t="s">
        <v>4</v>
      </c>
    </row>
    <row r="1017" spans="1:18" ht="17.25" thickBot="1">
      <c r="A1017" s="3"/>
      <c r="B1017" s="4" t="s">
        <v>1054</v>
      </c>
      <c r="C1017" s="4">
        <v>0</v>
      </c>
      <c r="D1017" s="4" t="s">
        <v>4</v>
      </c>
      <c r="F1017" s="3"/>
      <c r="G1017" s="4" t="s">
        <v>1054</v>
      </c>
      <c r="H1017" s="4">
        <v>8.1629380599999996E-3</v>
      </c>
      <c r="I1017" s="4" t="s">
        <v>4</v>
      </c>
      <c r="O1017" s="3"/>
      <c r="P1017" s="4" t="s">
        <v>1054</v>
      </c>
      <c r="Q1017" s="4">
        <v>2.97493879E-2</v>
      </c>
      <c r="R1017" s="4" t="s">
        <v>4</v>
      </c>
    </row>
    <row r="1018" spans="1:18" ht="17.25" thickBot="1">
      <c r="A1018" s="3"/>
      <c r="B1018" s="4" t="s">
        <v>1055</v>
      </c>
      <c r="C1018" s="4">
        <v>0</v>
      </c>
      <c r="D1018" s="4" t="s">
        <v>4</v>
      </c>
      <c r="F1018" s="3"/>
      <c r="G1018" s="4" t="s">
        <v>1055</v>
      </c>
      <c r="H1018" s="4">
        <v>8.1160981199999999E-3</v>
      </c>
      <c r="I1018" s="4" t="s">
        <v>4</v>
      </c>
      <c r="O1018" s="3"/>
      <c r="P1018" s="4" t="s">
        <v>1055</v>
      </c>
      <c r="Q1018" s="4">
        <v>4.8034980900000003E-2</v>
      </c>
      <c r="R1018" s="4" t="s">
        <v>4</v>
      </c>
    </row>
    <row r="1019" spans="1:18" ht="17.25" thickBot="1">
      <c r="A1019" s="3"/>
      <c r="B1019" s="4" t="s">
        <v>1056</v>
      </c>
      <c r="C1019" s="4">
        <v>0</v>
      </c>
      <c r="D1019" s="4" t="s">
        <v>4</v>
      </c>
      <c r="F1019" s="3"/>
      <c r="G1019" s="4" t="s">
        <v>1056</v>
      </c>
      <c r="H1019" s="4">
        <v>8.0509148500000002E-3</v>
      </c>
      <c r="I1019" s="4" t="s">
        <v>4</v>
      </c>
      <c r="O1019" s="3"/>
      <c r="P1019" s="4" t="s">
        <v>1056</v>
      </c>
      <c r="Q1019" s="4">
        <v>4.8034980900000003E-2</v>
      </c>
      <c r="R1019" s="4" t="s">
        <v>4</v>
      </c>
    </row>
    <row r="1020" spans="1:18" ht="17.25" thickBot="1">
      <c r="A1020" s="3"/>
      <c r="B1020" s="4" t="s">
        <v>1057</v>
      </c>
      <c r="C1020" s="4">
        <v>6732.9706999999999</v>
      </c>
      <c r="D1020" s="4" t="s">
        <v>4</v>
      </c>
      <c r="F1020" s="3"/>
      <c r="G1020" s="4" t="s">
        <v>1057</v>
      </c>
      <c r="H1020" s="4">
        <v>8.0464966599999993E-3</v>
      </c>
      <c r="I1020" s="4" t="s">
        <v>4</v>
      </c>
      <c r="O1020" s="3"/>
      <c r="P1020" s="4" t="s">
        <v>1057</v>
      </c>
      <c r="Q1020" s="4">
        <v>4.8034980900000003E-2</v>
      </c>
      <c r="R1020" s="4" t="s">
        <v>4</v>
      </c>
    </row>
    <row r="1021" spans="1:18" ht="17.25" thickBot="1">
      <c r="A1021" s="3"/>
      <c r="B1021" s="4" t="s">
        <v>1058</v>
      </c>
      <c r="C1021" s="4">
        <v>6711.9706999999999</v>
      </c>
      <c r="D1021" s="4" t="s">
        <v>4</v>
      </c>
      <c r="F1021" s="3"/>
      <c r="G1021" s="4" t="s">
        <v>1058</v>
      </c>
      <c r="H1021" s="4">
        <v>6.6836243500000003E-3</v>
      </c>
      <c r="I1021" s="4" t="s">
        <v>4</v>
      </c>
      <c r="O1021" s="3"/>
      <c r="P1021" s="4" t="s">
        <v>1058</v>
      </c>
      <c r="Q1021" s="4">
        <v>5.4874081200000001E-2</v>
      </c>
      <c r="R1021" s="4" t="s">
        <v>4</v>
      </c>
    </row>
    <row r="1022" spans="1:18" ht="17.25" thickBot="1">
      <c r="A1022" s="3"/>
      <c r="B1022" s="4" t="s">
        <v>1059</v>
      </c>
      <c r="C1022" s="4">
        <v>6618.9706999999999</v>
      </c>
      <c r="D1022" s="4" t="s">
        <v>4</v>
      </c>
      <c r="F1022" s="3"/>
      <c r="G1022" s="4" t="s">
        <v>1059</v>
      </c>
      <c r="H1022" s="4">
        <v>5.3042797399999999E-3</v>
      </c>
      <c r="I1022" s="4" t="s">
        <v>4</v>
      </c>
      <c r="O1022" s="3"/>
      <c r="P1022" s="4" t="s">
        <v>1059</v>
      </c>
      <c r="Q1022" s="4">
        <v>6.2902353699999997E-2</v>
      </c>
      <c r="R1022" s="4" t="s">
        <v>4</v>
      </c>
    </row>
    <row r="1023" spans="1:18" ht="17.25" thickBot="1">
      <c r="A1023" s="3"/>
      <c r="B1023" s="4" t="s">
        <v>1060</v>
      </c>
      <c r="C1023" s="4">
        <v>6634.9706999999999</v>
      </c>
      <c r="D1023" s="4" t="s">
        <v>4</v>
      </c>
      <c r="F1023" s="3"/>
      <c r="G1023" s="4" t="s">
        <v>1060</v>
      </c>
      <c r="H1023" s="4">
        <v>3.9589870700000003E-3</v>
      </c>
      <c r="I1023" s="4" t="s">
        <v>4</v>
      </c>
      <c r="O1023" s="3"/>
      <c r="P1023" s="4" t="s">
        <v>1060</v>
      </c>
      <c r="Q1023" s="4">
        <v>6.7826293400000001E-2</v>
      </c>
      <c r="R1023" s="4" t="s">
        <v>4</v>
      </c>
    </row>
    <row r="1024" spans="1:18" ht="17.25" thickBot="1">
      <c r="A1024" s="3"/>
      <c r="B1024" s="4" t="s">
        <v>1061</v>
      </c>
      <c r="C1024" s="4">
        <v>6650.9706999999999</v>
      </c>
      <c r="D1024" s="4" t="s">
        <v>4</v>
      </c>
      <c r="F1024" s="3"/>
      <c r="G1024" s="4" t="s">
        <v>1061</v>
      </c>
      <c r="H1024" s="4">
        <v>2.6260027700000001E-3</v>
      </c>
      <c r="I1024" s="4" t="s">
        <v>4</v>
      </c>
      <c r="O1024" s="3"/>
      <c r="P1024" s="4" t="s">
        <v>1061</v>
      </c>
      <c r="Q1024" s="4">
        <v>4.6593960400000002E-2</v>
      </c>
      <c r="R1024" s="4" t="s">
        <v>4</v>
      </c>
    </row>
    <row r="1025" spans="1:18" ht="17.25" thickBot="1">
      <c r="A1025" s="3"/>
      <c r="B1025" s="4" t="s">
        <v>1062</v>
      </c>
      <c r="C1025" s="4">
        <v>6723.9706999999999</v>
      </c>
      <c r="D1025" s="4" t="s">
        <v>4</v>
      </c>
      <c r="F1025" s="3"/>
      <c r="G1025" s="4" t="s">
        <v>1062</v>
      </c>
      <c r="H1025" s="4">
        <v>1.3307362099999999E-3</v>
      </c>
      <c r="I1025" s="4" t="s">
        <v>4</v>
      </c>
      <c r="O1025" s="3"/>
      <c r="P1025" s="4" t="s">
        <v>1062</v>
      </c>
      <c r="Q1025" s="4">
        <v>2.1657688500000001E-2</v>
      </c>
      <c r="R1025" s="4" t="s">
        <v>4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0"/>
  <sheetViews>
    <sheetView workbookViewId="0">
      <selection activeCell="I5" sqref="I5"/>
    </sheetView>
  </sheetViews>
  <sheetFormatPr defaultRowHeight="16.5"/>
  <cols>
    <col min="5" max="5" width="28.5" customWidth="1"/>
    <col min="6" max="7" width="29" customWidth="1"/>
    <col min="8" max="8" width="11" customWidth="1"/>
  </cols>
  <sheetData>
    <row r="2" spans="3:8" ht="17.25" thickBot="1"/>
    <row r="3" spans="3:8" ht="17.25" thickBot="1">
      <c r="C3" s="1"/>
      <c r="D3" s="2" t="s">
        <v>0</v>
      </c>
      <c r="E3" s="2" t="s">
        <v>1</v>
      </c>
      <c r="F3" s="2" t="s">
        <v>2</v>
      </c>
    </row>
    <row r="4" spans="3:8" ht="120.75" thickBot="1">
      <c r="C4" s="3"/>
      <c r="D4" s="4" t="s">
        <v>1248</v>
      </c>
      <c r="E4" s="25">
        <v>5343511491406</v>
      </c>
      <c r="F4" s="4" t="s">
        <v>311</v>
      </c>
      <c r="G4">
        <f>E4*6.48824007/1000000000</f>
        <v>34669.985373045871</v>
      </c>
      <c r="H4">
        <f>G4-G5</f>
        <v>19.979978637013119</v>
      </c>
    </row>
    <row r="5" spans="3:8" ht="90.75" thickBot="1">
      <c r="C5" s="3"/>
      <c r="D5" s="4" t="s">
        <v>1249</v>
      </c>
      <c r="E5" s="25">
        <v>5340432077201</v>
      </c>
      <c r="F5" s="4" t="s">
        <v>311</v>
      </c>
      <c r="G5">
        <f>E5*6.48824007/1000000000</f>
        <v>34650.005394408858</v>
      </c>
    </row>
    <row r="8" spans="3:8" ht="17.25" thickBot="1"/>
    <row r="9" spans="3:8" ht="17.25" thickBot="1">
      <c r="C9" s="1"/>
      <c r="D9" s="2" t="s">
        <v>0</v>
      </c>
      <c r="E9" s="2" t="s">
        <v>1</v>
      </c>
      <c r="F9" s="2" t="s">
        <v>2</v>
      </c>
      <c r="G9" s="2"/>
    </row>
    <row r="10" spans="3:8" ht="17.25" thickBot="1">
      <c r="C10" s="3"/>
      <c r="D10" s="4" t="s">
        <v>1250</v>
      </c>
      <c r="E10" s="4">
        <v>5340433310694</v>
      </c>
      <c r="F10" s="4" t="s">
        <v>311</v>
      </c>
      <c r="G10">
        <f>E10*6.48824007/1000000000</f>
        <v>34650.013397607567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9"/>
  <sheetViews>
    <sheetView zoomScale="85" zoomScaleNormal="85" workbookViewId="0">
      <selection activeCell="I245" sqref="I245"/>
    </sheetView>
  </sheetViews>
  <sheetFormatPr defaultRowHeight="16.5"/>
  <cols>
    <col min="17" max="17" width="12.625" customWidth="1"/>
  </cols>
  <sheetData>
    <row r="1" spans="1:24" ht="17.25" thickBot="1">
      <c r="A1" t="s">
        <v>1243</v>
      </c>
      <c r="F1" s="22" t="s">
        <v>1246</v>
      </c>
      <c r="I1" s="22" t="s">
        <v>1247</v>
      </c>
      <c r="K1" s="22"/>
      <c r="L1" s="22"/>
      <c r="M1" s="22"/>
      <c r="O1" t="s">
        <v>1244</v>
      </c>
      <c r="Q1" t="s">
        <v>1245</v>
      </c>
      <c r="U1" s="1"/>
      <c r="V1" s="2" t="s">
        <v>0</v>
      </c>
      <c r="W1" s="2" t="s">
        <v>1</v>
      </c>
      <c r="X1" s="2" t="s">
        <v>2</v>
      </c>
    </row>
    <row r="2" spans="1:24" ht="30.75" thickBot="1">
      <c r="A2" s="1"/>
      <c r="B2" s="2" t="s">
        <v>0</v>
      </c>
      <c r="C2" s="2" t="s">
        <v>1</v>
      </c>
      <c r="D2" s="2" t="s">
        <v>2</v>
      </c>
      <c r="E2" s="12"/>
      <c r="F2" s="12"/>
      <c r="G2" s="12"/>
      <c r="H2" s="12"/>
      <c r="I2" s="12"/>
      <c r="J2" s="12"/>
      <c r="K2" s="12"/>
      <c r="L2" s="12"/>
      <c r="M2" s="12"/>
      <c r="U2" s="3"/>
      <c r="V2" s="4" t="s">
        <v>3</v>
      </c>
      <c r="W2" s="4">
        <v>256</v>
      </c>
      <c r="X2" s="4" t="s">
        <v>311</v>
      </c>
    </row>
    <row r="3" spans="1:24" ht="30.75" thickBot="1">
      <c r="A3" s="3"/>
      <c r="B3" s="4" t="s">
        <v>3</v>
      </c>
      <c r="C3" s="4">
        <v>0</v>
      </c>
      <c r="D3" s="4" t="s">
        <v>311</v>
      </c>
      <c r="E3" s="13"/>
      <c r="F3" s="13"/>
      <c r="G3" s="13"/>
      <c r="H3" s="13"/>
      <c r="I3" s="13"/>
      <c r="J3" s="13"/>
      <c r="K3" s="13"/>
      <c r="L3" s="13"/>
      <c r="M3" s="13"/>
      <c r="U3" s="3"/>
      <c r="V3" s="4" t="s">
        <v>5</v>
      </c>
      <c r="W3" s="4">
        <v>60</v>
      </c>
      <c r="X3" s="4" t="s">
        <v>311</v>
      </c>
    </row>
    <row r="4" spans="1:24" ht="30.75" thickBot="1">
      <c r="A4" s="3"/>
      <c r="B4" s="4" t="s">
        <v>5</v>
      </c>
      <c r="C4" s="4">
        <v>84615</v>
      </c>
      <c r="D4" s="4" t="s">
        <v>311</v>
      </c>
      <c r="E4" s="13"/>
      <c r="F4" s="13">
        <f>C3+$C$4</f>
        <v>84615</v>
      </c>
      <c r="G4" s="13">
        <f>COUNTIF($C:$C, F4)</f>
        <v>1</v>
      </c>
      <c r="H4" s="13"/>
      <c r="I4" s="13"/>
      <c r="J4" s="13"/>
      <c r="K4" s="13"/>
      <c r="L4" s="13"/>
      <c r="M4" s="13"/>
      <c r="O4">
        <f t="shared" ref="O4:O67" si="0">C4-C3</f>
        <v>84615</v>
      </c>
      <c r="U4" s="3"/>
      <c r="V4" s="4" t="s">
        <v>6</v>
      </c>
      <c r="W4" s="4">
        <v>121</v>
      </c>
      <c r="X4" s="4" t="s">
        <v>311</v>
      </c>
    </row>
    <row r="5" spans="1:24" ht="30.75" thickBot="1">
      <c r="A5" s="3"/>
      <c r="B5" s="4" t="s">
        <v>6</v>
      </c>
      <c r="C5" s="4">
        <v>171696</v>
      </c>
      <c r="D5" s="4" t="s">
        <v>311</v>
      </c>
      <c r="E5" s="13"/>
      <c r="F5" s="13">
        <f>C4+$C$4</f>
        <v>169230</v>
      </c>
      <c r="G5" s="13">
        <f>COUNTIF($C:$C, F5)</f>
        <v>0</v>
      </c>
      <c r="H5" s="13"/>
      <c r="I5" s="13">
        <f>C5+$C$5</f>
        <v>343392</v>
      </c>
      <c r="J5" s="13">
        <f>COUNTIF($C:$C, I5)</f>
        <v>0</v>
      </c>
      <c r="K5" s="13"/>
      <c r="L5" s="13"/>
      <c r="M5" s="13"/>
      <c r="O5">
        <f t="shared" si="0"/>
        <v>87081</v>
      </c>
      <c r="Q5">
        <v>84615</v>
      </c>
      <c r="U5" s="3"/>
      <c r="V5" s="4" t="s">
        <v>7</v>
      </c>
      <c r="W5" s="4">
        <v>120</v>
      </c>
      <c r="X5" s="4" t="s">
        <v>311</v>
      </c>
    </row>
    <row r="6" spans="1:24" ht="30.75" thickBot="1">
      <c r="A6" s="3"/>
      <c r="B6" s="4" t="s">
        <v>7</v>
      </c>
      <c r="C6" s="4">
        <v>257390</v>
      </c>
      <c r="D6" s="4" t="s">
        <v>311</v>
      </c>
      <c r="E6" s="13"/>
      <c r="F6" s="13">
        <f t="shared" ref="F6:F69" si="1">C5+$C$4</f>
        <v>256311</v>
      </c>
      <c r="G6" s="13">
        <f t="shared" ref="G6:G69" si="2">COUNTIF($C:$C, F6)</f>
        <v>0</v>
      </c>
      <c r="H6" s="13"/>
      <c r="I6" s="13">
        <f t="shared" ref="I6:I69" si="3">C6+$C$5</f>
        <v>429086</v>
      </c>
      <c r="J6" s="13">
        <f>COUNTIF($C:$C, I6)</f>
        <v>0</v>
      </c>
      <c r="K6" s="13"/>
      <c r="L6" s="13"/>
      <c r="M6" s="13"/>
      <c r="O6">
        <f t="shared" si="0"/>
        <v>85694</v>
      </c>
      <c r="Q6">
        <v>87081</v>
      </c>
      <c r="U6" s="3"/>
      <c r="V6" s="4" t="s">
        <v>8</v>
      </c>
      <c r="W6" s="4">
        <v>238</v>
      </c>
      <c r="X6" s="4" t="s">
        <v>311</v>
      </c>
    </row>
    <row r="7" spans="1:24" ht="30.75" thickBot="1">
      <c r="A7" s="3"/>
      <c r="B7" s="4" t="s">
        <v>8</v>
      </c>
      <c r="C7" s="4">
        <v>344317</v>
      </c>
      <c r="D7" s="4" t="s">
        <v>311</v>
      </c>
      <c r="E7" s="13"/>
      <c r="F7" s="13">
        <f t="shared" si="1"/>
        <v>342005</v>
      </c>
      <c r="G7" s="13">
        <f t="shared" si="2"/>
        <v>0</v>
      </c>
      <c r="H7" s="13"/>
      <c r="I7" s="13">
        <f t="shared" si="3"/>
        <v>516013</v>
      </c>
      <c r="J7" s="13">
        <f t="shared" ref="J7:J70" si="4">COUNTIF($C:$C, I7)</f>
        <v>1</v>
      </c>
      <c r="K7" s="13"/>
      <c r="L7" s="13"/>
      <c r="M7" s="13"/>
      <c r="O7">
        <f t="shared" si="0"/>
        <v>86927</v>
      </c>
      <c r="Q7">
        <v>85694</v>
      </c>
      <c r="U7" s="3"/>
      <c r="V7" s="4" t="s">
        <v>9</v>
      </c>
      <c r="W7" s="4">
        <v>120</v>
      </c>
      <c r="X7" s="4" t="s">
        <v>311</v>
      </c>
    </row>
    <row r="8" spans="1:24" ht="30.75" thickBot="1">
      <c r="A8" s="3"/>
      <c r="B8" s="4" t="s">
        <v>9</v>
      </c>
      <c r="C8" s="4">
        <v>516013</v>
      </c>
      <c r="D8" s="4" t="s">
        <v>311</v>
      </c>
      <c r="E8" s="13"/>
      <c r="F8" s="13">
        <f t="shared" si="1"/>
        <v>428932</v>
      </c>
      <c r="G8" s="13">
        <f t="shared" si="2"/>
        <v>0</v>
      </c>
      <c r="H8" s="13"/>
      <c r="I8" s="13">
        <f t="shared" si="3"/>
        <v>687709</v>
      </c>
      <c r="J8" s="13">
        <f t="shared" si="4"/>
        <v>0</v>
      </c>
      <c r="K8" s="13"/>
      <c r="L8" s="13"/>
      <c r="M8" s="13"/>
      <c r="O8">
        <f t="shared" si="0"/>
        <v>171696</v>
      </c>
      <c r="Q8">
        <v>86927</v>
      </c>
      <c r="U8" s="3"/>
      <c r="V8" s="4" t="s">
        <v>10</v>
      </c>
      <c r="W8" s="4">
        <v>119</v>
      </c>
      <c r="X8" s="4" t="s">
        <v>311</v>
      </c>
    </row>
    <row r="9" spans="1:24" ht="30.75" thickBot="1">
      <c r="A9" s="3"/>
      <c r="B9" s="4" t="s">
        <v>10</v>
      </c>
      <c r="C9" s="4">
        <v>601707</v>
      </c>
      <c r="D9" s="4" t="s">
        <v>311</v>
      </c>
      <c r="E9" s="13"/>
      <c r="F9" s="13">
        <f t="shared" si="1"/>
        <v>600628</v>
      </c>
      <c r="G9" s="13">
        <f t="shared" si="2"/>
        <v>0</v>
      </c>
      <c r="H9" s="13"/>
      <c r="I9" s="13">
        <f t="shared" si="3"/>
        <v>773403</v>
      </c>
      <c r="J9" s="13">
        <f t="shared" si="4"/>
        <v>0</v>
      </c>
      <c r="K9" s="13"/>
      <c r="L9" s="13"/>
      <c r="M9" s="13"/>
      <c r="O9">
        <f t="shared" si="0"/>
        <v>85694</v>
      </c>
      <c r="Q9">
        <v>171696</v>
      </c>
      <c r="U9" s="3"/>
      <c r="V9" s="4" t="s">
        <v>11</v>
      </c>
      <c r="W9" s="4">
        <v>237</v>
      </c>
      <c r="X9" s="4" t="s">
        <v>311</v>
      </c>
    </row>
    <row r="10" spans="1:24" ht="30.75" thickBot="1">
      <c r="A10" s="3"/>
      <c r="B10" s="4" t="s">
        <v>11</v>
      </c>
      <c r="C10" s="4">
        <v>688634</v>
      </c>
      <c r="D10" s="4" t="s">
        <v>311</v>
      </c>
      <c r="E10" s="13"/>
      <c r="F10" s="13">
        <f t="shared" si="1"/>
        <v>686322</v>
      </c>
      <c r="G10" s="13">
        <f t="shared" si="2"/>
        <v>0</v>
      </c>
      <c r="H10" s="13"/>
      <c r="I10" s="13">
        <f t="shared" si="3"/>
        <v>860330</v>
      </c>
      <c r="J10" s="13">
        <f t="shared" si="4"/>
        <v>1</v>
      </c>
      <c r="K10" s="13"/>
      <c r="L10" s="13"/>
      <c r="M10" s="13"/>
      <c r="O10">
        <f t="shared" si="0"/>
        <v>86927</v>
      </c>
      <c r="Q10">
        <v>85694</v>
      </c>
      <c r="U10" s="3"/>
      <c r="V10" s="4" t="s">
        <v>12</v>
      </c>
      <c r="W10" s="4">
        <v>58</v>
      </c>
      <c r="X10" s="4" t="s">
        <v>311</v>
      </c>
    </row>
    <row r="11" spans="1:24" ht="30.75" thickBot="1">
      <c r="A11" s="3"/>
      <c r="B11" s="4" t="s">
        <v>12</v>
      </c>
      <c r="C11" s="4">
        <v>773249</v>
      </c>
      <c r="D11" s="4" t="s">
        <v>311</v>
      </c>
      <c r="E11" s="13"/>
      <c r="F11" s="13">
        <f t="shared" si="1"/>
        <v>773249</v>
      </c>
      <c r="G11" s="13">
        <f t="shared" si="2"/>
        <v>1</v>
      </c>
      <c r="H11" s="13"/>
      <c r="I11" s="13">
        <f t="shared" si="3"/>
        <v>944945</v>
      </c>
      <c r="J11" s="13">
        <f t="shared" si="4"/>
        <v>0</v>
      </c>
      <c r="K11" s="13"/>
      <c r="L11" s="13"/>
      <c r="M11" s="13"/>
      <c r="O11">
        <f t="shared" si="0"/>
        <v>84615</v>
      </c>
      <c r="Q11">
        <v>86927</v>
      </c>
      <c r="U11" s="3"/>
      <c r="V11" s="4" t="s">
        <v>13</v>
      </c>
      <c r="W11" s="4">
        <v>117</v>
      </c>
      <c r="X11" s="4" t="s">
        <v>311</v>
      </c>
    </row>
    <row r="12" spans="1:24" ht="30.75" thickBot="1">
      <c r="A12" s="3"/>
      <c r="B12" s="4" t="s">
        <v>13</v>
      </c>
      <c r="C12" s="4">
        <v>860330</v>
      </c>
      <c r="D12" s="4" t="s">
        <v>311</v>
      </c>
      <c r="E12" s="13"/>
      <c r="F12" s="13">
        <f t="shared" si="1"/>
        <v>857864</v>
      </c>
      <c r="G12" s="13">
        <f t="shared" si="2"/>
        <v>0</v>
      </c>
      <c r="H12" s="13"/>
      <c r="I12" s="13">
        <f t="shared" si="3"/>
        <v>1032026</v>
      </c>
      <c r="J12" s="13">
        <f t="shared" si="4"/>
        <v>0</v>
      </c>
      <c r="K12" s="13"/>
      <c r="L12" s="13"/>
      <c r="M12" s="13"/>
      <c r="O12">
        <f t="shared" si="0"/>
        <v>87081</v>
      </c>
      <c r="Q12">
        <v>84615</v>
      </c>
      <c r="U12" s="3"/>
      <c r="V12" s="4" t="s">
        <v>14</v>
      </c>
      <c r="W12" s="4">
        <v>117</v>
      </c>
      <c r="X12" s="4" t="s">
        <v>311</v>
      </c>
    </row>
    <row r="13" spans="1:24" ht="30.75" thickBot="1">
      <c r="A13" s="3"/>
      <c r="B13" s="4" t="s">
        <v>14</v>
      </c>
      <c r="C13" s="4">
        <v>946024</v>
      </c>
      <c r="D13" s="4" t="s">
        <v>311</v>
      </c>
      <c r="E13" s="13"/>
      <c r="F13" s="13">
        <f t="shared" si="1"/>
        <v>944945</v>
      </c>
      <c r="G13" s="13">
        <f t="shared" si="2"/>
        <v>0</v>
      </c>
      <c r="H13" s="13"/>
      <c r="I13" s="13">
        <f t="shared" si="3"/>
        <v>1117720</v>
      </c>
      <c r="J13" s="13">
        <f t="shared" si="4"/>
        <v>0</v>
      </c>
      <c r="K13" s="13"/>
      <c r="L13" s="13"/>
      <c r="M13" s="13"/>
      <c r="O13">
        <f t="shared" si="0"/>
        <v>85694</v>
      </c>
      <c r="Q13">
        <v>87081</v>
      </c>
      <c r="U13" s="3"/>
      <c r="V13" s="4" t="s">
        <v>15</v>
      </c>
      <c r="W13" s="4">
        <v>232</v>
      </c>
      <c r="X13" s="4" t="s">
        <v>311</v>
      </c>
    </row>
    <row r="14" spans="1:24" ht="30.75" thickBot="1">
      <c r="A14" s="3"/>
      <c r="B14" s="4" t="s">
        <v>15</v>
      </c>
      <c r="C14" s="4">
        <v>1032951</v>
      </c>
      <c r="D14" s="4" t="s">
        <v>311</v>
      </c>
      <c r="E14" s="13"/>
      <c r="F14" s="13">
        <f t="shared" si="1"/>
        <v>1030639</v>
      </c>
      <c r="G14" s="13">
        <f t="shared" si="2"/>
        <v>0</v>
      </c>
      <c r="H14" s="13"/>
      <c r="I14" s="13">
        <f t="shared" si="3"/>
        <v>1204647</v>
      </c>
      <c r="J14" s="13">
        <f t="shared" si="4"/>
        <v>1</v>
      </c>
      <c r="K14" s="13"/>
      <c r="L14" s="13"/>
      <c r="M14" s="13"/>
      <c r="O14">
        <f t="shared" si="0"/>
        <v>86927</v>
      </c>
      <c r="Q14">
        <v>85694</v>
      </c>
      <c r="U14" s="3"/>
      <c r="V14" s="4" t="s">
        <v>16</v>
      </c>
      <c r="W14" s="4">
        <v>57</v>
      </c>
      <c r="X14" s="4" t="s">
        <v>311</v>
      </c>
    </row>
    <row r="15" spans="1:24" ht="30.75" thickBot="1">
      <c r="A15" s="3"/>
      <c r="B15" s="4" t="s">
        <v>16</v>
      </c>
      <c r="C15" s="4">
        <v>1117566</v>
      </c>
      <c r="D15" s="4" t="s">
        <v>311</v>
      </c>
      <c r="E15" s="13"/>
      <c r="F15" s="13">
        <f t="shared" si="1"/>
        <v>1117566</v>
      </c>
      <c r="G15" s="13">
        <f t="shared" si="2"/>
        <v>1</v>
      </c>
      <c r="H15" s="13"/>
      <c r="I15" s="13">
        <f t="shared" si="3"/>
        <v>1289262</v>
      </c>
      <c r="J15" s="13">
        <f t="shared" si="4"/>
        <v>0</v>
      </c>
      <c r="K15" s="13"/>
      <c r="L15" s="13"/>
      <c r="M15" s="13"/>
      <c r="O15">
        <f t="shared" si="0"/>
        <v>84615</v>
      </c>
      <c r="Q15">
        <v>86927</v>
      </c>
      <c r="U15" s="3"/>
      <c r="V15" s="4" t="s">
        <v>17</v>
      </c>
      <c r="W15" s="4">
        <v>116</v>
      </c>
      <c r="X15" s="4" t="s">
        <v>311</v>
      </c>
    </row>
    <row r="16" spans="1:24" ht="30.75" thickBot="1">
      <c r="A16" s="3"/>
      <c r="B16" s="4" t="s">
        <v>17</v>
      </c>
      <c r="C16" s="4">
        <v>1204647</v>
      </c>
      <c r="D16" s="4" t="s">
        <v>311</v>
      </c>
      <c r="E16" s="13"/>
      <c r="F16" s="13">
        <f t="shared" si="1"/>
        <v>1202181</v>
      </c>
      <c r="G16" s="13">
        <f t="shared" si="2"/>
        <v>0</v>
      </c>
      <c r="H16" s="13"/>
      <c r="I16" s="13">
        <f t="shared" si="3"/>
        <v>1376343</v>
      </c>
      <c r="J16" s="13">
        <f t="shared" si="4"/>
        <v>0</v>
      </c>
      <c r="K16" s="13"/>
      <c r="L16" s="13"/>
      <c r="M16" s="13"/>
      <c r="O16">
        <f t="shared" si="0"/>
        <v>87081</v>
      </c>
      <c r="Q16">
        <v>84615</v>
      </c>
      <c r="U16" s="3"/>
      <c r="V16" s="4" t="s">
        <v>18</v>
      </c>
      <c r="W16" s="4">
        <v>115</v>
      </c>
      <c r="X16" s="4" t="s">
        <v>311</v>
      </c>
    </row>
    <row r="17" spans="1:24" ht="30.75" thickBot="1">
      <c r="A17" s="3"/>
      <c r="B17" s="4" t="s">
        <v>18</v>
      </c>
      <c r="C17" s="4">
        <v>1290341</v>
      </c>
      <c r="D17" s="4" t="s">
        <v>311</v>
      </c>
      <c r="E17" s="13"/>
      <c r="F17" s="13">
        <f t="shared" si="1"/>
        <v>1289262</v>
      </c>
      <c r="G17" s="13">
        <f t="shared" si="2"/>
        <v>0</v>
      </c>
      <c r="H17" s="13"/>
      <c r="I17" s="13">
        <f t="shared" si="3"/>
        <v>1462037</v>
      </c>
      <c r="J17" s="13">
        <f t="shared" si="4"/>
        <v>0</v>
      </c>
      <c r="K17" s="13"/>
      <c r="L17" s="13"/>
      <c r="M17" s="13"/>
      <c r="O17">
        <f t="shared" si="0"/>
        <v>85694</v>
      </c>
      <c r="Q17">
        <v>87081</v>
      </c>
      <c r="U17" s="3"/>
      <c r="V17" s="4" t="s">
        <v>19</v>
      </c>
      <c r="W17" s="4">
        <v>227</v>
      </c>
      <c r="X17" s="4" t="s">
        <v>311</v>
      </c>
    </row>
    <row r="18" spans="1:24" ht="30.75" thickBot="1">
      <c r="A18" s="3"/>
      <c r="B18" s="4" t="s">
        <v>19</v>
      </c>
      <c r="C18" s="4">
        <v>1377268</v>
      </c>
      <c r="D18" s="4" t="s">
        <v>311</v>
      </c>
      <c r="E18" s="13"/>
      <c r="F18" s="13">
        <f t="shared" si="1"/>
        <v>1374956</v>
      </c>
      <c r="G18" s="13">
        <f t="shared" si="2"/>
        <v>0</v>
      </c>
      <c r="H18" s="13"/>
      <c r="I18" s="13">
        <f t="shared" si="3"/>
        <v>1548964</v>
      </c>
      <c r="J18" s="13">
        <f t="shared" si="4"/>
        <v>1</v>
      </c>
      <c r="K18" s="13"/>
      <c r="L18" s="13"/>
      <c r="M18" s="13"/>
      <c r="O18">
        <f t="shared" si="0"/>
        <v>86927</v>
      </c>
      <c r="Q18">
        <v>85694</v>
      </c>
      <c r="U18" s="3"/>
      <c r="V18" s="4" t="s">
        <v>20</v>
      </c>
      <c r="W18" s="4">
        <v>56</v>
      </c>
      <c r="X18" s="4" t="s">
        <v>311</v>
      </c>
    </row>
    <row r="19" spans="1:24" ht="30.75" thickBot="1">
      <c r="A19" s="3"/>
      <c r="B19" s="4" t="s">
        <v>20</v>
      </c>
      <c r="C19" s="4">
        <v>1461883</v>
      </c>
      <c r="D19" s="4" t="s">
        <v>311</v>
      </c>
      <c r="E19" s="13"/>
      <c r="F19" s="13">
        <f t="shared" si="1"/>
        <v>1461883</v>
      </c>
      <c r="G19" s="13">
        <f t="shared" si="2"/>
        <v>1</v>
      </c>
      <c r="H19" s="13"/>
      <c r="I19" s="13">
        <f t="shared" si="3"/>
        <v>1633579</v>
      </c>
      <c r="J19" s="13">
        <f t="shared" si="4"/>
        <v>0</v>
      </c>
      <c r="K19" s="13"/>
      <c r="L19" s="13"/>
      <c r="M19" s="13"/>
      <c r="O19">
        <f t="shared" si="0"/>
        <v>84615</v>
      </c>
      <c r="Q19">
        <v>86927</v>
      </c>
      <c r="U19" s="3"/>
      <c r="V19" s="4" t="s">
        <v>21</v>
      </c>
      <c r="W19" s="4">
        <v>113</v>
      </c>
      <c r="X19" s="4" t="s">
        <v>311</v>
      </c>
    </row>
    <row r="20" spans="1:24" ht="30.75" thickBot="1">
      <c r="A20" s="3"/>
      <c r="B20" s="4" t="s">
        <v>21</v>
      </c>
      <c r="C20" s="4">
        <v>1548964</v>
      </c>
      <c r="D20" s="4" t="s">
        <v>311</v>
      </c>
      <c r="E20" s="13"/>
      <c r="F20" s="13">
        <f t="shared" si="1"/>
        <v>1546498</v>
      </c>
      <c r="G20" s="13">
        <f t="shared" si="2"/>
        <v>0</v>
      </c>
      <c r="H20" s="13"/>
      <c r="I20" s="13">
        <f t="shared" si="3"/>
        <v>1720660</v>
      </c>
      <c r="J20" s="13">
        <f t="shared" si="4"/>
        <v>0</v>
      </c>
      <c r="K20" s="13"/>
      <c r="L20" s="13"/>
      <c r="M20" s="13"/>
      <c r="O20">
        <f t="shared" si="0"/>
        <v>87081</v>
      </c>
      <c r="Q20">
        <v>84615</v>
      </c>
      <c r="U20" s="3"/>
      <c r="V20" s="4" t="s">
        <v>22</v>
      </c>
      <c r="W20" s="4">
        <v>113</v>
      </c>
      <c r="X20" s="4" t="s">
        <v>311</v>
      </c>
    </row>
    <row r="21" spans="1:24" ht="30.75" thickBot="1">
      <c r="A21" s="3"/>
      <c r="B21" s="4" t="s">
        <v>22</v>
      </c>
      <c r="C21" s="4">
        <v>1634658</v>
      </c>
      <c r="D21" s="4" t="s">
        <v>311</v>
      </c>
      <c r="E21" s="13"/>
      <c r="F21" s="13">
        <f t="shared" si="1"/>
        <v>1633579</v>
      </c>
      <c r="G21" s="13">
        <f t="shared" si="2"/>
        <v>0</v>
      </c>
      <c r="H21" s="13"/>
      <c r="I21" s="13">
        <f t="shared" si="3"/>
        <v>1806354</v>
      </c>
      <c r="J21" s="13">
        <f t="shared" si="4"/>
        <v>0</v>
      </c>
      <c r="K21" s="13"/>
      <c r="L21" s="13"/>
      <c r="M21" s="13"/>
      <c r="O21">
        <f t="shared" si="0"/>
        <v>85694</v>
      </c>
      <c r="Q21">
        <v>87081</v>
      </c>
      <c r="U21" s="3"/>
      <c r="V21" s="4" t="s">
        <v>23</v>
      </c>
      <c r="W21" s="4">
        <v>223</v>
      </c>
      <c r="X21" s="4" t="s">
        <v>311</v>
      </c>
    </row>
    <row r="22" spans="1:24" ht="30.75" thickBot="1">
      <c r="A22" s="3"/>
      <c r="B22" s="4" t="s">
        <v>23</v>
      </c>
      <c r="C22" s="4">
        <v>1721585</v>
      </c>
      <c r="D22" s="4" t="s">
        <v>311</v>
      </c>
      <c r="E22" s="13"/>
      <c r="F22" s="13">
        <f t="shared" si="1"/>
        <v>1719273</v>
      </c>
      <c r="G22" s="13">
        <f t="shared" si="2"/>
        <v>0</v>
      </c>
      <c r="H22" s="13"/>
      <c r="I22" s="13">
        <f t="shared" si="3"/>
        <v>1893281</v>
      </c>
      <c r="J22" s="13">
        <f t="shared" si="4"/>
        <v>1</v>
      </c>
      <c r="K22" s="13"/>
      <c r="L22" s="13"/>
      <c r="M22" s="13"/>
      <c r="O22">
        <f t="shared" si="0"/>
        <v>86927</v>
      </c>
      <c r="Q22">
        <v>85694</v>
      </c>
      <c r="U22" s="3"/>
      <c r="V22" s="4" t="s">
        <v>24</v>
      </c>
      <c r="W22" s="4">
        <v>55</v>
      </c>
      <c r="X22" s="4" t="s">
        <v>311</v>
      </c>
    </row>
    <row r="23" spans="1:24" ht="30.75" thickBot="1">
      <c r="A23" s="3"/>
      <c r="B23" s="4" t="s">
        <v>24</v>
      </c>
      <c r="C23" s="4">
        <v>1806200</v>
      </c>
      <c r="D23" s="4" t="s">
        <v>311</v>
      </c>
      <c r="E23" s="13"/>
      <c r="F23" s="13">
        <f t="shared" si="1"/>
        <v>1806200</v>
      </c>
      <c r="G23" s="13">
        <f t="shared" si="2"/>
        <v>1</v>
      </c>
      <c r="H23" s="13"/>
      <c r="I23" s="13">
        <f t="shared" si="3"/>
        <v>1977896</v>
      </c>
      <c r="J23" s="13">
        <f t="shared" si="4"/>
        <v>0</v>
      </c>
      <c r="K23" s="13"/>
      <c r="L23" s="13"/>
      <c r="M23" s="13"/>
      <c r="O23">
        <f t="shared" si="0"/>
        <v>84615</v>
      </c>
      <c r="Q23">
        <v>86927</v>
      </c>
      <c r="U23" s="3"/>
      <c r="V23" s="4" t="s">
        <v>25</v>
      </c>
      <c r="W23" s="4">
        <v>111</v>
      </c>
      <c r="X23" s="4" t="s">
        <v>311</v>
      </c>
    </row>
    <row r="24" spans="1:24" ht="30.75" thickBot="1">
      <c r="A24" s="3"/>
      <c r="B24" s="4" t="s">
        <v>25</v>
      </c>
      <c r="C24" s="4">
        <v>1893281</v>
      </c>
      <c r="D24" s="4" t="s">
        <v>311</v>
      </c>
      <c r="E24" s="13"/>
      <c r="F24" s="13">
        <f t="shared" si="1"/>
        <v>1890815</v>
      </c>
      <c r="G24" s="13">
        <f t="shared" si="2"/>
        <v>0</v>
      </c>
      <c r="H24" s="13"/>
      <c r="I24" s="13">
        <f t="shared" si="3"/>
        <v>2064977</v>
      </c>
      <c r="J24" s="13">
        <f t="shared" si="4"/>
        <v>0</v>
      </c>
      <c r="K24" s="13"/>
      <c r="L24" s="13"/>
      <c r="M24" s="13"/>
      <c r="O24">
        <f t="shared" si="0"/>
        <v>87081</v>
      </c>
      <c r="Q24">
        <v>84615</v>
      </c>
      <c r="U24" s="3"/>
      <c r="V24" s="4" t="s">
        <v>26</v>
      </c>
      <c r="W24" s="4">
        <v>111</v>
      </c>
      <c r="X24" s="4" t="s">
        <v>311</v>
      </c>
    </row>
    <row r="25" spans="1:24" ht="30.75" thickBot="1">
      <c r="A25" s="3"/>
      <c r="B25" s="4" t="s">
        <v>26</v>
      </c>
      <c r="C25" s="4">
        <v>1978975</v>
      </c>
      <c r="D25" s="4" t="s">
        <v>311</v>
      </c>
      <c r="E25" s="13"/>
      <c r="F25" s="13">
        <f t="shared" si="1"/>
        <v>1977896</v>
      </c>
      <c r="G25" s="13">
        <f t="shared" si="2"/>
        <v>0</v>
      </c>
      <c r="H25" s="13"/>
      <c r="I25" s="13">
        <f t="shared" si="3"/>
        <v>2150671</v>
      </c>
      <c r="J25" s="13">
        <f t="shared" si="4"/>
        <v>0</v>
      </c>
      <c r="K25" s="13"/>
      <c r="L25" s="13"/>
      <c r="M25" s="13"/>
      <c r="O25">
        <f t="shared" si="0"/>
        <v>85694</v>
      </c>
      <c r="Q25">
        <v>87081</v>
      </c>
      <c r="U25" s="3"/>
      <c r="V25" s="4" t="s">
        <v>27</v>
      </c>
      <c r="W25" s="4">
        <v>219</v>
      </c>
      <c r="X25" s="4" t="s">
        <v>311</v>
      </c>
    </row>
    <row r="26" spans="1:24" ht="30.75" thickBot="1">
      <c r="A26" s="3"/>
      <c r="B26" s="4" t="s">
        <v>27</v>
      </c>
      <c r="C26" s="4">
        <v>2065902</v>
      </c>
      <c r="D26" s="4" t="s">
        <v>311</v>
      </c>
      <c r="E26" s="13"/>
      <c r="F26" s="13">
        <f t="shared" si="1"/>
        <v>2063590</v>
      </c>
      <c r="G26" s="13">
        <f t="shared" si="2"/>
        <v>0</v>
      </c>
      <c r="H26" s="13"/>
      <c r="I26" s="13">
        <f t="shared" si="3"/>
        <v>2237598</v>
      </c>
      <c r="J26" s="13">
        <f t="shared" si="4"/>
        <v>0</v>
      </c>
      <c r="K26" s="13"/>
      <c r="L26" s="13"/>
      <c r="M26" s="13"/>
      <c r="O26">
        <f t="shared" si="0"/>
        <v>86927</v>
      </c>
      <c r="Q26">
        <v>85694</v>
      </c>
      <c r="U26" s="3"/>
      <c r="V26" s="4" t="s">
        <v>28</v>
      </c>
      <c r="W26" s="4">
        <v>54</v>
      </c>
      <c r="X26" s="4" t="s">
        <v>311</v>
      </c>
    </row>
    <row r="27" spans="1:24" ht="30.75" thickBot="1">
      <c r="A27" s="3"/>
      <c r="B27" s="4" t="s">
        <v>28</v>
      </c>
      <c r="C27" s="4">
        <v>2150517</v>
      </c>
      <c r="D27" s="4" t="s">
        <v>311</v>
      </c>
      <c r="E27" s="13"/>
      <c r="F27" s="13">
        <f t="shared" si="1"/>
        <v>2150517</v>
      </c>
      <c r="G27" s="13">
        <f t="shared" si="2"/>
        <v>1</v>
      </c>
      <c r="H27" s="13"/>
      <c r="I27" s="13">
        <f t="shared" si="3"/>
        <v>2322213</v>
      </c>
      <c r="J27" s="13">
        <f t="shared" si="4"/>
        <v>0</v>
      </c>
      <c r="K27" s="13"/>
      <c r="L27" s="13"/>
      <c r="M27" s="13"/>
      <c r="O27">
        <f t="shared" si="0"/>
        <v>84615</v>
      </c>
      <c r="Q27">
        <v>86927</v>
      </c>
      <c r="U27" s="3"/>
      <c r="V27" s="4" t="s">
        <v>29</v>
      </c>
      <c r="W27" s="4">
        <v>110</v>
      </c>
      <c r="X27" s="4" t="s">
        <v>311</v>
      </c>
    </row>
    <row r="28" spans="1:24" ht="30.75" thickBot="1">
      <c r="A28" s="3"/>
      <c r="B28" s="4" t="s">
        <v>29</v>
      </c>
      <c r="C28" s="4">
        <v>2323292</v>
      </c>
      <c r="D28" s="4" t="s">
        <v>311</v>
      </c>
      <c r="E28" s="13"/>
      <c r="F28" s="13">
        <f t="shared" si="1"/>
        <v>2235132</v>
      </c>
      <c r="G28" s="13">
        <f t="shared" si="2"/>
        <v>0</v>
      </c>
      <c r="H28" s="13"/>
      <c r="I28" s="13">
        <f t="shared" si="3"/>
        <v>2494988</v>
      </c>
      <c r="J28" s="13">
        <f t="shared" si="4"/>
        <v>0</v>
      </c>
      <c r="K28" s="13"/>
      <c r="L28" s="13"/>
      <c r="M28" s="13"/>
      <c r="O28">
        <f t="shared" si="0"/>
        <v>172775</v>
      </c>
      <c r="Q28">
        <v>84615</v>
      </c>
      <c r="U28" s="3"/>
      <c r="V28" s="4" t="s">
        <v>30</v>
      </c>
      <c r="W28" s="4">
        <v>217</v>
      </c>
      <c r="X28" s="4" t="s">
        <v>311</v>
      </c>
    </row>
    <row r="29" spans="1:24" ht="30.75" thickBot="1">
      <c r="A29" s="3"/>
      <c r="B29" s="4" t="s">
        <v>30</v>
      </c>
      <c r="C29" s="4">
        <v>2410219</v>
      </c>
      <c r="D29" s="4" t="s">
        <v>311</v>
      </c>
      <c r="E29" s="13"/>
      <c r="F29" s="13">
        <f t="shared" si="1"/>
        <v>2407907</v>
      </c>
      <c r="G29" s="13">
        <f t="shared" si="2"/>
        <v>0</v>
      </c>
      <c r="H29" s="13"/>
      <c r="I29" s="13">
        <f t="shared" si="3"/>
        <v>2581915</v>
      </c>
      <c r="J29" s="13">
        <f t="shared" si="4"/>
        <v>1</v>
      </c>
      <c r="K29" s="13"/>
      <c r="L29" s="13"/>
      <c r="M29" s="13"/>
      <c r="O29">
        <f t="shared" si="0"/>
        <v>86927</v>
      </c>
      <c r="Q29">
        <v>172775</v>
      </c>
      <c r="U29" s="3"/>
      <c r="V29" s="4" t="s">
        <v>31</v>
      </c>
      <c r="W29" s="4">
        <v>53</v>
      </c>
      <c r="X29" s="4" t="s">
        <v>311</v>
      </c>
    </row>
    <row r="30" spans="1:24" ht="30.75" thickBot="1">
      <c r="A30" s="3"/>
      <c r="B30" s="4" t="s">
        <v>31</v>
      </c>
      <c r="C30" s="4">
        <v>2494834</v>
      </c>
      <c r="D30" s="4" t="s">
        <v>311</v>
      </c>
      <c r="E30" s="13"/>
      <c r="F30" s="13">
        <f t="shared" si="1"/>
        <v>2494834</v>
      </c>
      <c r="G30" s="13">
        <f t="shared" si="2"/>
        <v>1</v>
      </c>
      <c r="H30" s="13"/>
      <c r="I30" s="13">
        <f t="shared" si="3"/>
        <v>2666530</v>
      </c>
      <c r="J30" s="13">
        <f t="shared" si="4"/>
        <v>0</v>
      </c>
      <c r="K30" s="13"/>
      <c r="L30" s="13"/>
      <c r="M30" s="13"/>
      <c r="O30">
        <f t="shared" si="0"/>
        <v>84615</v>
      </c>
      <c r="Q30">
        <v>86927</v>
      </c>
      <c r="U30" s="3"/>
      <c r="V30" s="4" t="s">
        <v>32</v>
      </c>
      <c r="W30" s="4">
        <v>108</v>
      </c>
      <c r="X30" s="4" t="s">
        <v>311</v>
      </c>
    </row>
    <row r="31" spans="1:24" ht="30.75" thickBot="1">
      <c r="A31" s="3"/>
      <c r="B31" s="4" t="s">
        <v>32</v>
      </c>
      <c r="C31" s="4">
        <v>2581915</v>
      </c>
      <c r="D31" s="4" t="s">
        <v>311</v>
      </c>
      <c r="E31" s="13"/>
      <c r="F31" s="13">
        <f t="shared" si="1"/>
        <v>2579449</v>
      </c>
      <c r="G31" s="13">
        <f t="shared" si="2"/>
        <v>0</v>
      </c>
      <c r="H31" s="13"/>
      <c r="I31" s="13">
        <f t="shared" si="3"/>
        <v>2753611</v>
      </c>
      <c r="J31" s="13">
        <f t="shared" si="4"/>
        <v>0</v>
      </c>
      <c r="K31" s="13"/>
      <c r="L31" s="13"/>
      <c r="M31" s="13"/>
      <c r="O31">
        <f t="shared" si="0"/>
        <v>87081</v>
      </c>
      <c r="Q31">
        <v>84615</v>
      </c>
      <c r="U31" s="3"/>
      <c r="V31" s="4" t="s">
        <v>33</v>
      </c>
      <c r="W31" s="4">
        <v>107</v>
      </c>
      <c r="X31" s="4" t="s">
        <v>311</v>
      </c>
    </row>
    <row r="32" spans="1:24" ht="30.75" thickBot="1">
      <c r="A32" s="3"/>
      <c r="B32" s="4" t="s">
        <v>33</v>
      </c>
      <c r="C32" s="4">
        <v>2667609</v>
      </c>
      <c r="D32" s="4" t="s">
        <v>311</v>
      </c>
      <c r="E32" s="13"/>
      <c r="F32" s="13">
        <f t="shared" si="1"/>
        <v>2666530</v>
      </c>
      <c r="G32" s="13">
        <f t="shared" si="2"/>
        <v>0</v>
      </c>
      <c r="H32" s="13"/>
      <c r="I32" s="13">
        <f t="shared" si="3"/>
        <v>2839305</v>
      </c>
      <c r="J32" s="13">
        <f t="shared" si="4"/>
        <v>0</v>
      </c>
      <c r="K32" s="13"/>
      <c r="L32" s="13"/>
      <c r="M32" s="13"/>
      <c r="O32">
        <f t="shared" si="0"/>
        <v>85694</v>
      </c>
      <c r="Q32">
        <v>87081</v>
      </c>
      <c r="U32" s="3"/>
      <c r="V32" s="4" t="s">
        <v>34</v>
      </c>
      <c r="W32" s="4">
        <v>212</v>
      </c>
      <c r="X32" s="4" t="s">
        <v>311</v>
      </c>
    </row>
    <row r="33" spans="1:24" ht="30.75" thickBot="1">
      <c r="A33" s="3"/>
      <c r="B33" s="4" t="s">
        <v>34</v>
      </c>
      <c r="C33" s="4">
        <v>2754536</v>
      </c>
      <c r="D33" s="4" t="s">
        <v>311</v>
      </c>
      <c r="E33" s="13"/>
      <c r="F33" s="13">
        <f t="shared" si="1"/>
        <v>2752224</v>
      </c>
      <c r="G33" s="13">
        <f t="shared" si="2"/>
        <v>0</v>
      </c>
      <c r="H33" s="13"/>
      <c r="I33" s="13">
        <f t="shared" si="3"/>
        <v>2926232</v>
      </c>
      <c r="J33" s="13">
        <f t="shared" si="4"/>
        <v>1</v>
      </c>
      <c r="K33" s="13"/>
      <c r="L33" s="13"/>
      <c r="M33" s="13"/>
      <c r="O33">
        <f t="shared" si="0"/>
        <v>86927</v>
      </c>
      <c r="Q33">
        <v>85694</v>
      </c>
      <c r="U33" s="3"/>
      <c r="V33" s="4" t="s">
        <v>35</v>
      </c>
      <c r="W33" s="4">
        <v>53</v>
      </c>
      <c r="X33" s="4" t="s">
        <v>311</v>
      </c>
    </row>
    <row r="34" spans="1:24" ht="30.75" thickBot="1">
      <c r="A34" s="3"/>
      <c r="B34" s="4" t="s">
        <v>35</v>
      </c>
      <c r="C34" s="4">
        <v>2839151</v>
      </c>
      <c r="D34" s="4" t="s">
        <v>311</v>
      </c>
      <c r="E34" s="13"/>
      <c r="F34" s="13">
        <f t="shared" si="1"/>
        <v>2839151</v>
      </c>
      <c r="G34" s="13">
        <f t="shared" si="2"/>
        <v>1</v>
      </c>
      <c r="H34" s="13"/>
      <c r="I34" s="13">
        <f t="shared" si="3"/>
        <v>3010847</v>
      </c>
      <c r="J34" s="13">
        <f t="shared" si="4"/>
        <v>0</v>
      </c>
      <c r="K34" s="13"/>
      <c r="L34" s="13"/>
      <c r="M34" s="13"/>
      <c r="O34">
        <f t="shared" si="0"/>
        <v>84615</v>
      </c>
      <c r="Q34">
        <v>86927</v>
      </c>
      <c r="U34" s="3"/>
      <c r="V34" s="4" t="s">
        <v>36</v>
      </c>
      <c r="W34" s="4">
        <v>107</v>
      </c>
      <c r="X34" s="4" t="s">
        <v>311</v>
      </c>
    </row>
    <row r="35" spans="1:24" ht="30.75" thickBot="1">
      <c r="A35" s="3"/>
      <c r="B35" s="4" t="s">
        <v>36</v>
      </c>
      <c r="C35" s="4">
        <v>2926232</v>
      </c>
      <c r="D35" s="4" t="s">
        <v>311</v>
      </c>
      <c r="E35" s="13"/>
      <c r="F35" s="13">
        <f t="shared" si="1"/>
        <v>2923766</v>
      </c>
      <c r="G35" s="13">
        <f t="shared" si="2"/>
        <v>0</v>
      </c>
      <c r="H35" s="13"/>
      <c r="I35" s="13">
        <f t="shared" si="3"/>
        <v>3097928</v>
      </c>
      <c r="J35" s="13">
        <f t="shared" si="4"/>
        <v>0</v>
      </c>
      <c r="K35" s="13"/>
      <c r="L35" s="13"/>
      <c r="M35" s="13"/>
      <c r="O35">
        <f t="shared" si="0"/>
        <v>87081</v>
      </c>
      <c r="Q35">
        <v>84615</v>
      </c>
      <c r="U35" s="3"/>
      <c r="V35" s="4" t="s">
        <v>37</v>
      </c>
      <c r="W35" s="4">
        <v>106</v>
      </c>
      <c r="X35" s="4" t="s">
        <v>311</v>
      </c>
    </row>
    <row r="36" spans="1:24" ht="30.75" thickBot="1">
      <c r="A36" s="3"/>
      <c r="B36" s="4" t="s">
        <v>37</v>
      </c>
      <c r="C36" s="4">
        <v>3011926</v>
      </c>
      <c r="D36" s="4" t="s">
        <v>311</v>
      </c>
      <c r="E36" s="13"/>
      <c r="F36" s="13">
        <f t="shared" si="1"/>
        <v>3010847</v>
      </c>
      <c r="G36" s="13">
        <f t="shared" si="2"/>
        <v>0</v>
      </c>
      <c r="H36" s="13"/>
      <c r="I36" s="13">
        <f t="shared" si="3"/>
        <v>3183622</v>
      </c>
      <c r="J36" s="13">
        <f t="shared" si="4"/>
        <v>0</v>
      </c>
      <c r="K36" s="13"/>
      <c r="L36" s="13"/>
      <c r="M36" s="13"/>
      <c r="O36">
        <f t="shared" si="0"/>
        <v>85694</v>
      </c>
      <c r="Q36">
        <v>87081</v>
      </c>
      <c r="U36" s="3"/>
      <c r="V36" s="4" t="s">
        <v>38</v>
      </c>
      <c r="W36" s="4">
        <v>209</v>
      </c>
      <c r="X36" s="4" t="s">
        <v>311</v>
      </c>
    </row>
    <row r="37" spans="1:24" ht="30.75" thickBot="1">
      <c r="A37" s="3"/>
      <c r="B37" s="4" t="s">
        <v>38</v>
      </c>
      <c r="C37" s="4">
        <v>3098853</v>
      </c>
      <c r="D37" s="4" t="s">
        <v>311</v>
      </c>
      <c r="E37" s="13"/>
      <c r="F37" s="13">
        <f t="shared" si="1"/>
        <v>3096541</v>
      </c>
      <c r="G37" s="13">
        <f t="shared" si="2"/>
        <v>0</v>
      </c>
      <c r="H37" s="13"/>
      <c r="I37" s="13">
        <f t="shared" si="3"/>
        <v>3270549</v>
      </c>
      <c r="J37" s="13">
        <f t="shared" si="4"/>
        <v>1</v>
      </c>
      <c r="K37" s="13"/>
      <c r="L37" s="13"/>
      <c r="M37" s="13"/>
      <c r="O37">
        <f t="shared" si="0"/>
        <v>86927</v>
      </c>
      <c r="Q37">
        <v>85694</v>
      </c>
      <c r="U37" s="3"/>
      <c r="V37" s="4" t="s">
        <v>39</v>
      </c>
      <c r="W37" s="4">
        <v>52</v>
      </c>
      <c r="X37" s="4" t="s">
        <v>311</v>
      </c>
    </row>
    <row r="38" spans="1:24" ht="30.75" thickBot="1">
      <c r="A38" s="3"/>
      <c r="B38" s="4" t="s">
        <v>39</v>
      </c>
      <c r="C38" s="4">
        <v>3183468</v>
      </c>
      <c r="D38" s="4" t="s">
        <v>311</v>
      </c>
      <c r="E38" s="13"/>
      <c r="F38" s="13">
        <f t="shared" si="1"/>
        <v>3183468</v>
      </c>
      <c r="G38" s="13">
        <f t="shared" si="2"/>
        <v>1</v>
      </c>
      <c r="H38" s="13"/>
      <c r="I38" s="13">
        <f t="shared" si="3"/>
        <v>3355164</v>
      </c>
      <c r="J38" s="13">
        <f t="shared" si="4"/>
        <v>0</v>
      </c>
      <c r="K38" s="13"/>
      <c r="L38" s="13"/>
      <c r="M38" s="13"/>
      <c r="O38">
        <f t="shared" si="0"/>
        <v>84615</v>
      </c>
      <c r="Q38">
        <v>86927</v>
      </c>
      <c r="U38" s="3"/>
      <c r="V38" s="4" t="s">
        <v>40</v>
      </c>
      <c r="W38" s="4">
        <v>105</v>
      </c>
      <c r="X38" s="4" t="s">
        <v>311</v>
      </c>
    </row>
    <row r="39" spans="1:24" ht="30.75" thickBot="1">
      <c r="A39" s="3"/>
      <c r="B39" s="4" t="s">
        <v>40</v>
      </c>
      <c r="C39" s="4">
        <v>3270549</v>
      </c>
      <c r="D39" s="4" t="s">
        <v>311</v>
      </c>
      <c r="E39" s="13"/>
      <c r="F39" s="13">
        <f t="shared" si="1"/>
        <v>3268083</v>
      </c>
      <c r="G39" s="13">
        <f t="shared" si="2"/>
        <v>0</v>
      </c>
      <c r="H39" s="13"/>
      <c r="I39" s="13">
        <f t="shared" si="3"/>
        <v>3442245</v>
      </c>
      <c r="J39" s="13">
        <f t="shared" si="4"/>
        <v>0</v>
      </c>
      <c r="K39" s="13"/>
      <c r="L39" s="13"/>
      <c r="M39" s="13"/>
      <c r="O39">
        <f t="shared" si="0"/>
        <v>87081</v>
      </c>
      <c r="Q39">
        <v>84615</v>
      </c>
      <c r="U39" s="3"/>
      <c r="V39" s="4" t="s">
        <v>41</v>
      </c>
      <c r="W39" s="4">
        <v>105</v>
      </c>
      <c r="X39" s="4" t="s">
        <v>311</v>
      </c>
    </row>
    <row r="40" spans="1:24" ht="30.75" thickBot="1">
      <c r="A40" s="3"/>
      <c r="B40" s="4" t="s">
        <v>41</v>
      </c>
      <c r="C40" s="4">
        <v>3356243</v>
      </c>
      <c r="D40" s="4" t="s">
        <v>311</v>
      </c>
      <c r="E40" s="13"/>
      <c r="F40" s="13">
        <f t="shared" si="1"/>
        <v>3355164</v>
      </c>
      <c r="G40" s="13">
        <f t="shared" si="2"/>
        <v>0</v>
      </c>
      <c r="H40" s="13"/>
      <c r="I40" s="13">
        <f t="shared" si="3"/>
        <v>3527939</v>
      </c>
      <c r="J40" s="13">
        <f t="shared" si="4"/>
        <v>0</v>
      </c>
      <c r="K40" s="13"/>
      <c r="L40" s="13"/>
      <c r="M40" s="13"/>
      <c r="O40">
        <f t="shared" si="0"/>
        <v>85694</v>
      </c>
      <c r="Q40">
        <v>87081</v>
      </c>
      <c r="U40" s="3"/>
      <c r="V40" s="4" t="s">
        <v>42</v>
      </c>
      <c r="W40" s="4">
        <v>207</v>
      </c>
      <c r="X40" s="4" t="s">
        <v>311</v>
      </c>
    </row>
    <row r="41" spans="1:24" ht="30.75" thickBot="1">
      <c r="A41" s="3"/>
      <c r="B41" s="4" t="s">
        <v>42</v>
      </c>
      <c r="C41" s="4">
        <v>3443170</v>
      </c>
      <c r="D41" s="4" t="s">
        <v>311</v>
      </c>
      <c r="E41" s="13"/>
      <c r="F41" s="13">
        <f t="shared" si="1"/>
        <v>3440858</v>
      </c>
      <c r="G41" s="13">
        <f t="shared" si="2"/>
        <v>0</v>
      </c>
      <c r="H41" s="13"/>
      <c r="I41" s="13">
        <f t="shared" si="3"/>
        <v>3614866</v>
      </c>
      <c r="J41" s="13">
        <f t="shared" si="4"/>
        <v>1</v>
      </c>
      <c r="K41" s="13"/>
      <c r="L41" s="13"/>
      <c r="M41" s="13"/>
      <c r="O41">
        <f t="shared" si="0"/>
        <v>86927</v>
      </c>
      <c r="Q41">
        <v>85694</v>
      </c>
      <c r="U41" s="3"/>
      <c r="V41" s="4" t="s">
        <v>43</v>
      </c>
      <c r="W41" s="4">
        <v>52</v>
      </c>
      <c r="X41" s="4" t="s">
        <v>311</v>
      </c>
    </row>
    <row r="42" spans="1:24" ht="30.75" thickBot="1">
      <c r="A42" s="3"/>
      <c r="B42" s="4" t="s">
        <v>43</v>
      </c>
      <c r="C42" s="4">
        <v>3527785</v>
      </c>
      <c r="D42" s="4" t="s">
        <v>311</v>
      </c>
      <c r="E42" s="13"/>
      <c r="F42" s="13">
        <f t="shared" si="1"/>
        <v>3527785</v>
      </c>
      <c r="G42" s="13">
        <f t="shared" si="2"/>
        <v>1</v>
      </c>
      <c r="H42" s="13"/>
      <c r="I42" s="13">
        <f t="shared" si="3"/>
        <v>3699481</v>
      </c>
      <c r="J42" s="13">
        <f t="shared" si="4"/>
        <v>0</v>
      </c>
      <c r="K42" s="13"/>
      <c r="L42" s="13"/>
      <c r="M42" s="13"/>
      <c r="O42">
        <f t="shared" si="0"/>
        <v>84615</v>
      </c>
      <c r="Q42">
        <v>86927</v>
      </c>
      <c r="U42" s="3"/>
      <c r="V42" s="4" t="s">
        <v>44</v>
      </c>
      <c r="W42" s="4">
        <v>104</v>
      </c>
      <c r="X42" s="4" t="s">
        <v>311</v>
      </c>
    </row>
    <row r="43" spans="1:24" ht="30.75" thickBot="1">
      <c r="A43" s="3"/>
      <c r="B43" s="4" t="s">
        <v>44</v>
      </c>
      <c r="C43" s="4">
        <v>3614866</v>
      </c>
      <c r="D43" s="4" t="s">
        <v>311</v>
      </c>
      <c r="E43" s="13"/>
      <c r="F43" s="13">
        <f t="shared" si="1"/>
        <v>3612400</v>
      </c>
      <c r="G43" s="13">
        <f t="shared" si="2"/>
        <v>0</v>
      </c>
      <c r="H43" s="13"/>
      <c r="I43" s="13">
        <f t="shared" si="3"/>
        <v>3786562</v>
      </c>
      <c r="J43" s="13">
        <f t="shared" si="4"/>
        <v>0</v>
      </c>
      <c r="K43" s="13"/>
      <c r="L43" s="13"/>
      <c r="M43" s="13"/>
      <c r="O43">
        <f t="shared" si="0"/>
        <v>87081</v>
      </c>
      <c r="Q43">
        <v>84615</v>
      </c>
      <c r="U43" s="3"/>
      <c r="V43" s="4" t="s">
        <v>45</v>
      </c>
      <c r="W43" s="4">
        <v>102</v>
      </c>
      <c r="X43" s="4" t="s">
        <v>311</v>
      </c>
    </row>
    <row r="44" spans="1:24" ht="30.75" thickBot="1">
      <c r="A44" s="3"/>
      <c r="B44" s="4" t="s">
        <v>45</v>
      </c>
      <c r="C44" s="4">
        <v>3700560</v>
      </c>
      <c r="D44" s="4" t="s">
        <v>311</v>
      </c>
      <c r="E44" s="13"/>
      <c r="F44" s="13">
        <f t="shared" si="1"/>
        <v>3699481</v>
      </c>
      <c r="G44" s="13">
        <f t="shared" si="2"/>
        <v>0</v>
      </c>
      <c r="H44" s="13"/>
      <c r="I44" s="13">
        <f t="shared" si="3"/>
        <v>3872256</v>
      </c>
      <c r="J44" s="13">
        <f t="shared" si="4"/>
        <v>0</v>
      </c>
      <c r="K44" s="13"/>
      <c r="L44" s="13"/>
      <c r="M44" s="13"/>
      <c r="O44">
        <f t="shared" si="0"/>
        <v>85694</v>
      </c>
      <c r="Q44">
        <v>87081</v>
      </c>
      <c r="U44" s="3"/>
      <c r="V44" s="4" t="s">
        <v>46</v>
      </c>
      <c r="W44" s="4">
        <v>202</v>
      </c>
      <c r="X44" s="4" t="s">
        <v>311</v>
      </c>
    </row>
    <row r="45" spans="1:24" ht="30.75" thickBot="1">
      <c r="A45" s="3"/>
      <c r="B45" s="4" t="s">
        <v>46</v>
      </c>
      <c r="C45" s="4">
        <v>3787487</v>
      </c>
      <c r="D45" s="4" t="s">
        <v>311</v>
      </c>
      <c r="E45" s="13"/>
      <c r="F45" s="13">
        <f t="shared" si="1"/>
        <v>3785175</v>
      </c>
      <c r="G45" s="13">
        <f t="shared" si="2"/>
        <v>0</v>
      </c>
      <c r="H45" s="13"/>
      <c r="I45" s="13">
        <f t="shared" si="3"/>
        <v>3959183</v>
      </c>
      <c r="J45" s="13">
        <f t="shared" si="4"/>
        <v>1</v>
      </c>
      <c r="K45" s="13"/>
      <c r="L45" s="13"/>
      <c r="M45" s="13"/>
      <c r="O45">
        <f t="shared" si="0"/>
        <v>86927</v>
      </c>
      <c r="Q45">
        <v>85694</v>
      </c>
      <c r="U45" s="3"/>
      <c r="V45" s="4" t="s">
        <v>47</v>
      </c>
      <c r="W45" s="4">
        <v>50</v>
      </c>
      <c r="X45" s="4" t="s">
        <v>311</v>
      </c>
    </row>
    <row r="46" spans="1:24" ht="30.75" thickBot="1">
      <c r="A46" s="3"/>
      <c r="B46" s="4" t="s">
        <v>47</v>
      </c>
      <c r="C46" s="4">
        <v>3872102</v>
      </c>
      <c r="D46" s="4" t="s">
        <v>311</v>
      </c>
      <c r="E46" s="13"/>
      <c r="F46" s="13">
        <f t="shared" si="1"/>
        <v>3872102</v>
      </c>
      <c r="G46" s="13">
        <f t="shared" si="2"/>
        <v>1</v>
      </c>
      <c r="H46" s="13"/>
      <c r="I46" s="13">
        <f t="shared" si="3"/>
        <v>4043798</v>
      </c>
      <c r="J46" s="13">
        <f t="shared" si="4"/>
        <v>0</v>
      </c>
      <c r="K46" s="13"/>
      <c r="L46" s="13"/>
      <c r="M46" s="13"/>
      <c r="O46">
        <f t="shared" si="0"/>
        <v>84615</v>
      </c>
      <c r="Q46">
        <v>86927</v>
      </c>
      <c r="U46" s="3"/>
      <c r="V46" s="4" t="s">
        <v>48</v>
      </c>
      <c r="W46" s="4">
        <v>102</v>
      </c>
      <c r="X46" s="4" t="s">
        <v>311</v>
      </c>
    </row>
    <row r="47" spans="1:24" ht="30.75" thickBot="1">
      <c r="A47" s="3"/>
      <c r="B47" s="4" t="s">
        <v>48</v>
      </c>
      <c r="C47" s="4">
        <v>3959183</v>
      </c>
      <c r="D47" s="4" t="s">
        <v>311</v>
      </c>
      <c r="E47" s="13"/>
      <c r="F47" s="13">
        <f t="shared" si="1"/>
        <v>3956717</v>
      </c>
      <c r="G47" s="13">
        <f t="shared" si="2"/>
        <v>0</v>
      </c>
      <c r="H47" s="13"/>
      <c r="I47" s="13">
        <f t="shared" si="3"/>
        <v>4130879</v>
      </c>
      <c r="J47" s="13">
        <f t="shared" si="4"/>
        <v>0</v>
      </c>
      <c r="K47" s="13"/>
      <c r="L47" s="13"/>
      <c r="M47" s="13"/>
      <c r="O47">
        <f t="shared" si="0"/>
        <v>87081</v>
      </c>
      <c r="Q47">
        <v>84615</v>
      </c>
      <c r="U47" s="3"/>
      <c r="V47" s="4" t="s">
        <v>49</v>
      </c>
      <c r="W47" s="4">
        <v>99</v>
      </c>
      <c r="X47" s="4" t="s">
        <v>311</v>
      </c>
    </row>
    <row r="48" spans="1:24" ht="30.75" thickBot="1">
      <c r="A48" s="3"/>
      <c r="B48" s="4" t="s">
        <v>49</v>
      </c>
      <c r="C48" s="4">
        <v>4044877</v>
      </c>
      <c r="D48" s="4" t="s">
        <v>311</v>
      </c>
      <c r="E48" s="13"/>
      <c r="F48" s="13">
        <f t="shared" si="1"/>
        <v>4043798</v>
      </c>
      <c r="G48" s="13">
        <f t="shared" si="2"/>
        <v>0</v>
      </c>
      <c r="H48" s="13"/>
      <c r="I48" s="13">
        <f t="shared" si="3"/>
        <v>4216573</v>
      </c>
      <c r="J48" s="13">
        <f t="shared" si="4"/>
        <v>0</v>
      </c>
      <c r="K48" s="13"/>
      <c r="L48" s="13"/>
      <c r="M48" s="13"/>
      <c r="O48">
        <f t="shared" si="0"/>
        <v>85694</v>
      </c>
      <c r="Q48">
        <v>87081</v>
      </c>
      <c r="U48" s="3"/>
      <c r="V48" s="4" t="s">
        <v>50</v>
      </c>
      <c r="W48" s="4">
        <v>199</v>
      </c>
      <c r="X48" s="4" t="s">
        <v>311</v>
      </c>
    </row>
    <row r="49" spans="1:24" ht="30.75" thickBot="1">
      <c r="A49" s="3"/>
      <c r="B49" s="4" t="s">
        <v>50</v>
      </c>
      <c r="C49" s="4">
        <v>4131804</v>
      </c>
      <c r="D49" s="4" t="s">
        <v>311</v>
      </c>
      <c r="E49" s="13"/>
      <c r="F49" s="13">
        <f t="shared" si="1"/>
        <v>4129492</v>
      </c>
      <c r="G49" s="13">
        <f t="shared" si="2"/>
        <v>0</v>
      </c>
      <c r="H49" s="13"/>
      <c r="I49" s="13">
        <f t="shared" si="3"/>
        <v>4303500</v>
      </c>
      <c r="J49" s="13">
        <f t="shared" si="4"/>
        <v>1</v>
      </c>
      <c r="K49" s="13"/>
      <c r="L49" s="13"/>
      <c r="M49" s="13"/>
      <c r="O49">
        <f t="shared" si="0"/>
        <v>86927</v>
      </c>
      <c r="Q49">
        <v>85694</v>
      </c>
      <c r="U49" s="3"/>
      <c r="V49" s="4" t="s">
        <v>51</v>
      </c>
      <c r="W49" s="4">
        <v>50</v>
      </c>
      <c r="X49" s="4" t="s">
        <v>311</v>
      </c>
    </row>
    <row r="50" spans="1:24" ht="30.75" thickBot="1">
      <c r="A50" s="3"/>
      <c r="B50" s="4" t="s">
        <v>51</v>
      </c>
      <c r="C50" s="4">
        <v>4216419</v>
      </c>
      <c r="D50" s="4" t="s">
        <v>311</v>
      </c>
      <c r="E50" s="13"/>
      <c r="F50" s="13">
        <f t="shared" si="1"/>
        <v>4216419</v>
      </c>
      <c r="G50" s="13">
        <f t="shared" si="2"/>
        <v>1</v>
      </c>
      <c r="H50" s="13"/>
      <c r="I50" s="13">
        <f t="shared" si="3"/>
        <v>4388115</v>
      </c>
      <c r="J50" s="13">
        <f t="shared" si="4"/>
        <v>0</v>
      </c>
      <c r="K50" s="13"/>
      <c r="L50" s="13"/>
      <c r="M50" s="13"/>
      <c r="O50">
        <f t="shared" si="0"/>
        <v>84615</v>
      </c>
      <c r="Q50">
        <v>86927</v>
      </c>
      <c r="U50" s="3"/>
      <c r="V50" s="4" t="s">
        <v>52</v>
      </c>
      <c r="W50" s="4">
        <v>100</v>
      </c>
      <c r="X50" s="4" t="s">
        <v>311</v>
      </c>
    </row>
    <row r="51" spans="1:24" ht="30.75" thickBot="1">
      <c r="A51" s="3"/>
      <c r="B51" s="4" t="s">
        <v>52</v>
      </c>
      <c r="C51" s="4">
        <v>4303500</v>
      </c>
      <c r="D51" s="4" t="s">
        <v>311</v>
      </c>
      <c r="E51" s="13"/>
      <c r="F51" s="13">
        <f t="shared" si="1"/>
        <v>4301034</v>
      </c>
      <c r="G51" s="13">
        <f t="shared" si="2"/>
        <v>0</v>
      </c>
      <c r="H51" s="13"/>
      <c r="I51" s="13">
        <f t="shared" si="3"/>
        <v>4475196</v>
      </c>
      <c r="J51" s="13">
        <f t="shared" si="4"/>
        <v>0</v>
      </c>
      <c r="K51" s="13"/>
      <c r="L51" s="13"/>
      <c r="M51" s="13"/>
      <c r="O51">
        <f t="shared" si="0"/>
        <v>87081</v>
      </c>
      <c r="Q51">
        <v>84615</v>
      </c>
      <c r="U51" s="3"/>
      <c r="V51" s="4" t="s">
        <v>53</v>
      </c>
      <c r="W51" s="4">
        <v>97</v>
      </c>
      <c r="X51" s="4" t="s">
        <v>311</v>
      </c>
    </row>
    <row r="52" spans="1:24" ht="30.75" thickBot="1">
      <c r="A52" s="3"/>
      <c r="B52" s="4" t="s">
        <v>53</v>
      </c>
      <c r="C52" s="4">
        <v>4389194</v>
      </c>
      <c r="D52" s="4" t="s">
        <v>311</v>
      </c>
      <c r="E52" s="13"/>
      <c r="F52" s="13">
        <f t="shared" si="1"/>
        <v>4388115</v>
      </c>
      <c r="G52" s="13">
        <f t="shared" si="2"/>
        <v>0</v>
      </c>
      <c r="H52" s="13"/>
      <c r="I52" s="13">
        <f t="shared" si="3"/>
        <v>4560890</v>
      </c>
      <c r="J52" s="13">
        <f t="shared" si="4"/>
        <v>0</v>
      </c>
      <c r="K52" s="13"/>
      <c r="L52" s="13"/>
      <c r="M52" s="13"/>
      <c r="O52">
        <f t="shared" si="0"/>
        <v>85694</v>
      </c>
      <c r="Q52">
        <v>87081</v>
      </c>
      <c r="U52" s="3"/>
      <c r="V52" s="4" t="s">
        <v>54</v>
      </c>
      <c r="W52" s="4">
        <v>195</v>
      </c>
      <c r="X52" s="4" t="s">
        <v>311</v>
      </c>
    </row>
    <row r="53" spans="1:24" ht="30.75" thickBot="1">
      <c r="A53" s="3"/>
      <c r="B53" s="4" t="s">
        <v>54</v>
      </c>
      <c r="C53" s="4">
        <v>4476121</v>
      </c>
      <c r="D53" s="4" t="s">
        <v>311</v>
      </c>
      <c r="E53" s="13"/>
      <c r="F53" s="13">
        <f t="shared" si="1"/>
        <v>4473809</v>
      </c>
      <c r="G53" s="13">
        <f t="shared" si="2"/>
        <v>0</v>
      </c>
      <c r="H53" s="13"/>
      <c r="I53" s="13">
        <f t="shared" si="3"/>
        <v>4647817</v>
      </c>
      <c r="J53" s="13">
        <f t="shared" si="4"/>
        <v>1</v>
      </c>
      <c r="K53" s="13"/>
      <c r="L53" s="13"/>
      <c r="M53" s="13"/>
      <c r="O53">
        <f t="shared" si="0"/>
        <v>86927</v>
      </c>
      <c r="Q53">
        <v>85694</v>
      </c>
      <c r="U53" s="3"/>
      <c r="V53" s="4" t="s">
        <v>55</v>
      </c>
      <c r="W53" s="4">
        <v>48</v>
      </c>
      <c r="X53" s="4" t="s">
        <v>311</v>
      </c>
    </row>
    <row r="54" spans="1:24" ht="30.75" thickBot="1">
      <c r="A54" s="3"/>
      <c r="B54" s="4" t="s">
        <v>55</v>
      </c>
      <c r="C54" s="4">
        <v>4560736</v>
      </c>
      <c r="D54" s="4" t="s">
        <v>311</v>
      </c>
      <c r="E54" s="13"/>
      <c r="F54" s="13">
        <f t="shared" si="1"/>
        <v>4560736</v>
      </c>
      <c r="G54" s="13">
        <f t="shared" si="2"/>
        <v>1</v>
      </c>
      <c r="H54" s="13"/>
      <c r="I54" s="13">
        <f t="shared" si="3"/>
        <v>4732432</v>
      </c>
      <c r="J54" s="13">
        <f t="shared" si="4"/>
        <v>0</v>
      </c>
      <c r="K54" s="13"/>
      <c r="L54" s="13"/>
      <c r="M54" s="13"/>
      <c r="O54">
        <f t="shared" si="0"/>
        <v>84615</v>
      </c>
      <c r="Q54">
        <v>86927</v>
      </c>
      <c r="U54" s="3"/>
      <c r="V54" s="4" t="s">
        <v>56</v>
      </c>
      <c r="W54" s="4">
        <v>98</v>
      </c>
      <c r="X54" s="4" t="s">
        <v>311</v>
      </c>
    </row>
    <row r="55" spans="1:24" ht="30.75" thickBot="1">
      <c r="A55" s="3"/>
      <c r="B55" s="4" t="s">
        <v>56</v>
      </c>
      <c r="C55" s="4">
        <v>4647817</v>
      </c>
      <c r="D55" s="4" t="s">
        <v>311</v>
      </c>
      <c r="E55" s="13"/>
      <c r="F55" s="13">
        <f t="shared" si="1"/>
        <v>4645351</v>
      </c>
      <c r="G55" s="13">
        <f t="shared" si="2"/>
        <v>0</v>
      </c>
      <c r="H55" s="13"/>
      <c r="I55" s="13">
        <f t="shared" si="3"/>
        <v>4819513</v>
      </c>
      <c r="J55" s="13">
        <f t="shared" si="4"/>
        <v>0</v>
      </c>
      <c r="K55" s="13"/>
      <c r="L55" s="13"/>
      <c r="M55" s="13"/>
      <c r="O55">
        <f t="shared" si="0"/>
        <v>87081</v>
      </c>
      <c r="Q55">
        <v>84615</v>
      </c>
      <c r="U55" s="3"/>
      <c r="V55" s="4" t="s">
        <v>57</v>
      </c>
      <c r="W55" s="4">
        <v>96</v>
      </c>
      <c r="X55" s="4" t="s">
        <v>311</v>
      </c>
    </row>
    <row r="56" spans="1:24" ht="30.75" thickBot="1">
      <c r="A56" s="3"/>
      <c r="B56" s="4" t="s">
        <v>57</v>
      </c>
      <c r="C56" s="4">
        <v>4733511</v>
      </c>
      <c r="D56" s="4" t="s">
        <v>311</v>
      </c>
      <c r="E56" s="13"/>
      <c r="F56" s="13">
        <f t="shared" si="1"/>
        <v>4732432</v>
      </c>
      <c r="G56" s="13">
        <f t="shared" si="2"/>
        <v>0</v>
      </c>
      <c r="H56" s="13"/>
      <c r="I56" s="13">
        <f t="shared" si="3"/>
        <v>4905207</v>
      </c>
      <c r="J56" s="13">
        <f t="shared" si="4"/>
        <v>0</v>
      </c>
      <c r="K56" s="13"/>
      <c r="L56" s="13"/>
      <c r="M56" s="13"/>
      <c r="O56">
        <f t="shared" si="0"/>
        <v>85694</v>
      </c>
      <c r="Q56">
        <v>87081</v>
      </c>
      <c r="U56" s="3"/>
      <c r="V56" s="4" t="s">
        <v>58</v>
      </c>
      <c r="W56" s="4">
        <v>190</v>
      </c>
      <c r="X56" s="4" t="s">
        <v>311</v>
      </c>
    </row>
    <row r="57" spans="1:24" ht="30.75" thickBot="1">
      <c r="A57" s="3"/>
      <c r="B57" s="4" t="s">
        <v>58</v>
      </c>
      <c r="C57" s="4">
        <v>4820438</v>
      </c>
      <c r="D57" s="4" t="s">
        <v>311</v>
      </c>
      <c r="E57" s="13"/>
      <c r="F57" s="13">
        <f t="shared" si="1"/>
        <v>4818126</v>
      </c>
      <c r="G57" s="13">
        <f t="shared" si="2"/>
        <v>0</v>
      </c>
      <c r="H57" s="13"/>
      <c r="I57" s="13">
        <f t="shared" si="3"/>
        <v>4992134</v>
      </c>
      <c r="J57" s="13">
        <f t="shared" si="4"/>
        <v>1</v>
      </c>
      <c r="K57" s="13"/>
      <c r="L57" s="13"/>
      <c r="M57" s="13"/>
      <c r="O57">
        <f t="shared" si="0"/>
        <v>86927</v>
      </c>
      <c r="Q57">
        <v>85694</v>
      </c>
      <c r="U57" s="3"/>
      <c r="V57" s="4" t="s">
        <v>59</v>
      </c>
      <c r="W57" s="4">
        <v>47</v>
      </c>
      <c r="X57" s="4" t="s">
        <v>311</v>
      </c>
    </row>
    <row r="58" spans="1:24" ht="30.75" thickBot="1">
      <c r="A58" s="3"/>
      <c r="B58" s="4" t="s">
        <v>59</v>
      </c>
      <c r="C58" s="4">
        <v>4905053</v>
      </c>
      <c r="D58" s="4" t="s">
        <v>311</v>
      </c>
      <c r="E58" s="13"/>
      <c r="F58" s="13">
        <f t="shared" si="1"/>
        <v>4905053</v>
      </c>
      <c r="G58" s="13">
        <f t="shared" si="2"/>
        <v>1</v>
      </c>
      <c r="H58" s="13"/>
      <c r="I58" s="13">
        <f t="shared" si="3"/>
        <v>5076749</v>
      </c>
      <c r="J58" s="13">
        <f t="shared" si="4"/>
        <v>0</v>
      </c>
      <c r="K58" s="13"/>
      <c r="L58" s="13"/>
      <c r="M58" s="13"/>
      <c r="O58">
        <f t="shared" si="0"/>
        <v>84615</v>
      </c>
      <c r="Q58">
        <v>86927</v>
      </c>
      <c r="U58" s="3"/>
      <c r="V58" s="4" t="s">
        <v>60</v>
      </c>
      <c r="W58" s="4">
        <v>96</v>
      </c>
      <c r="X58" s="4" t="s">
        <v>311</v>
      </c>
    </row>
    <row r="59" spans="1:24" ht="30.75" thickBot="1">
      <c r="A59" s="3"/>
      <c r="B59" s="4" t="s">
        <v>60</v>
      </c>
      <c r="C59" s="4">
        <v>4992134</v>
      </c>
      <c r="D59" s="4" t="s">
        <v>311</v>
      </c>
      <c r="E59" s="13"/>
      <c r="F59" s="13">
        <f t="shared" si="1"/>
        <v>4989668</v>
      </c>
      <c r="G59" s="13">
        <f t="shared" si="2"/>
        <v>0</v>
      </c>
      <c r="H59" s="13"/>
      <c r="I59" s="13">
        <f t="shared" si="3"/>
        <v>5163830</v>
      </c>
      <c r="J59" s="13">
        <f t="shared" si="4"/>
        <v>0</v>
      </c>
      <c r="K59" s="13"/>
      <c r="L59" s="13"/>
      <c r="M59" s="13"/>
      <c r="O59">
        <f t="shared" si="0"/>
        <v>87081</v>
      </c>
      <c r="Q59">
        <v>84615</v>
      </c>
      <c r="U59" s="3"/>
      <c r="V59" s="4" t="s">
        <v>61</v>
      </c>
      <c r="W59" s="4">
        <v>188</v>
      </c>
      <c r="X59" s="4" t="s">
        <v>311</v>
      </c>
    </row>
    <row r="60" spans="1:24" ht="30.75" thickBot="1">
      <c r="A60" s="3"/>
      <c r="B60" s="4" t="s">
        <v>61</v>
      </c>
      <c r="C60" s="4">
        <v>5164755</v>
      </c>
      <c r="D60" s="4" t="s">
        <v>311</v>
      </c>
      <c r="E60" s="13"/>
      <c r="F60" s="13">
        <f t="shared" si="1"/>
        <v>5076749</v>
      </c>
      <c r="G60" s="13">
        <f t="shared" si="2"/>
        <v>0</v>
      </c>
      <c r="H60" s="13"/>
      <c r="I60" s="13">
        <f t="shared" si="3"/>
        <v>5336451</v>
      </c>
      <c r="J60" s="13">
        <f t="shared" si="4"/>
        <v>1</v>
      </c>
      <c r="K60" s="13"/>
      <c r="L60" s="13"/>
      <c r="M60" s="13"/>
      <c r="O60">
        <f t="shared" si="0"/>
        <v>172621</v>
      </c>
      <c r="Q60">
        <v>87081</v>
      </c>
      <c r="U60" s="3"/>
      <c r="V60" s="4" t="s">
        <v>62</v>
      </c>
      <c r="W60" s="4">
        <v>47</v>
      </c>
      <c r="X60" s="4" t="s">
        <v>311</v>
      </c>
    </row>
    <row r="61" spans="1:24" ht="30.75" thickBot="1">
      <c r="A61" s="3"/>
      <c r="B61" s="4" t="s">
        <v>62</v>
      </c>
      <c r="C61" s="4">
        <v>5249370</v>
      </c>
      <c r="D61" s="4" t="s">
        <v>311</v>
      </c>
      <c r="E61" s="13"/>
      <c r="F61" s="13">
        <f t="shared" si="1"/>
        <v>5249370</v>
      </c>
      <c r="G61" s="13">
        <f t="shared" si="2"/>
        <v>1</v>
      </c>
      <c r="H61" s="13"/>
      <c r="I61" s="13">
        <f t="shared" si="3"/>
        <v>5421066</v>
      </c>
      <c r="J61" s="13">
        <f t="shared" si="4"/>
        <v>0</v>
      </c>
      <c r="K61" s="13"/>
      <c r="L61" s="13"/>
      <c r="M61" s="13"/>
      <c r="O61">
        <f t="shared" si="0"/>
        <v>84615</v>
      </c>
      <c r="Q61">
        <v>172621</v>
      </c>
      <c r="U61" s="3"/>
      <c r="V61" s="4" t="s">
        <v>63</v>
      </c>
      <c r="W61" s="4">
        <v>95</v>
      </c>
      <c r="X61" s="4" t="s">
        <v>311</v>
      </c>
    </row>
    <row r="62" spans="1:24" ht="30.75" thickBot="1">
      <c r="A62" s="3"/>
      <c r="B62" s="4" t="s">
        <v>63</v>
      </c>
      <c r="C62" s="4">
        <v>5336451</v>
      </c>
      <c r="D62" s="4" t="s">
        <v>311</v>
      </c>
      <c r="E62" s="13"/>
      <c r="F62" s="13">
        <f t="shared" si="1"/>
        <v>5333985</v>
      </c>
      <c r="G62" s="13">
        <f t="shared" si="2"/>
        <v>0</v>
      </c>
      <c r="H62" s="13"/>
      <c r="I62" s="13">
        <f t="shared" si="3"/>
        <v>5508147</v>
      </c>
      <c r="J62" s="13">
        <f t="shared" si="4"/>
        <v>0</v>
      </c>
      <c r="K62" s="13"/>
      <c r="L62" s="13"/>
      <c r="M62" s="13"/>
      <c r="O62">
        <f t="shared" si="0"/>
        <v>87081</v>
      </c>
      <c r="Q62">
        <v>84615</v>
      </c>
      <c r="U62" s="3"/>
      <c r="V62" s="4" t="s">
        <v>64</v>
      </c>
      <c r="W62" s="4">
        <v>92</v>
      </c>
      <c r="X62" s="4" t="s">
        <v>311</v>
      </c>
    </row>
    <row r="63" spans="1:24" ht="30.75" thickBot="1">
      <c r="A63" s="3"/>
      <c r="B63" s="4" t="s">
        <v>64</v>
      </c>
      <c r="C63" s="4">
        <v>5422145</v>
      </c>
      <c r="D63" s="4" t="s">
        <v>311</v>
      </c>
      <c r="E63" s="13"/>
      <c r="F63" s="13">
        <f t="shared" si="1"/>
        <v>5421066</v>
      </c>
      <c r="G63" s="13">
        <f t="shared" si="2"/>
        <v>0</v>
      </c>
      <c r="H63" s="13"/>
      <c r="I63" s="13">
        <f t="shared" si="3"/>
        <v>5593841</v>
      </c>
      <c r="J63" s="13">
        <f t="shared" si="4"/>
        <v>0</v>
      </c>
      <c r="K63" s="13"/>
      <c r="L63" s="13"/>
      <c r="M63" s="13"/>
      <c r="O63">
        <f t="shared" si="0"/>
        <v>85694</v>
      </c>
      <c r="Q63">
        <v>87081</v>
      </c>
      <c r="U63" s="3"/>
      <c r="V63" s="4" t="s">
        <v>65</v>
      </c>
      <c r="W63" s="4">
        <v>185</v>
      </c>
      <c r="X63" s="4" t="s">
        <v>311</v>
      </c>
    </row>
    <row r="64" spans="1:24" ht="30.75" thickBot="1">
      <c r="A64" s="3"/>
      <c r="B64" s="4" t="s">
        <v>65</v>
      </c>
      <c r="C64" s="4">
        <v>5509072</v>
      </c>
      <c r="D64" s="4" t="s">
        <v>311</v>
      </c>
      <c r="E64" s="13"/>
      <c r="F64" s="13">
        <f t="shared" si="1"/>
        <v>5506760</v>
      </c>
      <c r="G64" s="13">
        <f t="shared" si="2"/>
        <v>0</v>
      </c>
      <c r="H64" s="13"/>
      <c r="I64" s="13">
        <f t="shared" si="3"/>
        <v>5680768</v>
      </c>
      <c r="J64" s="13">
        <f t="shared" si="4"/>
        <v>0</v>
      </c>
      <c r="K64" s="13"/>
      <c r="L64" s="13"/>
      <c r="M64" s="13"/>
      <c r="O64">
        <f t="shared" si="0"/>
        <v>86927</v>
      </c>
      <c r="Q64">
        <v>85694</v>
      </c>
      <c r="U64" s="3"/>
      <c r="V64" s="4" t="s">
        <v>66</v>
      </c>
      <c r="W64" s="4">
        <v>45</v>
      </c>
      <c r="X64" s="4" t="s">
        <v>311</v>
      </c>
    </row>
    <row r="65" spans="1:24" ht="30.75" thickBot="1">
      <c r="A65" s="3"/>
      <c r="B65" s="4" t="s">
        <v>66</v>
      </c>
      <c r="C65" s="4">
        <v>5593687</v>
      </c>
      <c r="D65" s="4" t="s">
        <v>311</v>
      </c>
      <c r="E65" s="13"/>
      <c r="F65" s="13">
        <f t="shared" si="1"/>
        <v>5593687</v>
      </c>
      <c r="G65" s="13">
        <f t="shared" si="2"/>
        <v>1</v>
      </c>
      <c r="H65" s="13"/>
      <c r="I65" s="13">
        <f t="shared" si="3"/>
        <v>5765383</v>
      </c>
      <c r="J65" s="13">
        <f t="shared" si="4"/>
        <v>0</v>
      </c>
      <c r="K65" s="13"/>
      <c r="L65" s="13"/>
      <c r="M65" s="13"/>
      <c r="O65">
        <f t="shared" si="0"/>
        <v>84615</v>
      </c>
      <c r="Q65">
        <v>86927</v>
      </c>
      <c r="U65" s="3"/>
      <c r="V65" s="4" t="s">
        <v>67</v>
      </c>
      <c r="W65" s="4">
        <v>92</v>
      </c>
      <c r="X65" s="4" t="s">
        <v>311</v>
      </c>
    </row>
    <row r="66" spans="1:24" ht="30.75" thickBot="1">
      <c r="A66" s="3"/>
      <c r="B66" s="4" t="s">
        <v>67</v>
      </c>
      <c r="C66" s="4">
        <v>5766462</v>
      </c>
      <c r="D66" s="4" t="s">
        <v>311</v>
      </c>
      <c r="E66" s="13"/>
      <c r="F66" s="13">
        <f t="shared" si="1"/>
        <v>5678302</v>
      </c>
      <c r="G66" s="13">
        <f t="shared" si="2"/>
        <v>0</v>
      </c>
      <c r="H66" s="13"/>
      <c r="I66" s="13">
        <f t="shared" si="3"/>
        <v>5938158</v>
      </c>
      <c r="J66" s="13">
        <f t="shared" si="4"/>
        <v>0</v>
      </c>
      <c r="K66" s="13"/>
      <c r="L66" s="13"/>
      <c r="M66" s="13"/>
      <c r="O66">
        <f t="shared" si="0"/>
        <v>172775</v>
      </c>
      <c r="Q66">
        <v>84615</v>
      </c>
      <c r="U66" s="3"/>
      <c r="V66" s="4" t="s">
        <v>68</v>
      </c>
      <c r="W66" s="4">
        <v>183</v>
      </c>
      <c r="X66" s="4" t="s">
        <v>311</v>
      </c>
    </row>
    <row r="67" spans="1:24" ht="30.75" thickBot="1">
      <c r="A67" s="3"/>
      <c r="B67" s="4" t="s">
        <v>68</v>
      </c>
      <c r="C67" s="4">
        <v>5853389</v>
      </c>
      <c r="D67" s="4" t="s">
        <v>311</v>
      </c>
      <c r="E67" s="13"/>
      <c r="F67" s="13">
        <f t="shared" si="1"/>
        <v>5851077</v>
      </c>
      <c r="G67" s="13">
        <f t="shared" si="2"/>
        <v>0</v>
      </c>
      <c r="H67" s="13"/>
      <c r="I67" s="13">
        <f t="shared" si="3"/>
        <v>6025085</v>
      </c>
      <c r="J67" s="13">
        <f t="shared" si="4"/>
        <v>1</v>
      </c>
      <c r="K67" s="13"/>
      <c r="L67" s="13"/>
      <c r="M67" s="13"/>
      <c r="O67">
        <f t="shared" si="0"/>
        <v>86927</v>
      </c>
      <c r="Q67">
        <v>172775</v>
      </c>
      <c r="U67" s="3"/>
      <c r="V67" s="4" t="s">
        <v>69</v>
      </c>
      <c r="W67" s="4">
        <v>45</v>
      </c>
      <c r="X67" s="4" t="s">
        <v>311</v>
      </c>
    </row>
    <row r="68" spans="1:24" ht="30.75" thickBot="1">
      <c r="A68" s="3"/>
      <c r="B68" s="4" t="s">
        <v>69</v>
      </c>
      <c r="C68" s="4">
        <v>5938004</v>
      </c>
      <c r="D68" s="4" t="s">
        <v>311</v>
      </c>
      <c r="E68" s="13"/>
      <c r="F68" s="13">
        <f t="shared" si="1"/>
        <v>5938004</v>
      </c>
      <c r="G68" s="13">
        <f t="shared" si="2"/>
        <v>1</v>
      </c>
      <c r="H68" s="13"/>
      <c r="I68" s="13">
        <f t="shared" si="3"/>
        <v>6109700</v>
      </c>
      <c r="J68" s="13">
        <f t="shared" si="4"/>
        <v>0</v>
      </c>
      <c r="K68" s="13"/>
      <c r="L68" s="13"/>
      <c r="M68" s="13"/>
      <c r="O68">
        <f t="shared" ref="O68:O131" si="5">C68-C67</f>
        <v>84615</v>
      </c>
      <c r="Q68">
        <v>86927</v>
      </c>
      <c r="U68" s="3"/>
      <c r="V68" s="4" t="s">
        <v>70</v>
      </c>
      <c r="W68" s="4">
        <v>92</v>
      </c>
      <c r="X68" s="4" t="s">
        <v>311</v>
      </c>
    </row>
    <row r="69" spans="1:24" ht="30.75" thickBot="1">
      <c r="A69" s="3"/>
      <c r="B69" s="4" t="s">
        <v>70</v>
      </c>
      <c r="C69" s="4">
        <v>6025085</v>
      </c>
      <c r="D69" s="4" t="s">
        <v>311</v>
      </c>
      <c r="E69" s="13"/>
      <c r="F69" s="13">
        <f t="shared" si="1"/>
        <v>6022619</v>
      </c>
      <c r="G69" s="13">
        <f t="shared" si="2"/>
        <v>0</v>
      </c>
      <c r="H69" s="13"/>
      <c r="I69" s="13">
        <f t="shared" si="3"/>
        <v>6196781</v>
      </c>
      <c r="J69" s="13">
        <f t="shared" si="4"/>
        <v>0</v>
      </c>
      <c r="K69" s="13"/>
      <c r="L69" s="13"/>
      <c r="M69" s="13"/>
      <c r="O69">
        <f t="shared" si="5"/>
        <v>87081</v>
      </c>
      <c r="Q69">
        <v>84615</v>
      </c>
      <c r="U69" s="3"/>
      <c r="V69" s="4" t="s">
        <v>71</v>
      </c>
      <c r="W69" s="4">
        <v>89</v>
      </c>
      <c r="X69" s="4" t="s">
        <v>311</v>
      </c>
    </row>
    <row r="70" spans="1:24" ht="30.75" thickBot="1">
      <c r="A70" s="3"/>
      <c r="B70" s="4" t="s">
        <v>71</v>
      </c>
      <c r="C70" s="4">
        <v>6110779</v>
      </c>
      <c r="D70" s="4" t="s">
        <v>311</v>
      </c>
      <c r="E70" s="13"/>
      <c r="F70" s="13">
        <f t="shared" ref="F70:F133" si="6">C69+$C$4</f>
        <v>6109700</v>
      </c>
      <c r="G70" s="13">
        <f t="shared" ref="G70:G133" si="7">COUNTIF($C:$C, F70)</f>
        <v>0</v>
      </c>
      <c r="H70" s="13"/>
      <c r="I70" s="13">
        <f t="shared" ref="I70:I133" si="8">C70+$C$5</f>
        <v>6282475</v>
      </c>
      <c r="J70" s="13">
        <f t="shared" si="4"/>
        <v>0</v>
      </c>
      <c r="K70" s="13"/>
      <c r="L70" s="13"/>
      <c r="M70" s="13"/>
      <c r="O70">
        <f t="shared" si="5"/>
        <v>85694</v>
      </c>
      <c r="Q70">
        <v>87081</v>
      </c>
      <c r="U70" s="3"/>
      <c r="V70" s="4" t="s">
        <v>72</v>
      </c>
      <c r="W70" s="4">
        <v>179</v>
      </c>
      <c r="X70" s="4" t="s">
        <v>311</v>
      </c>
    </row>
    <row r="71" spans="1:24" ht="30.75" thickBot="1">
      <c r="A71" s="3"/>
      <c r="B71" s="4" t="s">
        <v>72</v>
      </c>
      <c r="C71" s="4">
        <v>6197706</v>
      </c>
      <c r="D71" s="4" t="s">
        <v>311</v>
      </c>
      <c r="E71" s="13"/>
      <c r="F71" s="13">
        <f t="shared" si="6"/>
        <v>6195394</v>
      </c>
      <c r="G71" s="13">
        <f t="shared" si="7"/>
        <v>0</v>
      </c>
      <c r="H71" s="13"/>
      <c r="I71" s="13">
        <f t="shared" si="8"/>
        <v>6369402</v>
      </c>
      <c r="J71" s="13">
        <f t="shared" ref="J71:J134" si="9">COUNTIF($C:$C, I71)</f>
        <v>1</v>
      </c>
      <c r="K71" s="13"/>
      <c r="L71" s="13"/>
      <c r="M71" s="13"/>
      <c r="O71">
        <f t="shared" si="5"/>
        <v>86927</v>
      </c>
      <c r="Q71">
        <v>85694</v>
      </c>
      <c r="U71" s="3"/>
      <c r="V71" s="4" t="s">
        <v>73</v>
      </c>
      <c r="W71" s="4">
        <v>43</v>
      </c>
      <c r="X71" s="4" t="s">
        <v>311</v>
      </c>
    </row>
    <row r="72" spans="1:24" ht="30.75" thickBot="1">
      <c r="A72" s="3"/>
      <c r="B72" s="4" t="s">
        <v>73</v>
      </c>
      <c r="C72" s="4">
        <v>6282321</v>
      </c>
      <c r="D72" s="4" t="s">
        <v>311</v>
      </c>
      <c r="E72" s="13"/>
      <c r="F72" s="13">
        <f t="shared" si="6"/>
        <v>6282321</v>
      </c>
      <c r="G72" s="13">
        <f t="shared" si="7"/>
        <v>1</v>
      </c>
      <c r="H72" s="13"/>
      <c r="I72" s="13">
        <f t="shared" si="8"/>
        <v>6454017</v>
      </c>
      <c r="J72" s="13">
        <f t="shared" si="9"/>
        <v>0</v>
      </c>
      <c r="K72" s="13"/>
      <c r="L72" s="13"/>
      <c r="M72" s="13"/>
      <c r="O72">
        <f t="shared" si="5"/>
        <v>84615</v>
      </c>
      <c r="Q72">
        <v>86927</v>
      </c>
      <c r="U72" s="3"/>
      <c r="V72" s="4" t="s">
        <v>74</v>
      </c>
      <c r="W72" s="4">
        <v>90</v>
      </c>
      <c r="X72" s="4" t="s">
        <v>311</v>
      </c>
    </row>
    <row r="73" spans="1:24" ht="30.75" thickBot="1">
      <c r="A73" s="3"/>
      <c r="B73" s="4" t="s">
        <v>74</v>
      </c>
      <c r="C73" s="4">
        <v>6369402</v>
      </c>
      <c r="D73" s="4" t="s">
        <v>311</v>
      </c>
      <c r="E73" s="13"/>
      <c r="F73" s="13">
        <f t="shared" si="6"/>
        <v>6366936</v>
      </c>
      <c r="G73" s="13">
        <f t="shared" si="7"/>
        <v>0</v>
      </c>
      <c r="H73" s="13"/>
      <c r="I73" s="13">
        <f t="shared" si="8"/>
        <v>6541098</v>
      </c>
      <c r="J73" s="13">
        <f t="shared" si="9"/>
        <v>0</v>
      </c>
      <c r="K73" s="13"/>
      <c r="L73" s="13"/>
      <c r="M73" s="13"/>
      <c r="O73">
        <f t="shared" si="5"/>
        <v>87081</v>
      </c>
      <c r="Q73">
        <v>84615</v>
      </c>
      <c r="U73" s="3"/>
      <c r="V73" s="4" t="s">
        <v>75</v>
      </c>
      <c r="W73" s="4">
        <v>87</v>
      </c>
      <c r="X73" s="4" t="s">
        <v>311</v>
      </c>
    </row>
    <row r="74" spans="1:24" ht="30.75" thickBot="1">
      <c r="A74" s="3"/>
      <c r="B74" s="4" t="s">
        <v>75</v>
      </c>
      <c r="C74" s="4">
        <v>6455096</v>
      </c>
      <c r="D74" s="4" t="s">
        <v>311</v>
      </c>
      <c r="E74" s="13"/>
      <c r="F74" s="13">
        <f t="shared" si="6"/>
        <v>6454017</v>
      </c>
      <c r="G74" s="13">
        <f t="shared" si="7"/>
        <v>0</v>
      </c>
      <c r="H74" s="13"/>
      <c r="I74" s="13">
        <f t="shared" si="8"/>
        <v>6626792</v>
      </c>
      <c r="J74" s="13">
        <f t="shared" si="9"/>
        <v>0</v>
      </c>
      <c r="K74" s="13"/>
      <c r="L74" s="13"/>
      <c r="M74" s="13"/>
      <c r="O74">
        <f t="shared" si="5"/>
        <v>85694</v>
      </c>
      <c r="Q74">
        <v>87081</v>
      </c>
      <c r="U74" s="3"/>
      <c r="V74" s="4" t="s">
        <v>76</v>
      </c>
      <c r="W74" s="4">
        <v>175</v>
      </c>
      <c r="X74" s="4" t="s">
        <v>311</v>
      </c>
    </row>
    <row r="75" spans="1:24" ht="30.75" thickBot="1">
      <c r="A75" s="3"/>
      <c r="B75" s="4" t="s">
        <v>76</v>
      </c>
      <c r="C75" s="4">
        <v>6542023</v>
      </c>
      <c r="D75" s="4" t="s">
        <v>311</v>
      </c>
      <c r="E75" s="13"/>
      <c r="F75" s="13">
        <f t="shared" si="6"/>
        <v>6539711</v>
      </c>
      <c r="G75" s="13">
        <f t="shared" si="7"/>
        <v>0</v>
      </c>
      <c r="H75" s="13"/>
      <c r="I75" s="13">
        <f t="shared" si="8"/>
        <v>6713719</v>
      </c>
      <c r="J75" s="13">
        <f t="shared" si="9"/>
        <v>1</v>
      </c>
      <c r="K75" s="13"/>
      <c r="L75" s="13"/>
      <c r="M75" s="13"/>
      <c r="O75">
        <f t="shared" si="5"/>
        <v>86927</v>
      </c>
      <c r="Q75">
        <v>85694</v>
      </c>
      <c r="U75" s="3"/>
      <c r="V75" s="4" t="s">
        <v>77</v>
      </c>
      <c r="W75" s="4">
        <v>42</v>
      </c>
      <c r="X75" s="4" t="s">
        <v>311</v>
      </c>
    </row>
    <row r="76" spans="1:24" ht="30.75" thickBot="1">
      <c r="A76" s="3"/>
      <c r="B76" s="4" t="s">
        <v>77</v>
      </c>
      <c r="C76" s="4">
        <v>6626638</v>
      </c>
      <c r="D76" s="4" t="s">
        <v>311</v>
      </c>
      <c r="E76" s="13"/>
      <c r="F76" s="13">
        <f t="shared" si="6"/>
        <v>6626638</v>
      </c>
      <c r="G76" s="13">
        <f t="shared" si="7"/>
        <v>1</v>
      </c>
      <c r="H76" s="13"/>
      <c r="I76" s="13">
        <f t="shared" si="8"/>
        <v>6798334</v>
      </c>
      <c r="J76" s="13">
        <f t="shared" si="9"/>
        <v>0</v>
      </c>
      <c r="K76" s="13"/>
      <c r="L76" s="13"/>
      <c r="M76" s="13"/>
      <c r="O76">
        <f t="shared" si="5"/>
        <v>84615</v>
      </c>
      <c r="Q76">
        <v>86927</v>
      </c>
      <c r="U76" s="3"/>
      <c r="V76" s="4" t="s">
        <v>78</v>
      </c>
      <c r="W76" s="4">
        <v>88</v>
      </c>
      <c r="X76" s="4" t="s">
        <v>311</v>
      </c>
    </row>
    <row r="77" spans="1:24" ht="30.75" thickBot="1">
      <c r="A77" s="3"/>
      <c r="B77" s="4" t="s">
        <v>78</v>
      </c>
      <c r="C77" s="4">
        <v>6713719</v>
      </c>
      <c r="D77" s="4" t="s">
        <v>311</v>
      </c>
      <c r="E77" s="13"/>
      <c r="F77" s="13">
        <f t="shared" si="6"/>
        <v>6711253</v>
      </c>
      <c r="G77" s="13">
        <f t="shared" si="7"/>
        <v>0</v>
      </c>
      <c r="H77" s="13"/>
      <c r="I77" s="13">
        <f t="shared" si="8"/>
        <v>6885415</v>
      </c>
      <c r="J77" s="13">
        <f t="shared" si="9"/>
        <v>0</v>
      </c>
      <c r="K77" s="13"/>
      <c r="L77" s="13"/>
      <c r="M77" s="13"/>
      <c r="O77">
        <f t="shared" si="5"/>
        <v>87081</v>
      </c>
      <c r="Q77">
        <v>84615</v>
      </c>
      <c r="U77" s="3"/>
      <c r="V77" s="4" t="s">
        <v>79</v>
      </c>
      <c r="W77" s="4">
        <v>85</v>
      </c>
      <c r="X77" s="4" t="s">
        <v>311</v>
      </c>
    </row>
    <row r="78" spans="1:24" ht="30.75" thickBot="1">
      <c r="A78" s="3"/>
      <c r="B78" s="4" t="s">
        <v>79</v>
      </c>
      <c r="C78" s="4">
        <v>6799413</v>
      </c>
      <c r="D78" s="4" t="s">
        <v>311</v>
      </c>
      <c r="E78" s="13"/>
      <c r="F78" s="13">
        <f t="shared" si="6"/>
        <v>6798334</v>
      </c>
      <c r="G78" s="13">
        <f t="shared" si="7"/>
        <v>0</v>
      </c>
      <c r="H78" s="13"/>
      <c r="I78" s="13">
        <f t="shared" si="8"/>
        <v>6971109</v>
      </c>
      <c r="J78" s="13">
        <f t="shared" si="9"/>
        <v>0</v>
      </c>
      <c r="K78" s="13"/>
      <c r="L78" s="13"/>
      <c r="M78" s="13"/>
      <c r="O78">
        <f t="shared" si="5"/>
        <v>85694</v>
      </c>
      <c r="Q78">
        <v>87081</v>
      </c>
      <c r="U78" s="3"/>
      <c r="V78" s="4" t="s">
        <v>80</v>
      </c>
      <c r="W78" s="4">
        <v>171</v>
      </c>
      <c r="X78" s="4" t="s">
        <v>311</v>
      </c>
    </row>
    <row r="79" spans="1:24" ht="30.75" thickBot="1">
      <c r="A79" s="3"/>
      <c r="B79" s="4" t="s">
        <v>80</v>
      </c>
      <c r="C79" s="4">
        <v>6886340</v>
      </c>
      <c r="D79" s="4" t="s">
        <v>311</v>
      </c>
      <c r="E79" s="13"/>
      <c r="F79" s="13">
        <f t="shared" si="6"/>
        <v>6884028</v>
      </c>
      <c r="G79" s="13">
        <f t="shared" si="7"/>
        <v>0</v>
      </c>
      <c r="H79" s="13"/>
      <c r="I79" s="13">
        <f t="shared" si="8"/>
        <v>7058036</v>
      </c>
      <c r="J79" s="13">
        <f t="shared" si="9"/>
        <v>1</v>
      </c>
      <c r="K79" s="13"/>
      <c r="L79" s="13"/>
      <c r="M79" s="13"/>
      <c r="O79">
        <f t="shared" si="5"/>
        <v>86927</v>
      </c>
      <c r="Q79">
        <v>85694</v>
      </c>
      <c r="U79" s="3"/>
      <c r="V79" s="4" t="s">
        <v>81</v>
      </c>
      <c r="W79" s="4">
        <v>42</v>
      </c>
      <c r="X79" s="4" t="s">
        <v>311</v>
      </c>
    </row>
    <row r="80" spans="1:24" ht="30.75" thickBot="1">
      <c r="A80" s="3"/>
      <c r="B80" s="4" t="s">
        <v>81</v>
      </c>
      <c r="C80" s="4">
        <v>6970955</v>
      </c>
      <c r="D80" s="4" t="s">
        <v>311</v>
      </c>
      <c r="E80" s="13"/>
      <c r="F80" s="13">
        <f t="shared" si="6"/>
        <v>6970955</v>
      </c>
      <c r="G80" s="13">
        <f t="shared" si="7"/>
        <v>1</v>
      </c>
      <c r="H80" s="13"/>
      <c r="I80" s="13">
        <f t="shared" si="8"/>
        <v>7142651</v>
      </c>
      <c r="J80" s="13">
        <f t="shared" si="9"/>
        <v>0</v>
      </c>
      <c r="K80" s="13"/>
      <c r="L80" s="13"/>
      <c r="M80" s="13"/>
      <c r="O80">
        <f t="shared" si="5"/>
        <v>84615</v>
      </c>
      <c r="Q80">
        <v>86927</v>
      </c>
      <c r="U80" s="3"/>
      <c r="V80" s="4" t="s">
        <v>82</v>
      </c>
      <c r="W80" s="4">
        <v>87</v>
      </c>
      <c r="X80" s="4" t="s">
        <v>311</v>
      </c>
    </row>
    <row r="81" spans="1:24" ht="30.75" thickBot="1">
      <c r="A81" s="3"/>
      <c r="B81" s="4" t="s">
        <v>82</v>
      </c>
      <c r="C81" s="4">
        <v>7058036</v>
      </c>
      <c r="D81" s="4" t="s">
        <v>311</v>
      </c>
      <c r="E81" s="13"/>
      <c r="F81" s="13">
        <f t="shared" si="6"/>
        <v>7055570</v>
      </c>
      <c r="G81" s="13">
        <f t="shared" si="7"/>
        <v>0</v>
      </c>
      <c r="H81" s="13"/>
      <c r="I81" s="13">
        <f t="shared" si="8"/>
        <v>7229732</v>
      </c>
      <c r="J81" s="13">
        <f t="shared" si="9"/>
        <v>0</v>
      </c>
      <c r="K81" s="13"/>
      <c r="L81" s="13"/>
      <c r="M81" s="13"/>
      <c r="O81">
        <f t="shared" si="5"/>
        <v>87081</v>
      </c>
      <c r="Q81">
        <v>84615</v>
      </c>
      <c r="U81" s="3"/>
      <c r="V81" s="4" t="s">
        <v>83</v>
      </c>
      <c r="W81" s="4">
        <v>83</v>
      </c>
      <c r="X81" s="4" t="s">
        <v>311</v>
      </c>
    </row>
    <row r="82" spans="1:24" ht="30.75" thickBot="1">
      <c r="A82" s="3"/>
      <c r="B82" s="4" t="s">
        <v>83</v>
      </c>
      <c r="C82" s="4">
        <v>7143730</v>
      </c>
      <c r="D82" s="4" t="s">
        <v>311</v>
      </c>
      <c r="E82" s="13"/>
      <c r="F82" s="13">
        <f t="shared" si="6"/>
        <v>7142651</v>
      </c>
      <c r="G82" s="13">
        <f t="shared" si="7"/>
        <v>0</v>
      </c>
      <c r="H82" s="13"/>
      <c r="I82" s="13">
        <f t="shared" si="8"/>
        <v>7315426</v>
      </c>
      <c r="J82" s="13">
        <f t="shared" si="9"/>
        <v>0</v>
      </c>
      <c r="K82" s="13"/>
      <c r="L82" s="13"/>
      <c r="M82" s="13"/>
      <c r="O82">
        <f t="shared" si="5"/>
        <v>85694</v>
      </c>
      <c r="Q82">
        <v>87081</v>
      </c>
      <c r="U82" s="3"/>
      <c r="V82" s="4" t="s">
        <v>84</v>
      </c>
      <c r="W82" s="4">
        <v>166</v>
      </c>
      <c r="X82" s="4" t="s">
        <v>311</v>
      </c>
    </row>
    <row r="83" spans="1:24" ht="30.75" thickBot="1">
      <c r="A83" s="3"/>
      <c r="B83" s="4" t="s">
        <v>84</v>
      </c>
      <c r="C83" s="4">
        <v>7230657</v>
      </c>
      <c r="D83" s="4" t="s">
        <v>311</v>
      </c>
      <c r="E83" s="13"/>
      <c r="F83" s="13">
        <f t="shared" si="6"/>
        <v>7228345</v>
      </c>
      <c r="G83" s="13">
        <f t="shared" si="7"/>
        <v>0</v>
      </c>
      <c r="H83" s="13"/>
      <c r="I83" s="13">
        <f t="shared" si="8"/>
        <v>7402353</v>
      </c>
      <c r="J83" s="13">
        <f t="shared" si="9"/>
        <v>1</v>
      </c>
      <c r="K83" s="13"/>
      <c r="L83" s="13"/>
      <c r="M83" s="13"/>
      <c r="O83">
        <f t="shared" si="5"/>
        <v>86927</v>
      </c>
      <c r="Q83">
        <v>85694</v>
      </c>
      <c r="U83" s="3"/>
      <c r="V83" s="4" t="s">
        <v>85</v>
      </c>
      <c r="W83" s="4">
        <v>41</v>
      </c>
      <c r="X83" s="4" t="s">
        <v>311</v>
      </c>
    </row>
    <row r="84" spans="1:24" ht="30.75" thickBot="1">
      <c r="A84" s="3"/>
      <c r="B84" s="4" t="s">
        <v>85</v>
      </c>
      <c r="C84" s="4">
        <v>7315272</v>
      </c>
      <c r="D84" s="4" t="s">
        <v>311</v>
      </c>
      <c r="E84" s="13"/>
      <c r="F84" s="13">
        <f t="shared" si="6"/>
        <v>7315272</v>
      </c>
      <c r="G84" s="13">
        <f t="shared" si="7"/>
        <v>1</v>
      </c>
      <c r="H84" s="13"/>
      <c r="I84" s="13">
        <f t="shared" si="8"/>
        <v>7486968</v>
      </c>
      <c r="J84" s="13">
        <f t="shared" si="9"/>
        <v>0</v>
      </c>
      <c r="K84" s="13"/>
      <c r="L84" s="13"/>
      <c r="M84" s="13"/>
      <c r="O84">
        <f t="shared" si="5"/>
        <v>84615</v>
      </c>
      <c r="Q84">
        <v>86927</v>
      </c>
      <c r="U84" s="3"/>
      <c r="V84" s="4" t="s">
        <v>86</v>
      </c>
      <c r="W84" s="4">
        <v>85</v>
      </c>
      <c r="X84" s="4" t="s">
        <v>311</v>
      </c>
    </row>
    <row r="85" spans="1:24" ht="30.75" thickBot="1">
      <c r="A85" s="3"/>
      <c r="B85" s="4" t="s">
        <v>86</v>
      </c>
      <c r="C85" s="4">
        <v>7402353</v>
      </c>
      <c r="D85" s="4" t="s">
        <v>311</v>
      </c>
      <c r="E85" s="13"/>
      <c r="F85" s="13">
        <f t="shared" si="6"/>
        <v>7399887</v>
      </c>
      <c r="G85" s="13">
        <f t="shared" si="7"/>
        <v>0</v>
      </c>
      <c r="H85" s="13"/>
      <c r="I85" s="13">
        <f t="shared" si="8"/>
        <v>7574049</v>
      </c>
      <c r="J85" s="13">
        <f t="shared" si="9"/>
        <v>0</v>
      </c>
      <c r="K85" s="13"/>
      <c r="L85" s="13"/>
      <c r="M85" s="13"/>
      <c r="O85">
        <f t="shared" si="5"/>
        <v>87081</v>
      </c>
      <c r="Q85">
        <v>84615</v>
      </c>
      <c r="U85" s="3"/>
      <c r="V85" s="4" t="s">
        <v>87</v>
      </c>
      <c r="W85" s="4">
        <v>81</v>
      </c>
      <c r="X85" s="4" t="s">
        <v>311</v>
      </c>
    </row>
    <row r="86" spans="1:24" ht="30.75" thickBot="1">
      <c r="A86" s="3"/>
      <c r="B86" s="4" t="s">
        <v>87</v>
      </c>
      <c r="C86" s="4">
        <v>7488047</v>
      </c>
      <c r="D86" s="4" t="s">
        <v>311</v>
      </c>
      <c r="E86" s="13"/>
      <c r="F86" s="13">
        <f t="shared" si="6"/>
        <v>7486968</v>
      </c>
      <c r="G86" s="13">
        <f t="shared" si="7"/>
        <v>0</v>
      </c>
      <c r="H86" s="13"/>
      <c r="I86" s="13">
        <f t="shared" si="8"/>
        <v>7659743</v>
      </c>
      <c r="J86" s="13">
        <f t="shared" si="9"/>
        <v>0</v>
      </c>
      <c r="K86" s="13"/>
      <c r="L86" s="13"/>
      <c r="M86" s="13"/>
      <c r="O86">
        <f t="shared" si="5"/>
        <v>85694</v>
      </c>
      <c r="Q86">
        <v>87081</v>
      </c>
      <c r="U86" s="3"/>
      <c r="V86" s="4" t="s">
        <v>88</v>
      </c>
      <c r="W86" s="4">
        <v>162</v>
      </c>
      <c r="X86" s="4" t="s">
        <v>311</v>
      </c>
    </row>
    <row r="87" spans="1:24" ht="30.75" thickBot="1">
      <c r="A87" s="3"/>
      <c r="B87" s="4" t="s">
        <v>88</v>
      </c>
      <c r="C87" s="4">
        <v>7574974</v>
      </c>
      <c r="D87" s="4" t="s">
        <v>311</v>
      </c>
      <c r="E87" s="13"/>
      <c r="F87" s="13">
        <f t="shared" si="6"/>
        <v>7572662</v>
      </c>
      <c r="G87" s="13">
        <f t="shared" si="7"/>
        <v>0</v>
      </c>
      <c r="H87" s="13"/>
      <c r="I87" s="13">
        <f t="shared" si="8"/>
        <v>7746670</v>
      </c>
      <c r="J87" s="13">
        <f t="shared" si="9"/>
        <v>1</v>
      </c>
      <c r="K87" s="13"/>
      <c r="L87" s="13"/>
      <c r="M87" s="13"/>
      <c r="O87">
        <f t="shared" si="5"/>
        <v>86927</v>
      </c>
      <c r="Q87">
        <v>85694</v>
      </c>
      <c r="U87" s="3"/>
      <c r="V87" s="4" t="s">
        <v>89</v>
      </c>
      <c r="W87" s="4">
        <v>40</v>
      </c>
      <c r="X87" s="4" t="s">
        <v>311</v>
      </c>
    </row>
    <row r="88" spans="1:24" ht="30.75" thickBot="1">
      <c r="A88" s="3"/>
      <c r="B88" s="4" t="s">
        <v>89</v>
      </c>
      <c r="C88" s="4">
        <v>7659589</v>
      </c>
      <c r="D88" s="4" t="s">
        <v>311</v>
      </c>
      <c r="E88" s="13"/>
      <c r="F88" s="13">
        <f t="shared" si="6"/>
        <v>7659589</v>
      </c>
      <c r="G88" s="13">
        <f t="shared" si="7"/>
        <v>1</v>
      </c>
      <c r="H88" s="13"/>
      <c r="I88" s="13">
        <f t="shared" si="8"/>
        <v>7831285</v>
      </c>
      <c r="J88" s="13">
        <f t="shared" si="9"/>
        <v>0</v>
      </c>
      <c r="K88" s="13"/>
      <c r="L88" s="13"/>
      <c r="M88" s="13"/>
      <c r="O88">
        <f t="shared" si="5"/>
        <v>84615</v>
      </c>
      <c r="Q88">
        <v>86927</v>
      </c>
      <c r="U88" s="3"/>
      <c r="V88" s="4" t="s">
        <v>90</v>
      </c>
      <c r="W88" s="4">
        <v>83</v>
      </c>
      <c r="X88" s="4" t="s">
        <v>311</v>
      </c>
    </row>
    <row r="89" spans="1:24" ht="30.75" thickBot="1">
      <c r="A89" s="3"/>
      <c r="B89" s="4" t="s">
        <v>90</v>
      </c>
      <c r="C89" s="4">
        <v>7746670</v>
      </c>
      <c r="D89" s="4" t="s">
        <v>311</v>
      </c>
      <c r="E89" s="13"/>
      <c r="F89" s="13">
        <f t="shared" si="6"/>
        <v>7744204</v>
      </c>
      <c r="G89" s="13">
        <f t="shared" si="7"/>
        <v>0</v>
      </c>
      <c r="H89" s="13"/>
      <c r="I89" s="13">
        <f t="shared" si="8"/>
        <v>7918366</v>
      </c>
      <c r="J89" s="13">
        <f t="shared" si="9"/>
        <v>0</v>
      </c>
      <c r="K89" s="13"/>
      <c r="L89" s="13"/>
      <c r="M89" s="13"/>
      <c r="O89">
        <f t="shared" si="5"/>
        <v>87081</v>
      </c>
      <c r="Q89">
        <v>84615</v>
      </c>
      <c r="U89" s="3"/>
      <c r="V89" s="4" t="s">
        <v>91</v>
      </c>
      <c r="W89" s="4">
        <v>80</v>
      </c>
      <c r="X89" s="4" t="s">
        <v>311</v>
      </c>
    </row>
    <row r="90" spans="1:24" ht="30.75" thickBot="1">
      <c r="A90" s="3"/>
      <c r="B90" s="4" t="s">
        <v>91</v>
      </c>
      <c r="C90" s="4">
        <v>7832364</v>
      </c>
      <c r="D90" s="4" t="s">
        <v>311</v>
      </c>
      <c r="E90" s="13"/>
      <c r="F90" s="13">
        <f t="shared" si="6"/>
        <v>7831285</v>
      </c>
      <c r="G90" s="13">
        <f t="shared" si="7"/>
        <v>0</v>
      </c>
      <c r="H90" s="13"/>
      <c r="I90" s="13">
        <f t="shared" si="8"/>
        <v>8004060</v>
      </c>
      <c r="J90" s="13">
        <f t="shared" si="9"/>
        <v>0</v>
      </c>
      <c r="K90" s="13"/>
      <c r="L90" s="13"/>
      <c r="M90" s="13"/>
      <c r="O90">
        <f t="shared" si="5"/>
        <v>85694</v>
      </c>
      <c r="Q90">
        <v>87081</v>
      </c>
      <c r="U90" s="3"/>
      <c r="V90" s="4" t="s">
        <v>92</v>
      </c>
      <c r="W90" s="4">
        <v>158</v>
      </c>
      <c r="X90" s="4" t="s">
        <v>311</v>
      </c>
    </row>
    <row r="91" spans="1:24" ht="30.75" thickBot="1">
      <c r="A91" s="3"/>
      <c r="B91" s="4" t="s">
        <v>92</v>
      </c>
      <c r="C91" s="4">
        <v>7919291</v>
      </c>
      <c r="D91" s="4" t="s">
        <v>311</v>
      </c>
      <c r="E91" s="13"/>
      <c r="F91" s="13">
        <f t="shared" si="6"/>
        <v>7916979</v>
      </c>
      <c r="G91" s="13">
        <f t="shared" si="7"/>
        <v>0</v>
      </c>
      <c r="H91" s="13"/>
      <c r="I91" s="13">
        <f t="shared" si="8"/>
        <v>8090987</v>
      </c>
      <c r="J91" s="13">
        <f t="shared" si="9"/>
        <v>1</v>
      </c>
      <c r="K91" s="13"/>
      <c r="L91" s="13"/>
      <c r="M91" s="13"/>
      <c r="O91">
        <f t="shared" si="5"/>
        <v>86927</v>
      </c>
      <c r="Q91">
        <v>85694</v>
      </c>
      <c r="U91" s="3"/>
      <c r="V91" s="4" t="s">
        <v>93</v>
      </c>
      <c r="W91" s="4">
        <v>39</v>
      </c>
      <c r="X91" s="4" t="s">
        <v>311</v>
      </c>
    </row>
    <row r="92" spans="1:24" ht="30.75" thickBot="1">
      <c r="A92" s="3"/>
      <c r="B92" s="4" t="s">
        <v>93</v>
      </c>
      <c r="C92" s="4">
        <v>8003906</v>
      </c>
      <c r="D92" s="4" t="s">
        <v>311</v>
      </c>
      <c r="E92" s="13"/>
      <c r="F92" s="13">
        <f t="shared" si="6"/>
        <v>8003906</v>
      </c>
      <c r="G92" s="13">
        <f t="shared" si="7"/>
        <v>1</v>
      </c>
      <c r="H92" s="13"/>
      <c r="I92" s="13">
        <f t="shared" si="8"/>
        <v>8175602</v>
      </c>
      <c r="J92" s="13">
        <f t="shared" si="9"/>
        <v>0</v>
      </c>
      <c r="K92" s="13"/>
      <c r="L92" s="13"/>
      <c r="M92" s="13"/>
      <c r="O92">
        <f t="shared" si="5"/>
        <v>84615</v>
      </c>
      <c r="Q92">
        <v>86927</v>
      </c>
      <c r="U92" s="3"/>
      <c r="V92" s="4" t="s">
        <v>94</v>
      </c>
      <c r="W92" s="4">
        <v>81</v>
      </c>
      <c r="X92" s="4" t="s">
        <v>311</v>
      </c>
    </row>
    <row r="93" spans="1:24" ht="30.75" thickBot="1">
      <c r="A93" s="3"/>
      <c r="B93" s="4" t="s">
        <v>94</v>
      </c>
      <c r="C93" s="4">
        <v>8090987</v>
      </c>
      <c r="D93" s="4" t="s">
        <v>311</v>
      </c>
      <c r="E93" s="13"/>
      <c r="F93" s="13">
        <f t="shared" si="6"/>
        <v>8088521</v>
      </c>
      <c r="G93" s="13">
        <f t="shared" si="7"/>
        <v>0</v>
      </c>
      <c r="H93" s="13"/>
      <c r="I93" s="13">
        <f t="shared" si="8"/>
        <v>8262683</v>
      </c>
      <c r="J93" s="13">
        <f t="shared" si="9"/>
        <v>0</v>
      </c>
      <c r="K93" s="13"/>
      <c r="L93" s="13"/>
      <c r="M93" s="13"/>
      <c r="O93">
        <f t="shared" si="5"/>
        <v>87081</v>
      </c>
      <c r="Q93">
        <v>84615</v>
      </c>
      <c r="U93" s="3"/>
      <c r="V93" s="4" t="s">
        <v>95</v>
      </c>
      <c r="W93" s="4">
        <v>77</v>
      </c>
      <c r="X93" s="4" t="s">
        <v>311</v>
      </c>
    </row>
    <row r="94" spans="1:24" ht="30.75" thickBot="1">
      <c r="A94" s="3"/>
      <c r="B94" s="4" t="s">
        <v>95</v>
      </c>
      <c r="C94" s="4">
        <v>8176681</v>
      </c>
      <c r="D94" s="4" t="s">
        <v>311</v>
      </c>
      <c r="E94" s="13"/>
      <c r="F94" s="13">
        <f t="shared" si="6"/>
        <v>8175602</v>
      </c>
      <c r="G94" s="13">
        <f t="shared" si="7"/>
        <v>0</v>
      </c>
      <c r="H94" s="13"/>
      <c r="I94" s="13">
        <f t="shared" si="8"/>
        <v>8348377</v>
      </c>
      <c r="J94" s="13">
        <f t="shared" si="9"/>
        <v>0</v>
      </c>
      <c r="K94" s="13"/>
      <c r="L94" s="13"/>
      <c r="M94" s="13"/>
      <c r="O94">
        <f t="shared" si="5"/>
        <v>85694</v>
      </c>
      <c r="Q94">
        <v>87081</v>
      </c>
      <c r="U94" s="3"/>
      <c r="V94" s="4" t="s">
        <v>96</v>
      </c>
      <c r="W94" s="4">
        <v>154</v>
      </c>
      <c r="X94" s="4" t="s">
        <v>311</v>
      </c>
    </row>
    <row r="95" spans="1:24" ht="30.75" thickBot="1">
      <c r="A95" s="3"/>
      <c r="B95" s="4" t="s">
        <v>96</v>
      </c>
      <c r="C95" s="4">
        <v>8263608</v>
      </c>
      <c r="D95" s="4" t="s">
        <v>311</v>
      </c>
      <c r="E95" s="13"/>
      <c r="F95" s="13">
        <f t="shared" si="6"/>
        <v>8261296</v>
      </c>
      <c r="G95" s="13">
        <f t="shared" si="7"/>
        <v>0</v>
      </c>
      <c r="H95" s="13"/>
      <c r="I95" s="13">
        <f t="shared" si="8"/>
        <v>8435304</v>
      </c>
      <c r="J95" s="13">
        <f t="shared" si="9"/>
        <v>1</v>
      </c>
      <c r="K95" s="13"/>
      <c r="L95" s="13"/>
      <c r="M95" s="13"/>
      <c r="O95">
        <f t="shared" si="5"/>
        <v>86927</v>
      </c>
      <c r="Q95">
        <v>85694</v>
      </c>
      <c r="U95" s="3"/>
      <c r="V95" s="4" t="s">
        <v>97</v>
      </c>
      <c r="W95" s="4">
        <v>38</v>
      </c>
      <c r="X95" s="4" t="s">
        <v>311</v>
      </c>
    </row>
    <row r="96" spans="1:24" ht="30.75" thickBot="1">
      <c r="A96" s="3"/>
      <c r="B96" s="4" t="s">
        <v>97</v>
      </c>
      <c r="C96" s="4">
        <v>8348223</v>
      </c>
      <c r="D96" s="4" t="s">
        <v>311</v>
      </c>
      <c r="E96" s="13"/>
      <c r="F96" s="13">
        <f t="shared" si="6"/>
        <v>8348223</v>
      </c>
      <c r="G96" s="13">
        <f t="shared" si="7"/>
        <v>1</v>
      </c>
      <c r="H96" s="13"/>
      <c r="I96" s="13">
        <f t="shared" si="8"/>
        <v>8519919</v>
      </c>
      <c r="J96" s="13">
        <f t="shared" si="9"/>
        <v>0</v>
      </c>
      <c r="K96" s="13"/>
      <c r="L96" s="13"/>
      <c r="M96" s="13"/>
      <c r="O96">
        <f t="shared" si="5"/>
        <v>84615</v>
      </c>
      <c r="Q96">
        <v>86927</v>
      </c>
      <c r="U96" s="3"/>
      <c r="V96" s="4" t="s">
        <v>98</v>
      </c>
      <c r="W96" s="4">
        <v>80</v>
      </c>
      <c r="X96" s="4" t="s">
        <v>311</v>
      </c>
    </row>
    <row r="97" spans="1:24" ht="30.75" thickBot="1">
      <c r="A97" s="3"/>
      <c r="B97" s="4" t="s">
        <v>98</v>
      </c>
      <c r="C97" s="4">
        <v>8435304</v>
      </c>
      <c r="D97" s="4" t="s">
        <v>311</v>
      </c>
      <c r="E97" s="13"/>
      <c r="F97" s="13">
        <f t="shared" si="6"/>
        <v>8432838</v>
      </c>
      <c r="G97" s="13">
        <f t="shared" si="7"/>
        <v>0</v>
      </c>
      <c r="H97" s="13"/>
      <c r="I97" s="13">
        <f t="shared" si="8"/>
        <v>8607000</v>
      </c>
      <c r="J97" s="13">
        <f t="shared" si="9"/>
        <v>0</v>
      </c>
      <c r="K97" s="13"/>
      <c r="L97" s="13"/>
      <c r="M97" s="13"/>
      <c r="O97">
        <f t="shared" si="5"/>
        <v>87081</v>
      </c>
      <c r="Q97">
        <v>84615</v>
      </c>
      <c r="U97" s="3"/>
      <c r="V97" s="4" t="s">
        <v>99</v>
      </c>
      <c r="W97" s="4">
        <v>75</v>
      </c>
      <c r="X97" s="4" t="s">
        <v>311</v>
      </c>
    </row>
    <row r="98" spans="1:24" ht="30.75" thickBot="1">
      <c r="A98" s="3"/>
      <c r="B98" s="4" t="s">
        <v>99</v>
      </c>
      <c r="C98" s="4">
        <v>8520998</v>
      </c>
      <c r="D98" s="4" t="s">
        <v>311</v>
      </c>
      <c r="E98" s="13"/>
      <c r="F98" s="13">
        <f t="shared" si="6"/>
        <v>8519919</v>
      </c>
      <c r="G98" s="13">
        <f t="shared" si="7"/>
        <v>0</v>
      </c>
      <c r="H98" s="13"/>
      <c r="I98" s="13">
        <f t="shared" si="8"/>
        <v>8692694</v>
      </c>
      <c r="J98" s="13">
        <f t="shared" si="9"/>
        <v>0</v>
      </c>
      <c r="K98" s="13"/>
      <c r="L98" s="13"/>
      <c r="M98" s="13"/>
      <c r="O98">
        <f t="shared" si="5"/>
        <v>85694</v>
      </c>
      <c r="Q98">
        <v>87081</v>
      </c>
      <c r="U98" s="3"/>
      <c r="V98" s="4" t="s">
        <v>100</v>
      </c>
      <c r="W98" s="4">
        <v>150</v>
      </c>
      <c r="X98" s="4" t="s">
        <v>311</v>
      </c>
    </row>
    <row r="99" spans="1:24" ht="30.75" thickBot="1">
      <c r="A99" s="3"/>
      <c r="B99" s="4" t="s">
        <v>100</v>
      </c>
      <c r="C99" s="4">
        <v>8607925</v>
      </c>
      <c r="D99" s="4" t="s">
        <v>311</v>
      </c>
      <c r="E99" s="13"/>
      <c r="F99" s="13">
        <f t="shared" si="6"/>
        <v>8605613</v>
      </c>
      <c r="G99" s="13">
        <f t="shared" si="7"/>
        <v>0</v>
      </c>
      <c r="H99" s="13"/>
      <c r="I99" s="13">
        <f t="shared" si="8"/>
        <v>8779621</v>
      </c>
      <c r="J99" s="13">
        <f t="shared" si="9"/>
        <v>1</v>
      </c>
      <c r="K99" s="13"/>
      <c r="L99" s="13"/>
      <c r="M99" s="13"/>
      <c r="O99">
        <f t="shared" si="5"/>
        <v>86927</v>
      </c>
      <c r="Q99">
        <v>85694</v>
      </c>
      <c r="U99" s="3"/>
      <c r="V99" s="4" t="s">
        <v>101</v>
      </c>
      <c r="W99" s="4">
        <v>37</v>
      </c>
      <c r="X99" s="4" t="s">
        <v>311</v>
      </c>
    </row>
    <row r="100" spans="1:24" ht="30.75" thickBot="1">
      <c r="A100" s="3"/>
      <c r="B100" s="4" t="s">
        <v>101</v>
      </c>
      <c r="C100" s="4">
        <v>8692540</v>
      </c>
      <c r="D100" s="4" t="s">
        <v>311</v>
      </c>
      <c r="E100" s="13"/>
      <c r="F100" s="13">
        <f t="shared" si="6"/>
        <v>8692540</v>
      </c>
      <c r="G100" s="13">
        <f t="shared" si="7"/>
        <v>1</v>
      </c>
      <c r="H100" s="13"/>
      <c r="I100" s="13">
        <f t="shared" si="8"/>
        <v>8864236</v>
      </c>
      <c r="J100" s="13">
        <f t="shared" si="9"/>
        <v>0</v>
      </c>
      <c r="K100" s="13"/>
      <c r="L100" s="13"/>
      <c r="M100" s="13"/>
      <c r="O100">
        <f t="shared" si="5"/>
        <v>84615</v>
      </c>
      <c r="Q100">
        <v>86927</v>
      </c>
      <c r="U100" s="3"/>
      <c r="V100" s="4" t="s">
        <v>102</v>
      </c>
      <c r="W100" s="4">
        <v>77</v>
      </c>
      <c r="X100" s="4" t="s">
        <v>311</v>
      </c>
    </row>
    <row r="101" spans="1:24" ht="30.75" thickBot="1">
      <c r="A101" s="3"/>
      <c r="B101" s="4" t="s">
        <v>102</v>
      </c>
      <c r="C101" s="4">
        <v>8779621</v>
      </c>
      <c r="D101" s="4" t="s">
        <v>311</v>
      </c>
      <c r="E101" s="13"/>
      <c r="F101" s="13">
        <f t="shared" si="6"/>
        <v>8777155</v>
      </c>
      <c r="G101" s="13">
        <f t="shared" si="7"/>
        <v>0</v>
      </c>
      <c r="H101" s="13"/>
      <c r="I101" s="13">
        <f t="shared" si="8"/>
        <v>8951317</v>
      </c>
      <c r="J101" s="13">
        <f t="shared" si="9"/>
        <v>0</v>
      </c>
      <c r="K101" s="13"/>
      <c r="L101" s="13"/>
      <c r="M101" s="13"/>
      <c r="O101">
        <f t="shared" si="5"/>
        <v>87081</v>
      </c>
      <c r="Q101">
        <v>84615</v>
      </c>
      <c r="U101" s="3"/>
      <c r="V101" s="4" t="s">
        <v>103</v>
      </c>
      <c r="W101" s="4">
        <v>73</v>
      </c>
      <c r="X101" s="4" t="s">
        <v>311</v>
      </c>
    </row>
    <row r="102" spans="1:24" ht="30.75" thickBot="1">
      <c r="A102" s="3"/>
      <c r="B102" s="4" t="s">
        <v>103</v>
      </c>
      <c r="C102" s="4">
        <v>8865315</v>
      </c>
      <c r="D102" s="4" t="s">
        <v>311</v>
      </c>
      <c r="E102" s="13"/>
      <c r="F102" s="13">
        <f t="shared" si="6"/>
        <v>8864236</v>
      </c>
      <c r="G102" s="13">
        <f t="shared" si="7"/>
        <v>0</v>
      </c>
      <c r="H102" s="13"/>
      <c r="I102" s="13">
        <f t="shared" si="8"/>
        <v>9037011</v>
      </c>
      <c r="J102" s="13">
        <f t="shared" si="9"/>
        <v>0</v>
      </c>
      <c r="K102" s="13"/>
      <c r="L102" s="13"/>
      <c r="M102" s="13"/>
      <c r="O102">
        <f t="shared" si="5"/>
        <v>85694</v>
      </c>
      <c r="Q102">
        <v>87081</v>
      </c>
      <c r="U102" s="3"/>
      <c r="V102" s="4" t="s">
        <v>105</v>
      </c>
      <c r="W102" s="4">
        <v>146</v>
      </c>
      <c r="X102" s="4" t="s">
        <v>311</v>
      </c>
    </row>
    <row r="103" spans="1:24" ht="30.75" thickBot="1">
      <c r="A103" s="3"/>
      <c r="B103" s="4" t="s">
        <v>105</v>
      </c>
      <c r="C103" s="4">
        <v>8952242</v>
      </c>
      <c r="D103" s="4" t="s">
        <v>311</v>
      </c>
      <c r="E103" s="13"/>
      <c r="F103" s="13">
        <f t="shared" si="6"/>
        <v>8949930</v>
      </c>
      <c r="G103" s="13">
        <f t="shared" si="7"/>
        <v>0</v>
      </c>
      <c r="H103" s="13"/>
      <c r="I103" s="13">
        <f t="shared" si="8"/>
        <v>9123938</v>
      </c>
      <c r="J103" s="13">
        <f t="shared" si="9"/>
        <v>1</v>
      </c>
      <c r="K103" s="13"/>
      <c r="L103" s="13"/>
      <c r="M103" s="13"/>
      <c r="O103">
        <f t="shared" si="5"/>
        <v>86927</v>
      </c>
      <c r="Q103">
        <v>85694</v>
      </c>
      <c r="U103" s="3"/>
      <c r="V103" s="4" t="s">
        <v>106</v>
      </c>
      <c r="W103" s="4">
        <v>36</v>
      </c>
      <c r="X103" s="4" t="s">
        <v>311</v>
      </c>
    </row>
    <row r="104" spans="1:24" ht="30.75" thickBot="1">
      <c r="A104" s="3"/>
      <c r="B104" s="4" t="s">
        <v>106</v>
      </c>
      <c r="C104" s="4">
        <v>9036857</v>
      </c>
      <c r="D104" s="4" t="s">
        <v>311</v>
      </c>
      <c r="E104" s="13"/>
      <c r="F104" s="13">
        <f t="shared" si="6"/>
        <v>9036857</v>
      </c>
      <c r="G104" s="13">
        <f t="shared" si="7"/>
        <v>1</v>
      </c>
      <c r="H104" s="13"/>
      <c r="I104" s="13">
        <f t="shared" si="8"/>
        <v>9208553</v>
      </c>
      <c r="J104" s="13">
        <f t="shared" si="9"/>
        <v>0</v>
      </c>
      <c r="K104" s="13"/>
      <c r="L104" s="13"/>
      <c r="M104" s="13"/>
      <c r="O104">
        <f t="shared" si="5"/>
        <v>84615</v>
      </c>
      <c r="Q104">
        <v>86927</v>
      </c>
      <c r="U104" s="3"/>
      <c r="V104" s="4" t="s">
        <v>107</v>
      </c>
      <c r="W104" s="4">
        <v>75</v>
      </c>
      <c r="X104" s="4" t="s">
        <v>311</v>
      </c>
    </row>
    <row r="105" spans="1:24" ht="30.75" thickBot="1">
      <c r="A105" s="3"/>
      <c r="B105" s="4" t="s">
        <v>107</v>
      </c>
      <c r="C105" s="4">
        <v>9123938</v>
      </c>
      <c r="D105" s="4" t="s">
        <v>311</v>
      </c>
      <c r="E105" s="13"/>
      <c r="F105" s="13">
        <f t="shared" si="6"/>
        <v>9121472</v>
      </c>
      <c r="G105" s="13">
        <f t="shared" si="7"/>
        <v>0</v>
      </c>
      <c r="H105" s="13"/>
      <c r="I105" s="13">
        <f t="shared" si="8"/>
        <v>9295634</v>
      </c>
      <c r="J105" s="13">
        <f t="shared" si="9"/>
        <v>0</v>
      </c>
      <c r="K105" s="13"/>
      <c r="L105" s="13"/>
      <c r="M105" s="13"/>
      <c r="O105">
        <f t="shared" si="5"/>
        <v>87081</v>
      </c>
      <c r="Q105">
        <v>84615</v>
      </c>
      <c r="U105" s="3"/>
      <c r="V105" s="4" t="s">
        <v>108</v>
      </c>
      <c r="W105" s="4">
        <v>73</v>
      </c>
      <c r="X105" s="4" t="s">
        <v>311</v>
      </c>
    </row>
    <row r="106" spans="1:24" ht="30.75" thickBot="1">
      <c r="A106" s="3"/>
      <c r="B106" s="4" t="s">
        <v>108</v>
      </c>
      <c r="C106" s="4">
        <v>9209632</v>
      </c>
      <c r="D106" s="4" t="s">
        <v>311</v>
      </c>
      <c r="E106" s="13"/>
      <c r="F106" s="13">
        <f t="shared" si="6"/>
        <v>9208553</v>
      </c>
      <c r="G106" s="13">
        <f t="shared" si="7"/>
        <v>0</v>
      </c>
      <c r="H106" s="13"/>
      <c r="I106" s="13">
        <f t="shared" si="8"/>
        <v>9381328</v>
      </c>
      <c r="J106" s="13">
        <f t="shared" si="9"/>
        <v>0</v>
      </c>
      <c r="K106" s="13"/>
      <c r="L106" s="13"/>
      <c r="M106" s="13"/>
      <c r="O106">
        <f t="shared" si="5"/>
        <v>85694</v>
      </c>
      <c r="Q106">
        <v>87081</v>
      </c>
      <c r="U106" s="3"/>
      <c r="V106" s="4" t="s">
        <v>109</v>
      </c>
      <c r="W106" s="4">
        <v>36</v>
      </c>
      <c r="X106" s="4" t="s">
        <v>311</v>
      </c>
    </row>
    <row r="107" spans="1:24" ht="30.75" thickBot="1">
      <c r="A107" s="3"/>
      <c r="B107" s="4" t="s">
        <v>109</v>
      </c>
      <c r="C107" s="4">
        <v>9381174</v>
      </c>
      <c r="D107" s="4" t="s">
        <v>311</v>
      </c>
      <c r="E107" s="13"/>
      <c r="F107" s="13">
        <f t="shared" si="6"/>
        <v>9294247</v>
      </c>
      <c r="G107" s="13">
        <f t="shared" si="7"/>
        <v>0</v>
      </c>
      <c r="H107" s="13"/>
      <c r="I107" s="13">
        <f t="shared" si="8"/>
        <v>9552870</v>
      </c>
      <c r="J107" s="13">
        <f t="shared" si="9"/>
        <v>0</v>
      </c>
      <c r="K107" s="13"/>
      <c r="L107" s="13"/>
      <c r="M107" s="13"/>
      <c r="O107">
        <f t="shared" si="5"/>
        <v>171542</v>
      </c>
      <c r="Q107">
        <v>85694</v>
      </c>
      <c r="U107" s="3"/>
      <c r="V107" s="4" t="s">
        <v>110</v>
      </c>
      <c r="W107" s="4">
        <v>73</v>
      </c>
      <c r="X107" s="4" t="s">
        <v>311</v>
      </c>
    </row>
    <row r="108" spans="1:24" ht="30.75" thickBot="1">
      <c r="A108" s="3"/>
      <c r="B108" s="4" t="s">
        <v>110</v>
      </c>
      <c r="C108" s="4">
        <v>9468255</v>
      </c>
      <c r="D108" s="4" t="s">
        <v>311</v>
      </c>
      <c r="E108" s="13"/>
      <c r="F108" s="13">
        <f t="shared" si="6"/>
        <v>9465789</v>
      </c>
      <c r="G108" s="13">
        <f t="shared" si="7"/>
        <v>0</v>
      </c>
      <c r="H108" s="13"/>
      <c r="I108" s="13">
        <f t="shared" si="8"/>
        <v>9639951</v>
      </c>
      <c r="J108" s="13">
        <f t="shared" si="9"/>
        <v>0</v>
      </c>
      <c r="K108" s="13"/>
      <c r="L108" s="13"/>
      <c r="M108" s="13"/>
      <c r="O108">
        <f t="shared" si="5"/>
        <v>87081</v>
      </c>
      <c r="Q108">
        <v>171542</v>
      </c>
      <c r="U108" s="3"/>
      <c r="V108" s="4" t="s">
        <v>111</v>
      </c>
      <c r="W108" s="4">
        <v>70</v>
      </c>
      <c r="X108" s="4" t="s">
        <v>311</v>
      </c>
    </row>
    <row r="109" spans="1:24" ht="30.75" thickBot="1">
      <c r="A109" s="3"/>
      <c r="B109" s="4" t="s">
        <v>111</v>
      </c>
      <c r="C109" s="4">
        <v>9553949</v>
      </c>
      <c r="D109" s="4" t="s">
        <v>311</v>
      </c>
      <c r="E109" s="13"/>
      <c r="F109" s="13">
        <f t="shared" si="6"/>
        <v>9552870</v>
      </c>
      <c r="G109" s="13">
        <f t="shared" si="7"/>
        <v>0</v>
      </c>
      <c r="H109" s="13"/>
      <c r="I109" s="13">
        <f t="shared" si="8"/>
        <v>9725645</v>
      </c>
      <c r="J109" s="13">
        <f t="shared" si="9"/>
        <v>0</v>
      </c>
      <c r="K109" s="13"/>
      <c r="L109" s="13"/>
      <c r="M109" s="13"/>
      <c r="O109">
        <f t="shared" si="5"/>
        <v>85694</v>
      </c>
      <c r="Q109">
        <v>87081</v>
      </c>
      <c r="U109" s="3"/>
      <c r="V109" s="4" t="s">
        <v>112</v>
      </c>
      <c r="W109" s="4">
        <v>140</v>
      </c>
      <c r="X109" s="4" t="s">
        <v>311</v>
      </c>
    </row>
    <row r="110" spans="1:24" ht="30.75" thickBot="1">
      <c r="A110" s="3"/>
      <c r="B110" s="4" t="s">
        <v>112</v>
      </c>
      <c r="C110" s="4">
        <v>9640876</v>
      </c>
      <c r="D110" s="4" t="s">
        <v>311</v>
      </c>
      <c r="E110" s="13"/>
      <c r="F110" s="13">
        <f t="shared" si="6"/>
        <v>9638564</v>
      </c>
      <c r="G110" s="13">
        <f t="shared" si="7"/>
        <v>0</v>
      </c>
      <c r="H110" s="13"/>
      <c r="I110" s="13">
        <f t="shared" si="8"/>
        <v>9812572</v>
      </c>
      <c r="J110" s="13">
        <f t="shared" si="9"/>
        <v>1</v>
      </c>
      <c r="K110" s="13"/>
      <c r="L110" s="13"/>
      <c r="M110" s="13"/>
      <c r="O110">
        <f t="shared" si="5"/>
        <v>86927</v>
      </c>
      <c r="Q110">
        <v>85694</v>
      </c>
      <c r="U110" s="3"/>
      <c r="V110" s="4" t="s">
        <v>113</v>
      </c>
      <c r="W110" s="4">
        <v>36</v>
      </c>
      <c r="X110" s="4" t="s">
        <v>311</v>
      </c>
    </row>
    <row r="111" spans="1:24" ht="30.75" thickBot="1">
      <c r="A111" s="3"/>
      <c r="B111" s="4" t="s">
        <v>113</v>
      </c>
      <c r="C111" s="4">
        <v>9725491</v>
      </c>
      <c r="D111" s="4" t="s">
        <v>311</v>
      </c>
      <c r="E111" s="13"/>
      <c r="F111" s="13">
        <f t="shared" si="6"/>
        <v>9725491</v>
      </c>
      <c r="G111" s="13">
        <f t="shared" si="7"/>
        <v>1</v>
      </c>
      <c r="H111" s="13"/>
      <c r="I111" s="13">
        <f t="shared" si="8"/>
        <v>9897187</v>
      </c>
      <c r="J111" s="13">
        <f t="shared" si="9"/>
        <v>0</v>
      </c>
      <c r="K111" s="13"/>
      <c r="L111" s="13"/>
      <c r="M111" s="13"/>
      <c r="O111">
        <f t="shared" si="5"/>
        <v>84615</v>
      </c>
      <c r="Q111">
        <v>86927</v>
      </c>
      <c r="U111" s="3"/>
      <c r="V111" s="4" t="s">
        <v>114</v>
      </c>
      <c r="W111" s="4">
        <v>71</v>
      </c>
      <c r="X111" s="4" t="s">
        <v>311</v>
      </c>
    </row>
    <row r="112" spans="1:24" ht="30.75" thickBot="1">
      <c r="A112" s="3"/>
      <c r="B112" s="4" t="s">
        <v>114</v>
      </c>
      <c r="C112" s="4">
        <v>9812572</v>
      </c>
      <c r="D112" s="4" t="s">
        <v>311</v>
      </c>
      <c r="E112" s="13"/>
      <c r="F112" s="13">
        <f t="shared" si="6"/>
        <v>9810106</v>
      </c>
      <c r="G112" s="13">
        <f t="shared" si="7"/>
        <v>0</v>
      </c>
      <c r="H112" s="13"/>
      <c r="I112" s="13">
        <f t="shared" si="8"/>
        <v>9984268</v>
      </c>
      <c r="J112" s="13">
        <f t="shared" si="9"/>
        <v>0</v>
      </c>
      <c r="K112" s="13"/>
      <c r="L112" s="13"/>
      <c r="M112" s="13"/>
      <c r="O112">
        <f t="shared" si="5"/>
        <v>87081</v>
      </c>
      <c r="Q112">
        <v>84615</v>
      </c>
      <c r="U112" s="3"/>
      <c r="V112" s="4" t="s">
        <v>115</v>
      </c>
      <c r="W112" s="4">
        <v>68</v>
      </c>
      <c r="X112" s="4" t="s">
        <v>311</v>
      </c>
    </row>
    <row r="113" spans="1:24" ht="30.75" thickBot="1">
      <c r="A113" s="3"/>
      <c r="B113" s="4" t="s">
        <v>115</v>
      </c>
      <c r="C113" s="4">
        <v>9898266</v>
      </c>
      <c r="D113" s="4" t="s">
        <v>311</v>
      </c>
      <c r="E113" s="13"/>
      <c r="F113" s="13">
        <f t="shared" si="6"/>
        <v>9897187</v>
      </c>
      <c r="G113" s="13">
        <f t="shared" si="7"/>
        <v>0</v>
      </c>
      <c r="H113" s="13"/>
      <c r="I113" s="13">
        <f t="shared" si="8"/>
        <v>10069962</v>
      </c>
      <c r="J113" s="13">
        <f t="shared" si="9"/>
        <v>0</v>
      </c>
      <c r="K113" s="13"/>
      <c r="L113" s="13"/>
      <c r="M113" s="13"/>
      <c r="O113">
        <f t="shared" si="5"/>
        <v>85694</v>
      </c>
      <c r="Q113">
        <v>87081</v>
      </c>
      <c r="U113" s="3"/>
      <c r="V113" s="4" t="s">
        <v>116</v>
      </c>
      <c r="W113" s="4">
        <v>136</v>
      </c>
      <c r="X113" s="4" t="s">
        <v>311</v>
      </c>
    </row>
    <row r="114" spans="1:24" ht="30.75" thickBot="1">
      <c r="A114" s="3"/>
      <c r="B114" s="4" t="s">
        <v>116</v>
      </c>
      <c r="C114" s="4">
        <v>9985193</v>
      </c>
      <c r="D114" s="4" t="s">
        <v>311</v>
      </c>
      <c r="E114" s="13"/>
      <c r="F114" s="13">
        <f t="shared" si="6"/>
        <v>9982881</v>
      </c>
      <c r="G114" s="13">
        <f t="shared" si="7"/>
        <v>0</v>
      </c>
      <c r="H114" s="13"/>
      <c r="I114" s="13">
        <f t="shared" si="8"/>
        <v>10156889</v>
      </c>
      <c r="J114" s="13">
        <f t="shared" si="9"/>
        <v>1</v>
      </c>
      <c r="K114" s="13"/>
      <c r="L114" s="13"/>
      <c r="M114" s="13"/>
      <c r="O114">
        <f t="shared" si="5"/>
        <v>86927</v>
      </c>
      <c r="Q114">
        <v>85694</v>
      </c>
      <c r="U114" s="3"/>
      <c r="V114" s="4" t="s">
        <v>117</v>
      </c>
      <c r="W114" s="4">
        <v>34</v>
      </c>
      <c r="X114" s="4" t="s">
        <v>311</v>
      </c>
    </row>
    <row r="115" spans="1:24" ht="30.75" thickBot="1">
      <c r="A115" s="3"/>
      <c r="B115" s="4" t="s">
        <v>117</v>
      </c>
      <c r="C115" s="4">
        <v>10069808</v>
      </c>
      <c r="D115" s="4" t="s">
        <v>311</v>
      </c>
      <c r="E115" s="13"/>
      <c r="F115" s="13">
        <f t="shared" si="6"/>
        <v>10069808</v>
      </c>
      <c r="G115" s="13">
        <f t="shared" si="7"/>
        <v>1</v>
      </c>
      <c r="H115" s="13"/>
      <c r="I115" s="13">
        <f t="shared" si="8"/>
        <v>10241504</v>
      </c>
      <c r="J115" s="13">
        <f t="shared" si="9"/>
        <v>0</v>
      </c>
      <c r="K115" s="13"/>
      <c r="L115" s="13"/>
      <c r="M115" s="13"/>
      <c r="O115">
        <f t="shared" si="5"/>
        <v>84615</v>
      </c>
      <c r="Q115">
        <v>86927</v>
      </c>
      <c r="U115" s="3"/>
      <c r="V115" s="4" t="s">
        <v>118</v>
      </c>
      <c r="W115" s="4">
        <v>69</v>
      </c>
      <c r="X115" s="4" t="s">
        <v>311</v>
      </c>
    </row>
    <row r="116" spans="1:24" ht="30.75" thickBot="1">
      <c r="A116" s="3"/>
      <c r="B116" s="4" t="s">
        <v>118</v>
      </c>
      <c r="C116" s="4">
        <v>10156889</v>
      </c>
      <c r="D116" s="4" t="s">
        <v>311</v>
      </c>
      <c r="E116" s="13"/>
      <c r="F116" s="13">
        <f t="shared" si="6"/>
        <v>10154423</v>
      </c>
      <c r="G116" s="13">
        <f t="shared" si="7"/>
        <v>0</v>
      </c>
      <c r="H116" s="13"/>
      <c r="I116" s="13">
        <f t="shared" si="8"/>
        <v>10328585</v>
      </c>
      <c r="J116" s="13">
        <f t="shared" si="9"/>
        <v>0</v>
      </c>
      <c r="K116" s="13"/>
      <c r="L116" s="13"/>
      <c r="M116" s="13"/>
      <c r="O116">
        <f t="shared" si="5"/>
        <v>87081</v>
      </c>
      <c r="Q116">
        <v>84615</v>
      </c>
      <c r="U116" s="3"/>
      <c r="V116" s="4" t="s">
        <v>119</v>
      </c>
      <c r="W116" s="4">
        <v>67</v>
      </c>
      <c r="X116" s="4" t="s">
        <v>311</v>
      </c>
    </row>
    <row r="117" spans="1:24" ht="30.75" thickBot="1">
      <c r="A117" s="3"/>
      <c r="B117" s="4" t="s">
        <v>119</v>
      </c>
      <c r="C117" s="4">
        <v>10242583</v>
      </c>
      <c r="D117" s="4" t="s">
        <v>311</v>
      </c>
      <c r="E117" s="13"/>
      <c r="F117" s="13">
        <f t="shared" si="6"/>
        <v>10241504</v>
      </c>
      <c r="G117" s="13">
        <f t="shared" si="7"/>
        <v>0</v>
      </c>
      <c r="H117" s="13"/>
      <c r="I117" s="13">
        <f t="shared" si="8"/>
        <v>10414279</v>
      </c>
      <c r="J117" s="13">
        <f t="shared" si="9"/>
        <v>0</v>
      </c>
      <c r="K117" s="13"/>
      <c r="L117" s="13"/>
      <c r="M117" s="13"/>
      <c r="O117">
        <f t="shared" si="5"/>
        <v>85694</v>
      </c>
      <c r="Q117">
        <v>87081</v>
      </c>
      <c r="U117" s="3"/>
      <c r="V117" s="4" t="s">
        <v>120</v>
      </c>
      <c r="W117" s="4">
        <v>133</v>
      </c>
      <c r="X117" s="4" t="s">
        <v>311</v>
      </c>
    </row>
    <row r="118" spans="1:24" ht="30.75" thickBot="1">
      <c r="A118" s="3"/>
      <c r="B118" s="4" t="s">
        <v>120</v>
      </c>
      <c r="C118" s="4">
        <v>10329510</v>
      </c>
      <c r="D118" s="4" t="s">
        <v>311</v>
      </c>
      <c r="E118" s="13"/>
      <c r="F118" s="13">
        <f t="shared" si="6"/>
        <v>10327198</v>
      </c>
      <c r="G118" s="13">
        <f t="shared" si="7"/>
        <v>0</v>
      </c>
      <c r="H118" s="13"/>
      <c r="I118" s="13">
        <f t="shared" si="8"/>
        <v>10501206</v>
      </c>
      <c r="J118" s="13">
        <f t="shared" si="9"/>
        <v>1</v>
      </c>
      <c r="K118" s="13"/>
      <c r="L118" s="13"/>
      <c r="M118" s="13"/>
      <c r="O118">
        <f t="shared" si="5"/>
        <v>86927</v>
      </c>
      <c r="Q118">
        <v>85694</v>
      </c>
      <c r="U118" s="3"/>
      <c r="V118" s="4" t="s">
        <v>121</v>
      </c>
      <c r="W118" s="4">
        <v>34</v>
      </c>
      <c r="X118" s="4" t="s">
        <v>311</v>
      </c>
    </row>
    <row r="119" spans="1:24" ht="30.75" thickBot="1">
      <c r="A119" s="3"/>
      <c r="B119" s="4" t="s">
        <v>121</v>
      </c>
      <c r="C119" s="4">
        <v>10414125</v>
      </c>
      <c r="D119" s="4" t="s">
        <v>311</v>
      </c>
      <c r="E119" s="13"/>
      <c r="F119" s="13">
        <f t="shared" si="6"/>
        <v>10414125</v>
      </c>
      <c r="G119" s="13">
        <f t="shared" si="7"/>
        <v>1</v>
      </c>
      <c r="H119" s="13"/>
      <c r="I119" s="13">
        <f t="shared" si="8"/>
        <v>10585821</v>
      </c>
      <c r="J119" s="13">
        <f t="shared" si="9"/>
        <v>0</v>
      </c>
      <c r="K119" s="13"/>
      <c r="L119" s="13"/>
      <c r="M119" s="13"/>
      <c r="O119">
        <f t="shared" si="5"/>
        <v>84615</v>
      </c>
      <c r="Q119">
        <v>86927</v>
      </c>
      <c r="U119" s="3"/>
      <c r="V119" s="4" t="s">
        <v>122</v>
      </c>
      <c r="W119" s="4">
        <v>67</v>
      </c>
      <c r="X119" s="4" t="s">
        <v>311</v>
      </c>
    </row>
    <row r="120" spans="1:24" ht="30.75" thickBot="1">
      <c r="A120" s="3"/>
      <c r="B120" s="4" t="s">
        <v>122</v>
      </c>
      <c r="C120" s="4">
        <v>10501206</v>
      </c>
      <c r="D120" s="4" t="s">
        <v>311</v>
      </c>
      <c r="E120" s="13"/>
      <c r="F120" s="13">
        <f t="shared" si="6"/>
        <v>10498740</v>
      </c>
      <c r="G120" s="13">
        <f t="shared" si="7"/>
        <v>0</v>
      </c>
      <c r="H120" s="13"/>
      <c r="I120" s="13">
        <f t="shared" si="8"/>
        <v>10672902</v>
      </c>
      <c r="J120" s="13">
        <f t="shared" si="9"/>
        <v>0</v>
      </c>
      <c r="K120" s="13"/>
      <c r="L120" s="13"/>
      <c r="M120" s="13"/>
      <c r="O120">
        <f t="shared" si="5"/>
        <v>87081</v>
      </c>
      <c r="Q120">
        <v>84615</v>
      </c>
      <c r="U120" s="3"/>
      <c r="V120" s="4" t="s">
        <v>123</v>
      </c>
      <c r="W120" s="4">
        <v>64</v>
      </c>
      <c r="X120" s="4" t="s">
        <v>311</v>
      </c>
    </row>
    <row r="121" spans="1:24" ht="30.75" thickBot="1">
      <c r="A121" s="3"/>
      <c r="B121" s="4" t="s">
        <v>123</v>
      </c>
      <c r="C121" s="4">
        <v>10586900</v>
      </c>
      <c r="D121" s="4" t="s">
        <v>311</v>
      </c>
      <c r="E121" s="13"/>
      <c r="F121" s="13">
        <f t="shared" si="6"/>
        <v>10585821</v>
      </c>
      <c r="G121" s="13">
        <f t="shared" si="7"/>
        <v>0</v>
      </c>
      <c r="H121" s="13"/>
      <c r="I121" s="13">
        <f t="shared" si="8"/>
        <v>10758596</v>
      </c>
      <c r="J121" s="13">
        <f t="shared" si="9"/>
        <v>0</v>
      </c>
      <c r="K121" s="13"/>
      <c r="L121" s="13"/>
      <c r="M121" s="13"/>
      <c r="O121">
        <f t="shared" si="5"/>
        <v>85694</v>
      </c>
      <c r="Q121">
        <v>87081</v>
      </c>
      <c r="U121" s="3"/>
      <c r="V121" s="4" t="s">
        <v>124</v>
      </c>
      <c r="W121" s="4">
        <v>128</v>
      </c>
      <c r="X121" s="4" t="s">
        <v>311</v>
      </c>
    </row>
    <row r="122" spans="1:24" ht="30.75" thickBot="1">
      <c r="A122" s="3"/>
      <c r="B122" s="4" t="s">
        <v>124</v>
      </c>
      <c r="C122" s="4">
        <v>10673827</v>
      </c>
      <c r="D122" s="4" t="s">
        <v>311</v>
      </c>
      <c r="E122" s="13"/>
      <c r="F122" s="13">
        <f t="shared" si="6"/>
        <v>10671515</v>
      </c>
      <c r="G122" s="13">
        <f t="shared" si="7"/>
        <v>0</v>
      </c>
      <c r="H122" s="13"/>
      <c r="I122" s="13">
        <f t="shared" si="8"/>
        <v>10845523</v>
      </c>
      <c r="J122" s="13">
        <f t="shared" si="9"/>
        <v>1</v>
      </c>
      <c r="K122" s="13"/>
      <c r="L122" s="13"/>
      <c r="M122" s="13"/>
      <c r="O122">
        <f t="shared" si="5"/>
        <v>86927</v>
      </c>
      <c r="Q122">
        <v>85694</v>
      </c>
      <c r="U122" s="3"/>
      <c r="V122" s="4" t="s">
        <v>125</v>
      </c>
      <c r="W122" s="4">
        <v>32</v>
      </c>
      <c r="X122" s="4" t="s">
        <v>311</v>
      </c>
    </row>
    <row r="123" spans="1:24" ht="30.75" thickBot="1">
      <c r="A123" s="3"/>
      <c r="B123" s="4" t="s">
        <v>125</v>
      </c>
      <c r="C123" s="4">
        <v>10758442</v>
      </c>
      <c r="D123" s="4" t="s">
        <v>311</v>
      </c>
      <c r="E123" s="13"/>
      <c r="F123" s="13">
        <f t="shared" si="6"/>
        <v>10758442</v>
      </c>
      <c r="G123" s="13">
        <f t="shared" si="7"/>
        <v>1</v>
      </c>
      <c r="H123" s="13"/>
      <c r="I123" s="13">
        <f t="shared" si="8"/>
        <v>10930138</v>
      </c>
      <c r="J123" s="13">
        <f t="shared" si="9"/>
        <v>0</v>
      </c>
      <c r="K123" s="13"/>
      <c r="L123" s="13"/>
      <c r="M123" s="13"/>
      <c r="O123">
        <f t="shared" si="5"/>
        <v>84615</v>
      </c>
      <c r="Q123">
        <v>86927</v>
      </c>
      <c r="U123" s="3"/>
      <c r="V123" s="4" t="s">
        <v>126</v>
      </c>
      <c r="W123" s="4">
        <v>65</v>
      </c>
      <c r="X123" s="4" t="s">
        <v>311</v>
      </c>
    </row>
    <row r="124" spans="1:24" ht="30.75" thickBot="1">
      <c r="A124" s="3"/>
      <c r="B124" s="4" t="s">
        <v>126</v>
      </c>
      <c r="C124" s="4">
        <v>10845523</v>
      </c>
      <c r="D124" s="4" t="s">
        <v>311</v>
      </c>
      <c r="E124" s="13"/>
      <c r="F124" s="13">
        <f t="shared" si="6"/>
        <v>10843057</v>
      </c>
      <c r="G124" s="13">
        <f t="shared" si="7"/>
        <v>0</v>
      </c>
      <c r="H124" s="13"/>
      <c r="I124" s="13">
        <f t="shared" si="8"/>
        <v>11017219</v>
      </c>
      <c r="J124" s="13">
        <f t="shared" si="9"/>
        <v>0</v>
      </c>
      <c r="K124" s="13"/>
      <c r="L124" s="13"/>
      <c r="M124" s="13"/>
      <c r="O124">
        <f t="shared" si="5"/>
        <v>87081</v>
      </c>
      <c r="Q124">
        <v>84615</v>
      </c>
      <c r="U124" s="3"/>
      <c r="V124" s="4" t="s">
        <v>127</v>
      </c>
      <c r="W124" s="4">
        <v>62</v>
      </c>
      <c r="X124" s="4" t="s">
        <v>311</v>
      </c>
    </row>
    <row r="125" spans="1:24" ht="30.75" thickBot="1">
      <c r="A125" s="3"/>
      <c r="B125" s="4" t="s">
        <v>127</v>
      </c>
      <c r="C125" s="4">
        <v>10931217</v>
      </c>
      <c r="D125" s="4" t="s">
        <v>311</v>
      </c>
      <c r="E125" s="13"/>
      <c r="F125" s="13">
        <f t="shared" si="6"/>
        <v>10930138</v>
      </c>
      <c r="G125" s="13">
        <f t="shared" si="7"/>
        <v>0</v>
      </c>
      <c r="H125" s="13"/>
      <c r="I125" s="13">
        <f t="shared" si="8"/>
        <v>11102913</v>
      </c>
      <c r="J125" s="13">
        <f t="shared" si="9"/>
        <v>0</v>
      </c>
      <c r="K125" s="13"/>
      <c r="L125" s="13"/>
      <c r="M125" s="13"/>
      <c r="O125">
        <f t="shared" si="5"/>
        <v>85694</v>
      </c>
      <c r="Q125">
        <v>87081</v>
      </c>
      <c r="U125" s="3"/>
      <c r="V125" s="4" t="s">
        <v>128</v>
      </c>
      <c r="W125" s="4">
        <v>125</v>
      </c>
      <c r="X125" s="4" t="s">
        <v>311</v>
      </c>
    </row>
    <row r="126" spans="1:24" ht="30.75" thickBot="1">
      <c r="A126" s="3"/>
      <c r="B126" s="4" t="s">
        <v>128</v>
      </c>
      <c r="C126" s="4">
        <v>11018144</v>
      </c>
      <c r="D126" s="4" t="s">
        <v>311</v>
      </c>
      <c r="E126" s="13"/>
      <c r="F126" s="13">
        <f t="shared" si="6"/>
        <v>11015832</v>
      </c>
      <c r="G126" s="13">
        <f t="shared" si="7"/>
        <v>0</v>
      </c>
      <c r="H126" s="13"/>
      <c r="I126" s="13">
        <f t="shared" si="8"/>
        <v>11189840</v>
      </c>
      <c r="J126" s="13">
        <f t="shared" si="9"/>
        <v>1</v>
      </c>
      <c r="K126" s="13"/>
      <c r="L126" s="13"/>
      <c r="M126" s="13"/>
      <c r="O126">
        <f t="shared" si="5"/>
        <v>86927</v>
      </c>
      <c r="Q126">
        <v>85694</v>
      </c>
      <c r="U126" s="3"/>
      <c r="V126" s="4" t="s">
        <v>129</v>
      </c>
      <c r="W126" s="4">
        <v>31</v>
      </c>
      <c r="X126" s="4" t="s">
        <v>311</v>
      </c>
    </row>
    <row r="127" spans="1:24" ht="30.75" thickBot="1">
      <c r="A127" s="3"/>
      <c r="B127" s="4" t="s">
        <v>129</v>
      </c>
      <c r="C127" s="4">
        <v>11102759</v>
      </c>
      <c r="D127" s="4" t="s">
        <v>311</v>
      </c>
      <c r="E127" s="13"/>
      <c r="F127" s="13">
        <f t="shared" si="6"/>
        <v>11102759</v>
      </c>
      <c r="G127" s="13">
        <f t="shared" si="7"/>
        <v>1</v>
      </c>
      <c r="H127" s="13"/>
      <c r="I127" s="13">
        <f t="shared" si="8"/>
        <v>11274455</v>
      </c>
      <c r="J127" s="13">
        <f t="shared" si="9"/>
        <v>0</v>
      </c>
      <c r="K127" s="13"/>
      <c r="L127" s="13"/>
      <c r="M127" s="13"/>
      <c r="O127">
        <f t="shared" si="5"/>
        <v>84615</v>
      </c>
      <c r="Q127">
        <v>86927</v>
      </c>
      <c r="U127" s="3"/>
      <c r="V127" s="4" t="s">
        <v>130</v>
      </c>
      <c r="W127" s="4">
        <v>63</v>
      </c>
      <c r="X127" s="4" t="s">
        <v>311</v>
      </c>
    </row>
    <row r="128" spans="1:24" ht="30.75" thickBot="1">
      <c r="A128" s="3"/>
      <c r="B128" s="4" t="s">
        <v>130</v>
      </c>
      <c r="C128" s="4">
        <v>11189840</v>
      </c>
      <c r="D128" s="4" t="s">
        <v>311</v>
      </c>
      <c r="E128" s="13"/>
      <c r="F128" s="13">
        <f t="shared" si="6"/>
        <v>11187374</v>
      </c>
      <c r="G128" s="13">
        <f t="shared" si="7"/>
        <v>0</v>
      </c>
      <c r="H128" s="13"/>
      <c r="I128" s="13">
        <f t="shared" si="8"/>
        <v>11361536</v>
      </c>
      <c r="J128" s="13">
        <f t="shared" si="9"/>
        <v>0</v>
      </c>
      <c r="K128" s="13"/>
      <c r="L128" s="13"/>
      <c r="M128" s="13"/>
      <c r="O128">
        <f t="shared" si="5"/>
        <v>87081</v>
      </c>
      <c r="Q128">
        <v>84615</v>
      </c>
      <c r="U128" s="3"/>
      <c r="V128" s="4" t="s">
        <v>131</v>
      </c>
      <c r="W128" s="4">
        <v>61</v>
      </c>
      <c r="X128" s="4" t="s">
        <v>311</v>
      </c>
    </row>
    <row r="129" spans="1:24" ht="30.75" thickBot="1">
      <c r="A129" s="3"/>
      <c r="B129" s="4" t="s">
        <v>131</v>
      </c>
      <c r="C129" s="4">
        <v>11275534</v>
      </c>
      <c r="D129" s="4" t="s">
        <v>311</v>
      </c>
      <c r="E129" s="13"/>
      <c r="F129" s="13">
        <f t="shared" si="6"/>
        <v>11274455</v>
      </c>
      <c r="G129" s="13">
        <f t="shared" si="7"/>
        <v>0</v>
      </c>
      <c r="H129" s="13"/>
      <c r="I129" s="13">
        <f t="shared" si="8"/>
        <v>11447230</v>
      </c>
      <c r="J129" s="13">
        <f t="shared" si="9"/>
        <v>0</v>
      </c>
      <c r="K129" s="13"/>
      <c r="L129" s="13"/>
      <c r="M129" s="13"/>
      <c r="O129">
        <f t="shared" si="5"/>
        <v>85694</v>
      </c>
      <c r="Q129">
        <v>87081</v>
      </c>
      <c r="U129" s="3"/>
      <c r="V129" s="4" t="s">
        <v>132</v>
      </c>
      <c r="W129" s="4">
        <v>120</v>
      </c>
      <c r="X129" s="4" t="s">
        <v>311</v>
      </c>
    </row>
    <row r="130" spans="1:24" ht="30.75" thickBot="1">
      <c r="A130" s="3"/>
      <c r="B130" s="4" t="s">
        <v>132</v>
      </c>
      <c r="C130" s="4">
        <v>11362461</v>
      </c>
      <c r="D130" s="4" t="s">
        <v>311</v>
      </c>
      <c r="E130" s="13"/>
      <c r="F130" s="13">
        <f t="shared" si="6"/>
        <v>11360149</v>
      </c>
      <c r="G130" s="13">
        <f t="shared" si="7"/>
        <v>0</v>
      </c>
      <c r="H130" s="13"/>
      <c r="I130" s="13">
        <f t="shared" si="8"/>
        <v>11534157</v>
      </c>
      <c r="J130" s="13">
        <f t="shared" si="9"/>
        <v>1</v>
      </c>
      <c r="K130" s="13"/>
      <c r="L130" s="13"/>
      <c r="M130" s="13"/>
      <c r="O130">
        <f t="shared" si="5"/>
        <v>86927</v>
      </c>
      <c r="Q130">
        <v>85694</v>
      </c>
      <c r="U130" s="3"/>
      <c r="V130" s="4" t="s">
        <v>133</v>
      </c>
      <c r="W130" s="4">
        <v>30</v>
      </c>
      <c r="X130" s="4" t="s">
        <v>311</v>
      </c>
    </row>
    <row r="131" spans="1:24" ht="30.75" thickBot="1">
      <c r="A131" s="3"/>
      <c r="B131" s="4" t="s">
        <v>133</v>
      </c>
      <c r="C131" s="4">
        <v>11447076</v>
      </c>
      <c r="D131" s="4" t="s">
        <v>311</v>
      </c>
      <c r="E131" s="13"/>
      <c r="F131" s="13">
        <f t="shared" si="6"/>
        <v>11447076</v>
      </c>
      <c r="G131" s="13">
        <f t="shared" si="7"/>
        <v>1</v>
      </c>
      <c r="H131" s="13"/>
      <c r="I131" s="13">
        <f t="shared" si="8"/>
        <v>11618772</v>
      </c>
      <c r="J131" s="13">
        <f t="shared" si="9"/>
        <v>0</v>
      </c>
      <c r="K131" s="13"/>
      <c r="L131" s="13"/>
      <c r="M131" s="13"/>
      <c r="O131">
        <f t="shared" si="5"/>
        <v>84615</v>
      </c>
      <c r="Q131">
        <v>86927</v>
      </c>
      <c r="U131" s="3"/>
      <c r="V131" s="4" t="s">
        <v>134</v>
      </c>
      <c r="W131" s="4">
        <v>61</v>
      </c>
      <c r="X131" s="4" t="s">
        <v>311</v>
      </c>
    </row>
    <row r="132" spans="1:24" ht="30.75" thickBot="1">
      <c r="A132" s="3"/>
      <c r="B132" s="4" t="s">
        <v>134</v>
      </c>
      <c r="C132" s="4">
        <v>11534157</v>
      </c>
      <c r="D132" s="4" t="s">
        <v>311</v>
      </c>
      <c r="E132" s="13"/>
      <c r="F132" s="13">
        <f t="shared" si="6"/>
        <v>11531691</v>
      </c>
      <c r="G132" s="13">
        <f t="shared" si="7"/>
        <v>0</v>
      </c>
      <c r="H132" s="13"/>
      <c r="I132" s="13">
        <f t="shared" si="8"/>
        <v>11705853</v>
      </c>
      <c r="J132" s="13">
        <f t="shared" si="9"/>
        <v>0</v>
      </c>
      <c r="K132" s="13"/>
      <c r="L132" s="13"/>
      <c r="M132" s="13"/>
      <c r="O132">
        <f t="shared" ref="O132:O195" si="10">C132-C131</f>
        <v>87081</v>
      </c>
      <c r="Q132">
        <v>84615</v>
      </c>
      <c r="U132" s="3"/>
      <c r="V132" s="4" t="s">
        <v>135</v>
      </c>
      <c r="W132" s="4">
        <v>58</v>
      </c>
      <c r="X132" s="4" t="s">
        <v>311</v>
      </c>
    </row>
    <row r="133" spans="1:24" ht="30.75" thickBot="1">
      <c r="A133" s="3"/>
      <c r="B133" s="4" t="s">
        <v>135</v>
      </c>
      <c r="C133" s="4">
        <v>11619851</v>
      </c>
      <c r="D133" s="4" t="s">
        <v>311</v>
      </c>
      <c r="E133" s="13"/>
      <c r="F133" s="13">
        <f t="shared" si="6"/>
        <v>11618772</v>
      </c>
      <c r="G133" s="13">
        <f t="shared" si="7"/>
        <v>0</v>
      </c>
      <c r="H133" s="13"/>
      <c r="I133" s="13">
        <f t="shared" si="8"/>
        <v>11791547</v>
      </c>
      <c r="J133" s="13">
        <f t="shared" si="9"/>
        <v>0</v>
      </c>
      <c r="K133" s="13"/>
      <c r="L133" s="13"/>
      <c r="M133" s="13"/>
      <c r="O133">
        <f t="shared" si="10"/>
        <v>85694</v>
      </c>
      <c r="Q133">
        <v>87081</v>
      </c>
      <c r="U133" s="3"/>
      <c r="V133" s="4" t="s">
        <v>136</v>
      </c>
      <c r="W133" s="4">
        <v>116</v>
      </c>
      <c r="X133" s="4" t="s">
        <v>311</v>
      </c>
    </row>
    <row r="134" spans="1:24" ht="30.75" thickBot="1">
      <c r="A134" s="3"/>
      <c r="B134" s="4" t="s">
        <v>136</v>
      </c>
      <c r="C134" s="4">
        <v>11706778</v>
      </c>
      <c r="D134" s="4" t="s">
        <v>311</v>
      </c>
      <c r="E134" s="13"/>
      <c r="F134" s="13">
        <f t="shared" ref="F134:F197" si="11">C133+$C$4</f>
        <v>11704466</v>
      </c>
      <c r="G134" s="13">
        <f t="shared" ref="G134:G197" si="12">COUNTIF($C:$C, F134)</f>
        <v>0</v>
      </c>
      <c r="H134" s="13"/>
      <c r="I134" s="13">
        <f t="shared" ref="I134:I197" si="13">C134+$C$5</f>
        <v>11878474</v>
      </c>
      <c r="J134" s="13">
        <f t="shared" si="9"/>
        <v>1</v>
      </c>
      <c r="K134" s="13"/>
      <c r="L134" s="13"/>
      <c r="M134" s="13"/>
      <c r="O134">
        <f t="shared" si="10"/>
        <v>86927</v>
      </c>
      <c r="Q134">
        <v>85694</v>
      </c>
      <c r="U134" s="3"/>
      <c r="V134" s="4" t="s">
        <v>137</v>
      </c>
      <c r="W134" s="4">
        <v>29</v>
      </c>
      <c r="X134" s="4" t="s">
        <v>311</v>
      </c>
    </row>
    <row r="135" spans="1:24" ht="30.75" thickBot="1">
      <c r="A135" s="3"/>
      <c r="B135" s="4" t="s">
        <v>137</v>
      </c>
      <c r="C135" s="4">
        <v>11791393</v>
      </c>
      <c r="D135" s="4" t="s">
        <v>311</v>
      </c>
      <c r="E135" s="13"/>
      <c r="F135" s="13">
        <f t="shared" si="11"/>
        <v>11791393</v>
      </c>
      <c r="G135" s="13">
        <f t="shared" si="12"/>
        <v>1</v>
      </c>
      <c r="H135" s="13"/>
      <c r="I135" s="13">
        <f t="shared" si="13"/>
        <v>11963089</v>
      </c>
      <c r="J135" s="13">
        <f t="shared" ref="J135:J198" si="14">COUNTIF($C:$C, I135)</f>
        <v>0</v>
      </c>
      <c r="K135" s="13"/>
      <c r="L135" s="13"/>
      <c r="M135" s="13"/>
      <c r="O135">
        <f t="shared" si="10"/>
        <v>84615</v>
      </c>
      <c r="Q135">
        <v>86927</v>
      </c>
      <c r="U135" s="3"/>
      <c r="V135" s="4" t="s">
        <v>138</v>
      </c>
      <c r="W135" s="4">
        <v>59</v>
      </c>
      <c r="X135" s="4" t="s">
        <v>311</v>
      </c>
    </row>
    <row r="136" spans="1:24" ht="30.75" thickBot="1">
      <c r="A136" s="3"/>
      <c r="B136" s="4" t="s">
        <v>138</v>
      </c>
      <c r="C136" s="4">
        <v>11878474</v>
      </c>
      <c r="D136" s="4" t="s">
        <v>311</v>
      </c>
      <c r="E136" s="13"/>
      <c r="F136" s="13">
        <f t="shared" si="11"/>
        <v>11876008</v>
      </c>
      <c r="G136" s="13">
        <f t="shared" si="12"/>
        <v>0</v>
      </c>
      <c r="H136" s="13"/>
      <c r="I136" s="13">
        <f t="shared" si="13"/>
        <v>12050170</v>
      </c>
      <c r="J136" s="13">
        <f t="shared" si="14"/>
        <v>0</v>
      </c>
      <c r="K136" s="13"/>
      <c r="L136" s="13"/>
      <c r="M136" s="13"/>
      <c r="O136">
        <f t="shared" si="10"/>
        <v>87081</v>
      </c>
      <c r="Q136">
        <v>84615</v>
      </c>
      <c r="U136" s="3"/>
      <c r="V136" s="4" t="s">
        <v>139</v>
      </c>
      <c r="W136" s="4">
        <v>56</v>
      </c>
      <c r="X136" s="4" t="s">
        <v>311</v>
      </c>
    </row>
    <row r="137" spans="1:24" ht="30.75" thickBot="1">
      <c r="A137" s="3"/>
      <c r="B137" s="4" t="s">
        <v>139</v>
      </c>
      <c r="C137" s="4">
        <v>11964168</v>
      </c>
      <c r="D137" s="4" t="s">
        <v>311</v>
      </c>
      <c r="E137" s="13"/>
      <c r="F137" s="13">
        <f t="shared" si="11"/>
        <v>11963089</v>
      </c>
      <c r="G137" s="13">
        <f t="shared" si="12"/>
        <v>0</v>
      </c>
      <c r="H137" s="13"/>
      <c r="I137" s="13">
        <f t="shared" si="13"/>
        <v>12135864</v>
      </c>
      <c r="J137" s="13">
        <f t="shared" si="14"/>
        <v>0</v>
      </c>
      <c r="K137" s="13"/>
      <c r="L137" s="13"/>
      <c r="M137" s="13"/>
      <c r="O137">
        <f t="shared" si="10"/>
        <v>85694</v>
      </c>
      <c r="Q137">
        <v>87081</v>
      </c>
      <c r="U137" s="3"/>
      <c r="V137" s="4" t="s">
        <v>140</v>
      </c>
      <c r="W137" s="4">
        <v>112</v>
      </c>
      <c r="X137" s="4" t="s">
        <v>311</v>
      </c>
    </row>
    <row r="138" spans="1:24" ht="30.75" thickBot="1">
      <c r="A138" s="3"/>
      <c r="B138" s="4" t="s">
        <v>140</v>
      </c>
      <c r="C138" s="4">
        <v>12051095</v>
      </c>
      <c r="D138" s="4" t="s">
        <v>311</v>
      </c>
      <c r="E138" s="13"/>
      <c r="F138" s="13">
        <f t="shared" si="11"/>
        <v>12048783</v>
      </c>
      <c r="G138" s="13">
        <f t="shared" si="12"/>
        <v>0</v>
      </c>
      <c r="H138" s="13"/>
      <c r="I138" s="13">
        <f t="shared" si="13"/>
        <v>12222791</v>
      </c>
      <c r="J138" s="13">
        <f t="shared" si="14"/>
        <v>1</v>
      </c>
      <c r="K138" s="13"/>
      <c r="L138" s="13"/>
      <c r="M138" s="13"/>
      <c r="O138">
        <f t="shared" si="10"/>
        <v>86927</v>
      </c>
      <c r="Q138">
        <v>85694</v>
      </c>
      <c r="U138" s="3"/>
      <c r="V138" s="4" t="s">
        <v>141</v>
      </c>
      <c r="W138" s="4">
        <v>28</v>
      </c>
      <c r="X138" s="4" t="s">
        <v>311</v>
      </c>
    </row>
    <row r="139" spans="1:24" ht="30.75" thickBot="1">
      <c r="A139" s="3"/>
      <c r="B139" s="4" t="s">
        <v>141</v>
      </c>
      <c r="C139" s="4">
        <v>12135710</v>
      </c>
      <c r="D139" s="4" t="s">
        <v>311</v>
      </c>
      <c r="E139" s="13"/>
      <c r="F139" s="13">
        <f t="shared" si="11"/>
        <v>12135710</v>
      </c>
      <c r="G139" s="13">
        <f t="shared" si="12"/>
        <v>1</v>
      </c>
      <c r="H139" s="13"/>
      <c r="I139" s="13">
        <f t="shared" si="13"/>
        <v>12307406</v>
      </c>
      <c r="J139" s="13">
        <f t="shared" si="14"/>
        <v>0</v>
      </c>
      <c r="K139" s="13"/>
      <c r="L139" s="13"/>
      <c r="M139" s="13"/>
      <c r="O139">
        <f t="shared" si="10"/>
        <v>84615</v>
      </c>
      <c r="Q139">
        <v>86927</v>
      </c>
      <c r="U139" s="3"/>
      <c r="V139" s="4" t="s">
        <v>142</v>
      </c>
      <c r="W139" s="4">
        <v>57</v>
      </c>
      <c r="X139" s="4" t="s">
        <v>311</v>
      </c>
    </row>
    <row r="140" spans="1:24" ht="30.75" thickBot="1">
      <c r="A140" s="3"/>
      <c r="B140" s="4" t="s">
        <v>142</v>
      </c>
      <c r="C140" s="4">
        <v>12222791</v>
      </c>
      <c r="D140" s="4" t="s">
        <v>311</v>
      </c>
      <c r="E140" s="13"/>
      <c r="F140" s="13">
        <f t="shared" si="11"/>
        <v>12220325</v>
      </c>
      <c r="G140" s="13">
        <f t="shared" si="12"/>
        <v>0</v>
      </c>
      <c r="H140" s="13"/>
      <c r="I140" s="13">
        <f t="shared" si="13"/>
        <v>12394487</v>
      </c>
      <c r="J140" s="13">
        <f t="shared" si="14"/>
        <v>0</v>
      </c>
      <c r="K140" s="13"/>
      <c r="L140" s="13"/>
      <c r="M140" s="13"/>
      <c r="O140">
        <f t="shared" si="10"/>
        <v>87081</v>
      </c>
      <c r="Q140">
        <v>84615</v>
      </c>
      <c r="U140" s="3"/>
      <c r="V140" s="4" t="s">
        <v>143</v>
      </c>
      <c r="W140" s="4">
        <v>54</v>
      </c>
      <c r="X140" s="4" t="s">
        <v>311</v>
      </c>
    </row>
    <row r="141" spans="1:24" ht="30.75" thickBot="1">
      <c r="A141" s="3"/>
      <c r="B141" s="4" t="s">
        <v>143</v>
      </c>
      <c r="C141" s="4">
        <v>12308485</v>
      </c>
      <c r="D141" s="4" t="s">
        <v>311</v>
      </c>
      <c r="E141" s="13"/>
      <c r="F141" s="13">
        <f t="shared" si="11"/>
        <v>12307406</v>
      </c>
      <c r="G141" s="13">
        <f t="shared" si="12"/>
        <v>0</v>
      </c>
      <c r="H141" s="13"/>
      <c r="I141" s="13">
        <f t="shared" si="13"/>
        <v>12480181</v>
      </c>
      <c r="J141" s="13">
        <f t="shared" si="14"/>
        <v>0</v>
      </c>
      <c r="K141" s="13"/>
      <c r="L141" s="13"/>
      <c r="M141" s="13"/>
      <c r="O141">
        <f t="shared" si="10"/>
        <v>85694</v>
      </c>
      <c r="Q141">
        <v>87081</v>
      </c>
      <c r="U141" s="3"/>
      <c r="V141" s="4" t="s">
        <v>144</v>
      </c>
      <c r="W141" s="4">
        <v>108</v>
      </c>
      <c r="X141" s="4" t="s">
        <v>311</v>
      </c>
    </row>
    <row r="142" spans="1:24" ht="30.75" thickBot="1">
      <c r="A142" s="3"/>
      <c r="B142" s="4" t="s">
        <v>144</v>
      </c>
      <c r="C142" s="4">
        <v>12395412</v>
      </c>
      <c r="D142" s="4" t="s">
        <v>311</v>
      </c>
      <c r="E142" s="13"/>
      <c r="F142" s="13">
        <f t="shared" si="11"/>
        <v>12393100</v>
      </c>
      <c r="G142" s="13">
        <f t="shared" si="12"/>
        <v>0</v>
      </c>
      <c r="H142" s="13"/>
      <c r="I142" s="13">
        <f t="shared" si="13"/>
        <v>12567108</v>
      </c>
      <c r="J142" s="13">
        <f t="shared" si="14"/>
        <v>1</v>
      </c>
      <c r="K142" s="13"/>
      <c r="L142" s="13"/>
      <c r="M142" s="13"/>
      <c r="O142">
        <f t="shared" si="10"/>
        <v>86927</v>
      </c>
      <c r="Q142">
        <v>85694</v>
      </c>
      <c r="U142" s="3"/>
      <c r="V142" s="4" t="s">
        <v>145</v>
      </c>
      <c r="W142" s="4">
        <v>27</v>
      </c>
      <c r="X142" s="4" t="s">
        <v>311</v>
      </c>
    </row>
    <row r="143" spans="1:24" ht="30.75" thickBot="1">
      <c r="A143" s="3"/>
      <c r="B143" s="4" t="s">
        <v>145</v>
      </c>
      <c r="C143" s="4">
        <v>12480027</v>
      </c>
      <c r="D143" s="4" t="s">
        <v>311</v>
      </c>
      <c r="E143" s="13"/>
      <c r="F143" s="13">
        <f t="shared" si="11"/>
        <v>12480027</v>
      </c>
      <c r="G143" s="13">
        <f t="shared" si="12"/>
        <v>1</v>
      </c>
      <c r="H143" s="13"/>
      <c r="I143" s="13">
        <f t="shared" si="13"/>
        <v>12651723</v>
      </c>
      <c r="J143" s="13">
        <f t="shared" si="14"/>
        <v>0</v>
      </c>
      <c r="K143" s="13"/>
      <c r="L143" s="13"/>
      <c r="M143" s="13"/>
      <c r="O143">
        <f t="shared" si="10"/>
        <v>84615</v>
      </c>
      <c r="Q143">
        <v>86927</v>
      </c>
      <c r="U143" s="3"/>
      <c r="V143" s="4" t="s">
        <v>146</v>
      </c>
      <c r="W143" s="4">
        <v>55</v>
      </c>
      <c r="X143" s="4" t="s">
        <v>311</v>
      </c>
    </row>
    <row r="144" spans="1:24" ht="30.75" thickBot="1">
      <c r="A144" s="3"/>
      <c r="B144" s="4" t="s">
        <v>146</v>
      </c>
      <c r="C144" s="4">
        <v>12567108</v>
      </c>
      <c r="D144" s="4" t="s">
        <v>311</v>
      </c>
      <c r="E144" s="13"/>
      <c r="F144" s="13">
        <f t="shared" si="11"/>
        <v>12564642</v>
      </c>
      <c r="G144" s="13">
        <f t="shared" si="12"/>
        <v>0</v>
      </c>
      <c r="H144" s="13"/>
      <c r="I144" s="13">
        <f t="shared" si="13"/>
        <v>12738804</v>
      </c>
      <c r="J144" s="13">
        <f t="shared" si="14"/>
        <v>0</v>
      </c>
      <c r="K144" s="13"/>
      <c r="L144" s="13"/>
      <c r="M144" s="13"/>
      <c r="O144">
        <f t="shared" si="10"/>
        <v>87081</v>
      </c>
      <c r="Q144">
        <v>84615</v>
      </c>
      <c r="U144" s="3"/>
      <c r="V144" s="4" t="s">
        <v>147</v>
      </c>
      <c r="W144" s="4">
        <v>52</v>
      </c>
      <c r="X144" s="4" t="s">
        <v>311</v>
      </c>
    </row>
    <row r="145" spans="1:24" ht="30.75" thickBot="1">
      <c r="A145" s="3"/>
      <c r="B145" s="4" t="s">
        <v>147</v>
      </c>
      <c r="C145" s="4">
        <v>12652802</v>
      </c>
      <c r="D145" s="4" t="s">
        <v>311</v>
      </c>
      <c r="E145" s="13"/>
      <c r="F145" s="13">
        <f t="shared" si="11"/>
        <v>12651723</v>
      </c>
      <c r="G145" s="13">
        <f t="shared" si="12"/>
        <v>0</v>
      </c>
      <c r="H145" s="13"/>
      <c r="I145" s="13">
        <f t="shared" si="13"/>
        <v>12824498</v>
      </c>
      <c r="J145" s="13">
        <f t="shared" si="14"/>
        <v>0</v>
      </c>
      <c r="K145" s="13"/>
      <c r="L145" s="13"/>
      <c r="M145" s="13"/>
      <c r="O145">
        <f t="shared" si="10"/>
        <v>85694</v>
      </c>
      <c r="Q145">
        <v>87081</v>
      </c>
      <c r="U145" s="3"/>
      <c r="V145" s="4" t="s">
        <v>148</v>
      </c>
      <c r="W145" s="4">
        <v>104</v>
      </c>
      <c r="X145" s="4" t="s">
        <v>311</v>
      </c>
    </row>
    <row r="146" spans="1:24" ht="30.75" thickBot="1">
      <c r="A146" s="3"/>
      <c r="B146" s="4" t="s">
        <v>148</v>
      </c>
      <c r="C146" s="4">
        <v>12739729</v>
      </c>
      <c r="D146" s="4" t="s">
        <v>311</v>
      </c>
      <c r="E146" s="13"/>
      <c r="F146" s="13">
        <f t="shared" si="11"/>
        <v>12737417</v>
      </c>
      <c r="G146" s="13">
        <f t="shared" si="12"/>
        <v>0</v>
      </c>
      <c r="H146" s="13"/>
      <c r="I146" s="13">
        <f t="shared" si="13"/>
        <v>12911425</v>
      </c>
      <c r="J146" s="13">
        <f t="shared" si="14"/>
        <v>1</v>
      </c>
      <c r="K146" s="13"/>
      <c r="L146" s="13"/>
      <c r="M146" s="13"/>
      <c r="O146">
        <f t="shared" si="10"/>
        <v>86927</v>
      </c>
      <c r="Q146">
        <v>85694</v>
      </c>
      <c r="U146" s="3"/>
      <c r="V146" s="4" t="s">
        <v>149</v>
      </c>
      <c r="W146" s="4">
        <v>26</v>
      </c>
      <c r="X146" s="4" t="s">
        <v>311</v>
      </c>
    </row>
    <row r="147" spans="1:24" ht="30.75" thickBot="1">
      <c r="A147" s="3"/>
      <c r="B147" s="4" t="s">
        <v>149</v>
      </c>
      <c r="C147" s="4">
        <v>12824344</v>
      </c>
      <c r="D147" s="4" t="s">
        <v>311</v>
      </c>
      <c r="E147" s="13"/>
      <c r="F147" s="13">
        <f t="shared" si="11"/>
        <v>12824344</v>
      </c>
      <c r="G147" s="13">
        <f t="shared" si="12"/>
        <v>1</v>
      </c>
      <c r="H147" s="13"/>
      <c r="I147" s="13">
        <f t="shared" si="13"/>
        <v>12996040</v>
      </c>
      <c r="J147" s="13">
        <f t="shared" si="14"/>
        <v>0</v>
      </c>
      <c r="K147" s="13"/>
      <c r="L147" s="13"/>
      <c r="M147" s="13"/>
      <c r="O147">
        <f t="shared" si="10"/>
        <v>84615</v>
      </c>
      <c r="Q147">
        <v>86927</v>
      </c>
      <c r="U147" s="3"/>
      <c r="V147" s="4" t="s">
        <v>150</v>
      </c>
      <c r="W147" s="4">
        <v>53</v>
      </c>
      <c r="X147" s="4" t="s">
        <v>311</v>
      </c>
    </row>
    <row r="148" spans="1:24" ht="30.75" thickBot="1">
      <c r="A148" s="3"/>
      <c r="B148" s="4" t="s">
        <v>150</v>
      </c>
      <c r="C148" s="4">
        <v>12911425</v>
      </c>
      <c r="D148" s="4" t="s">
        <v>311</v>
      </c>
      <c r="E148" s="13"/>
      <c r="F148" s="13">
        <f t="shared" si="11"/>
        <v>12908959</v>
      </c>
      <c r="G148" s="13">
        <f t="shared" si="12"/>
        <v>0</v>
      </c>
      <c r="H148" s="13"/>
      <c r="I148" s="13">
        <f t="shared" si="13"/>
        <v>13083121</v>
      </c>
      <c r="J148" s="13">
        <f t="shared" si="14"/>
        <v>0</v>
      </c>
      <c r="K148" s="13"/>
      <c r="L148" s="13"/>
      <c r="M148" s="13"/>
      <c r="O148">
        <f t="shared" si="10"/>
        <v>87081</v>
      </c>
      <c r="Q148">
        <v>84615</v>
      </c>
      <c r="U148" s="3"/>
      <c r="V148" s="4" t="s">
        <v>151</v>
      </c>
      <c r="W148" s="4">
        <v>50</v>
      </c>
      <c r="X148" s="4" t="s">
        <v>311</v>
      </c>
    </row>
    <row r="149" spans="1:24" ht="30.75" thickBot="1">
      <c r="A149" s="3"/>
      <c r="B149" s="4" t="s">
        <v>151</v>
      </c>
      <c r="C149" s="4">
        <v>12997119</v>
      </c>
      <c r="D149" s="4" t="s">
        <v>311</v>
      </c>
      <c r="E149" s="13"/>
      <c r="F149" s="13">
        <f t="shared" si="11"/>
        <v>12996040</v>
      </c>
      <c r="G149" s="13">
        <f t="shared" si="12"/>
        <v>0</v>
      </c>
      <c r="H149" s="13"/>
      <c r="I149" s="13">
        <f t="shared" si="13"/>
        <v>13168815</v>
      </c>
      <c r="J149" s="13">
        <f t="shared" si="14"/>
        <v>0</v>
      </c>
      <c r="K149" s="13"/>
      <c r="L149" s="13"/>
      <c r="M149" s="13"/>
      <c r="O149">
        <f t="shared" si="10"/>
        <v>85694</v>
      </c>
      <c r="Q149">
        <v>87081</v>
      </c>
      <c r="U149" s="3"/>
      <c r="V149" s="4" t="s">
        <v>152</v>
      </c>
      <c r="W149" s="4">
        <v>101</v>
      </c>
      <c r="X149" s="4" t="s">
        <v>311</v>
      </c>
    </row>
    <row r="150" spans="1:24" ht="30.75" thickBot="1">
      <c r="A150" s="3"/>
      <c r="B150" s="4" t="s">
        <v>152</v>
      </c>
      <c r="C150" s="4">
        <v>13084046</v>
      </c>
      <c r="D150" s="4" t="s">
        <v>311</v>
      </c>
      <c r="E150" s="13"/>
      <c r="F150" s="13">
        <f t="shared" si="11"/>
        <v>13081734</v>
      </c>
      <c r="G150" s="13">
        <f t="shared" si="12"/>
        <v>0</v>
      </c>
      <c r="H150" s="13"/>
      <c r="I150" s="13">
        <f t="shared" si="13"/>
        <v>13255742</v>
      </c>
      <c r="J150" s="13">
        <f t="shared" si="14"/>
        <v>1</v>
      </c>
      <c r="K150" s="13"/>
      <c r="L150" s="13"/>
      <c r="M150" s="13"/>
      <c r="O150">
        <f t="shared" si="10"/>
        <v>86927</v>
      </c>
      <c r="Q150">
        <v>85694</v>
      </c>
      <c r="U150" s="3"/>
      <c r="V150" s="4" t="s">
        <v>153</v>
      </c>
      <c r="W150" s="4">
        <v>25</v>
      </c>
      <c r="X150" s="4" t="s">
        <v>311</v>
      </c>
    </row>
    <row r="151" spans="1:24" ht="30.75" thickBot="1">
      <c r="A151" s="3"/>
      <c r="B151" s="4" t="s">
        <v>153</v>
      </c>
      <c r="C151" s="4">
        <v>13168661</v>
      </c>
      <c r="D151" s="4" t="s">
        <v>311</v>
      </c>
      <c r="E151" s="13"/>
      <c r="F151" s="13">
        <f t="shared" si="11"/>
        <v>13168661</v>
      </c>
      <c r="G151" s="13">
        <f t="shared" si="12"/>
        <v>1</v>
      </c>
      <c r="H151" s="13"/>
      <c r="I151" s="13">
        <f t="shared" si="13"/>
        <v>13340357</v>
      </c>
      <c r="J151" s="13">
        <f t="shared" si="14"/>
        <v>0</v>
      </c>
      <c r="K151" s="13"/>
      <c r="L151" s="13"/>
      <c r="M151" s="13"/>
      <c r="O151">
        <f t="shared" si="10"/>
        <v>84615</v>
      </c>
      <c r="Q151">
        <v>86927</v>
      </c>
      <c r="U151" s="3"/>
      <c r="V151" s="4" t="s">
        <v>154</v>
      </c>
      <c r="W151" s="4">
        <v>51</v>
      </c>
      <c r="X151" s="4" t="s">
        <v>311</v>
      </c>
    </row>
    <row r="152" spans="1:24" ht="30.75" thickBot="1">
      <c r="A152" s="3"/>
      <c r="B152" s="4" t="s">
        <v>154</v>
      </c>
      <c r="C152" s="4">
        <v>13255742</v>
      </c>
      <c r="D152" s="4" t="s">
        <v>311</v>
      </c>
      <c r="E152" s="13"/>
      <c r="F152" s="13">
        <f t="shared" si="11"/>
        <v>13253276</v>
      </c>
      <c r="G152" s="13">
        <f t="shared" si="12"/>
        <v>0</v>
      </c>
      <c r="H152" s="13"/>
      <c r="I152" s="13">
        <f t="shared" si="13"/>
        <v>13427438</v>
      </c>
      <c r="J152" s="13">
        <f t="shared" si="14"/>
        <v>0</v>
      </c>
      <c r="K152" s="13"/>
      <c r="L152" s="13"/>
      <c r="M152" s="13"/>
      <c r="O152">
        <f t="shared" si="10"/>
        <v>87081</v>
      </c>
      <c r="Q152">
        <v>84615</v>
      </c>
      <c r="U152" s="3"/>
      <c r="V152" s="4" t="s">
        <v>155</v>
      </c>
      <c r="W152" s="4">
        <v>49</v>
      </c>
      <c r="X152" s="4" t="s">
        <v>311</v>
      </c>
    </row>
    <row r="153" spans="1:24" ht="30.75" thickBot="1">
      <c r="A153" s="3"/>
      <c r="B153" s="4" t="s">
        <v>155</v>
      </c>
      <c r="C153" s="4">
        <v>13341436</v>
      </c>
      <c r="D153" s="4" t="s">
        <v>311</v>
      </c>
      <c r="E153" s="13"/>
      <c r="F153" s="13">
        <f t="shared" si="11"/>
        <v>13340357</v>
      </c>
      <c r="G153" s="13">
        <f t="shared" si="12"/>
        <v>0</v>
      </c>
      <c r="H153" s="13"/>
      <c r="I153" s="13">
        <f t="shared" si="13"/>
        <v>13513132</v>
      </c>
      <c r="J153" s="13">
        <f t="shared" si="14"/>
        <v>0</v>
      </c>
      <c r="K153" s="13"/>
      <c r="L153" s="13"/>
      <c r="M153" s="13"/>
      <c r="O153">
        <f t="shared" si="10"/>
        <v>85694</v>
      </c>
      <c r="Q153">
        <v>87081</v>
      </c>
      <c r="U153" s="3"/>
      <c r="V153" s="4" t="s">
        <v>156</v>
      </c>
      <c r="W153" s="4">
        <v>97</v>
      </c>
      <c r="X153" s="4" t="s">
        <v>311</v>
      </c>
    </row>
    <row r="154" spans="1:24" ht="30.75" thickBot="1">
      <c r="A154" s="3"/>
      <c r="B154" s="4" t="s">
        <v>156</v>
      </c>
      <c r="C154" s="4">
        <v>13428363</v>
      </c>
      <c r="D154" s="4" t="s">
        <v>311</v>
      </c>
      <c r="E154" s="13"/>
      <c r="F154" s="13">
        <f t="shared" si="11"/>
        <v>13426051</v>
      </c>
      <c r="G154" s="13">
        <f t="shared" si="12"/>
        <v>0</v>
      </c>
      <c r="H154" s="13"/>
      <c r="I154" s="13">
        <f t="shared" si="13"/>
        <v>13600059</v>
      </c>
      <c r="J154" s="13">
        <f t="shared" si="14"/>
        <v>1</v>
      </c>
      <c r="K154" s="13"/>
      <c r="L154" s="13"/>
      <c r="M154" s="13"/>
      <c r="O154">
        <f t="shared" si="10"/>
        <v>86927</v>
      </c>
      <c r="Q154">
        <v>85694</v>
      </c>
      <c r="U154" s="3"/>
      <c r="V154" s="4" t="s">
        <v>157</v>
      </c>
      <c r="W154" s="4">
        <v>51</v>
      </c>
      <c r="X154" s="4" t="s">
        <v>311</v>
      </c>
    </row>
    <row r="155" spans="1:24" ht="30.75" thickBot="1">
      <c r="A155" s="3"/>
      <c r="B155" s="4" t="s">
        <v>157</v>
      </c>
      <c r="C155" s="4">
        <v>13600059</v>
      </c>
      <c r="D155" s="4" t="s">
        <v>311</v>
      </c>
      <c r="E155" s="13"/>
      <c r="F155" s="13">
        <f t="shared" si="11"/>
        <v>13512978</v>
      </c>
      <c r="G155" s="13">
        <f t="shared" si="12"/>
        <v>0</v>
      </c>
      <c r="H155" s="13"/>
      <c r="I155" s="13">
        <f t="shared" si="13"/>
        <v>13771755</v>
      </c>
      <c r="J155" s="13">
        <f t="shared" si="14"/>
        <v>0</v>
      </c>
      <c r="K155" s="13"/>
      <c r="L155" s="13"/>
      <c r="M155" s="13"/>
      <c r="O155">
        <f t="shared" si="10"/>
        <v>171696</v>
      </c>
      <c r="Q155">
        <v>86927</v>
      </c>
      <c r="U155" s="3"/>
      <c r="V155" s="4" t="s">
        <v>158</v>
      </c>
      <c r="W155" s="4">
        <v>48</v>
      </c>
      <c r="X155" s="4" t="s">
        <v>311</v>
      </c>
    </row>
    <row r="156" spans="1:24" ht="30.75" thickBot="1">
      <c r="A156" s="3"/>
      <c r="B156" s="4" t="s">
        <v>158</v>
      </c>
      <c r="C156" s="4">
        <v>13685753</v>
      </c>
      <c r="D156" s="4" t="s">
        <v>311</v>
      </c>
      <c r="E156" s="13"/>
      <c r="F156" s="13">
        <f t="shared" si="11"/>
        <v>13684674</v>
      </c>
      <c r="G156" s="13">
        <f t="shared" si="12"/>
        <v>0</v>
      </c>
      <c r="H156" s="13"/>
      <c r="I156" s="13">
        <f t="shared" si="13"/>
        <v>13857449</v>
      </c>
      <c r="J156" s="13">
        <f t="shared" si="14"/>
        <v>0</v>
      </c>
      <c r="K156" s="13"/>
      <c r="L156" s="13"/>
      <c r="M156" s="13"/>
      <c r="O156">
        <f t="shared" si="10"/>
        <v>85694</v>
      </c>
      <c r="Q156">
        <v>171696</v>
      </c>
      <c r="U156" s="3"/>
      <c r="V156" s="4" t="s">
        <v>159</v>
      </c>
      <c r="W156" s="4">
        <v>25</v>
      </c>
      <c r="X156" s="4" t="s">
        <v>311</v>
      </c>
    </row>
    <row r="157" spans="1:24" ht="30.75" thickBot="1">
      <c r="A157" s="3"/>
      <c r="B157" s="4" t="s">
        <v>159</v>
      </c>
      <c r="C157" s="4">
        <v>13857295</v>
      </c>
      <c r="D157" s="4" t="s">
        <v>311</v>
      </c>
      <c r="E157" s="13"/>
      <c r="F157" s="13">
        <f t="shared" si="11"/>
        <v>13770368</v>
      </c>
      <c r="G157" s="13">
        <f t="shared" si="12"/>
        <v>0</v>
      </c>
      <c r="H157" s="13"/>
      <c r="I157" s="13">
        <f t="shared" si="13"/>
        <v>14028991</v>
      </c>
      <c r="J157" s="13">
        <f t="shared" si="14"/>
        <v>0</v>
      </c>
      <c r="K157" s="13"/>
      <c r="L157" s="13"/>
      <c r="M157" s="13"/>
      <c r="O157">
        <f t="shared" si="10"/>
        <v>171542</v>
      </c>
      <c r="Q157">
        <v>85694</v>
      </c>
      <c r="U157" s="3"/>
      <c r="V157" s="4" t="s">
        <v>160</v>
      </c>
      <c r="W157" s="4">
        <v>51</v>
      </c>
      <c r="X157" s="4" t="s">
        <v>311</v>
      </c>
    </row>
    <row r="158" spans="1:24" ht="30.75" thickBot="1">
      <c r="A158" s="3"/>
      <c r="B158" s="4" t="s">
        <v>160</v>
      </c>
      <c r="C158" s="4">
        <v>13944376</v>
      </c>
      <c r="D158" s="4" t="s">
        <v>311</v>
      </c>
      <c r="E158" s="13"/>
      <c r="F158" s="13">
        <f t="shared" si="11"/>
        <v>13941910</v>
      </c>
      <c r="G158" s="13">
        <f t="shared" si="12"/>
        <v>0</v>
      </c>
      <c r="H158" s="13"/>
      <c r="I158" s="13">
        <f t="shared" si="13"/>
        <v>14116072</v>
      </c>
      <c r="J158" s="13">
        <f t="shared" si="14"/>
        <v>0</v>
      </c>
      <c r="K158" s="13"/>
      <c r="L158" s="13"/>
      <c r="M158" s="13"/>
      <c r="O158">
        <f t="shared" si="10"/>
        <v>87081</v>
      </c>
      <c r="Q158">
        <v>171542</v>
      </c>
      <c r="U158" s="3"/>
      <c r="V158" s="4" t="s">
        <v>161</v>
      </c>
      <c r="W158" s="4">
        <v>47</v>
      </c>
      <c r="X158" s="4" t="s">
        <v>311</v>
      </c>
    </row>
    <row r="159" spans="1:24" ht="30.75" thickBot="1">
      <c r="A159" s="3"/>
      <c r="B159" s="4" t="s">
        <v>161</v>
      </c>
      <c r="C159" s="4">
        <v>14030070</v>
      </c>
      <c r="D159" s="4" t="s">
        <v>311</v>
      </c>
      <c r="E159" s="13"/>
      <c r="F159" s="13">
        <f t="shared" si="11"/>
        <v>14028991</v>
      </c>
      <c r="G159" s="13">
        <f t="shared" si="12"/>
        <v>0</v>
      </c>
      <c r="H159" s="13"/>
      <c r="I159" s="13">
        <f t="shared" si="13"/>
        <v>14201766</v>
      </c>
      <c r="J159" s="13">
        <f t="shared" si="14"/>
        <v>0</v>
      </c>
      <c r="K159" s="13"/>
      <c r="L159" s="13"/>
      <c r="M159" s="13"/>
      <c r="O159">
        <f t="shared" si="10"/>
        <v>85694</v>
      </c>
      <c r="Q159">
        <v>87081</v>
      </c>
      <c r="U159" s="3"/>
      <c r="V159" s="4" t="s">
        <v>162</v>
      </c>
      <c r="W159" s="4">
        <v>92</v>
      </c>
      <c r="X159" s="4" t="s">
        <v>311</v>
      </c>
    </row>
    <row r="160" spans="1:24" ht="30.75" thickBot="1">
      <c r="A160" s="3"/>
      <c r="B160" s="4" t="s">
        <v>162</v>
      </c>
      <c r="C160" s="4">
        <v>14116997</v>
      </c>
      <c r="D160" s="4" t="s">
        <v>311</v>
      </c>
      <c r="E160" s="13"/>
      <c r="F160" s="13">
        <f t="shared" si="11"/>
        <v>14114685</v>
      </c>
      <c r="G160" s="13">
        <f t="shared" si="12"/>
        <v>0</v>
      </c>
      <c r="H160" s="13"/>
      <c r="I160" s="13">
        <f t="shared" si="13"/>
        <v>14288693</v>
      </c>
      <c r="J160" s="13">
        <f t="shared" si="14"/>
        <v>1</v>
      </c>
      <c r="K160" s="13"/>
      <c r="L160" s="13"/>
      <c r="M160" s="13"/>
      <c r="O160">
        <f t="shared" si="10"/>
        <v>86927</v>
      </c>
      <c r="Q160">
        <v>85694</v>
      </c>
      <c r="U160" s="3"/>
      <c r="V160" s="4" t="s">
        <v>163</v>
      </c>
      <c r="W160" s="4">
        <v>24</v>
      </c>
      <c r="X160" s="4" t="s">
        <v>311</v>
      </c>
    </row>
    <row r="161" spans="1:24" ht="30.75" thickBot="1">
      <c r="A161" s="3"/>
      <c r="B161" s="4" t="s">
        <v>163</v>
      </c>
      <c r="C161" s="4">
        <v>14201612</v>
      </c>
      <c r="D161" s="4" t="s">
        <v>311</v>
      </c>
      <c r="E161" s="13"/>
      <c r="F161" s="13">
        <f t="shared" si="11"/>
        <v>14201612</v>
      </c>
      <c r="G161" s="13">
        <f t="shared" si="12"/>
        <v>1</v>
      </c>
      <c r="H161" s="13"/>
      <c r="I161" s="13">
        <f t="shared" si="13"/>
        <v>14373308</v>
      </c>
      <c r="J161" s="13">
        <f t="shared" si="14"/>
        <v>0</v>
      </c>
      <c r="K161" s="13"/>
      <c r="L161" s="13"/>
      <c r="M161" s="13"/>
      <c r="O161">
        <f t="shared" si="10"/>
        <v>84615</v>
      </c>
      <c r="Q161">
        <v>86927</v>
      </c>
      <c r="U161" s="3"/>
      <c r="V161" s="4" t="s">
        <v>164</v>
      </c>
      <c r="W161" s="4">
        <v>48</v>
      </c>
      <c r="X161" s="4" t="s">
        <v>311</v>
      </c>
    </row>
    <row r="162" spans="1:24" ht="30.75" thickBot="1">
      <c r="A162" s="3"/>
      <c r="B162" s="4" t="s">
        <v>164</v>
      </c>
      <c r="C162" s="4">
        <v>14288693</v>
      </c>
      <c r="D162" s="4" t="s">
        <v>311</v>
      </c>
      <c r="E162" s="13"/>
      <c r="F162" s="13">
        <f t="shared" si="11"/>
        <v>14286227</v>
      </c>
      <c r="G162" s="13">
        <f t="shared" si="12"/>
        <v>0</v>
      </c>
      <c r="H162" s="13"/>
      <c r="I162" s="13">
        <f t="shared" si="13"/>
        <v>14460389</v>
      </c>
      <c r="J162" s="13">
        <f t="shared" si="14"/>
        <v>0</v>
      </c>
      <c r="K162" s="13"/>
      <c r="L162" s="13"/>
      <c r="M162" s="13"/>
      <c r="O162">
        <f t="shared" si="10"/>
        <v>87081</v>
      </c>
      <c r="Q162">
        <v>84615</v>
      </c>
      <c r="U162" s="3"/>
      <c r="V162" s="4" t="s">
        <v>165</v>
      </c>
      <c r="W162" s="4">
        <v>44</v>
      </c>
      <c r="X162" s="4" t="s">
        <v>311</v>
      </c>
    </row>
    <row r="163" spans="1:24" ht="30.75" thickBot="1">
      <c r="A163" s="3"/>
      <c r="B163" s="4" t="s">
        <v>165</v>
      </c>
      <c r="C163" s="4">
        <v>14374387</v>
      </c>
      <c r="D163" s="4" t="s">
        <v>311</v>
      </c>
      <c r="E163" s="13"/>
      <c r="F163" s="13">
        <f t="shared" si="11"/>
        <v>14373308</v>
      </c>
      <c r="G163" s="13">
        <f t="shared" si="12"/>
        <v>0</v>
      </c>
      <c r="H163" s="13"/>
      <c r="I163" s="13">
        <f t="shared" si="13"/>
        <v>14546083</v>
      </c>
      <c r="J163" s="13">
        <f t="shared" si="14"/>
        <v>0</v>
      </c>
      <c r="K163" s="13"/>
      <c r="L163" s="13"/>
      <c r="M163" s="13"/>
      <c r="O163">
        <f t="shared" si="10"/>
        <v>85694</v>
      </c>
      <c r="Q163">
        <v>87081</v>
      </c>
      <c r="U163" s="3"/>
      <c r="V163" s="4" t="s">
        <v>166</v>
      </c>
      <c r="W163" s="4">
        <v>89</v>
      </c>
      <c r="X163" s="4" t="s">
        <v>311</v>
      </c>
    </row>
    <row r="164" spans="1:24" ht="30.75" thickBot="1">
      <c r="A164" s="3"/>
      <c r="B164" s="4" t="s">
        <v>166</v>
      </c>
      <c r="C164" s="4">
        <v>14461314</v>
      </c>
      <c r="D164" s="4" t="s">
        <v>311</v>
      </c>
      <c r="E164" s="13"/>
      <c r="F164" s="13">
        <f t="shared" si="11"/>
        <v>14459002</v>
      </c>
      <c r="G164" s="13">
        <f t="shared" si="12"/>
        <v>0</v>
      </c>
      <c r="H164" s="13"/>
      <c r="I164" s="13">
        <f t="shared" si="13"/>
        <v>14633010</v>
      </c>
      <c r="J164" s="13">
        <f t="shared" si="14"/>
        <v>1</v>
      </c>
      <c r="K164" s="13"/>
      <c r="L164" s="13"/>
      <c r="M164" s="13"/>
      <c r="O164">
        <f t="shared" si="10"/>
        <v>86927</v>
      </c>
      <c r="Q164">
        <v>85694</v>
      </c>
      <c r="U164" s="3"/>
      <c r="V164" s="4" t="s">
        <v>167</v>
      </c>
      <c r="W164" s="4">
        <v>23</v>
      </c>
      <c r="X164" s="4" t="s">
        <v>311</v>
      </c>
    </row>
    <row r="165" spans="1:24" ht="30.75" thickBot="1">
      <c r="A165" s="3"/>
      <c r="B165" s="4" t="s">
        <v>167</v>
      </c>
      <c r="C165" s="4">
        <v>14545929</v>
      </c>
      <c r="D165" s="4" t="s">
        <v>311</v>
      </c>
      <c r="E165" s="13"/>
      <c r="F165" s="13">
        <f t="shared" si="11"/>
        <v>14545929</v>
      </c>
      <c r="G165" s="13">
        <f t="shared" si="12"/>
        <v>1</v>
      </c>
      <c r="H165" s="13"/>
      <c r="I165" s="13">
        <f t="shared" si="13"/>
        <v>14717625</v>
      </c>
      <c r="J165" s="13">
        <f t="shared" si="14"/>
        <v>0</v>
      </c>
      <c r="K165" s="13"/>
      <c r="L165" s="13"/>
      <c r="M165" s="13"/>
      <c r="O165">
        <f t="shared" si="10"/>
        <v>84615</v>
      </c>
      <c r="Q165">
        <v>86927</v>
      </c>
      <c r="U165" s="3"/>
      <c r="V165" s="4" t="s">
        <v>168</v>
      </c>
      <c r="W165" s="4">
        <v>47</v>
      </c>
      <c r="X165" s="4" t="s">
        <v>311</v>
      </c>
    </row>
    <row r="166" spans="1:24" ht="30.75" thickBot="1">
      <c r="A166" s="3"/>
      <c r="B166" s="4" t="s">
        <v>168</v>
      </c>
      <c r="C166" s="4">
        <v>14633010</v>
      </c>
      <c r="D166" s="4" t="s">
        <v>311</v>
      </c>
      <c r="E166" s="13"/>
      <c r="F166" s="13">
        <f t="shared" si="11"/>
        <v>14630544</v>
      </c>
      <c r="G166" s="13">
        <f t="shared" si="12"/>
        <v>0</v>
      </c>
      <c r="H166" s="13"/>
      <c r="I166" s="13">
        <f t="shared" si="13"/>
        <v>14804706</v>
      </c>
      <c r="J166" s="13">
        <f t="shared" si="14"/>
        <v>0</v>
      </c>
      <c r="K166" s="13"/>
      <c r="L166" s="13"/>
      <c r="M166" s="13"/>
      <c r="O166">
        <f t="shared" si="10"/>
        <v>87081</v>
      </c>
      <c r="Q166">
        <v>84615</v>
      </c>
      <c r="U166" s="3"/>
      <c r="V166" s="4" t="s">
        <v>169</v>
      </c>
      <c r="W166" s="4">
        <v>42</v>
      </c>
      <c r="X166" s="4" t="s">
        <v>311</v>
      </c>
    </row>
    <row r="167" spans="1:24" ht="30.75" thickBot="1">
      <c r="A167" s="3"/>
      <c r="B167" s="4" t="s">
        <v>169</v>
      </c>
      <c r="C167" s="4">
        <v>14718704</v>
      </c>
      <c r="D167" s="4" t="s">
        <v>311</v>
      </c>
      <c r="E167" s="13"/>
      <c r="F167" s="13">
        <f t="shared" si="11"/>
        <v>14717625</v>
      </c>
      <c r="G167" s="13">
        <f t="shared" si="12"/>
        <v>0</v>
      </c>
      <c r="H167" s="13"/>
      <c r="I167" s="13">
        <f t="shared" si="13"/>
        <v>14890400</v>
      </c>
      <c r="J167" s="13">
        <f t="shared" si="14"/>
        <v>0</v>
      </c>
      <c r="K167" s="13"/>
      <c r="L167" s="13"/>
      <c r="M167" s="13"/>
      <c r="O167">
        <f t="shared" si="10"/>
        <v>85694</v>
      </c>
      <c r="Q167">
        <v>87081</v>
      </c>
      <c r="U167" s="3"/>
      <c r="V167" s="4" t="s">
        <v>170</v>
      </c>
      <c r="W167" s="4">
        <v>84</v>
      </c>
      <c r="X167" s="4" t="s">
        <v>311</v>
      </c>
    </row>
    <row r="168" spans="1:24" ht="30.75" thickBot="1">
      <c r="A168" s="3"/>
      <c r="B168" s="4" t="s">
        <v>170</v>
      </c>
      <c r="C168" s="4">
        <v>14805631</v>
      </c>
      <c r="D168" s="4" t="s">
        <v>311</v>
      </c>
      <c r="E168" s="13"/>
      <c r="F168" s="13">
        <f t="shared" si="11"/>
        <v>14803319</v>
      </c>
      <c r="G168" s="13">
        <f t="shared" si="12"/>
        <v>0</v>
      </c>
      <c r="H168" s="13"/>
      <c r="I168" s="13">
        <f t="shared" si="13"/>
        <v>14977327</v>
      </c>
      <c r="J168" s="13">
        <f t="shared" si="14"/>
        <v>1</v>
      </c>
      <c r="K168" s="13"/>
      <c r="L168" s="13"/>
      <c r="M168" s="13"/>
      <c r="O168">
        <f t="shared" si="10"/>
        <v>86927</v>
      </c>
      <c r="Q168">
        <v>85694</v>
      </c>
      <c r="U168" s="3"/>
      <c r="V168" s="4" t="s">
        <v>171</v>
      </c>
      <c r="W168" s="4">
        <v>22</v>
      </c>
      <c r="X168" s="4" t="s">
        <v>311</v>
      </c>
    </row>
    <row r="169" spans="1:24" ht="30.75" thickBot="1">
      <c r="A169" s="3"/>
      <c r="B169" s="4" t="s">
        <v>171</v>
      </c>
      <c r="C169" s="4">
        <v>14890246</v>
      </c>
      <c r="D169" s="4" t="s">
        <v>311</v>
      </c>
      <c r="E169" s="13"/>
      <c r="F169" s="13">
        <f t="shared" si="11"/>
        <v>14890246</v>
      </c>
      <c r="G169" s="13">
        <f t="shared" si="12"/>
        <v>1</v>
      </c>
      <c r="H169" s="13"/>
      <c r="I169" s="13">
        <f t="shared" si="13"/>
        <v>15061942</v>
      </c>
      <c r="J169" s="13">
        <f t="shared" si="14"/>
        <v>0</v>
      </c>
      <c r="K169" s="13"/>
      <c r="L169" s="13"/>
      <c r="M169" s="13"/>
      <c r="O169">
        <f t="shared" si="10"/>
        <v>84615</v>
      </c>
      <c r="Q169">
        <v>86927</v>
      </c>
      <c r="U169" s="3"/>
      <c r="V169" s="4" t="s">
        <v>172</v>
      </c>
      <c r="W169" s="4">
        <v>44</v>
      </c>
      <c r="X169" s="4" t="s">
        <v>311</v>
      </c>
    </row>
    <row r="170" spans="1:24" ht="30.75" thickBot="1">
      <c r="A170" s="3"/>
      <c r="B170" s="4" t="s">
        <v>172</v>
      </c>
      <c r="C170" s="4">
        <v>14977327</v>
      </c>
      <c r="D170" s="4" t="s">
        <v>311</v>
      </c>
      <c r="E170" s="13"/>
      <c r="F170" s="13">
        <f t="shared" si="11"/>
        <v>14974861</v>
      </c>
      <c r="G170" s="13">
        <f t="shared" si="12"/>
        <v>0</v>
      </c>
      <c r="H170" s="13"/>
      <c r="I170" s="13">
        <f t="shared" si="13"/>
        <v>15149023</v>
      </c>
      <c r="J170" s="13">
        <f t="shared" si="14"/>
        <v>0</v>
      </c>
      <c r="K170" s="13"/>
      <c r="L170" s="13"/>
      <c r="M170" s="13"/>
      <c r="O170">
        <f t="shared" si="10"/>
        <v>87081</v>
      </c>
      <c r="Q170">
        <v>84615</v>
      </c>
      <c r="U170" s="3"/>
      <c r="V170" s="4" t="s">
        <v>173</v>
      </c>
      <c r="W170" s="4">
        <v>40</v>
      </c>
      <c r="X170" s="4" t="s">
        <v>311</v>
      </c>
    </row>
    <row r="171" spans="1:24" ht="30.75" thickBot="1">
      <c r="A171" s="3"/>
      <c r="B171" s="4" t="s">
        <v>173</v>
      </c>
      <c r="C171" s="4">
        <v>15063021</v>
      </c>
      <c r="D171" s="4" t="s">
        <v>311</v>
      </c>
      <c r="E171" s="13"/>
      <c r="F171" s="13">
        <f t="shared" si="11"/>
        <v>15061942</v>
      </c>
      <c r="G171" s="13">
        <f t="shared" si="12"/>
        <v>0</v>
      </c>
      <c r="H171" s="13"/>
      <c r="I171" s="13">
        <f t="shared" si="13"/>
        <v>15234717</v>
      </c>
      <c r="J171" s="13">
        <f t="shared" si="14"/>
        <v>0</v>
      </c>
      <c r="K171" s="13"/>
      <c r="L171" s="13"/>
      <c r="M171" s="13"/>
      <c r="O171">
        <f t="shared" si="10"/>
        <v>85694</v>
      </c>
      <c r="Q171">
        <v>87081</v>
      </c>
      <c r="U171" s="3"/>
      <c r="V171" s="4" t="s">
        <v>174</v>
      </c>
      <c r="W171" s="4">
        <v>80</v>
      </c>
      <c r="X171" s="4" t="s">
        <v>311</v>
      </c>
    </row>
    <row r="172" spans="1:24" ht="30.75" thickBot="1">
      <c r="A172" s="3"/>
      <c r="B172" s="4" t="s">
        <v>174</v>
      </c>
      <c r="C172" s="4">
        <v>15149948</v>
      </c>
      <c r="D172" s="4" t="s">
        <v>311</v>
      </c>
      <c r="E172" s="13"/>
      <c r="F172" s="13">
        <f t="shared" si="11"/>
        <v>15147636</v>
      </c>
      <c r="G172" s="13">
        <f t="shared" si="12"/>
        <v>0</v>
      </c>
      <c r="H172" s="13"/>
      <c r="I172" s="13">
        <f t="shared" si="13"/>
        <v>15321644</v>
      </c>
      <c r="J172" s="13">
        <f t="shared" si="14"/>
        <v>1</v>
      </c>
      <c r="K172" s="13"/>
      <c r="L172" s="13"/>
      <c r="M172" s="13"/>
      <c r="O172">
        <f t="shared" si="10"/>
        <v>86927</v>
      </c>
      <c r="Q172">
        <v>85694</v>
      </c>
      <c r="U172" s="3"/>
      <c r="V172" s="4" t="s">
        <v>175</v>
      </c>
      <c r="W172" s="4">
        <v>21</v>
      </c>
      <c r="X172" s="4" t="s">
        <v>311</v>
      </c>
    </row>
    <row r="173" spans="1:24" ht="30.75" thickBot="1">
      <c r="A173" s="3"/>
      <c r="B173" s="4" t="s">
        <v>175</v>
      </c>
      <c r="C173" s="4">
        <v>15234563</v>
      </c>
      <c r="D173" s="4" t="s">
        <v>311</v>
      </c>
      <c r="E173" s="13"/>
      <c r="F173" s="13">
        <f t="shared" si="11"/>
        <v>15234563</v>
      </c>
      <c r="G173" s="13">
        <f t="shared" si="12"/>
        <v>1</v>
      </c>
      <c r="H173" s="13"/>
      <c r="I173" s="13">
        <f t="shared" si="13"/>
        <v>15406259</v>
      </c>
      <c r="J173" s="13">
        <f t="shared" si="14"/>
        <v>0</v>
      </c>
      <c r="K173" s="13"/>
      <c r="L173" s="13"/>
      <c r="M173" s="13"/>
      <c r="O173">
        <f t="shared" si="10"/>
        <v>84615</v>
      </c>
      <c r="Q173">
        <v>86927</v>
      </c>
      <c r="U173" s="3"/>
      <c r="V173" s="4" t="s">
        <v>176</v>
      </c>
      <c r="W173" s="4">
        <v>42</v>
      </c>
      <c r="X173" s="4" t="s">
        <v>311</v>
      </c>
    </row>
    <row r="174" spans="1:24" ht="30.75" thickBot="1">
      <c r="A174" s="3"/>
      <c r="B174" s="4" t="s">
        <v>176</v>
      </c>
      <c r="C174" s="4">
        <v>15321644</v>
      </c>
      <c r="D174" s="4" t="s">
        <v>311</v>
      </c>
      <c r="E174" s="13"/>
      <c r="F174" s="13">
        <f t="shared" si="11"/>
        <v>15319178</v>
      </c>
      <c r="G174" s="13">
        <f t="shared" si="12"/>
        <v>0</v>
      </c>
      <c r="H174" s="13"/>
      <c r="I174" s="13">
        <f t="shared" si="13"/>
        <v>15493340</v>
      </c>
      <c r="J174" s="13">
        <f t="shared" si="14"/>
        <v>0</v>
      </c>
      <c r="K174" s="13"/>
      <c r="L174" s="13"/>
      <c r="M174" s="13"/>
      <c r="O174">
        <f t="shared" si="10"/>
        <v>87081</v>
      </c>
      <c r="Q174">
        <v>84615</v>
      </c>
      <c r="U174" s="3"/>
      <c r="V174" s="4" t="s">
        <v>177</v>
      </c>
      <c r="W174" s="4">
        <v>38</v>
      </c>
      <c r="X174" s="4" t="s">
        <v>311</v>
      </c>
    </row>
    <row r="175" spans="1:24" ht="30.75" thickBot="1">
      <c r="A175" s="3"/>
      <c r="B175" s="4" t="s">
        <v>177</v>
      </c>
      <c r="C175" s="4">
        <v>15407338</v>
      </c>
      <c r="D175" s="4" t="s">
        <v>311</v>
      </c>
      <c r="E175" s="13"/>
      <c r="F175" s="13">
        <f t="shared" si="11"/>
        <v>15406259</v>
      </c>
      <c r="G175" s="13">
        <f t="shared" si="12"/>
        <v>0</v>
      </c>
      <c r="H175" s="13"/>
      <c r="I175" s="13">
        <f t="shared" si="13"/>
        <v>15579034</v>
      </c>
      <c r="J175" s="13">
        <f t="shared" si="14"/>
        <v>0</v>
      </c>
      <c r="K175" s="13"/>
      <c r="L175" s="13"/>
      <c r="M175" s="13"/>
      <c r="O175">
        <f t="shared" si="10"/>
        <v>85694</v>
      </c>
      <c r="Q175">
        <v>87081</v>
      </c>
      <c r="U175" s="3"/>
      <c r="V175" s="4" t="s">
        <v>178</v>
      </c>
      <c r="W175" s="4">
        <v>76</v>
      </c>
      <c r="X175" s="4" t="s">
        <v>311</v>
      </c>
    </row>
    <row r="176" spans="1:24" ht="30.75" thickBot="1">
      <c r="A176" s="3"/>
      <c r="B176" s="4" t="s">
        <v>178</v>
      </c>
      <c r="C176" s="4">
        <v>15494265</v>
      </c>
      <c r="D176" s="4" t="s">
        <v>311</v>
      </c>
      <c r="E176" s="13"/>
      <c r="F176" s="13">
        <f t="shared" si="11"/>
        <v>15491953</v>
      </c>
      <c r="G176" s="13">
        <f t="shared" si="12"/>
        <v>0</v>
      </c>
      <c r="H176" s="13"/>
      <c r="I176" s="13">
        <f t="shared" si="13"/>
        <v>15665961</v>
      </c>
      <c r="J176" s="13">
        <f t="shared" si="14"/>
        <v>1</v>
      </c>
      <c r="K176" s="13"/>
      <c r="L176" s="13"/>
      <c r="M176" s="13"/>
      <c r="O176">
        <f t="shared" si="10"/>
        <v>86927</v>
      </c>
      <c r="Q176">
        <v>85694</v>
      </c>
      <c r="U176" s="3"/>
      <c r="V176" s="4" t="s">
        <v>179</v>
      </c>
      <c r="W176" s="4">
        <v>20</v>
      </c>
      <c r="X176" s="4" t="s">
        <v>311</v>
      </c>
    </row>
    <row r="177" spans="1:24" ht="30.75" thickBot="1">
      <c r="A177" s="3"/>
      <c r="B177" s="4" t="s">
        <v>179</v>
      </c>
      <c r="C177" s="4">
        <v>15578880</v>
      </c>
      <c r="D177" s="4" t="s">
        <v>311</v>
      </c>
      <c r="E177" s="13"/>
      <c r="F177" s="13">
        <f t="shared" si="11"/>
        <v>15578880</v>
      </c>
      <c r="G177" s="13">
        <f t="shared" si="12"/>
        <v>1</v>
      </c>
      <c r="H177" s="13"/>
      <c r="I177" s="13">
        <f t="shared" si="13"/>
        <v>15750576</v>
      </c>
      <c r="J177" s="13">
        <f t="shared" si="14"/>
        <v>0</v>
      </c>
      <c r="K177" s="13"/>
      <c r="L177" s="13"/>
      <c r="M177" s="13"/>
      <c r="O177">
        <f t="shared" si="10"/>
        <v>84615</v>
      </c>
      <c r="Q177">
        <v>86927</v>
      </c>
      <c r="U177" s="3"/>
      <c r="V177" s="4" t="s">
        <v>180</v>
      </c>
      <c r="W177" s="4">
        <v>40</v>
      </c>
      <c r="X177" s="4" t="s">
        <v>311</v>
      </c>
    </row>
    <row r="178" spans="1:24" ht="30.75" thickBot="1">
      <c r="A178" s="3"/>
      <c r="B178" s="4" t="s">
        <v>180</v>
      </c>
      <c r="C178" s="4">
        <v>15665961</v>
      </c>
      <c r="D178" s="4" t="s">
        <v>311</v>
      </c>
      <c r="E178" s="13"/>
      <c r="F178" s="13">
        <f t="shared" si="11"/>
        <v>15663495</v>
      </c>
      <c r="G178" s="13">
        <f t="shared" si="12"/>
        <v>0</v>
      </c>
      <c r="H178" s="13"/>
      <c r="I178" s="13">
        <f t="shared" si="13"/>
        <v>15837657</v>
      </c>
      <c r="J178" s="13">
        <f t="shared" si="14"/>
        <v>0</v>
      </c>
      <c r="K178" s="13"/>
      <c r="L178" s="13"/>
      <c r="M178" s="13"/>
      <c r="O178">
        <f t="shared" si="10"/>
        <v>87081</v>
      </c>
      <c r="Q178">
        <v>84615</v>
      </c>
      <c r="U178" s="3"/>
      <c r="V178" s="4" t="s">
        <v>181</v>
      </c>
      <c r="W178" s="4">
        <v>36</v>
      </c>
      <c r="X178" s="4" t="s">
        <v>311</v>
      </c>
    </row>
    <row r="179" spans="1:24" ht="30.75" thickBot="1">
      <c r="A179" s="3"/>
      <c r="B179" s="4" t="s">
        <v>181</v>
      </c>
      <c r="C179" s="4">
        <v>15751655</v>
      </c>
      <c r="D179" s="4" t="s">
        <v>311</v>
      </c>
      <c r="E179" s="13"/>
      <c r="F179" s="13">
        <f t="shared" si="11"/>
        <v>15750576</v>
      </c>
      <c r="G179" s="13">
        <f t="shared" si="12"/>
        <v>0</v>
      </c>
      <c r="H179" s="13"/>
      <c r="I179" s="13">
        <f t="shared" si="13"/>
        <v>15923351</v>
      </c>
      <c r="J179" s="13">
        <f t="shared" si="14"/>
        <v>0</v>
      </c>
      <c r="K179" s="13"/>
      <c r="L179" s="13"/>
      <c r="M179" s="13"/>
      <c r="O179">
        <f t="shared" si="10"/>
        <v>85694</v>
      </c>
      <c r="Q179">
        <v>87081</v>
      </c>
      <c r="U179" s="3"/>
      <c r="V179" s="4" t="s">
        <v>182</v>
      </c>
      <c r="W179" s="4">
        <v>72</v>
      </c>
      <c r="X179" s="4" t="s">
        <v>311</v>
      </c>
    </row>
    <row r="180" spans="1:24" ht="30.75" thickBot="1">
      <c r="A180" s="3"/>
      <c r="B180" s="4" t="s">
        <v>182</v>
      </c>
      <c r="C180" s="4">
        <v>15838582</v>
      </c>
      <c r="D180" s="4" t="s">
        <v>311</v>
      </c>
      <c r="E180" s="13"/>
      <c r="F180" s="13">
        <f t="shared" si="11"/>
        <v>15836270</v>
      </c>
      <c r="G180" s="13">
        <f t="shared" si="12"/>
        <v>0</v>
      </c>
      <c r="H180" s="13"/>
      <c r="I180" s="13">
        <f t="shared" si="13"/>
        <v>16010278</v>
      </c>
      <c r="J180" s="13">
        <f t="shared" si="14"/>
        <v>1</v>
      </c>
      <c r="K180" s="13"/>
      <c r="L180" s="13"/>
      <c r="M180" s="13"/>
      <c r="O180">
        <f t="shared" si="10"/>
        <v>86927</v>
      </c>
      <c r="Q180">
        <v>85694</v>
      </c>
      <c r="U180" s="3"/>
      <c r="V180" s="4" t="s">
        <v>183</v>
      </c>
      <c r="W180" s="4">
        <v>19</v>
      </c>
      <c r="X180" s="4" t="s">
        <v>311</v>
      </c>
    </row>
    <row r="181" spans="1:24" ht="30.75" thickBot="1">
      <c r="A181" s="3"/>
      <c r="B181" s="4" t="s">
        <v>183</v>
      </c>
      <c r="C181" s="4">
        <v>15923197</v>
      </c>
      <c r="D181" s="4" t="s">
        <v>311</v>
      </c>
      <c r="E181" s="13"/>
      <c r="F181" s="13">
        <f t="shared" si="11"/>
        <v>15923197</v>
      </c>
      <c r="G181" s="13">
        <f t="shared" si="12"/>
        <v>1</v>
      </c>
      <c r="H181" s="13"/>
      <c r="I181" s="13">
        <f t="shared" si="13"/>
        <v>16094893</v>
      </c>
      <c r="J181" s="13">
        <f t="shared" si="14"/>
        <v>0</v>
      </c>
      <c r="K181" s="13"/>
      <c r="L181" s="13"/>
      <c r="M181" s="13"/>
      <c r="O181">
        <f t="shared" si="10"/>
        <v>84615</v>
      </c>
      <c r="Q181">
        <v>86927</v>
      </c>
      <c r="U181" s="3"/>
      <c r="V181" s="4" t="s">
        <v>184</v>
      </c>
      <c r="W181" s="4">
        <v>38</v>
      </c>
      <c r="X181" s="4" t="s">
        <v>311</v>
      </c>
    </row>
    <row r="182" spans="1:24" ht="30.75" thickBot="1">
      <c r="A182" s="3"/>
      <c r="B182" s="4" t="s">
        <v>184</v>
      </c>
      <c r="C182" s="4">
        <v>16010278</v>
      </c>
      <c r="D182" s="4" t="s">
        <v>311</v>
      </c>
      <c r="E182" s="13"/>
      <c r="F182" s="13">
        <f t="shared" si="11"/>
        <v>16007812</v>
      </c>
      <c r="G182" s="13">
        <f t="shared" si="12"/>
        <v>0</v>
      </c>
      <c r="H182" s="13"/>
      <c r="I182" s="13">
        <f t="shared" si="13"/>
        <v>16181974</v>
      </c>
      <c r="J182" s="13">
        <f t="shared" si="14"/>
        <v>0</v>
      </c>
      <c r="K182" s="13"/>
      <c r="L182" s="13"/>
      <c r="M182" s="13"/>
      <c r="O182">
        <f t="shared" si="10"/>
        <v>87081</v>
      </c>
      <c r="Q182">
        <v>84615</v>
      </c>
      <c r="U182" s="3"/>
      <c r="V182" s="4" t="s">
        <v>185</v>
      </c>
      <c r="W182" s="4">
        <v>34</v>
      </c>
      <c r="X182" s="4" t="s">
        <v>311</v>
      </c>
    </row>
    <row r="183" spans="1:24" ht="30.75" thickBot="1">
      <c r="A183" s="3"/>
      <c r="B183" s="4" t="s">
        <v>185</v>
      </c>
      <c r="C183" s="4">
        <v>16095972</v>
      </c>
      <c r="D183" s="4" t="s">
        <v>311</v>
      </c>
      <c r="E183" s="13"/>
      <c r="F183" s="13">
        <f t="shared" si="11"/>
        <v>16094893</v>
      </c>
      <c r="G183" s="13">
        <f t="shared" si="12"/>
        <v>0</v>
      </c>
      <c r="H183" s="13"/>
      <c r="I183" s="13">
        <f t="shared" si="13"/>
        <v>16267668</v>
      </c>
      <c r="J183" s="13">
        <f t="shared" si="14"/>
        <v>0</v>
      </c>
      <c r="K183" s="13"/>
      <c r="L183" s="13"/>
      <c r="M183" s="13"/>
      <c r="O183">
        <f t="shared" si="10"/>
        <v>85694</v>
      </c>
      <c r="Q183">
        <v>87081</v>
      </c>
      <c r="U183" s="3"/>
      <c r="V183" s="4" t="s">
        <v>186</v>
      </c>
      <c r="W183" s="4">
        <v>18</v>
      </c>
      <c r="X183" s="4" t="s">
        <v>311</v>
      </c>
    </row>
    <row r="184" spans="1:24" ht="30.75" thickBot="1">
      <c r="A184" s="3"/>
      <c r="B184" s="4" t="s">
        <v>186</v>
      </c>
      <c r="C184" s="4">
        <v>16267514</v>
      </c>
      <c r="D184" s="4" t="s">
        <v>311</v>
      </c>
      <c r="E184" s="13"/>
      <c r="F184" s="13">
        <f t="shared" si="11"/>
        <v>16180587</v>
      </c>
      <c r="G184" s="13">
        <f t="shared" si="12"/>
        <v>0</v>
      </c>
      <c r="H184" s="13"/>
      <c r="I184" s="13">
        <f t="shared" si="13"/>
        <v>16439210</v>
      </c>
      <c r="J184" s="13">
        <f t="shared" si="14"/>
        <v>0</v>
      </c>
      <c r="K184" s="13"/>
      <c r="L184" s="13"/>
      <c r="M184" s="13"/>
      <c r="O184">
        <f t="shared" si="10"/>
        <v>171542</v>
      </c>
      <c r="Q184">
        <v>85694</v>
      </c>
      <c r="U184" s="3"/>
      <c r="V184" s="4" t="s">
        <v>187</v>
      </c>
      <c r="W184" s="4">
        <v>36</v>
      </c>
      <c r="X184" s="4" t="s">
        <v>311</v>
      </c>
    </row>
    <row r="185" spans="1:24" ht="30.75" thickBot="1">
      <c r="A185" s="3"/>
      <c r="B185" s="4" t="s">
        <v>187</v>
      </c>
      <c r="C185" s="4">
        <v>16354595</v>
      </c>
      <c r="D185" s="4" t="s">
        <v>311</v>
      </c>
      <c r="E185" s="13"/>
      <c r="F185" s="13">
        <f t="shared" si="11"/>
        <v>16352129</v>
      </c>
      <c r="G185" s="13">
        <f t="shared" si="12"/>
        <v>0</v>
      </c>
      <c r="H185" s="13"/>
      <c r="I185" s="13">
        <f t="shared" si="13"/>
        <v>16526291</v>
      </c>
      <c r="J185" s="13">
        <f t="shared" si="14"/>
        <v>0</v>
      </c>
      <c r="K185" s="13"/>
      <c r="L185" s="13"/>
      <c r="M185" s="13"/>
      <c r="O185">
        <f t="shared" si="10"/>
        <v>87081</v>
      </c>
      <c r="Q185">
        <v>171542</v>
      </c>
      <c r="U185" s="3"/>
      <c r="V185" s="4" t="s">
        <v>188</v>
      </c>
      <c r="W185" s="4">
        <v>33</v>
      </c>
      <c r="X185" s="4" t="s">
        <v>311</v>
      </c>
    </row>
    <row r="186" spans="1:24" ht="30.75" thickBot="1">
      <c r="A186" s="3"/>
      <c r="B186" s="4" t="s">
        <v>188</v>
      </c>
      <c r="C186" s="4">
        <v>16440289</v>
      </c>
      <c r="D186" s="4" t="s">
        <v>311</v>
      </c>
      <c r="E186" s="13"/>
      <c r="F186" s="13">
        <f t="shared" si="11"/>
        <v>16439210</v>
      </c>
      <c r="G186" s="13">
        <f t="shared" si="12"/>
        <v>0</v>
      </c>
      <c r="H186" s="13"/>
      <c r="I186" s="13">
        <f t="shared" si="13"/>
        <v>16611985</v>
      </c>
      <c r="J186" s="13">
        <f t="shared" si="14"/>
        <v>0</v>
      </c>
      <c r="K186" s="13"/>
      <c r="L186" s="13"/>
      <c r="M186" s="13"/>
      <c r="O186">
        <f t="shared" si="10"/>
        <v>85694</v>
      </c>
      <c r="Q186">
        <v>87081</v>
      </c>
      <c r="U186" s="3"/>
      <c r="V186" s="4" t="s">
        <v>189</v>
      </c>
      <c r="W186" s="4">
        <v>66</v>
      </c>
      <c r="X186" s="4" t="s">
        <v>311</v>
      </c>
    </row>
    <row r="187" spans="1:24" ht="30.75" thickBot="1">
      <c r="A187" s="3"/>
      <c r="B187" s="4" t="s">
        <v>189</v>
      </c>
      <c r="C187" s="4">
        <v>16527216</v>
      </c>
      <c r="D187" s="4" t="s">
        <v>311</v>
      </c>
      <c r="E187" s="13"/>
      <c r="F187" s="13">
        <f t="shared" si="11"/>
        <v>16524904</v>
      </c>
      <c r="G187" s="13">
        <f t="shared" si="12"/>
        <v>0</v>
      </c>
      <c r="H187" s="13"/>
      <c r="I187" s="13">
        <f t="shared" si="13"/>
        <v>16698912</v>
      </c>
      <c r="J187" s="13">
        <f t="shared" si="14"/>
        <v>1</v>
      </c>
      <c r="K187" s="13"/>
      <c r="L187" s="13"/>
      <c r="M187" s="13"/>
      <c r="O187">
        <f t="shared" si="10"/>
        <v>86927</v>
      </c>
      <c r="Q187">
        <v>85694</v>
      </c>
      <c r="U187" s="3"/>
      <c r="V187" s="4" t="s">
        <v>190</v>
      </c>
      <c r="W187" s="4">
        <v>17</v>
      </c>
      <c r="X187" s="4" t="s">
        <v>311</v>
      </c>
    </row>
    <row r="188" spans="1:24" ht="30.75" thickBot="1">
      <c r="A188" s="3"/>
      <c r="B188" s="4" t="s">
        <v>190</v>
      </c>
      <c r="C188" s="4">
        <v>16611831</v>
      </c>
      <c r="D188" s="4" t="s">
        <v>311</v>
      </c>
      <c r="E188" s="13"/>
      <c r="F188" s="13">
        <f t="shared" si="11"/>
        <v>16611831</v>
      </c>
      <c r="G188" s="13">
        <f t="shared" si="12"/>
        <v>1</v>
      </c>
      <c r="H188" s="13"/>
      <c r="I188" s="13">
        <f t="shared" si="13"/>
        <v>16783527</v>
      </c>
      <c r="J188" s="13">
        <f t="shared" si="14"/>
        <v>0</v>
      </c>
      <c r="K188" s="13"/>
      <c r="L188" s="13"/>
      <c r="M188" s="13"/>
      <c r="O188">
        <f t="shared" si="10"/>
        <v>84615</v>
      </c>
      <c r="Q188">
        <v>86927</v>
      </c>
      <c r="U188" s="3"/>
      <c r="V188" s="4" t="s">
        <v>191</v>
      </c>
      <c r="W188" s="4">
        <v>34</v>
      </c>
      <c r="X188" s="4" t="s">
        <v>311</v>
      </c>
    </row>
    <row r="189" spans="1:24" ht="30.75" thickBot="1">
      <c r="A189" s="3"/>
      <c r="B189" s="4" t="s">
        <v>191</v>
      </c>
      <c r="C189" s="4">
        <v>16698912</v>
      </c>
      <c r="D189" s="4" t="s">
        <v>311</v>
      </c>
      <c r="E189" s="13"/>
      <c r="F189" s="13">
        <f t="shared" si="11"/>
        <v>16696446</v>
      </c>
      <c r="G189" s="13">
        <f t="shared" si="12"/>
        <v>0</v>
      </c>
      <c r="H189" s="13"/>
      <c r="I189" s="13">
        <f t="shared" si="13"/>
        <v>16870608</v>
      </c>
      <c r="J189" s="13">
        <f t="shared" si="14"/>
        <v>0</v>
      </c>
      <c r="K189" s="13"/>
      <c r="L189" s="13"/>
      <c r="M189" s="13"/>
      <c r="O189">
        <f t="shared" si="10"/>
        <v>87081</v>
      </c>
      <c r="Q189">
        <v>84615</v>
      </c>
      <c r="U189" s="3"/>
      <c r="V189" s="4" t="s">
        <v>192</v>
      </c>
      <c r="W189" s="4">
        <v>32</v>
      </c>
      <c r="X189" s="4" t="s">
        <v>311</v>
      </c>
    </row>
    <row r="190" spans="1:24" ht="30.75" thickBot="1">
      <c r="A190" s="3"/>
      <c r="B190" s="4" t="s">
        <v>192</v>
      </c>
      <c r="C190" s="4">
        <v>16784606</v>
      </c>
      <c r="D190" s="4" t="s">
        <v>311</v>
      </c>
      <c r="E190" s="13"/>
      <c r="F190" s="13">
        <f t="shared" si="11"/>
        <v>16783527</v>
      </c>
      <c r="G190" s="13">
        <f t="shared" si="12"/>
        <v>0</v>
      </c>
      <c r="H190" s="13"/>
      <c r="I190" s="13">
        <f t="shared" si="13"/>
        <v>16956302</v>
      </c>
      <c r="J190" s="13">
        <f t="shared" si="14"/>
        <v>0</v>
      </c>
      <c r="K190" s="13"/>
      <c r="L190" s="13"/>
      <c r="M190" s="13"/>
      <c r="O190">
        <f t="shared" si="10"/>
        <v>85694</v>
      </c>
      <c r="Q190">
        <v>87081</v>
      </c>
      <c r="U190" s="3"/>
      <c r="V190" s="4" t="s">
        <v>193</v>
      </c>
      <c r="W190" s="4">
        <v>62</v>
      </c>
      <c r="X190" s="4" t="s">
        <v>311</v>
      </c>
    </row>
    <row r="191" spans="1:24" ht="30.75" thickBot="1">
      <c r="A191" s="3"/>
      <c r="B191" s="4" t="s">
        <v>193</v>
      </c>
      <c r="C191" s="4">
        <v>16871533</v>
      </c>
      <c r="D191" s="4" t="s">
        <v>311</v>
      </c>
      <c r="E191" s="13"/>
      <c r="F191" s="13">
        <f t="shared" si="11"/>
        <v>16869221</v>
      </c>
      <c r="G191" s="13">
        <f t="shared" si="12"/>
        <v>0</v>
      </c>
      <c r="H191" s="13"/>
      <c r="I191" s="13">
        <f t="shared" si="13"/>
        <v>17043229</v>
      </c>
      <c r="J191" s="13">
        <f t="shared" si="14"/>
        <v>1</v>
      </c>
      <c r="K191" s="13"/>
      <c r="L191" s="13"/>
      <c r="M191" s="13"/>
      <c r="O191">
        <f t="shared" si="10"/>
        <v>86927</v>
      </c>
      <c r="Q191">
        <v>85694</v>
      </c>
      <c r="U191" s="3"/>
      <c r="V191" s="4" t="s">
        <v>194</v>
      </c>
      <c r="W191" s="4">
        <v>16</v>
      </c>
      <c r="X191" s="4" t="s">
        <v>311</v>
      </c>
    </row>
    <row r="192" spans="1:24" ht="30.75" thickBot="1">
      <c r="A192" s="3"/>
      <c r="B192" s="4" t="s">
        <v>194</v>
      </c>
      <c r="C192" s="4">
        <v>16956148</v>
      </c>
      <c r="D192" s="4" t="s">
        <v>311</v>
      </c>
      <c r="E192" s="13"/>
      <c r="F192" s="13">
        <f t="shared" si="11"/>
        <v>16956148</v>
      </c>
      <c r="G192" s="13">
        <f t="shared" si="12"/>
        <v>1</v>
      </c>
      <c r="H192" s="13"/>
      <c r="I192" s="13">
        <f t="shared" si="13"/>
        <v>17127844</v>
      </c>
      <c r="J192" s="13">
        <f t="shared" si="14"/>
        <v>0</v>
      </c>
      <c r="K192" s="13"/>
      <c r="L192" s="13"/>
      <c r="M192" s="13"/>
      <c r="O192">
        <f t="shared" si="10"/>
        <v>84615</v>
      </c>
      <c r="Q192">
        <v>86927</v>
      </c>
      <c r="U192" s="3"/>
      <c r="V192" s="4" t="s">
        <v>195</v>
      </c>
      <c r="W192" s="4">
        <v>32</v>
      </c>
      <c r="X192" s="4" t="s">
        <v>311</v>
      </c>
    </row>
    <row r="193" spans="1:24" ht="30.75" thickBot="1">
      <c r="A193" s="3"/>
      <c r="B193" s="4" t="s">
        <v>195</v>
      </c>
      <c r="C193" s="4">
        <v>17043229</v>
      </c>
      <c r="D193" s="4" t="s">
        <v>311</v>
      </c>
      <c r="E193" s="13"/>
      <c r="F193" s="13">
        <f t="shared" si="11"/>
        <v>17040763</v>
      </c>
      <c r="G193" s="13">
        <f t="shared" si="12"/>
        <v>0</v>
      </c>
      <c r="H193" s="13"/>
      <c r="I193" s="13">
        <f t="shared" si="13"/>
        <v>17214925</v>
      </c>
      <c r="J193" s="13">
        <f t="shared" si="14"/>
        <v>0</v>
      </c>
      <c r="K193" s="13"/>
      <c r="L193" s="13"/>
      <c r="M193" s="13"/>
      <c r="O193">
        <f t="shared" si="10"/>
        <v>87081</v>
      </c>
      <c r="Q193">
        <v>84615</v>
      </c>
      <c r="U193" s="3"/>
      <c r="V193" s="4" t="s">
        <v>196</v>
      </c>
      <c r="W193" s="4">
        <v>29</v>
      </c>
      <c r="X193" s="4" t="s">
        <v>311</v>
      </c>
    </row>
    <row r="194" spans="1:24" ht="30.75" thickBot="1">
      <c r="A194" s="3"/>
      <c r="B194" s="4" t="s">
        <v>196</v>
      </c>
      <c r="C194" s="4">
        <v>17128923</v>
      </c>
      <c r="D194" s="4" t="s">
        <v>311</v>
      </c>
      <c r="E194" s="13"/>
      <c r="F194" s="13">
        <f t="shared" si="11"/>
        <v>17127844</v>
      </c>
      <c r="G194" s="13">
        <f t="shared" si="12"/>
        <v>0</v>
      </c>
      <c r="H194" s="13"/>
      <c r="I194" s="13">
        <f t="shared" si="13"/>
        <v>17300619</v>
      </c>
      <c r="J194" s="13">
        <f t="shared" si="14"/>
        <v>0</v>
      </c>
      <c r="K194" s="13"/>
      <c r="L194" s="13"/>
      <c r="M194" s="13"/>
      <c r="O194">
        <f t="shared" si="10"/>
        <v>85694</v>
      </c>
      <c r="Q194">
        <v>87081</v>
      </c>
      <c r="U194" s="3"/>
      <c r="V194" s="4" t="s">
        <v>197</v>
      </c>
      <c r="W194" s="4">
        <v>58</v>
      </c>
      <c r="X194" s="4" t="s">
        <v>311</v>
      </c>
    </row>
    <row r="195" spans="1:24" ht="30.75" thickBot="1">
      <c r="A195" s="3"/>
      <c r="B195" s="4" t="s">
        <v>197</v>
      </c>
      <c r="C195" s="4">
        <v>17215850</v>
      </c>
      <c r="D195" s="4" t="s">
        <v>311</v>
      </c>
      <c r="E195" s="13"/>
      <c r="F195" s="13">
        <f t="shared" si="11"/>
        <v>17213538</v>
      </c>
      <c r="G195" s="13">
        <f t="shared" si="12"/>
        <v>0</v>
      </c>
      <c r="H195" s="13"/>
      <c r="I195" s="13">
        <f t="shared" si="13"/>
        <v>17387546</v>
      </c>
      <c r="J195" s="13">
        <f t="shared" si="14"/>
        <v>1</v>
      </c>
      <c r="K195" s="13"/>
      <c r="L195" s="13"/>
      <c r="M195" s="13"/>
      <c r="O195">
        <f t="shared" si="10"/>
        <v>86927</v>
      </c>
      <c r="Q195">
        <v>85694</v>
      </c>
      <c r="U195" s="3"/>
      <c r="V195" s="4" t="s">
        <v>198</v>
      </c>
      <c r="W195" s="4">
        <v>15</v>
      </c>
      <c r="X195" s="4" t="s">
        <v>311</v>
      </c>
    </row>
    <row r="196" spans="1:24" ht="30.75" thickBot="1">
      <c r="A196" s="3"/>
      <c r="B196" s="4" t="s">
        <v>198</v>
      </c>
      <c r="C196" s="4">
        <v>17300465</v>
      </c>
      <c r="D196" s="4" t="s">
        <v>311</v>
      </c>
      <c r="E196" s="13"/>
      <c r="F196" s="13">
        <f t="shared" si="11"/>
        <v>17300465</v>
      </c>
      <c r="G196" s="13">
        <f t="shared" si="12"/>
        <v>1</v>
      </c>
      <c r="H196" s="13"/>
      <c r="I196" s="13">
        <f t="shared" si="13"/>
        <v>17472161</v>
      </c>
      <c r="J196" s="13">
        <f t="shared" si="14"/>
        <v>0</v>
      </c>
      <c r="K196" s="13"/>
      <c r="L196" s="13"/>
      <c r="M196" s="13"/>
      <c r="O196">
        <f t="shared" ref="O196:O258" si="15">C196-C195</f>
        <v>84615</v>
      </c>
      <c r="Q196">
        <v>86927</v>
      </c>
      <c r="U196" s="3"/>
      <c r="V196" s="4" t="s">
        <v>199</v>
      </c>
      <c r="W196" s="4">
        <v>30</v>
      </c>
      <c r="X196" s="4" t="s">
        <v>311</v>
      </c>
    </row>
    <row r="197" spans="1:24" ht="30.75" thickBot="1">
      <c r="A197" s="3"/>
      <c r="B197" s="4" t="s">
        <v>199</v>
      </c>
      <c r="C197" s="4">
        <v>17387546</v>
      </c>
      <c r="D197" s="4" t="s">
        <v>311</v>
      </c>
      <c r="E197" s="13"/>
      <c r="F197" s="13">
        <f t="shared" si="11"/>
        <v>17385080</v>
      </c>
      <c r="G197" s="13">
        <f t="shared" si="12"/>
        <v>0</v>
      </c>
      <c r="H197" s="13"/>
      <c r="I197" s="13">
        <f t="shared" si="13"/>
        <v>17559242</v>
      </c>
      <c r="J197" s="13">
        <f t="shared" si="14"/>
        <v>0</v>
      </c>
      <c r="K197" s="13"/>
      <c r="L197" s="13"/>
      <c r="M197" s="13"/>
      <c r="O197">
        <f t="shared" si="15"/>
        <v>87081</v>
      </c>
      <c r="Q197">
        <v>84615</v>
      </c>
      <c r="U197" s="3"/>
      <c r="V197" s="4" t="s">
        <v>200</v>
      </c>
      <c r="W197" s="4">
        <v>28</v>
      </c>
      <c r="X197" s="4" t="s">
        <v>311</v>
      </c>
    </row>
    <row r="198" spans="1:24" ht="30.75" thickBot="1">
      <c r="A198" s="3"/>
      <c r="B198" s="4" t="s">
        <v>200</v>
      </c>
      <c r="C198" s="4">
        <v>17473240</v>
      </c>
      <c r="D198" s="4" t="s">
        <v>311</v>
      </c>
      <c r="E198" s="13"/>
      <c r="F198" s="13">
        <f t="shared" ref="F198:F258" si="16">C197+$C$4</f>
        <v>17472161</v>
      </c>
      <c r="G198" s="13">
        <f t="shared" ref="G198:G258" si="17">COUNTIF($C:$C, F198)</f>
        <v>0</v>
      </c>
      <c r="H198" s="13"/>
      <c r="I198" s="13">
        <f t="shared" ref="I198:I258" si="18">C198+$C$5</f>
        <v>17644936</v>
      </c>
      <c r="J198" s="13">
        <f t="shared" si="14"/>
        <v>0</v>
      </c>
      <c r="K198" s="13"/>
      <c r="L198" s="13"/>
      <c r="M198" s="13"/>
      <c r="O198">
        <f t="shared" si="15"/>
        <v>85694</v>
      </c>
      <c r="Q198">
        <v>87081</v>
      </c>
      <c r="U198" s="3"/>
      <c r="V198" s="4" t="s">
        <v>201</v>
      </c>
      <c r="W198" s="4">
        <v>54</v>
      </c>
      <c r="X198" s="4" t="s">
        <v>311</v>
      </c>
    </row>
    <row r="199" spans="1:24" ht="30.75" thickBot="1">
      <c r="A199" s="3"/>
      <c r="B199" s="4" t="s">
        <v>201</v>
      </c>
      <c r="C199" s="4">
        <v>17560167</v>
      </c>
      <c r="D199" s="4" t="s">
        <v>311</v>
      </c>
      <c r="E199" s="13"/>
      <c r="F199" s="13">
        <f t="shared" si="16"/>
        <v>17557855</v>
      </c>
      <c r="G199" s="13">
        <f t="shared" si="17"/>
        <v>0</v>
      </c>
      <c r="H199" s="13"/>
      <c r="I199" s="13">
        <f t="shared" si="18"/>
        <v>17731863</v>
      </c>
      <c r="J199" s="13">
        <f t="shared" ref="J199:J258" si="19">COUNTIF($C:$C, I199)</f>
        <v>1</v>
      </c>
      <c r="K199" s="13"/>
      <c r="L199" s="13"/>
      <c r="M199" s="13"/>
      <c r="O199">
        <f t="shared" si="15"/>
        <v>86927</v>
      </c>
      <c r="Q199">
        <v>85694</v>
      </c>
      <c r="U199" s="3"/>
      <c r="V199" s="4" t="s">
        <v>202</v>
      </c>
      <c r="W199" s="4">
        <v>14</v>
      </c>
      <c r="X199" s="4" t="s">
        <v>311</v>
      </c>
    </row>
    <row r="200" spans="1:24" ht="30.75" thickBot="1">
      <c r="A200" s="3"/>
      <c r="B200" s="4" t="s">
        <v>202</v>
      </c>
      <c r="C200" s="4">
        <v>17644782</v>
      </c>
      <c r="D200" s="4" t="s">
        <v>311</v>
      </c>
      <c r="E200" s="13"/>
      <c r="F200" s="13">
        <f t="shared" si="16"/>
        <v>17644782</v>
      </c>
      <c r="G200" s="13">
        <f t="shared" si="17"/>
        <v>1</v>
      </c>
      <c r="H200" s="13"/>
      <c r="I200" s="13">
        <f t="shared" si="18"/>
        <v>17816478</v>
      </c>
      <c r="J200" s="13">
        <f t="shared" si="19"/>
        <v>0</v>
      </c>
      <c r="K200" s="13"/>
      <c r="L200" s="13"/>
      <c r="M200" s="13"/>
      <c r="O200">
        <f t="shared" si="15"/>
        <v>84615</v>
      </c>
      <c r="Q200">
        <v>86927</v>
      </c>
      <c r="U200" s="3"/>
      <c r="V200" s="4" t="s">
        <v>203</v>
      </c>
      <c r="W200" s="4">
        <v>28</v>
      </c>
      <c r="X200" s="4" t="s">
        <v>311</v>
      </c>
    </row>
    <row r="201" spans="1:24" ht="30.75" thickBot="1">
      <c r="A201" s="3"/>
      <c r="B201" s="4" t="s">
        <v>203</v>
      </c>
      <c r="C201" s="4">
        <v>17731863</v>
      </c>
      <c r="D201" s="4" t="s">
        <v>311</v>
      </c>
      <c r="E201" s="13"/>
      <c r="F201" s="13">
        <f t="shared" si="16"/>
        <v>17729397</v>
      </c>
      <c r="G201" s="13">
        <f t="shared" si="17"/>
        <v>0</v>
      </c>
      <c r="H201" s="13"/>
      <c r="I201" s="13">
        <f t="shared" si="18"/>
        <v>17903559</v>
      </c>
      <c r="J201" s="13">
        <f t="shared" si="19"/>
        <v>0</v>
      </c>
      <c r="K201" s="13"/>
      <c r="L201" s="13"/>
      <c r="M201" s="13"/>
      <c r="O201">
        <f t="shared" si="15"/>
        <v>87081</v>
      </c>
      <c r="Q201">
        <v>84615</v>
      </c>
      <c r="U201" s="3"/>
      <c r="V201" s="4" t="s">
        <v>204</v>
      </c>
      <c r="W201" s="4">
        <v>25</v>
      </c>
      <c r="X201" s="4" t="s">
        <v>311</v>
      </c>
    </row>
    <row r="202" spans="1:24" ht="30.75" thickBot="1">
      <c r="A202" s="3"/>
      <c r="B202" s="4" t="s">
        <v>204</v>
      </c>
      <c r="C202" s="4">
        <v>17817557</v>
      </c>
      <c r="D202" s="4" t="s">
        <v>311</v>
      </c>
      <c r="E202" s="13"/>
      <c r="F202" s="13">
        <f t="shared" si="16"/>
        <v>17816478</v>
      </c>
      <c r="G202" s="13">
        <f t="shared" si="17"/>
        <v>0</v>
      </c>
      <c r="H202" s="13"/>
      <c r="I202" s="13">
        <f t="shared" si="18"/>
        <v>17989253</v>
      </c>
      <c r="J202" s="13">
        <f t="shared" si="19"/>
        <v>0</v>
      </c>
      <c r="K202" s="13"/>
      <c r="L202" s="13"/>
      <c r="M202" s="13"/>
      <c r="O202">
        <f t="shared" si="15"/>
        <v>85694</v>
      </c>
      <c r="Q202">
        <v>87081</v>
      </c>
      <c r="U202" s="3"/>
      <c r="V202" s="4" t="s">
        <v>205</v>
      </c>
      <c r="W202" s="4">
        <v>50</v>
      </c>
      <c r="X202" s="4" t="s">
        <v>311</v>
      </c>
    </row>
    <row r="203" spans="1:24" ht="30.75" thickBot="1">
      <c r="A203" s="3"/>
      <c r="B203" s="4" t="s">
        <v>205</v>
      </c>
      <c r="C203" s="4">
        <v>17904484</v>
      </c>
      <c r="D203" s="4" t="s">
        <v>311</v>
      </c>
      <c r="E203" s="13"/>
      <c r="F203" s="13">
        <f t="shared" si="16"/>
        <v>17902172</v>
      </c>
      <c r="G203" s="13">
        <f t="shared" si="17"/>
        <v>0</v>
      </c>
      <c r="H203" s="13"/>
      <c r="I203" s="13">
        <f t="shared" si="18"/>
        <v>18076180</v>
      </c>
      <c r="J203" s="13">
        <f t="shared" si="19"/>
        <v>1</v>
      </c>
      <c r="K203" s="13"/>
      <c r="L203" s="13"/>
      <c r="M203" s="13"/>
      <c r="O203">
        <f t="shared" si="15"/>
        <v>86927</v>
      </c>
      <c r="Q203">
        <v>85694</v>
      </c>
      <c r="U203" s="3"/>
      <c r="V203" s="4" t="s">
        <v>206</v>
      </c>
      <c r="W203" s="4">
        <v>13</v>
      </c>
      <c r="X203" s="4" t="s">
        <v>311</v>
      </c>
    </row>
    <row r="204" spans="1:24" ht="30.75" thickBot="1">
      <c r="A204" s="3"/>
      <c r="B204" s="4" t="s">
        <v>206</v>
      </c>
      <c r="C204" s="4">
        <v>17989099</v>
      </c>
      <c r="D204" s="4" t="s">
        <v>311</v>
      </c>
      <c r="E204" s="13"/>
      <c r="F204" s="13">
        <f t="shared" si="16"/>
        <v>17989099</v>
      </c>
      <c r="G204" s="13">
        <f t="shared" si="17"/>
        <v>1</v>
      </c>
      <c r="H204" s="13"/>
      <c r="I204" s="13">
        <f t="shared" si="18"/>
        <v>18160795</v>
      </c>
      <c r="J204" s="13">
        <f t="shared" si="19"/>
        <v>0</v>
      </c>
      <c r="K204" s="13"/>
      <c r="L204" s="13"/>
      <c r="M204" s="13"/>
      <c r="O204">
        <f t="shared" si="15"/>
        <v>84615</v>
      </c>
      <c r="Q204">
        <v>86927</v>
      </c>
      <c r="U204" s="3"/>
      <c r="V204" s="4" t="s">
        <v>207</v>
      </c>
      <c r="W204" s="4">
        <v>26</v>
      </c>
      <c r="X204" s="4" t="s">
        <v>311</v>
      </c>
    </row>
    <row r="205" spans="1:24" ht="30.75" thickBot="1">
      <c r="A205" s="3"/>
      <c r="B205" s="4" t="s">
        <v>207</v>
      </c>
      <c r="C205" s="4">
        <v>18076180</v>
      </c>
      <c r="D205" s="4" t="s">
        <v>311</v>
      </c>
      <c r="E205" s="13"/>
      <c r="F205" s="13">
        <f t="shared" si="16"/>
        <v>18073714</v>
      </c>
      <c r="G205" s="13">
        <f t="shared" si="17"/>
        <v>0</v>
      </c>
      <c r="H205" s="13"/>
      <c r="I205" s="13">
        <f t="shared" si="18"/>
        <v>18247876</v>
      </c>
      <c r="J205" s="13">
        <f t="shared" si="19"/>
        <v>0</v>
      </c>
      <c r="K205" s="13"/>
      <c r="L205" s="13"/>
      <c r="M205" s="13"/>
      <c r="O205">
        <f t="shared" si="15"/>
        <v>87081</v>
      </c>
      <c r="Q205">
        <v>84615</v>
      </c>
      <c r="U205" s="3"/>
      <c r="V205" s="4" t="s">
        <v>208</v>
      </c>
      <c r="W205" s="4">
        <v>23</v>
      </c>
      <c r="X205" s="4" t="s">
        <v>311</v>
      </c>
    </row>
    <row r="206" spans="1:24" ht="30.75" thickBot="1">
      <c r="A206" s="3"/>
      <c r="B206" s="4" t="s">
        <v>208</v>
      </c>
      <c r="C206" s="4">
        <v>18161874</v>
      </c>
      <c r="D206" s="4" t="s">
        <v>311</v>
      </c>
      <c r="E206" s="13"/>
      <c r="F206" s="13">
        <f t="shared" si="16"/>
        <v>18160795</v>
      </c>
      <c r="G206" s="13">
        <f t="shared" si="17"/>
        <v>0</v>
      </c>
      <c r="H206" s="13"/>
      <c r="I206" s="13">
        <f t="shared" si="18"/>
        <v>18333570</v>
      </c>
      <c r="J206" s="13">
        <f t="shared" si="19"/>
        <v>0</v>
      </c>
      <c r="K206" s="13"/>
      <c r="L206" s="13"/>
      <c r="M206" s="13"/>
      <c r="O206">
        <f t="shared" si="15"/>
        <v>85694</v>
      </c>
      <c r="Q206">
        <v>87081</v>
      </c>
      <c r="U206" s="3"/>
      <c r="V206" s="4" t="s">
        <v>209</v>
      </c>
      <c r="W206" s="4">
        <v>46</v>
      </c>
      <c r="X206" s="4" t="s">
        <v>311</v>
      </c>
    </row>
    <row r="207" spans="1:24" ht="30.75" thickBot="1">
      <c r="A207" s="3"/>
      <c r="B207" s="4" t="s">
        <v>209</v>
      </c>
      <c r="C207" s="4">
        <v>18248801</v>
      </c>
      <c r="D207" s="4" t="s">
        <v>311</v>
      </c>
      <c r="E207" s="13"/>
      <c r="F207" s="13">
        <f t="shared" si="16"/>
        <v>18246489</v>
      </c>
      <c r="G207" s="13">
        <f t="shared" si="17"/>
        <v>0</v>
      </c>
      <c r="H207" s="13"/>
      <c r="I207" s="13">
        <f t="shared" si="18"/>
        <v>18420497</v>
      </c>
      <c r="J207" s="13">
        <f t="shared" si="19"/>
        <v>1</v>
      </c>
      <c r="K207" s="13"/>
      <c r="L207" s="13"/>
      <c r="M207" s="13"/>
      <c r="O207">
        <f t="shared" si="15"/>
        <v>86927</v>
      </c>
      <c r="Q207">
        <v>85694</v>
      </c>
      <c r="U207" s="3"/>
      <c r="V207" s="4" t="s">
        <v>210</v>
      </c>
      <c r="W207" s="4">
        <v>12</v>
      </c>
      <c r="X207" s="4" t="s">
        <v>311</v>
      </c>
    </row>
    <row r="208" spans="1:24" ht="30.75" thickBot="1">
      <c r="A208" s="3"/>
      <c r="B208" s="4" t="s">
        <v>210</v>
      </c>
      <c r="C208" s="4">
        <v>18333416</v>
      </c>
      <c r="D208" s="4" t="s">
        <v>311</v>
      </c>
      <c r="E208" s="13"/>
      <c r="F208" s="13">
        <f t="shared" si="16"/>
        <v>18333416</v>
      </c>
      <c r="G208" s="13">
        <f t="shared" si="17"/>
        <v>1</v>
      </c>
      <c r="H208" s="13"/>
      <c r="I208" s="13">
        <f t="shared" si="18"/>
        <v>18505112</v>
      </c>
      <c r="J208" s="13">
        <f t="shared" si="19"/>
        <v>0</v>
      </c>
      <c r="K208" s="13"/>
      <c r="L208" s="13"/>
      <c r="M208" s="13"/>
      <c r="O208">
        <f t="shared" si="15"/>
        <v>84615</v>
      </c>
      <c r="Q208">
        <v>86927</v>
      </c>
      <c r="U208" s="3"/>
      <c r="V208" s="4" t="s">
        <v>211</v>
      </c>
      <c r="W208" s="4">
        <v>24</v>
      </c>
      <c r="X208" s="4" t="s">
        <v>311</v>
      </c>
    </row>
    <row r="209" spans="1:24" ht="30.75" thickBot="1">
      <c r="A209" s="3"/>
      <c r="B209" s="4" t="s">
        <v>211</v>
      </c>
      <c r="C209" s="4">
        <v>18420497</v>
      </c>
      <c r="D209" s="4" t="s">
        <v>311</v>
      </c>
      <c r="E209" s="13"/>
      <c r="F209" s="13">
        <f t="shared" si="16"/>
        <v>18418031</v>
      </c>
      <c r="G209" s="13">
        <f t="shared" si="17"/>
        <v>0</v>
      </c>
      <c r="H209" s="13"/>
      <c r="I209" s="13">
        <f t="shared" si="18"/>
        <v>18592193</v>
      </c>
      <c r="J209" s="13">
        <f t="shared" si="19"/>
        <v>0</v>
      </c>
      <c r="K209" s="13"/>
      <c r="L209" s="13"/>
      <c r="M209" s="13"/>
      <c r="O209">
        <f t="shared" si="15"/>
        <v>87081</v>
      </c>
      <c r="Q209">
        <v>84615</v>
      </c>
      <c r="U209" s="3"/>
      <c r="V209" s="4" t="s">
        <v>212</v>
      </c>
      <c r="W209" s="4">
        <v>45</v>
      </c>
      <c r="X209" s="4" t="s">
        <v>311</v>
      </c>
    </row>
    <row r="210" spans="1:24" ht="30.75" thickBot="1">
      <c r="A210" s="3"/>
      <c r="B210" s="4" t="s">
        <v>212</v>
      </c>
      <c r="C210" s="4">
        <v>18593118</v>
      </c>
      <c r="D210" s="4" t="s">
        <v>311</v>
      </c>
      <c r="E210" s="13"/>
      <c r="F210" s="13">
        <f t="shared" si="16"/>
        <v>18505112</v>
      </c>
      <c r="G210" s="13">
        <f t="shared" si="17"/>
        <v>0</v>
      </c>
      <c r="H210" s="13"/>
      <c r="I210" s="13">
        <f t="shared" si="18"/>
        <v>18764814</v>
      </c>
      <c r="J210" s="13">
        <f t="shared" si="19"/>
        <v>1</v>
      </c>
      <c r="K210" s="13"/>
      <c r="L210" s="13"/>
      <c r="M210" s="13"/>
      <c r="O210">
        <f t="shared" si="15"/>
        <v>172621</v>
      </c>
      <c r="Q210">
        <v>87081</v>
      </c>
      <c r="U210" s="3"/>
      <c r="V210" s="4" t="s">
        <v>213</v>
      </c>
      <c r="W210" s="4">
        <v>11</v>
      </c>
      <c r="X210" s="4" t="s">
        <v>311</v>
      </c>
    </row>
    <row r="211" spans="1:24" ht="30.75" thickBot="1">
      <c r="A211" s="3"/>
      <c r="B211" s="4" t="s">
        <v>213</v>
      </c>
      <c r="C211" s="4">
        <v>18677733</v>
      </c>
      <c r="D211" s="4" t="s">
        <v>311</v>
      </c>
      <c r="E211" s="13"/>
      <c r="F211" s="13">
        <f t="shared" si="16"/>
        <v>18677733</v>
      </c>
      <c r="G211" s="13">
        <f t="shared" si="17"/>
        <v>1</v>
      </c>
      <c r="H211" s="13"/>
      <c r="I211" s="13">
        <f t="shared" si="18"/>
        <v>18849429</v>
      </c>
      <c r="J211" s="13">
        <f t="shared" si="19"/>
        <v>0</v>
      </c>
      <c r="K211" s="13"/>
      <c r="L211" s="13"/>
      <c r="M211" s="13"/>
      <c r="O211">
        <f t="shared" si="15"/>
        <v>84615</v>
      </c>
      <c r="Q211">
        <v>172621</v>
      </c>
      <c r="U211" s="3"/>
      <c r="V211" s="4" t="s">
        <v>214</v>
      </c>
      <c r="W211" s="4">
        <v>23</v>
      </c>
      <c r="X211" s="4" t="s">
        <v>311</v>
      </c>
    </row>
    <row r="212" spans="1:24" ht="30.75" thickBot="1">
      <c r="A212" s="3"/>
      <c r="B212" s="4" t="s">
        <v>214</v>
      </c>
      <c r="C212" s="4">
        <v>18764814</v>
      </c>
      <c r="D212" s="4" t="s">
        <v>311</v>
      </c>
      <c r="E212" s="13"/>
      <c r="F212" s="13">
        <f t="shared" si="16"/>
        <v>18762348</v>
      </c>
      <c r="G212" s="13">
        <f t="shared" si="17"/>
        <v>0</v>
      </c>
      <c r="H212" s="13"/>
      <c r="I212" s="13">
        <f t="shared" si="18"/>
        <v>18936510</v>
      </c>
      <c r="J212" s="13">
        <f t="shared" si="19"/>
        <v>0</v>
      </c>
      <c r="K212" s="13"/>
      <c r="L212" s="13"/>
      <c r="M212" s="13"/>
      <c r="O212">
        <f t="shared" si="15"/>
        <v>87081</v>
      </c>
      <c r="Q212">
        <v>84615</v>
      </c>
      <c r="U212" s="3"/>
      <c r="V212" s="4" t="s">
        <v>215</v>
      </c>
      <c r="W212" s="4">
        <v>20</v>
      </c>
      <c r="X212" s="4" t="s">
        <v>311</v>
      </c>
    </row>
    <row r="213" spans="1:24" ht="30.75" thickBot="1">
      <c r="A213" s="3"/>
      <c r="B213" s="4" t="s">
        <v>215</v>
      </c>
      <c r="C213" s="4">
        <v>18850508</v>
      </c>
      <c r="D213" s="4" t="s">
        <v>311</v>
      </c>
      <c r="E213" s="13"/>
      <c r="F213" s="13">
        <f t="shared" si="16"/>
        <v>18849429</v>
      </c>
      <c r="G213" s="13">
        <f t="shared" si="17"/>
        <v>0</v>
      </c>
      <c r="H213" s="13"/>
      <c r="I213" s="13">
        <f t="shared" si="18"/>
        <v>19022204</v>
      </c>
      <c r="J213" s="13">
        <f t="shared" si="19"/>
        <v>0</v>
      </c>
      <c r="K213" s="13"/>
      <c r="L213" s="13"/>
      <c r="M213" s="13"/>
      <c r="O213">
        <f t="shared" si="15"/>
        <v>85694</v>
      </c>
      <c r="Q213">
        <v>87081</v>
      </c>
      <c r="U213" s="3"/>
      <c r="V213" s="4" t="s">
        <v>216</v>
      </c>
      <c r="W213" s="4">
        <v>40</v>
      </c>
      <c r="X213" s="4" t="s">
        <v>311</v>
      </c>
    </row>
    <row r="214" spans="1:24" ht="30.75" thickBot="1">
      <c r="A214" s="3"/>
      <c r="B214" s="4" t="s">
        <v>216</v>
      </c>
      <c r="C214" s="4">
        <v>18937435</v>
      </c>
      <c r="D214" s="4" t="s">
        <v>311</v>
      </c>
      <c r="E214" s="13"/>
      <c r="F214" s="13">
        <f t="shared" si="16"/>
        <v>18935123</v>
      </c>
      <c r="G214" s="13">
        <f t="shared" si="17"/>
        <v>0</v>
      </c>
      <c r="H214" s="13"/>
      <c r="I214" s="13">
        <f t="shared" si="18"/>
        <v>19109131</v>
      </c>
      <c r="J214" s="13">
        <f t="shared" si="19"/>
        <v>1</v>
      </c>
      <c r="K214" s="13"/>
      <c r="L214" s="13"/>
      <c r="M214" s="13"/>
      <c r="O214">
        <f t="shared" si="15"/>
        <v>86927</v>
      </c>
      <c r="Q214">
        <v>85694</v>
      </c>
      <c r="U214" s="3"/>
      <c r="V214" s="4" t="s">
        <v>217</v>
      </c>
      <c r="W214" s="4">
        <v>22</v>
      </c>
      <c r="X214" s="4" t="s">
        <v>311</v>
      </c>
    </row>
    <row r="215" spans="1:24" ht="30.75" thickBot="1">
      <c r="A215" s="3"/>
      <c r="B215" s="4" t="s">
        <v>217</v>
      </c>
      <c r="C215" s="4">
        <v>19109131</v>
      </c>
      <c r="D215" s="4" t="s">
        <v>311</v>
      </c>
      <c r="E215" s="13"/>
      <c r="F215" s="13">
        <f t="shared" si="16"/>
        <v>19022050</v>
      </c>
      <c r="G215" s="13">
        <f t="shared" si="17"/>
        <v>0</v>
      </c>
      <c r="H215" s="13"/>
      <c r="I215" s="13">
        <f t="shared" si="18"/>
        <v>19280827</v>
      </c>
      <c r="J215" s="13">
        <f t="shared" si="19"/>
        <v>0</v>
      </c>
      <c r="K215" s="13"/>
      <c r="L215" s="13"/>
      <c r="M215" s="13"/>
      <c r="O215">
        <f t="shared" si="15"/>
        <v>171696</v>
      </c>
      <c r="Q215">
        <v>86927</v>
      </c>
      <c r="U215" s="3"/>
      <c r="V215" s="4" t="s">
        <v>218</v>
      </c>
      <c r="W215" s="4">
        <v>20</v>
      </c>
      <c r="X215" s="4" t="s">
        <v>311</v>
      </c>
    </row>
    <row r="216" spans="1:24" ht="30.75" thickBot="1">
      <c r="A216" s="3"/>
      <c r="B216" s="4" t="s">
        <v>218</v>
      </c>
      <c r="C216" s="4">
        <v>19194825</v>
      </c>
      <c r="D216" s="4" t="s">
        <v>311</v>
      </c>
      <c r="E216" s="13"/>
      <c r="F216" s="13">
        <f t="shared" si="16"/>
        <v>19193746</v>
      </c>
      <c r="G216" s="13">
        <f t="shared" si="17"/>
        <v>0</v>
      </c>
      <c r="H216" s="13"/>
      <c r="I216" s="13">
        <f t="shared" si="18"/>
        <v>19366521</v>
      </c>
      <c r="J216" s="13">
        <f t="shared" si="19"/>
        <v>0</v>
      </c>
      <c r="K216" s="13"/>
      <c r="L216" s="13"/>
      <c r="M216" s="13"/>
      <c r="O216">
        <f t="shared" si="15"/>
        <v>85694</v>
      </c>
      <c r="Q216">
        <v>171696</v>
      </c>
      <c r="U216" s="3"/>
      <c r="V216" s="4" t="s">
        <v>219</v>
      </c>
      <c r="W216" s="4">
        <v>39</v>
      </c>
      <c r="X216" s="4" t="s">
        <v>311</v>
      </c>
    </row>
    <row r="217" spans="1:24" ht="30.75" thickBot="1">
      <c r="A217" s="3"/>
      <c r="B217" s="4" t="s">
        <v>219</v>
      </c>
      <c r="C217" s="4">
        <v>19281752</v>
      </c>
      <c r="D217" s="4" t="s">
        <v>311</v>
      </c>
      <c r="E217" s="13"/>
      <c r="F217" s="13">
        <f t="shared" si="16"/>
        <v>19279440</v>
      </c>
      <c r="G217" s="13">
        <f t="shared" si="17"/>
        <v>0</v>
      </c>
      <c r="H217" s="13"/>
      <c r="I217" s="13">
        <f t="shared" si="18"/>
        <v>19453448</v>
      </c>
      <c r="J217" s="13">
        <f t="shared" si="19"/>
        <v>1</v>
      </c>
      <c r="K217" s="13"/>
      <c r="L217" s="13"/>
      <c r="M217" s="13"/>
      <c r="O217">
        <f t="shared" si="15"/>
        <v>86927</v>
      </c>
      <c r="Q217">
        <v>85694</v>
      </c>
      <c r="U217" s="3"/>
      <c r="V217" s="4" t="s">
        <v>220</v>
      </c>
      <c r="W217" s="4">
        <v>10</v>
      </c>
      <c r="X217" s="4" t="s">
        <v>311</v>
      </c>
    </row>
    <row r="218" spans="1:24" ht="30.75" thickBot="1">
      <c r="A218" s="3"/>
      <c r="B218" s="4" t="s">
        <v>220</v>
      </c>
      <c r="C218" s="4">
        <v>19366367</v>
      </c>
      <c r="D218" s="4" t="s">
        <v>311</v>
      </c>
      <c r="E218" s="13"/>
      <c r="F218" s="13">
        <f t="shared" si="16"/>
        <v>19366367</v>
      </c>
      <c r="G218" s="13">
        <f t="shared" si="17"/>
        <v>1</v>
      </c>
      <c r="H218" s="13"/>
      <c r="I218" s="13">
        <f t="shared" si="18"/>
        <v>19538063</v>
      </c>
      <c r="J218" s="13">
        <f t="shared" si="19"/>
        <v>0</v>
      </c>
      <c r="K218" s="13"/>
      <c r="L218" s="13"/>
      <c r="M218" s="13"/>
      <c r="O218">
        <f t="shared" si="15"/>
        <v>84615</v>
      </c>
      <c r="Q218">
        <v>86927</v>
      </c>
      <c r="U218" s="3"/>
      <c r="V218" s="4" t="s">
        <v>221</v>
      </c>
      <c r="W218" s="4">
        <v>20</v>
      </c>
      <c r="X218" s="4" t="s">
        <v>311</v>
      </c>
    </row>
    <row r="219" spans="1:24" ht="30.75" thickBot="1">
      <c r="A219" s="3"/>
      <c r="B219" s="4" t="s">
        <v>221</v>
      </c>
      <c r="C219" s="4">
        <v>19453448</v>
      </c>
      <c r="D219" s="4" t="s">
        <v>311</v>
      </c>
      <c r="E219" s="13"/>
      <c r="F219" s="13">
        <f t="shared" si="16"/>
        <v>19450982</v>
      </c>
      <c r="G219" s="13">
        <f t="shared" si="17"/>
        <v>0</v>
      </c>
      <c r="H219" s="13"/>
      <c r="I219" s="13">
        <f t="shared" si="18"/>
        <v>19625144</v>
      </c>
      <c r="J219" s="13">
        <f t="shared" si="19"/>
        <v>0</v>
      </c>
      <c r="K219" s="13"/>
      <c r="L219" s="13"/>
      <c r="M219" s="13"/>
      <c r="O219">
        <f t="shared" si="15"/>
        <v>87081</v>
      </c>
      <c r="Q219">
        <v>84615</v>
      </c>
      <c r="U219" s="3"/>
      <c r="V219" s="4" t="s">
        <v>222</v>
      </c>
      <c r="W219" s="4">
        <v>20</v>
      </c>
      <c r="X219" s="4" t="s">
        <v>311</v>
      </c>
    </row>
    <row r="220" spans="1:24" ht="30.75" thickBot="1">
      <c r="A220" s="3"/>
      <c r="B220" s="4" t="s">
        <v>222</v>
      </c>
      <c r="C220" s="4">
        <v>19797765</v>
      </c>
      <c r="D220" s="4" t="s">
        <v>311</v>
      </c>
      <c r="E220" s="13"/>
      <c r="F220" s="13">
        <f t="shared" si="16"/>
        <v>19538063</v>
      </c>
      <c r="G220" s="13">
        <f t="shared" si="17"/>
        <v>0</v>
      </c>
      <c r="H220" s="13"/>
      <c r="I220" s="13">
        <f t="shared" si="18"/>
        <v>19969461</v>
      </c>
      <c r="J220" s="13">
        <f t="shared" si="19"/>
        <v>0</v>
      </c>
      <c r="K220" s="13"/>
      <c r="L220" s="13"/>
      <c r="M220" s="13"/>
      <c r="O220">
        <f t="shared" si="15"/>
        <v>344317</v>
      </c>
      <c r="Q220">
        <v>87081</v>
      </c>
      <c r="U220" s="3"/>
      <c r="V220" s="4" t="s">
        <v>223</v>
      </c>
      <c r="W220" s="4">
        <v>19</v>
      </c>
      <c r="X220" s="4" t="s">
        <v>311</v>
      </c>
    </row>
    <row r="221" spans="1:24" ht="30.75" thickBot="1">
      <c r="A221" s="3"/>
      <c r="B221" s="4" t="s">
        <v>223</v>
      </c>
      <c r="C221" s="4">
        <v>19883459</v>
      </c>
      <c r="D221" s="4" t="s">
        <v>311</v>
      </c>
      <c r="E221" s="13"/>
      <c r="F221" s="13">
        <f t="shared" si="16"/>
        <v>19882380</v>
      </c>
      <c r="G221" s="13">
        <f t="shared" si="17"/>
        <v>0</v>
      </c>
      <c r="H221" s="13"/>
      <c r="I221" s="13">
        <f t="shared" si="18"/>
        <v>20055155</v>
      </c>
      <c r="J221" s="13">
        <f t="shared" si="19"/>
        <v>0</v>
      </c>
      <c r="K221" s="13"/>
      <c r="L221" s="13"/>
      <c r="M221" s="13"/>
      <c r="O221">
        <f t="shared" si="15"/>
        <v>85694</v>
      </c>
      <c r="Q221">
        <v>344317</v>
      </c>
      <c r="U221" s="3"/>
      <c r="V221" s="4" t="s">
        <v>224</v>
      </c>
      <c r="W221" s="4">
        <v>35</v>
      </c>
      <c r="X221" s="4" t="s">
        <v>311</v>
      </c>
    </row>
    <row r="222" spans="1:24" ht="30.75" thickBot="1">
      <c r="A222" s="3"/>
      <c r="B222" s="4" t="s">
        <v>224</v>
      </c>
      <c r="C222" s="4">
        <v>19970386</v>
      </c>
      <c r="D222" s="4" t="s">
        <v>311</v>
      </c>
      <c r="E222" s="13"/>
      <c r="F222" s="13">
        <f t="shared" si="16"/>
        <v>19968074</v>
      </c>
      <c r="G222" s="13">
        <f t="shared" si="17"/>
        <v>0</v>
      </c>
      <c r="H222" s="13"/>
      <c r="I222" s="13">
        <f t="shared" si="18"/>
        <v>20142082</v>
      </c>
      <c r="J222" s="13">
        <f t="shared" si="19"/>
        <v>1</v>
      </c>
      <c r="K222" s="13"/>
      <c r="L222" s="13"/>
      <c r="M222" s="13"/>
      <c r="O222">
        <f t="shared" si="15"/>
        <v>86927</v>
      </c>
      <c r="Q222">
        <v>85694</v>
      </c>
      <c r="U222" s="3"/>
      <c r="V222" s="4" t="s">
        <v>225</v>
      </c>
      <c r="W222" s="4">
        <v>10</v>
      </c>
      <c r="X222" s="4" t="s">
        <v>311</v>
      </c>
    </row>
    <row r="223" spans="1:24" ht="30.75" thickBot="1">
      <c r="A223" s="3"/>
      <c r="B223" s="4" t="s">
        <v>225</v>
      </c>
      <c r="C223" s="4">
        <v>20055001</v>
      </c>
      <c r="D223" s="4" t="s">
        <v>311</v>
      </c>
      <c r="E223" s="13"/>
      <c r="F223" s="13">
        <f t="shared" si="16"/>
        <v>20055001</v>
      </c>
      <c r="G223" s="13">
        <f t="shared" si="17"/>
        <v>1</v>
      </c>
      <c r="H223" s="13"/>
      <c r="I223" s="13">
        <f t="shared" si="18"/>
        <v>20226697</v>
      </c>
      <c r="J223" s="13">
        <f t="shared" si="19"/>
        <v>0</v>
      </c>
      <c r="K223" s="13"/>
      <c r="L223" s="13"/>
      <c r="M223" s="13"/>
      <c r="O223">
        <f t="shared" si="15"/>
        <v>84615</v>
      </c>
      <c r="Q223">
        <v>86927</v>
      </c>
      <c r="U223" s="3"/>
      <c r="V223" s="4" t="s">
        <v>226</v>
      </c>
      <c r="W223" s="4">
        <v>18</v>
      </c>
      <c r="X223" s="4" t="s">
        <v>311</v>
      </c>
    </row>
    <row r="224" spans="1:24" ht="30.75" thickBot="1">
      <c r="A224" s="3"/>
      <c r="B224" s="4" t="s">
        <v>226</v>
      </c>
      <c r="C224" s="4">
        <v>20142082</v>
      </c>
      <c r="D224" s="4" t="s">
        <v>311</v>
      </c>
      <c r="E224" s="13"/>
      <c r="F224" s="13">
        <f t="shared" si="16"/>
        <v>20139616</v>
      </c>
      <c r="G224" s="13">
        <f t="shared" si="17"/>
        <v>0</v>
      </c>
      <c r="H224" s="13"/>
      <c r="I224" s="13">
        <f t="shared" si="18"/>
        <v>20313778</v>
      </c>
      <c r="J224" s="13">
        <f t="shared" si="19"/>
        <v>0</v>
      </c>
      <c r="K224" s="13"/>
      <c r="L224" s="13"/>
      <c r="M224" s="13"/>
      <c r="O224">
        <f t="shared" si="15"/>
        <v>87081</v>
      </c>
      <c r="Q224">
        <v>84615</v>
      </c>
      <c r="U224" s="3"/>
      <c r="V224" s="4" t="s">
        <v>227</v>
      </c>
      <c r="W224" s="4">
        <v>17</v>
      </c>
      <c r="X224" s="4" t="s">
        <v>311</v>
      </c>
    </row>
    <row r="225" spans="1:24" ht="30.75" thickBot="1">
      <c r="A225" s="3"/>
      <c r="B225" s="4" t="s">
        <v>227</v>
      </c>
      <c r="C225" s="4">
        <v>20227776</v>
      </c>
      <c r="D225" s="4" t="s">
        <v>311</v>
      </c>
      <c r="E225" s="13"/>
      <c r="F225" s="13">
        <f t="shared" si="16"/>
        <v>20226697</v>
      </c>
      <c r="G225" s="13">
        <f t="shared" si="17"/>
        <v>0</v>
      </c>
      <c r="H225" s="13"/>
      <c r="I225" s="13">
        <f t="shared" si="18"/>
        <v>20399472</v>
      </c>
      <c r="J225" s="13">
        <f t="shared" si="19"/>
        <v>0</v>
      </c>
      <c r="K225" s="13"/>
      <c r="L225" s="13"/>
      <c r="M225" s="13"/>
      <c r="O225">
        <f t="shared" si="15"/>
        <v>85694</v>
      </c>
      <c r="Q225">
        <v>87081</v>
      </c>
      <c r="U225" s="3"/>
      <c r="V225" s="4" t="s">
        <v>228</v>
      </c>
      <c r="W225" s="4">
        <v>9</v>
      </c>
      <c r="X225" s="4" t="s">
        <v>311</v>
      </c>
    </row>
    <row r="226" spans="1:24" ht="30.75" thickBot="1">
      <c r="A226" s="3"/>
      <c r="B226" s="4" t="s">
        <v>228</v>
      </c>
      <c r="C226" s="4">
        <v>20399318</v>
      </c>
      <c r="D226" s="4" t="s">
        <v>311</v>
      </c>
      <c r="E226" s="13"/>
      <c r="F226" s="13">
        <f t="shared" si="16"/>
        <v>20312391</v>
      </c>
      <c r="G226" s="13">
        <f t="shared" si="17"/>
        <v>0</v>
      </c>
      <c r="H226" s="13"/>
      <c r="I226" s="13">
        <f t="shared" si="18"/>
        <v>20571014</v>
      </c>
      <c r="J226" s="13">
        <f t="shared" si="19"/>
        <v>0</v>
      </c>
      <c r="K226" s="13"/>
      <c r="L226" s="13"/>
      <c r="M226" s="13"/>
      <c r="O226">
        <f t="shared" si="15"/>
        <v>171542</v>
      </c>
      <c r="Q226">
        <v>85694</v>
      </c>
      <c r="U226" s="3"/>
      <c r="V226" s="4" t="s">
        <v>229</v>
      </c>
      <c r="W226" s="4">
        <v>16</v>
      </c>
      <c r="X226" s="4" t="s">
        <v>311</v>
      </c>
    </row>
    <row r="227" spans="1:24" ht="30.75" thickBot="1">
      <c r="A227" s="3"/>
      <c r="B227" s="4" t="s">
        <v>229</v>
      </c>
      <c r="C227" s="4">
        <v>20486399</v>
      </c>
      <c r="D227" s="4" t="s">
        <v>311</v>
      </c>
      <c r="E227" s="13"/>
      <c r="F227" s="13">
        <f t="shared" si="16"/>
        <v>20483933</v>
      </c>
      <c r="G227" s="13">
        <f t="shared" si="17"/>
        <v>0</v>
      </c>
      <c r="H227" s="13"/>
      <c r="I227" s="13">
        <f t="shared" si="18"/>
        <v>20658095</v>
      </c>
      <c r="J227" s="13">
        <f t="shared" si="19"/>
        <v>0</v>
      </c>
      <c r="K227" s="13"/>
      <c r="L227" s="13"/>
      <c r="M227" s="13"/>
      <c r="O227">
        <f t="shared" si="15"/>
        <v>87081</v>
      </c>
      <c r="Q227">
        <v>171542</v>
      </c>
      <c r="U227" s="3"/>
      <c r="V227" s="4" t="s">
        <v>230</v>
      </c>
      <c r="W227" s="4">
        <v>15</v>
      </c>
      <c r="X227" s="4" t="s">
        <v>311</v>
      </c>
    </row>
    <row r="228" spans="1:24" ht="30.75" thickBot="1">
      <c r="A228" s="3"/>
      <c r="B228" s="4" t="s">
        <v>230</v>
      </c>
      <c r="C228" s="4">
        <v>20572093</v>
      </c>
      <c r="D228" s="4" t="s">
        <v>311</v>
      </c>
      <c r="E228" s="13"/>
      <c r="F228" s="13">
        <f t="shared" si="16"/>
        <v>20571014</v>
      </c>
      <c r="G228" s="13">
        <f t="shared" si="17"/>
        <v>0</v>
      </c>
      <c r="H228" s="13"/>
      <c r="I228" s="13">
        <f t="shared" si="18"/>
        <v>20743789</v>
      </c>
      <c r="J228" s="13">
        <f t="shared" si="19"/>
        <v>0</v>
      </c>
      <c r="K228" s="13"/>
      <c r="L228" s="13"/>
      <c r="M228" s="13"/>
      <c r="O228">
        <f t="shared" si="15"/>
        <v>85694</v>
      </c>
      <c r="Q228">
        <v>87081</v>
      </c>
      <c r="U228" s="3"/>
      <c r="V228" s="4" t="s">
        <v>231</v>
      </c>
      <c r="W228" s="4">
        <v>28</v>
      </c>
      <c r="X228" s="4" t="s">
        <v>311</v>
      </c>
    </row>
    <row r="229" spans="1:24" ht="30.75" thickBot="1">
      <c r="A229" s="3"/>
      <c r="B229" s="4" t="s">
        <v>231</v>
      </c>
      <c r="C229" s="4">
        <v>20659020</v>
      </c>
      <c r="D229" s="4" t="s">
        <v>311</v>
      </c>
      <c r="E229" s="13"/>
      <c r="F229" s="13">
        <f t="shared" si="16"/>
        <v>20656708</v>
      </c>
      <c r="G229" s="13">
        <f t="shared" si="17"/>
        <v>0</v>
      </c>
      <c r="H229" s="13"/>
      <c r="I229" s="13">
        <f t="shared" si="18"/>
        <v>20830716</v>
      </c>
      <c r="J229" s="13">
        <f t="shared" si="19"/>
        <v>1</v>
      </c>
      <c r="K229" s="13"/>
      <c r="L229" s="13"/>
      <c r="M229" s="13"/>
      <c r="O229">
        <f t="shared" si="15"/>
        <v>86927</v>
      </c>
      <c r="Q229">
        <v>85694</v>
      </c>
      <c r="U229" s="3"/>
      <c r="V229" s="4" t="s">
        <v>232</v>
      </c>
      <c r="W229" s="4">
        <v>8</v>
      </c>
      <c r="X229" s="4" t="s">
        <v>311</v>
      </c>
    </row>
    <row r="230" spans="1:24" ht="30.75" thickBot="1">
      <c r="A230" s="3"/>
      <c r="B230" s="4" t="s">
        <v>232</v>
      </c>
      <c r="C230" s="4">
        <v>20743635</v>
      </c>
      <c r="D230" s="4" t="s">
        <v>311</v>
      </c>
      <c r="E230" s="13"/>
      <c r="F230" s="13">
        <f t="shared" si="16"/>
        <v>20743635</v>
      </c>
      <c r="G230" s="13">
        <f t="shared" si="17"/>
        <v>1</v>
      </c>
      <c r="H230" s="13"/>
      <c r="I230" s="13">
        <f t="shared" si="18"/>
        <v>20915331</v>
      </c>
      <c r="J230" s="13">
        <f t="shared" si="19"/>
        <v>0</v>
      </c>
      <c r="K230" s="13"/>
      <c r="L230" s="13"/>
      <c r="M230" s="13"/>
      <c r="O230">
        <f t="shared" si="15"/>
        <v>84615</v>
      </c>
      <c r="Q230">
        <v>86927</v>
      </c>
      <c r="U230" s="3"/>
      <c r="V230" s="4" t="s">
        <v>233</v>
      </c>
      <c r="W230" s="4">
        <v>14</v>
      </c>
      <c r="X230" s="4" t="s">
        <v>311</v>
      </c>
    </row>
    <row r="231" spans="1:24" ht="30.75" thickBot="1">
      <c r="A231" s="3"/>
      <c r="B231" s="4" t="s">
        <v>233</v>
      </c>
      <c r="C231" s="4">
        <v>20830716</v>
      </c>
      <c r="D231" s="4" t="s">
        <v>311</v>
      </c>
      <c r="E231" s="13"/>
      <c r="F231" s="13">
        <f t="shared" si="16"/>
        <v>20828250</v>
      </c>
      <c r="G231" s="13">
        <f t="shared" si="17"/>
        <v>0</v>
      </c>
      <c r="H231" s="13"/>
      <c r="I231" s="13">
        <f t="shared" si="18"/>
        <v>21002412</v>
      </c>
      <c r="J231" s="13">
        <f t="shared" si="19"/>
        <v>0</v>
      </c>
      <c r="K231" s="13"/>
      <c r="L231" s="13"/>
      <c r="M231" s="13"/>
      <c r="O231">
        <f t="shared" si="15"/>
        <v>87081</v>
      </c>
      <c r="Q231">
        <v>84615</v>
      </c>
      <c r="U231" s="3"/>
      <c r="V231" s="4" t="s">
        <v>234</v>
      </c>
      <c r="W231" s="4">
        <v>13</v>
      </c>
      <c r="X231" s="4" t="s">
        <v>311</v>
      </c>
    </row>
    <row r="232" spans="1:24" ht="30.75" thickBot="1">
      <c r="A232" s="3"/>
      <c r="B232" s="4" t="s">
        <v>234</v>
      </c>
      <c r="C232" s="4">
        <v>20916410</v>
      </c>
      <c r="D232" s="4" t="s">
        <v>311</v>
      </c>
      <c r="E232" s="13"/>
      <c r="F232" s="13">
        <f t="shared" si="16"/>
        <v>20915331</v>
      </c>
      <c r="G232" s="13">
        <f t="shared" si="17"/>
        <v>0</v>
      </c>
      <c r="H232" s="13"/>
      <c r="I232" s="13">
        <f t="shared" si="18"/>
        <v>21088106</v>
      </c>
      <c r="J232" s="13">
        <f t="shared" si="19"/>
        <v>0</v>
      </c>
      <c r="K232" s="13"/>
      <c r="L232" s="13"/>
      <c r="M232" s="13"/>
      <c r="O232">
        <f t="shared" si="15"/>
        <v>85694</v>
      </c>
      <c r="Q232">
        <v>87081</v>
      </c>
      <c r="U232" s="3"/>
      <c r="V232" s="4" t="s">
        <v>235</v>
      </c>
      <c r="W232" s="4">
        <v>25</v>
      </c>
      <c r="X232" s="4" t="s">
        <v>311</v>
      </c>
    </row>
    <row r="233" spans="1:24" ht="30.75" thickBot="1">
      <c r="A233" s="3"/>
      <c r="B233" s="4" t="s">
        <v>235</v>
      </c>
      <c r="C233" s="4">
        <v>21003337</v>
      </c>
      <c r="D233" s="4" t="s">
        <v>311</v>
      </c>
      <c r="E233" s="13"/>
      <c r="F233" s="13">
        <f t="shared" si="16"/>
        <v>21001025</v>
      </c>
      <c r="G233" s="13">
        <f t="shared" si="17"/>
        <v>0</v>
      </c>
      <c r="H233" s="13"/>
      <c r="I233" s="13">
        <f t="shared" si="18"/>
        <v>21175033</v>
      </c>
      <c r="J233" s="13">
        <f t="shared" si="19"/>
        <v>1</v>
      </c>
      <c r="K233" s="13"/>
      <c r="L233" s="13"/>
      <c r="M233" s="13"/>
      <c r="O233">
        <f t="shared" si="15"/>
        <v>86927</v>
      </c>
      <c r="Q233">
        <v>85694</v>
      </c>
      <c r="U233" s="3"/>
      <c r="V233" s="4" t="s">
        <v>236</v>
      </c>
      <c r="W233" s="4">
        <v>7</v>
      </c>
      <c r="X233" s="4" t="s">
        <v>311</v>
      </c>
    </row>
    <row r="234" spans="1:24" ht="30.75" thickBot="1">
      <c r="A234" s="3"/>
      <c r="B234" s="4" t="s">
        <v>236</v>
      </c>
      <c r="C234" s="4">
        <v>21087952</v>
      </c>
      <c r="D234" s="4" t="s">
        <v>311</v>
      </c>
      <c r="E234" s="13"/>
      <c r="F234" s="13">
        <f t="shared" si="16"/>
        <v>21087952</v>
      </c>
      <c r="G234" s="13">
        <f t="shared" si="17"/>
        <v>1</v>
      </c>
      <c r="H234" s="13"/>
      <c r="I234" s="13">
        <f t="shared" si="18"/>
        <v>21259648</v>
      </c>
      <c r="J234" s="13">
        <f t="shared" si="19"/>
        <v>0</v>
      </c>
      <c r="K234" s="13"/>
      <c r="L234" s="13"/>
      <c r="M234" s="13"/>
      <c r="O234">
        <f t="shared" si="15"/>
        <v>84615</v>
      </c>
      <c r="Q234">
        <v>86927</v>
      </c>
      <c r="U234" s="3"/>
      <c r="V234" s="4" t="s">
        <v>237</v>
      </c>
      <c r="W234" s="4">
        <v>12</v>
      </c>
      <c r="X234" s="4" t="s">
        <v>311</v>
      </c>
    </row>
    <row r="235" spans="1:24" ht="30.75" thickBot="1">
      <c r="A235" s="3"/>
      <c r="B235" s="4" t="s">
        <v>237</v>
      </c>
      <c r="C235" s="4">
        <v>21175033</v>
      </c>
      <c r="D235" s="4" t="s">
        <v>311</v>
      </c>
      <c r="E235" s="13"/>
      <c r="F235" s="13">
        <f t="shared" si="16"/>
        <v>21172567</v>
      </c>
      <c r="G235" s="13">
        <f t="shared" si="17"/>
        <v>0</v>
      </c>
      <c r="H235" s="13"/>
      <c r="I235" s="13">
        <f t="shared" si="18"/>
        <v>21346729</v>
      </c>
      <c r="J235" s="13">
        <f t="shared" si="19"/>
        <v>0</v>
      </c>
      <c r="K235" s="13"/>
      <c r="L235" s="13"/>
      <c r="M235" s="13"/>
      <c r="O235">
        <f t="shared" si="15"/>
        <v>87081</v>
      </c>
      <c r="Q235">
        <v>84615</v>
      </c>
      <c r="U235" s="3"/>
      <c r="V235" s="4" t="s">
        <v>238</v>
      </c>
      <c r="W235" s="4">
        <v>12</v>
      </c>
      <c r="X235" s="4" t="s">
        <v>311</v>
      </c>
    </row>
    <row r="236" spans="1:24" ht="30.75" thickBot="1">
      <c r="A236" s="3"/>
      <c r="B236" s="4" t="s">
        <v>238</v>
      </c>
      <c r="C236" s="4">
        <v>21260727</v>
      </c>
      <c r="D236" s="4" t="s">
        <v>311</v>
      </c>
      <c r="E236" s="13"/>
      <c r="F236" s="13">
        <f t="shared" si="16"/>
        <v>21259648</v>
      </c>
      <c r="G236" s="13">
        <f t="shared" si="17"/>
        <v>0</v>
      </c>
      <c r="H236" s="13"/>
      <c r="I236" s="13">
        <f t="shared" si="18"/>
        <v>21432423</v>
      </c>
      <c r="J236" s="13">
        <f t="shared" si="19"/>
        <v>0</v>
      </c>
      <c r="K236" s="13"/>
      <c r="L236" s="13"/>
      <c r="M236" s="13"/>
      <c r="O236">
        <f t="shared" si="15"/>
        <v>85694</v>
      </c>
      <c r="Q236">
        <v>87081</v>
      </c>
      <c r="U236" s="3"/>
      <c r="V236" s="4" t="s">
        <v>239</v>
      </c>
      <c r="W236" s="4">
        <v>21</v>
      </c>
      <c r="X236" s="4" t="s">
        <v>311</v>
      </c>
    </row>
    <row r="237" spans="1:24" ht="30.75" thickBot="1">
      <c r="A237" s="3"/>
      <c r="B237" s="4" t="s">
        <v>239</v>
      </c>
      <c r="C237" s="4">
        <v>21347654</v>
      </c>
      <c r="D237" s="4" t="s">
        <v>311</v>
      </c>
      <c r="E237" s="13"/>
      <c r="F237" s="13">
        <f t="shared" si="16"/>
        <v>21345342</v>
      </c>
      <c r="G237" s="13">
        <f t="shared" si="17"/>
        <v>0</v>
      </c>
      <c r="H237" s="13"/>
      <c r="I237" s="13">
        <f t="shared" si="18"/>
        <v>21519350</v>
      </c>
      <c r="J237" s="13">
        <f t="shared" si="19"/>
        <v>1</v>
      </c>
      <c r="K237" s="13"/>
      <c r="L237" s="13"/>
      <c r="M237" s="13"/>
      <c r="O237">
        <f t="shared" si="15"/>
        <v>86927</v>
      </c>
      <c r="Q237">
        <v>85694</v>
      </c>
      <c r="U237" s="3"/>
      <c r="V237" s="4" t="s">
        <v>240</v>
      </c>
      <c r="W237" s="4">
        <v>6</v>
      </c>
      <c r="X237" s="4" t="s">
        <v>311</v>
      </c>
    </row>
    <row r="238" spans="1:24" ht="30.75" thickBot="1">
      <c r="A238" s="3"/>
      <c r="B238" s="4" t="s">
        <v>240</v>
      </c>
      <c r="C238" s="4">
        <v>21432269</v>
      </c>
      <c r="D238" s="4" t="s">
        <v>311</v>
      </c>
      <c r="E238" s="13"/>
      <c r="F238" s="13">
        <f t="shared" si="16"/>
        <v>21432269</v>
      </c>
      <c r="G238" s="13">
        <f t="shared" si="17"/>
        <v>1</v>
      </c>
      <c r="H238" s="13"/>
      <c r="I238" s="13">
        <f t="shared" si="18"/>
        <v>21603965</v>
      </c>
      <c r="J238" s="13">
        <f t="shared" si="19"/>
        <v>0</v>
      </c>
      <c r="K238" s="13"/>
      <c r="L238" s="13"/>
      <c r="M238" s="13"/>
      <c r="O238">
        <f t="shared" si="15"/>
        <v>84615</v>
      </c>
      <c r="Q238">
        <v>86927</v>
      </c>
      <c r="U238" s="3"/>
      <c r="V238" s="4" t="s">
        <v>241</v>
      </c>
      <c r="W238" s="4">
        <v>10</v>
      </c>
      <c r="X238" s="4" t="s">
        <v>311</v>
      </c>
    </row>
    <row r="239" spans="1:24" ht="30.75" thickBot="1">
      <c r="A239" s="3"/>
      <c r="B239" s="4" t="s">
        <v>241</v>
      </c>
      <c r="C239" s="4">
        <v>21519350</v>
      </c>
      <c r="D239" s="4" t="s">
        <v>311</v>
      </c>
      <c r="E239" s="13"/>
      <c r="F239" s="13">
        <f t="shared" si="16"/>
        <v>21516884</v>
      </c>
      <c r="G239" s="13">
        <f t="shared" si="17"/>
        <v>0</v>
      </c>
      <c r="H239" s="13"/>
      <c r="I239" s="13">
        <f t="shared" si="18"/>
        <v>21691046</v>
      </c>
      <c r="J239" s="13">
        <f t="shared" si="19"/>
        <v>0</v>
      </c>
      <c r="K239" s="13"/>
      <c r="L239" s="13"/>
      <c r="M239" s="13"/>
      <c r="O239">
        <f t="shared" si="15"/>
        <v>87081</v>
      </c>
      <c r="Q239">
        <v>84615</v>
      </c>
      <c r="U239" s="3"/>
      <c r="V239" s="4" t="s">
        <v>242</v>
      </c>
      <c r="W239" s="4">
        <v>10</v>
      </c>
      <c r="X239" s="4" t="s">
        <v>311</v>
      </c>
    </row>
    <row r="240" spans="1:24" ht="30.75" thickBot="1">
      <c r="A240" s="3"/>
      <c r="B240" s="4" t="s">
        <v>242</v>
      </c>
      <c r="C240" s="4">
        <v>21605044</v>
      </c>
      <c r="D240" s="4" t="s">
        <v>311</v>
      </c>
      <c r="E240" s="13"/>
      <c r="F240" s="13">
        <f t="shared" si="16"/>
        <v>21603965</v>
      </c>
      <c r="G240" s="13">
        <f t="shared" si="17"/>
        <v>0</v>
      </c>
      <c r="H240" s="13"/>
      <c r="I240" s="13">
        <f t="shared" si="18"/>
        <v>21776740</v>
      </c>
      <c r="J240" s="13">
        <f t="shared" si="19"/>
        <v>0</v>
      </c>
      <c r="K240" s="13"/>
      <c r="L240" s="13"/>
      <c r="M240" s="13"/>
      <c r="O240">
        <f t="shared" si="15"/>
        <v>85694</v>
      </c>
      <c r="Q240">
        <v>87081</v>
      </c>
      <c r="U240" s="3"/>
      <c r="V240" s="4" t="s">
        <v>243</v>
      </c>
      <c r="W240" s="4">
        <v>17</v>
      </c>
      <c r="X240" s="4" t="s">
        <v>311</v>
      </c>
    </row>
    <row r="241" spans="1:24" ht="30.75" thickBot="1">
      <c r="A241" s="3"/>
      <c r="B241" s="4" t="s">
        <v>243</v>
      </c>
      <c r="C241" s="4">
        <v>21691971</v>
      </c>
      <c r="D241" s="4" t="s">
        <v>311</v>
      </c>
      <c r="E241" s="13"/>
      <c r="F241" s="13">
        <f t="shared" si="16"/>
        <v>21689659</v>
      </c>
      <c r="G241" s="13">
        <f t="shared" si="17"/>
        <v>0</v>
      </c>
      <c r="H241" s="13"/>
      <c r="I241" s="13">
        <f t="shared" si="18"/>
        <v>21863667</v>
      </c>
      <c r="J241" s="13">
        <f t="shared" si="19"/>
        <v>1</v>
      </c>
      <c r="K241" s="13"/>
      <c r="L241" s="13"/>
      <c r="M241" s="13"/>
      <c r="O241">
        <f t="shared" si="15"/>
        <v>86927</v>
      </c>
      <c r="Q241">
        <v>85694</v>
      </c>
      <c r="U241" s="3"/>
      <c r="V241" s="4" t="s">
        <v>244</v>
      </c>
      <c r="W241" s="4">
        <v>5</v>
      </c>
      <c r="X241" s="4" t="s">
        <v>311</v>
      </c>
    </row>
    <row r="242" spans="1:24" ht="30.75" thickBot="1">
      <c r="A242" s="3"/>
      <c r="B242" s="4" t="s">
        <v>244</v>
      </c>
      <c r="C242" s="4">
        <v>21776586</v>
      </c>
      <c r="D242" s="4" t="s">
        <v>311</v>
      </c>
      <c r="E242" s="13"/>
      <c r="F242" s="13">
        <f t="shared" si="16"/>
        <v>21776586</v>
      </c>
      <c r="G242" s="13">
        <f t="shared" si="17"/>
        <v>1</v>
      </c>
      <c r="H242" s="13"/>
      <c r="I242" s="13">
        <f t="shared" si="18"/>
        <v>21948282</v>
      </c>
      <c r="J242" s="13">
        <f t="shared" si="19"/>
        <v>0</v>
      </c>
      <c r="K242" s="13"/>
      <c r="L242" s="13"/>
      <c r="M242" s="13"/>
      <c r="O242">
        <f t="shared" si="15"/>
        <v>84615</v>
      </c>
      <c r="Q242">
        <v>86927</v>
      </c>
      <c r="U242" s="3"/>
      <c r="V242" s="4" t="s">
        <v>245</v>
      </c>
      <c r="W242" s="4">
        <v>8</v>
      </c>
      <c r="X242" s="4" t="s">
        <v>311</v>
      </c>
    </row>
    <row r="243" spans="1:24" ht="30.75" thickBot="1">
      <c r="A243" s="3"/>
      <c r="B243" s="4" t="s">
        <v>245</v>
      </c>
      <c r="C243" s="4">
        <v>21863667</v>
      </c>
      <c r="D243" s="4" t="s">
        <v>311</v>
      </c>
      <c r="E243" s="13"/>
      <c r="F243" s="13">
        <f t="shared" si="16"/>
        <v>21861201</v>
      </c>
      <c r="G243" s="13">
        <f t="shared" si="17"/>
        <v>0</v>
      </c>
      <c r="H243" s="13"/>
      <c r="I243" s="13">
        <f t="shared" si="18"/>
        <v>22035363</v>
      </c>
      <c r="J243" s="13">
        <f t="shared" si="19"/>
        <v>0</v>
      </c>
      <c r="K243" s="13"/>
      <c r="L243" s="13"/>
      <c r="M243" s="13"/>
      <c r="O243">
        <f t="shared" si="15"/>
        <v>87081</v>
      </c>
      <c r="Q243">
        <v>84615</v>
      </c>
      <c r="U243" s="3"/>
      <c r="V243" s="4" t="s">
        <v>246</v>
      </c>
      <c r="W243" s="4">
        <v>8</v>
      </c>
      <c r="X243" s="4" t="s">
        <v>311</v>
      </c>
    </row>
    <row r="244" spans="1:24" ht="30.75" thickBot="1">
      <c r="A244" s="3"/>
      <c r="B244" s="4" t="s">
        <v>246</v>
      </c>
      <c r="C244" s="4">
        <v>21949361</v>
      </c>
      <c r="D244" s="4" t="s">
        <v>311</v>
      </c>
      <c r="E244" s="13"/>
      <c r="F244" s="13">
        <f t="shared" si="16"/>
        <v>21948282</v>
      </c>
      <c r="G244" s="13">
        <f t="shared" si="17"/>
        <v>0</v>
      </c>
      <c r="H244" s="13"/>
      <c r="I244" s="13">
        <f t="shared" si="18"/>
        <v>22121057</v>
      </c>
      <c r="J244" s="13">
        <f t="shared" si="19"/>
        <v>0</v>
      </c>
      <c r="K244" s="13"/>
      <c r="L244" s="13"/>
      <c r="M244" s="13"/>
      <c r="O244">
        <f t="shared" si="15"/>
        <v>85694</v>
      </c>
      <c r="Q244">
        <v>87081</v>
      </c>
      <c r="U244" s="3"/>
      <c r="V244" s="4" t="s">
        <v>247</v>
      </c>
      <c r="W244" s="4">
        <v>13</v>
      </c>
      <c r="X244" s="4" t="s">
        <v>311</v>
      </c>
    </row>
    <row r="245" spans="1:24" ht="30.75" thickBot="1">
      <c r="A245" s="3"/>
      <c r="B245" s="4" t="s">
        <v>247</v>
      </c>
      <c r="C245" s="4">
        <v>22036288</v>
      </c>
      <c r="D245" s="4" t="s">
        <v>311</v>
      </c>
      <c r="E245" s="13"/>
      <c r="F245" s="13">
        <f t="shared" si="16"/>
        <v>22033976</v>
      </c>
      <c r="G245" s="13">
        <f t="shared" si="17"/>
        <v>0</v>
      </c>
      <c r="H245" s="13"/>
      <c r="I245" s="13">
        <f t="shared" si="18"/>
        <v>22207984</v>
      </c>
      <c r="J245" s="13">
        <f t="shared" si="19"/>
        <v>1</v>
      </c>
      <c r="K245" s="13"/>
      <c r="L245" s="13"/>
      <c r="M245" s="13"/>
      <c r="O245">
        <f t="shared" si="15"/>
        <v>86927</v>
      </c>
      <c r="Q245">
        <v>85694</v>
      </c>
      <c r="U245" s="3"/>
      <c r="V245" s="4" t="s">
        <v>248</v>
      </c>
      <c r="W245" s="4">
        <v>4</v>
      </c>
      <c r="X245" s="4" t="s">
        <v>311</v>
      </c>
    </row>
    <row r="246" spans="1:24" ht="30.75" thickBot="1">
      <c r="A246" s="3"/>
      <c r="B246" s="4" t="s">
        <v>248</v>
      </c>
      <c r="C246" s="4">
        <v>22120903</v>
      </c>
      <c r="D246" s="4" t="s">
        <v>311</v>
      </c>
      <c r="E246" s="13"/>
      <c r="F246" s="13">
        <f t="shared" si="16"/>
        <v>22120903</v>
      </c>
      <c r="G246" s="13">
        <f t="shared" si="17"/>
        <v>1</v>
      </c>
      <c r="H246" s="13"/>
      <c r="I246" s="13">
        <f t="shared" si="18"/>
        <v>22292599</v>
      </c>
      <c r="J246" s="13">
        <f t="shared" si="19"/>
        <v>0</v>
      </c>
      <c r="K246" s="13"/>
      <c r="L246" s="13"/>
      <c r="M246" s="13"/>
      <c r="O246">
        <f t="shared" si="15"/>
        <v>84615</v>
      </c>
      <c r="Q246">
        <v>86927</v>
      </c>
      <c r="U246" s="3"/>
      <c r="V246" s="4" t="s">
        <v>249</v>
      </c>
      <c r="W246" s="4">
        <v>6</v>
      </c>
      <c r="X246" s="4" t="s">
        <v>311</v>
      </c>
    </row>
    <row r="247" spans="1:24" ht="30.75" thickBot="1">
      <c r="A247" s="3"/>
      <c r="B247" s="4" t="s">
        <v>249</v>
      </c>
      <c r="C247" s="4">
        <v>22207984</v>
      </c>
      <c r="D247" s="4" t="s">
        <v>311</v>
      </c>
      <c r="E247" s="13"/>
      <c r="F247" s="13">
        <f t="shared" si="16"/>
        <v>22205518</v>
      </c>
      <c r="G247" s="13">
        <f t="shared" si="17"/>
        <v>0</v>
      </c>
      <c r="H247" s="13"/>
      <c r="I247" s="13">
        <f t="shared" si="18"/>
        <v>22379680</v>
      </c>
      <c r="J247" s="13">
        <f t="shared" si="19"/>
        <v>0</v>
      </c>
      <c r="K247" s="13"/>
      <c r="L247" s="13"/>
      <c r="M247" s="13"/>
      <c r="O247">
        <f t="shared" si="15"/>
        <v>87081</v>
      </c>
      <c r="Q247">
        <v>84615</v>
      </c>
      <c r="U247" s="3"/>
      <c r="V247" s="4" t="s">
        <v>250</v>
      </c>
      <c r="W247" s="4">
        <v>6</v>
      </c>
      <c r="X247" s="4" t="s">
        <v>311</v>
      </c>
    </row>
    <row r="248" spans="1:24" ht="30.75" thickBot="1">
      <c r="A248" s="3"/>
      <c r="B248" s="4" t="s">
        <v>250</v>
      </c>
      <c r="C248" s="4">
        <v>22293678</v>
      </c>
      <c r="D248" s="4" t="s">
        <v>311</v>
      </c>
      <c r="E248" s="13"/>
      <c r="F248" s="13">
        <f t="shared" si="16"/>
        <v>22292599</v>
      </c>
      <c r="G248" s="13">
        <f t="shared" si="17"/>
        <v>0</v>
      </c>
      <c r="H248" s="13"/>
      <c r="I248" s="13">
        <f t="shared" si="18"/>
        <v>22465374</v>
      </c>
      <c r="J248" s="13">
        <f t="shared" si="19"/>
        <v>0</v>
      </c>
      <c r="K248" s="13"/>
      <c r="L248" s="13"/>
      <c r="M248" s="13"/>
      <c r="O248">
        <f t="shared" si="15"/>
        <v>85694</v>
      </c>
      <c r="Q248">
        <v>87081</v>
      </c>
      <c r="U248" s="3"/>
      <c r="V248" s="4" t="s">
        <v>251</v>
      </c>
      <c r="W248" s="4">
        <v>9</v>
      </c>
      <c r="X248" s="4" t="s">
        <v>311</v>
      </c>
    </row>
    <row r="249" spans="1:24" ht="30.75" thickBot="1">
      <c r="A249" s="3"/>
      <c r="B249" s="4" t="s">
        <v>251</v>
      </c>
      <c r="C249" s="4">
        <v>22380605</v>
      </c>
      <c r="D249" s="4" t="s">
        <v>311</v>
      </c>
      <c r="E249" s="13"/>
      <c r="F249" s="13">
        <f t="shared" si="16"/>
        <v>22378293</v>
      </c>
      <c r="G249" s="13">
        <f t="shared" si="17"/>
        <v>0</v>
      </c>
      <c r="H249" s="13"/>
      <c r="I249" s="13">
        <f t="shared" si="18"/>
        <v>22552301</v>
      </c>
      <c r="J249" s="13">
        <f t="shared" si="19"/>
        <v>1</v>
      </c>
      <c r="K249" s="13"/>
      <c r="L249" s="13"/>
      <c r="M249" s="13"/>
      <c r="O249">
        <f t="shared" si="15"/>
        <v>86927</v>
      </c>
      <c r="Q249">
        <v>85694</v>
      </c>
      <c r="U249" s="3"/>
      <c r="V249" s="4" t="s">
        <v>252</v>
      </c>
      <c r="W249" s="4">
        <v>3</v>
      </c>
      <c r="X249" s="4" t="s">
        <v>311</v>
      </c>
    </row>
    <row r="250" spans="1:24" ht="30.75" thickBot="1">
      <c r="A250" s="3"/>
      <c r="B250" s="4" t="s">
        <v>252</v>
      </c>
      <c r="C250" s="4">
        <v>22465220</v>
      </c>
      <c r="D250" s="4" t="s">
        <v>311</v>
      </c>
      <c r="E250" s="13"/>
      <c r="F250" s="13">
        <f t="shared" si="16"/>
        <v>22465220</v>
      </c>
      <c r="G250" s="13">
        <f t="shared" si="17"/>
        <v>1</v>
      </c>
      <c r="H250" s="13"/>
      <c r="I250" s="13">
        <f t="shared" si="18"/>
        <v>22636916</v>
      </c>
      <c r="J250" s="13">
        <f t="shared" si="19"/>
        <v>0</v>
      </c>
      <c r="K250" s="13"/>
      <c r="L250" s="13"/>
      <c r="M250" s="13"/>
      <c r="O250">
        <f t="shared" si="15"/>
        <v>84615</v>
      </c>
      <c r="Q250">
        <v>86927</v>
      </c>
      <c r="U250" s="3"/>
      <c r="V250" s="4" t="s">
        <v>253</v>
      </c>
      <c r="W250" s="4">
        <v>4</v>
      </c>
      <c r="X250" s="4" t="s">
        <v>311</v>
      </c>
    </row>
    <row r="251" spans="1:24" ht="30.75" thickBot="1">
      <c r="A251" s="3"/>
      <c r="B251" s="4" t="s">
        <v>253</v>
      </c>
      <c r="C251" s="4">
        <v>22552301</v>
      </c>
      <c r="D251" s="4" t="s">
        <v>311</v>
      </c>
      <c r="E251" s="13"/>
      <c r="F251" s="13">
        <f t="shared" si="16"/>
        <v>22549835</v>
      </c>
      <c r="G251" s="13">
        <f t="shared" si="17"/>
        <v>0</v>
      </c>
      <c r="H251" s="13"/>
      <c r="I251" s="13">
        <f t="shared" si="18"/>
        <v>22723997</v>
      </c>
      <c r="J251" s="13">
        <f t="shared" si="19"/>
        <v>0</v>
      </c>
      <c r="K251" s="13"/>
      <c r="L251" s="13"/>
      <c r="M251" s="13"/>
      <c r="O251">
        <f t="shared" si="15"/>
        <v>87081</v>
      </c>
      <c r="Q251">
        <v>84615</v>
      </c>
      <c r="U251" s="3"/>
      <c r="V251" s="4" t="s">
        <v>254</v>
      </c>
      <c r="W251" s="4">
        <v>4</v>
      </c>
      <c r="X251" s="4" t="s">
        <v>311</v>
      </c>
    </row>
    <row r="252" spans="1:24" ht="30.75" thickBot="1">
      <c r="A252" s="3"/>
      <c r="B252" s="4" t="s">
        <v>254</v>
      </c>
      <c r="C252" s="4">
        <v>22637995</v>
      </c>
      <c r="D252" s="4" t="s">
        <v>311</v>
      </c>
      <c r="E252" s="13"/>
      <c r="F252" s="13">
        <f t="shared" si="16"/>
        <v>22636916</v>
      </c>
      <c r="G252" s="13">
        <f t="shared" si="17"/>
        <v>0</v>
      </c>
      <c r="H252" s="13"/>
      <c r="I252" s="13">
        <f t="shared" si="18"/>
        <v>22809691</v>
      </c>
      <c r="J252" s="13">
        <f t="shared" si="19"/>
        <v>0</v>
      </c>
      <c r="K252" s="13"/>
      <c r="L252" s="13"/>
      <c r="M252" s="13"/>
      <c r="O252">
        <f t="shared" si="15"/>
        <v>85694</v>
      </c>
      <c r="Q252">
        <v>87081</v>
      </c>
      <c r="U252" s="3"/>
      <c r="V252" s="4" t="s">
        <v>255</v>
      </c>
      <c r="W252" s="4">
        <v>5</v>
      </c>
      <c r="X252" s="4" t="s">
        <v>311</v>
      </c>
    </row>
    <row r="253" spans="1:24" ht="30.75" thickBot="1">
      <c r="A253" s="3"/>
      <c r="B253" s="4" t="s">
        <v>255</v>
      </c>
      <c r="C253" s="4">
        <v>22724922</v>
      </c>
      <c r="D253" s="4" t="s">
        <v>311</v>
      </c>
      <c r="E253" s="13"/>
      <c r="F253" s="13">
        <f t="shared" si="16"/>
        <v>22722610</v>
      </c>
      <c r="G253" s="13">
        <f t="shared" si="17"/>
        <v>0</v>
      </c>
      <c r="H253" s="13"/>
      <c r="I253" s="13">
        <f t="shared" si="18"/>
        <v>22896618</v>
      </c>
      <c r="J253" s="13">
        <f t="shared" si="19"/>
        <v>1</v>
      </c>
      <c r="K253" s="13"/>
      <c r="L253" s="13"/>
      <c r="M253" s="13"/>
      <c r="O253">
        <f t="shared" si="15"/>
        <v>86927</v>
      </c>
      <c r="Q253">
        <v>85694</v>
      </c>
      <c r="U253" s="3"/>
      <c r="V253" s="4" t="s">
        <v>256</v>
      </c>
      <c r="W253" s="4">
        <v>2</v>
      </c>
      <c r="X253" s="4" t="s">
        <v>311</v>
      </c>
    </row>
    <row r="254" spans="1:24" ht="30.75" thickBot="1">
      <c r="A254" s="3"/>
      <c r="B254" s="4" t="s">
        <v>256</v>
      </c>
      <c r="C254" s="4">
        <v>22809537</v>
      </c>
      <c r="D254" s="4" t="s">
        <v>311</v>
      </c>
      <c r="E254" s="13"/>
      <c r="F254" s="13">
        <f t="shared" si="16"/>
        <v>22809537</v>
      </c>
      <c r="G254" s="13">
        <f t="shared" si="17"/>
        <v>1</v>
      </c>
      <c r="H254" s="13"/>
      <c r="I254" s="13">
        <f t="shared" si="18"/>
        <v>22981233</v>
      </c>
      <c r="J254" s="13">
        <f t="shared" si="19"/>
        <v>0</v>
      </c>
      <c r="K254" s="13"/>
      <c r="L254" s="13"/>
      <c r="M254" s="13"/>
      <c r="O254">
        <f t="shared" si="15"/>
        <v>84615</v>
      </c>
      <c r="Q254">
        <v>86927</v>
      </c>
      <c r="U254" s="3"/>
      <c r="V254" s="4" t="s">
        <v>257</v>
      </c>
      <c r="W254" s="4">
        <v>2</v>
      </c>
      <c r="X254" s="4" t="s">
        <v>311</v>
      </c>
    </row>
    <row r="255" spans="1:24" ht="30.75" thickBot="1">
      <c r="A255" s="3"/>
      <c r="B255" s="4" t="s">
        <v>257</v>
      </c>
      <c r="C255" s="4">
        <v>22896618</v>
      </c>
      <c r="D255" s="4" t="s">
        <v>311</v>
      </c>
      <c r="E255" s="13"/>
      <c r="F255" s="13">
        <f t="shared" si="16"/>
        <v>22894152</v>
      </c>
      <c r="G255" s="13">
        <f t="shared" si="17"/>
        <v>0</v>
      </c>
      <c r="H255" s="13"/>
      <c r="I255" s="13">
        <f t="shared" si="18"/>
        <v>23068314</v>
      </c>
      <c r="J255" s="13">
        <f t="shared" si="19"/>
        <v>0</v>
      </c>
      <c r="K255" s="13"/>
      <c r="L255" s="13"/>
      <c r="M255" s="13"/>
      <c r="O255">
        <f t="shared" si="15"/>
        <v>87081</v>
      </c>
      <c r="Q255">
        <v>84615</v>
      </c>
      <c r="U255" s="3"/>
      <c r="V255" s="4" t="s">
        <v>258</v>
      </c>
      <c r="W255" s="4">
        <v>2</v>
      </c>
      <c r="X255" s="4" t="s">
        <v>311</v>
      </c>
    </row>
    <row r="256" spans="1:24" ht="30.75" thickBot="1">
      <c r="A256" s="3"/>
      <c r="B256" s="4" t="s">
        <v>258</v>
      </c>
      <c r="C256" s="4">
        <v>22982312</v>
      </c>
      <c r="D256" s="4" t="s">
        <v>311</v>
      </c>
      <c r="E256" s="13"/>
      <c r="F256" s="13">
        <f t="shared" si="16"/>
        <v>22981233</v>
      </c>
      <c r="G256" s="13">
        <f t="shared" si="17"/>
        <v>0</v>
      </c>
      <c r="H256" s="13"/>
      <c r="I256" s="13">
        <f t="shared" si="18"/>
        <v>23154008</v>
      </c>
      <c r="J256" s="13">
        <f t="shared" si="19"/>
        <v>0</v>
      </c>
      <c r="K256" s="13"/>
      <c r="L256" s="13"/>
      <c r="M256" s="13"/>
      <c r="O256">
        <f t="shared" si="15"/>
        <v>85694</v>
      </c>
      <c r="Q256">
        <v>87081</v>
      </c>
      <c r="U256" s="3"/>
      <c r="V256" s="4" t="s">
        <v>259</v>
      </c>
      <c r="W256" s="4">
        <v>2</v>
      </c>
      <c r="X256" s="4" t="s">
        <v>311</v>
      </c>
    </row>
    <row r="257" spans="1:24" ht="30.75" thickBot="1">
      <c r="A257" s="3"/>
      <c r="B257" s="4" t="s">
        <v>259</v>
      </c>
      <c r="C257" s="4">
        <v>23069239</v>
      </c>
      <c r="D257" s="4" t="s">
        <v>311</v>
      </c>
      <c r="E257" s="13"/>
      <c r="F257" s="13">
        <f t="shared" si="16"/>
        <v>23066927</v>
      </c>
      <c r="G257" s="13">
        <f t="shared" si="17"/>
        <v>0</v>
      </c>
      <c r="H257" s="13"/>
      <c r="I257" s="13">
        <f t="shared" si="18"/>
        <v>23240935</v>
      </c>
      <c r="J257" s="13">
        <f t="shared" si="19"/>
        <v>0</v>
      </c>
      <c r="K257" s="13"/>
      <c r="L257" s="13"/>
      <c r="M257" s="13"/>
      <c r="O257">
        <f t="shared" si="15"/>
        <v>86927</v>
      </c>
      <c r="Q257">
        <v>85694</v>
      </c>
      <c r="U257" s="3"/>
      <c r="V257" s="4" t="s">
        <v>260</v>
      </c>
      <c r="W257" s="4">
        <v>1</v>
      </c>
      <c r="X257" s="4" t="s">
        <v>311</v>
      </c>
    </row>
    <row r="258" spans="1:24" ht="30.75" thickBot="1">
      <c r="A258" s="3"/>
      <c r="B258" s="4" t="s">
        <v>260</v>
      </c>
      <c r="C258" s="4">
        <v>23153854</v>
      </c>
      <c r="D258" s="4" t="s">
        <v>311</v>
      </c>
      <c r="E258" s="13"/>
      <c r="F258" s="13">
        <f t="shared" si="16"/>
        <v>23153854</v>
      </c>
      <c r="G258" s="13">
        <f t="shared" si="17"/>
        <v>1</v>
      </c>
      <c r="H258" s="13"/>
      <c r="I258" s="13">
        <f t="shared" si="18"/>
        <v>23325550</v>
      </c>
      <c r="J258" s="13">
        <f t="shared" si="19"/>
        <v>0</v>
      </c>
      <c r="K258" s="13"/>
      <c r="L258" s="13"/>
      <c r="M258" s="13"/>
      <c r="O258">
        <f t="shared" si="15"/>
        <v>84615</v>
      </c>
      <c r="Q258">
        <v>86927</v>
      </c>
      <c r="U258" s="3"/>
      <c r="V258" s="4" t="s">
        <v>263</v>
      </c>
      <c r="W258" s="4">
        <v>0</v>
      </c>
      <c r="X258" s="4" t="s">
        <v>311</v>
      </c>
    </row>
    <row r="259" spans="1:24">
      <c r="G259" s="21">
        <f>SUM(G4:G258)</f>
        <v>60</v>
      </c>
      <c r="J259" s="21">
        <f>SUM(J4:J258)</f>
        <v>59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zoomScale="55" zoomScaleNormal="55" workbookViewId="0">
      <selection activeCell="P5" sqref="P5"/>
    </sheetView>
  </sheetViews>
  <sheetFormatPr defaultRowHeight="16.5"/>
  <sheetData>
    <row r="1" spans="1:16" ht="17.25" thickBot="1">
      <c r="A1" s="1"/>
      <c r="B1" s="2" t="s">
        <v>0</v>
      </c>
      <c r="C1" s="2" t="s">
        <v>1</v>
      </c>
      <c r="D1" s="2" t="s">
        <v>2</v>
      </c>
      <c r="F1" s="1"/>
      <c r="G1" s="2" t="s">
        <v>0</v>
      </c>
      <c r="H1" s="2" t="s">
        <v>1</v>
      </c>
      <c r="I1" s="2" t="s">
        <v>2</v>
      </c>
      <c r="K1" s="1"/>
      <c r="L1" s="2" t="s">
        <v>0</v>
      </c>
      <c r="M1" s="2" t="s">
        <v>1</v>
      </c>
      <c r="N1" s="2" t="s">
        <v>2</v>
      </c>
    </row>
    <row r="2" spans="1:16" ht="30.75" thickBot="1">
      <c r="A2" s="3"/>
      <c r="B2" s="4" t="s">
        <v>3</v>
      </c>
      <c r="C2" s="4">
        <v>69</v>
      </c>
      <c r="D2" s="4" t="s">
        <v>311</v>
      </c>
      <c r="F2" s="3"/>
      <c r="G2" s="4" t="s">
        <v>3</v>
      </c>
      <c r="H2" s="4">
        <v>4</v>
      </c>
      <c r="I2" s="4" t="s">
        <v>311</v>
      </c>
      <c r="K2" s="3"/>
      <c r="L2" s="4" t="s">
        <v>3</v>
      </c>
      <c r="M2" s="4">
        <v>0</v>
      </c>
      <c r="N2" s="4" t="s">
        <v>311</v>
      </c>
    </row>
    <row r="3" spans="1:16" ht="30.75" thickBot="1">
      <c r="A3" s="3"/>
      <c r="B3" s="4" t="s">
        <v>5</v>
      </c>
      <c r="C3" s="4">
        <v>44</v>
      </c>
      <c r="D3" s="4" t="s">
        <v>311</v>
      </c>
      <c r="F3" s="3"/>
      <c r="G3" s="4" t="s">
        <v>5</v>
      </c>
      <c r="H3" s="4">
        <v>8</v>
      </c>
      <c r="I3" s="4" t="s">
        <v>311</v>
      </c>
      <c r="K3" s="3"/>
      <c r="L3" s="4" t="s">
        <v>5</v>
      </c>
      <c r="M3" s="4">
        <v>84615</v>
      </c>
      <c r="N3" s="4" t="s">
        <v>311</v>
      </c>
    </row>
    <row r="4" spans="1:16" ht="30.75" thickBot="1">
      <c r="A4" s="3"/>
      <c r="B4" s="4" t="s">
        <v>6</v>
      </c>
      <c r="C4" s="4">
        <v>13</v>
      </c>
      <c r="D4" s="4" t="s">
        <v>311</v>
      </c>
      <c r="F4" s="3"/>
      <c r="G4" s="4" t="s">
        <v>6</v>
      </c>
      <c r="H4" s="4">
        <v>10</v>
      </c>
      <c r="I4" s="4" t="s">
        <v>311</v>
      </c>
      <c r="K4" s="3"/>
      <c r="L4" s="4" t="s">
        <v>6</v>
      </c>
      <c r="M4" s="4">
        <v>171696</v>
      </c>
      <c r="N4" s="4" t="s">
        <v>311</v>
      </c>
    </row>
    <row r="5" spans="1:16" ht="30.75" thickBot="1">
      <c r="A5" s="3"/>
      <c r="B5" s="4" t="s">
        <v>7</v>
      </c>
      <c r="C5" s="4">
        <v>9</v>
      </c>
      <c r="D5" s="4" t="s">
        <v>311</v>
      </c>
      <c r="F5" s="3"/>
      <c r="G5" s="4" t="s">
        <v>7</v>
      </c>
      <c r="H5" s="4">
        <v>13</v>
      </c>
      <c r="I5" s="4" t="s">
        <v>311</v>
      </c>
      <c r="K5" s="3"/>
      <c r="L5" s="4" t="s">
        <v>7</v>
      </c>
      <c r="M5" s="4">
        <v>257390</v>
      </c>
      <c r="N5" s="4" t="s">
        <v>311</v>
      </c>
    </row>
    <row r="6" spans="1:16" ht="30.75" thickBot="1">
      <c r="A6" s="3"/>
      <c r="B6" s="4" t="s">
        <v>8</v>
      </c>
      <c r="C6" s="4">
        <v>44</v>
      </c>
      <c r="D6" s="4" t="s">
        <v>311</v>
      </c>
      <c r="F6" s="3"/>
      <c r="G6" s="4" t="s">
        <v>8</v>
      </c>
      <c r="H6" s="4">
        <v>16</v>
      </c>
      <c r="I6" s="4" t="s">
        <v>311</v>
      </c>
      <c r="K6" s="23"/>
      <c r="L6" s="24" t="s">
        <v>8</v>
      </c>
      <c r="M6" s="24">
        <v>344317</v>
      </c>
      <c r="N6" s="24" t="s">
        <v>311</v>
      </c>
    </row>
    <row r="7" spans="1:16" ht="30.75" thickBot="1">
      <c r="A7" s="3"/>
      <c r="B7" s="4" t="s">
        <v>9</v>
      </c>
      <c r="C7" s="4">
        <v>13</v>
      </c>
      <c r="D7" s="4" t="s">
        <v>311</v>
      </c>
      <c r="F7" s="3"/>
      <c r="G7" s="4" t="s">
        <v>9</v>
      </c>
      <c r="H7" s="4">
        <v>21</v>
      </c>
      <c r="I7" s="4" t="s">
        <v>311</v>
      </c>
      <c r="K7" s="3"/>
      <c r="L7" s="4" t="s">
        <v>9</v>
      </c>
      <c r="M7" s="4">
        <v>516013</v>
      </c>
      <c r="N7" s="4" t="s">
        <v>311</v>
      </c>
    </row>
    <row r="8" spans="1:16" ht="30.75" thickBot="1">
      <c r="A8" s="3"/>
      <c r="B8" s="4" t="s">
        <v>10</v>
      </c>
      <c r="C8" s="4">
        <v>10</v>
      </c>
      <c r="D8" s="4" t="s">
        <v>311</v>
      </c>
      <c r="F8" s="3"/>
      <c r="G8" s="4" t="s">
        <v>10</v>
      </c>
      <c r="H8" s="4">
        <v>25</v>
      </c>
      <c r="I8" s="4" t="s">
        <v>311</v>
      </c>
      <c r="K8" s="3"/>
      <c r="L8" s="4" t="s">
        <v>10</v>
      </c>
      <c r="M8" s="4">
        <v>601707</v>
      </c>
      <c r="N8" s="4" t="s">
        <v>311</v>
      </c>
    </row>
    <row r="9" spans="1:16" ht="30.75" thickBot="1">
      <c r="A9" s="3"/>
      <c r="B9" s="4" t="s">
        <v>11</v>
      </c>
      <c r="C9" s="4">
        <v>11</v>
      </c>
      <c r="D9" s="4" t="s">
        <v>311</v>
      </c>
      <c r="F9" s="3"/>
      <c r="G9" s="4" t="s">
        <v>11</v>
      </c>
      <c r="H9" s="4">
        <v>32</v>
      </c>
      <c r="I9" s="4" t="s">
        <v>311</v>
      </c>
      <c r="K9" s="23"/>
      <c r="L9" s="24" t="s">
        <v>11</v>
      </c>
      <c r="M9" s="24">
        <v>688634</v>
      </c>
      <c r="N9" s="24" t="s">
        <v>311</v>
      </c>
      <c r="P9">
        <f>M9-M6</f>
        <v>344317</v>
      </c>
    </row>
    <row r="10" spans="1:16" ht="30.75" thickBot="1">
      <c r="A10" s="3"/>
      <c r="B10" s="4" t="s">
        <v>12</v>
      </c>
      <c r="C10" s="4">
        <v>12</v>
      </c>
      <c r="D10" s="4" t="s">
        <v>311</v>
      </c>
      <c r="F10" s="3"/>
      <c r="G10" s="4" t="s">
        <v>12</v>
      </c>
      <c r="H10" s="4">
        <v>34</v>
      </c>
      <c r="I10" s="4" t="s">
        <v>311</v>
      </c>
      <c r="K10" s="3"/>
      <c r="L10" s="4" t="s">
        <v>12</v>
      </c>
      <c r="M10" s="4">
        <v>773249</v>
      </c>
      <c r="N10" s="4" t="s">
        <v>311</v>
      </c>
    </row>
    <row r="11" spans="1:16" ht="30.75" thickBot="1">
      <c r="A11" s="3"/>
      <c r="B11" s="4" t="s">
        <v>13</v>
      </c>
      <c r="C11" s="4">
        <v>10</v>
      </c>
      <c r="D11" s="4" t="s">
        <v>311</v>
      </c>
      <c r="F11" s="3"/>
      <c r="G11" s="4" t="s">
        <v>13</v>
      </c>
      <c r="H11" s="4">
        <v>36</v>
      </c>
      <c r="I11" s="4" t="s">
        <v>311</v>
      </c>
      <c r="K11" s="3"/>
      <c r="L11" s="4" t="s">
        <v>13</v>
      </c>
      <c r="M11" s="4">
        <v>860330</v>
      </c>
      <c r="N11" s="4" t="s">
        <v>311</v>
      </c>
    </row>
    <row r="12" spans="1:16" ht="30.75" thickBot="1">
      <c r="A12" s="3"/>
      <c r="B12" s="4" t="s">
        <v>14</v>
      </c>
      <c r="C12" s="4">
        <v>11</v>
      </c>
      <c r="D12" s="4" t="s">
        <v>311</v>
      </c>
      <c r="K12" s="3"/>
      <c r="L12" s="4" t="s">
        <v>14</v>
      </c>
      <c r="M12" s="4">
        <v>946024</v>
      </c>
      <c r="N12" s="4" t="s">
        <v>311</v>
      </c>
    </row>
    <row r="13" spans="1:16" ht="30.75" thickBot="1">
      <c r="A13" s="3"/>
      <c r="B13" s="4" t="s">
        <v>15</v>
      </c>
      <c r="C13" s="4">
        <v>10</v>
      </c>
      <c r="D13" s="4" t="s">
        <v>311</v>
      </c>
      <c r="K13" s="23"/>
      <c r="L13" s="24" t="s">
        <v>15</v>
      </c>
      <c r="M13" s="24">
        <v>1032951</v>
      </c>
      <c r="N13" s="24" t="s">
        <v>311</v>
      </c>
      <c r="P13">
        <f>M13-M9</f>
        <v>344317</v>
      </c>
    </row>
    <row r="14" spans="1:16" ht="30.75" thickBot="1">
      <c r="A14" s="3"/>
      <c r="B14" s="4" t="s">
        <v>16</v>
      </c>
      <c r="C14" s="4">
        <v>10</v>
      </c>
      <c r="D14" s="4" t="s">
        <v>311</v>
      </c>
      <c r="K14" s="3"/>
      <c r="L14" s="4" t="s">
        <v>16</v>
      </c>
      <c r="M14" s="4">
        <v>1117566</v>
      </c>
      <c r="N14" s="4" t="s">
        <v>311</v>
      </c>
    </row>
    <row r="15" spans="1:16" ht="30.75" thickBot="1">
      <c r="A15" s="3"/>
      <c r="B15" s="4" t="s">
        <v>17</v>
      </c>
      <c r="C15" s="4">
        <v>11</v>
      </c>
      <c r="D15" s="4" t="s">
        <v>311</v>
      </c>
      <c r="K15" s="3"/>
      <c r="L15" s="4" t="s">
        <v>17</v>
      </c>
      <c r="M15" s="4">
        <v>1204647</v>
      </c>
      <c r="N15" s="4" t="s">
        <v>311</v>
      </c>
    </row>
    <row r="16" spans="1:16" ht="30.75" thickBot="1">
      <c r="A16" s="3"/>
      <c r="B16" s="4" t="s">
        <v>18</v>
      </c>
      <c r="C16" s="4">
        <v>9</v>
      </c>
      <c r="D16" s="4" t="s">
        <v>311</v>
      </c>
      <c r="K16" s="3"/>
      <c r="L16" s="4" t="s">
        <v>18</v>
      </c>
      <c r="M16" s="4">
        <v>1290341</v>
      </c>
      <c r="N16" s="4" t="s">
        <v>311</v>
      </c>
    </row>
    <row r="17" spans="1:16" ht="30.75" thickBot="1">
      <c r="A17" s="3"/>
      <c r="B17" s="4" t="s">
        <v>19</v>
      </c>
      <c r="C17" s="4">
        <v>9</v>
      </c>
      <c r="D17" s="4" t="s">
        <v>311</v>
      </c>
      <c r="K17" s="23"/>
      <c r="L17" s="24" t="s">
        <v>19</v>
      </c>
      <c r="M17" s="24">
        <v>1377268</v>
      </c>
      <c r="N17" s="24" t="s">
        <v>311</v>
      </c>
      <c r="P17">
        <f>M17-M13</f>
        <v>344317</v>
      </c>
    </row>
    <row r="18" spans="1:16" ht="30.75" thickBot="1">
      <c r="A18" s="3"/>
      <c r="B18" s="4" t="s">
        <v>20</v>
      </c>
      <c r="C18" s="4">
        <v>36</v>
      </c>
      <c r="D18" s="4" t="s">
        <v>311</v>
      </c>
      <c r="K18" s="3"/>
      <c r="L18" s="4" t="s">
        <v>20</v>
      </c>
      <c r="M18" s="4">
        <v>1461883</v>
      </c>
      <c r="N18" s="4" t="s">
        <v>311</v>
      </c>
    </row>
    <row r="19" spans="1:16" ht="30.75" thickBot="1">
      <c r="A19" s="3"/>
      <c r="B19" s="4" t="s">
        <v>21</v>
      </c>
      <c r="C19" s="4">
        <v>7</v>
      </c>
      <c r="D19" s="4" t="s">
        <v>311</v>
      </c>
      <c r="K19" s="3"/>
      <c r="L19" s="4" t="s">
        <v>21</v>
      </c>
      <c r="M19" s="4">
        <v>1548964</v>
      </c>
      <c r="N19" s="4" t="s">
        <v>311</v>
      </c>
    </row>
    <row r="20" spans="1:16" ht="30.75" thickBot="1">
      <c r="A20" s="3"/>
      <c r="B20" s="4" t="s">
        <v>22</v>
      </c>
      <c r="C20" s="4">
        <v>9</v>
      </c>
      <c r="D20" s="4" t="s">
        <v>311</v>
      </c>
      <c r="K20" s="3"/>
      <c r="L20" s="4" t="s">
        <v>22</v>
      </c>
      <c r="M20" s="4">
        <v>1634658</v>
      </c>
      <c r="N20" s="4" t="s">
        <v>311</v>
      </c>
    </row>
    <row r="21" spans="1:16" ht="30.75" thickBot="1">
      <c r="A21" s="3"/>
      <c r="B21" s="4" t="s">
        <v>23</v>
      </c>
      <c r="C21" s="4">
        <v>9</v>
      </c>
      <c r="D21" s="4" t="s">
        <v>311</v>
      </c>
      <c r="K21" s="23"/>
      <c r="L21" s="24" t="s">
        <v>23</v>
      </c>
      <c r="M21" s="24">
        <v>1721585</v>
      </c>
      <c r="N21" s="24" t="s">
        <v>311</v>
      </c>
    </row>
    <row r="22" spans="1:16" ht="30.75" thickBot="1">
      <c r="A22" s="3"/>
      <c r="B22" s="4" t="s">
        <v>24</v>
      </c>
      <c r="C22" s="4">
        <v>7</v>
      </c>
      <c r="D22" s="4" t="s">
        <v>311</v>
      </c>
      <c r="K22" s="3"/>
      <c r="L22" s="4" t="s">
        <v>24</v>
      </c>
      <c r="M22" s="4">
        <v>1806200</v>
      </c>
      <c r="N22" s="4" t="s">
        <v>311</v>
      </c>
    </row>
    <row r="23" spans="1:16" ht="30.75" thickBot="1">
      <c r="A23" s="3"/>
      <c r="B23" s="4" t="s">
        <v>25</v>
      </c>
      <c r="C23" s="4">
        <v>32</v>
      </c>
      <c r="D23" s="4" t="s">
        <v>311</v>
      </c>
      <c r="K23" s="3"/>
      <c r="L23" s="4" t="s">
        <v>25</v>
      </c>
      <c r="M23" s="4">
        <v>1893281</v>
      </c>
      <c r="N23" s="4" t="s">
        <v>311</v>
      </c>
    </row>
    <row r="24" spans="1:16" ht="30.75" thickBot="1">
      <c r="A24" s="3"/>
      <c r="B24" s="4" t="s">
        <v>26</v>
      </c>
      <c r="C24" s="4">
        <v>8</v>
      </c>
      <c r="D24" s="4" t="s">
        <v>311</v>
      </c>
      <c r="K24" s="3"/>
      <c r="L24" s="4" t="s">
        <v>26</v>
      </c>
      <c r="M24" s="4">
        <v>1978975</v>
      </c>
      <c r="N24" s="4" t="s">
        <v>311</v>
      </c>
    </row>
    <row r="25" spans="1:16" ht="30.75" thickBot="1">
      <c r="A25" s="3"/>
      <c r="B25" s="4" t="s">
        <v>27</v>
      </c>
      <c r="C25" s="4">
        <v>7</v>
      </c>
      <c r="D25" s="4" t="s">
        <v>311</v>
      </c>
      <c r="K25" s="23"/>
      <c r="L25" s="24" t="s">
        <v>27</v>
      </c>
      <c r="M25" s="24">
        <v>2065902</v>
      </c>
      <c r="N25" s="24" t="s">
        <v>311</v>
      </c>
    </row>
    <row r="26" spans="1:16" ht="30.75" thickBot="1">
      <c r="A26" s="3"/>
      <c r="B26" s="4" t="s">
        <v>28</v>
      </c>
      <c r="C26" s="4">
        <v>5</v>
      </c>
      <c r="D26" s="4" t="s">
        <v>311</v>
      </c>
      <c r="K26" s="3"/>
      <c r="L26" s="4" t="s">
        <v>28</v>
      </c>
      <c r="M26" s="4">
        <v>2150517</v>
      </c>
      <c r="N26" s="4" t="s">
        <v>311</v>
      </c>
    </row>
    <row r="27" spans="1:16" ht="30.75" thickBot="1">
      <c r="A27" s="3"/>
      <c r="B27" s="4" t="s">
        <v>29</v>
      </c>
      <c r="C27" s="4">
        <v>27</v>
      </c>
      <c r="D27" s="4" t="s">
        <v>311</v>
      </c>
      <c r="K27" s="3"/>
      <c r="L27" s="4" t="s">
        <v>29</v>
      </c>
      <c r="M27" s="4">
        <v>2323292</v>
      </c>
      <c r="N27" s="4" t="s">
        <v>311</v>
      </c>
    </row>
    <row r="28" spans="1:16" ht="30.75" thickBot="1">
      <c r="A28" s="3"/>
      <c r="B28" s="4" t="s">
        <v>30</v>
      </c>
      <c r="C28" s="4">
        <v>8</v>
      </c>
      <c r="D28" s="4" t="s">
        <v>311</v>
      </c>
      <c r="K28" s="3"/>
      <c r="L28" s="4" t="s">
        <v>30</v>
      </c>
      <c r="M28" s="4">
        <v>2410219</v>
      </c>
      <c r="N28" s="4" t="s">
        <v>311</v>
      </c>
    </row>
    <row r="29" spans="1:16" ht="30.75" thickBot="1">
      <c r="A29" s="3"/>
      <c r="B29" s="4" t="s">
        <v>31</v>
      </c>
      <c r="C29" s="4">
        <v>7</v>
      </c>
      <c r="D29" s="4" t="s">
        <v>311</v>
      </c>
      <c r="K29" s="3"/>
      <c r="L29" s="4" t="s">
        <v>31</v>
      </c>
      <c r="M29" s="4">
        <v>2494834</v>
      </c>
      <c r="N29" s="4" t="s">
        <v>311</v>
      </c>
    </row>
    <row r="30" spans="1:16" ht="30.75" thickBot="1">
      <c r="A30" s="3"/>
      <c r="B30" s="4" t="s">
        <v>32</v>
      </c>
      <c r="C30" s="4">
        <v>7</v>
      </c>
      <c r="D30" s="4" t="s">
        <v>311</v>
      </c>
    </row>
    <row r="31" spans="1:16" ht="30.75" thickBot="1">
      <c r="A31" s="3"/>
      <c r="B31" s="4" t="s">
        <v>33</v>
      </c>
      <c r="C31" s="4">
        <v>7</v>
      </c>
      <c r="D31" s="4" t="s">
        <v>311</v>
      </c>
    </row>
    <row r="32" spans="1:16" ht="30.75" thickBot="1">
      <c r="A32" s="3"/>
      <c r="B32" s="4" t="s">
        <v>34</v>
      </c>
      <c r="C32" s="4">
        <v>6</v>
      </c>
      <c r="D32" s="4" t="s">
        <v>311</v>
      </c>
    </row>
    <row r="33" spans="1:4" ht="30.75" thickBot="1">
      <c r="A33" s="3"/>
      <c r="B33" s="4" t="s">
        <v>35</v>
      </c>
      <c r="C33" s="4">
        <v>6</v>
      </c>
      <c r="D33" s="4" t="s">
        <v>311</v>
      </c>
    </row>
    <row r="34" spans="1:4" ht="30.75" thickBot="1">
      <c r="A34" s="3"/>
      <c r="B34" s="4" t="s">
        <v>36</v>
      </c>
      <c r="C34" s="4">
        <v>24</v>
      </c>
      <c r="D34" s="4" t="s">
        <v>311</v>
      </c>
    </row>
    <row r="35" spans="1:4" ht="30.75" thickBot="1">
      <c r="A35" s="3"/>
      <c r="B35" s="4" t="s">
        <v>37</v>
      </c>
      <c r="C35" s="4">
        <v>3</v>
      </c>
      <c r="D35" s="4" t="s">
        <v>311</v>
      </c>
    </row>
    <row r="36" spans="1:4" ht="30.75" thickBot="1">
      <c r="A36" s="3"/>
      <c r="B36" s="4" t="s">
        <v>38</v>
      </c>
      <c r="C36" s="4">
        <v>21</v>
      </c>
      <c r="D36" s="4" t="s">
        <v>311</v>
      </c>
    </row>
    <row r="37" spans="1:4" ht="30.75" thickBot="1">
      <c r="A37" s="3"/>
      <c r="B37" s="4" t="s">
        <v>39</v>
      </c>
      <c r="C37" s="4">
        <v>4</v>
      </c>
      <c r="D37" s="4" t="s">
        <v>311</v>
      </c>
    </row>
    <row r="38" spans="1:4" ht="30.75" thickBot="1">
      <c r="A38" s="3"/>
      <c r="B38" s="4" t="s">
        <v>40</v>
      </c>
      <c r="C38" s="4">
        <v>5</v>
      </c>
      <c r="D38" s="4" t="s">
        <v>311</v>
      </c>
    </row>
    <row r="39" spans="1:4" ht="30.75" thickBot="1">
      <c r="A39" s="3"/>
      <c r="B39" s="4" t="s">
        <v>41</v>
      </c>
      <c r="C39" s="4">
        <v>3</v>
      </c>
      <c r="D39" s="4" t="s">
        <v>311</v>
      </c>
    </row>
    <row r="40" spans="1:4" ht="30.75" thickBot="1">
      <c r="A40" s="3"/>
      <c r="B40" s="4" t="s">
        <v>42</v>
      </c>
      <c r="C40" s="4">
        <v>21</v>
      </c>
      <c r="D40" s="4" t="s">
        <v>311</v>
      </c>
    </row>
    <row r="41" spans="1:4" ht="30.75" thickBot="1">
      <c r="A41" s="3"/>
      <c r="B41" s="4" t="s">
        <v>43</v>
      </c>
      <c r="C41" s="4">
        <v>20</v>
      </c>
      <c r="D41" s="4" t="s">
        <v>311</v>
      </c>
    </row>
    <row r="42" spans="1:4" ht="30.75" thickBot="1">
      <c r="A42" s="3"/>
      <c r="B42" s="4" t="s">
        <v>44</v>
      </c>
      <c r="C42" s="4">
        <v>5</v>
      </c>
      <c r="D42" s="4" t="s">
        <v>311</v>
      </c>
    </row>
    <row r="43" spans="1:4" ht="30.75" thickBot="1">
      <c r="A43" s="3"/>
      <c r="B43" s="4" t="s">
        <v>45</v>
      </c>
      <c r="C43" s="4">
        <v>20</v>
      </c>
      <c r="D43" s="4" t="s">
        <v>311</v>
      </c>
    </row>
    <row r="44" spans="1:4" ht="30.75" thickBot="1">
      <c r="A44" s="3"/>
      <c r="B44" s="4" t="s">
        <v>46</v>
      </c>
      <c r="C44" s="4">
        <v>4</v>
      </c>
      <c r="D44" s="4" t="s">
        <v>311</v>
      </c>
    </row>
    <row r="45" spans="1:4" ht="30.75" thickBot="1">
      <c r="A45" s="3"/>
      <c r="B45" s="4" t="s">
        <v>47</v>
      </c>
      <c r="C45" s="4">
        <v>3</v>
      </c>
      <c r="D45" s="4" t="s">
        <v>311</v>
      </c>
    </row>
    <row r="46" spans="1:4" ht="30.75" thickBot="1">
      <c r="A46" s="3"/>
      <c r="B46" s="4" t="s">
        <v>48</v>
      </c>
      <c r="C46" s="4">
        <v>15</v>
      </c>
      <c r="D46" s="4" t="s">
        <v>311</v>
      </c>
    </row>
    <row r="47" spans="1:4" ht="30.75" thickBot="1">
      <c r="A47" s="3"/>
      <c r="B47" s="4" t="s">
        <v>49</v>
      </c>
      <c r="C47" s="4">
        <v>3</v>
      </c>
      <c r="D47" s="4" t="s">
        <v>311</v>
      </c>
    </row>
    <row r="48" spans="1:4" ht="30.75" thickBot="1">
      <c r="A48" s="3"/>
      <c r="B48" s="4" t="s">
        <v>50</v>
      </c>
      <c r="C48" s="4">
        <v>5</v>
      </c>
      <c r="D48" s="4" t="s">
        <v>311</v>
      </c>
    </row>
    <row r="49" spans="1:4" ht="30.75" thickBot="1">
      <c r="A49" s="3"/>
      <c r="B49" s="4" t="s">
        <v>51</v>
      </c>
      <c r="C49" s="4">
        <v>2</v>
      </c>
      <c r="D49" s="4" t="s">
        <v>311</v>
      </c>
    </row>
    <row r="50" spans="1:4" ht="30.75" thickBot="1">
      <c r="A50" s="3"/>
      <c r="B50" s="4" t="s">
        <v>52</v>
      </c>
      <c r="C50" s="4">
        <v>14</v>
      </c>
      <c r="D50" s="4" t="s">
        <v>311</v>
      </c>
    </row>
    <row r="51" spans="1:4" ht="30.75" thickBot="1">
      <c r="A51" s="3"/>
      <c r="B51" s="4" t="s">
        <v>53</v>
      </c>
      <c r="C51" s="4">
        <v>4</v>
      </c>
      <c r="D51" s="4" t="s">
        <v>311</v>
      </c>
    </row>
    <row r="52" spans="1:4" ht="30.75" thickBot="1">
      <c r="A52" s="3"/>
      <c r="B52" s="4" t="s">
        <v>54</v>
      </c>
      <c r="C52" s="4">
        <v>2</v>
      </c>
      <c r="D52" s="4" t="s">
        <v>311</v>
      </c>
    </row>
    <row r="53" spans="1:4" ht="30.75" thickBot="1">
      <c r="A53" s="3"/>
      <c r="B53" s="4" t="s">
        <v>55</v>
      </c>
      <c r="C53" s="4">
        <v>10</v>
      </c>
      <c r="D53" s="4" t="s">
        <v>311</v>
      </c>
    </row>
    <row r="54" spans="1:4" ht="30.75" thickBot="1">
      <c r="A54" s="3"/>
      <c r="B54" s="4" t="s">
        <v>56</v>
      </c>
      <c r="C54" s="4">
        <v>3</v>
      </c>
      <c r="D54" s="4" t="s">
        <v>311</v>
      </c>
    </row>
    <row r="55" spans="1:4" ht="30.75" thickBot="1">
      <c r="A55" s="3"/>
      <c r="B55" s="4" t="s">
        <v>57</v>
      </c>
      <c r="C55" s="4">
        <v>2</v>
      </c>
      <c r="D55" s="4" t="s">
        <v>311</v>
      </c>
    </row>
    <row r="56" spans="1:4" ht="30.75" thickBot="1">
      <c r="A56" s="3"/>
      <c r="B56" s="4" t="s">
        <v>58</v>
      </c>
      <c r="C56" s="4">
        <v>2</v>
      </c>
      <c r="D56" s="4" t="s">
        <v>311</v>
      </c>
    </row>
    <row r="57" spans="1:4" ht="30.75" thickBot="1">
      <c r="A57" s="3"/>
      <c r="B57" s="4" t="s">
        <v>59</v>
      </c>
      <c r="C57" s="4">
        <v>7</v>
      </c>
      <c r="D57" s="4" t="s">
        <v>311</v>
      </c>
    </row>
    <row r="58" spans="1:4" ht="30.75" thickBot="1">
      <c r="A58" s="3"/>
      <c r="B58" s="4" t="s">
        <v>60</v>
      </c>
      <c r="C58" s="4">
        <v>3</v>
      </c>
      <c r="D58" s="4" t="s">
        <v>311</v>
      </c>
    </row>
    <row r="59" spans="1:4" ht="30.75" thickBot="1">
      <c r="A59" s="3"/>
      <c r="B59" s="4" t="s">
        <v>61</v>
      </c>
      <c r="C59" s="4">
        <v>2</v>
      </c>
      <c r="D59" s="4" t="s">
        <v>311</v>
      </c>
    </row>
    <row r="60" spans="1:4" ht="30.75" thickBot="1">
      <c r="A60" s="3"/>
      <c r="B60" s="4" t="s">
        <v>62</v>
      </c>
      <c r="C60" s="4">
        <v>2</v>
      </c>
      <c r="D60" s="4" t="s">
        <v>311</v>
      </c>
    </row>
    <row r="61" spans="1:4" ht="30.75" thickBot="1">
      <c r="A61" s="3"/>
      <c r="B61" s="4" t="s">
        <v>63</v>
      </c>
      <c r="C61" s="4">
        <v>2</v>
      </c>
      <c r="D61" s="4" t="s">
        <v>311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1"/>
  <sheetViews>
    <sheetView workbookViewId="0">
      <selection activeCell="D30" sqref="D30"/>
    </sheetView>
  </sheetViews>
  <sheetFormatPr defaultRowHeight="16.5"/>
  <cols>
    <col min="3" max="3" width="11.625" style="7" customWidth="1"/>
  </cols>
  <sheetData>
    <row r="2" spans="2:3">
      <c r="B2" t="s">
        <v>1252</v>
      </c>
    </row>
    <row r="3" spans="2:3">
      <c r="B3">
        <v>0</v>
      </c>
      <c r="C3" s="7">
        <f>B3*360/(4*1024)</f>
        <v>0</v>
      </c>
    </row>
    <row r="4" spans="2:3">
      <c r="B4">
        <v>1</v>
      </c>
      <c r="C4" s="7">
        <f t="shared" ref="C4:C27" si="0">B4*360/(4*1024)</f>
        <v>8.7890625E-2</v>
      </c>
    </row>
    <row r="5" spans="2:3">
      <c r="B5">
        <v>2</v>
      </c>
      <c r="C5" s="7">
        <f t="shared" si="0"/>
        <v>0.17578125</v>
      </c>
    </row>
    <row r="6" spans="2:3">
      <c r="B6">
        <v>3</v>
      </c>
      <c r="C6" s="7">
        <f t="shared" si="0"/>
        <v>0.263671875</v>
      </c>
    </row>
    <row r="7" spans="2:3">
      <c r="B7">
        <v>4</v>
      </c>
      <c r="C7" s="7">
        <f t="shared" si="0"/>
        <v>0.3515625</v>
      </c>
    </row>
    <row r="8" spans="2:3">
      <c r="B8">
        <v>5</v>
      </c>
      <c r="C8" s="7">
        <f t="shared" si="0"/>
        <v>0.439453125</v>
      </c>
    </row>
    <row r="9" spans="2:3">
      <c r="C9" s="7">
        <f t="shared" si="0"/>
        <v>0</v>
      </c>
    </row>
    <row r="10" spans="2:3">
      <c r="C10" s="7">
        <f t="shared" si="0"/>
        <v>0</v>
      </c>
    </row>
    <row r="11" spans="2:3">
      <c r="C11" s="7">
        <f t="shared" si="0"/>
        <v>0</v>
      </c>
    </row>
    <row r="12" spans="2:3">
      <c r="C12" s="7">
        <f t="shared" si="0"/>
        <v>0</v>
      </c>
    </row>
    <row r="13" spans="2:3">
      <c r="C13" s="7">
        <f t="shared" si="0"/>
        <v>0</v>
      </c>
    </row>
    <row r="14" spans="2:3">
      <c r="C14" s="7">
        <f t="shared" si="0"/>
        <v>0</v>
      </c>
    </row>
    <row r="15" spans="2:3">
      <c r="C15" s="7">
        <f t="shared" si="0"/>
        <v>0</v>
      </c>
    </row>
    <row r="16" spans="2:3">
      <c r="C16" s="7">
        <f t="shared" si="0"/>
        <v>0</v>
      </c>
    </row>
    <row r="17" spans="2:3">
      <c r="C17" s="7">
        <f t="shared" si="0"/>
        <v>0</v>
      </c>
    </row>
    <row r="18" spans="2:3">
      <c r="C18" s="7">
        <f t="shared" si="0"/>
        <v>0</v>
      </c>
    </row>
    <row r="19" spans="2:3">
      <c r="C19" s="7">
        <f t="shared" si="0"/>
        <v>0</v>
      </c>
    </row>
    <row r="20" spans="2:3">
      <c r="C20" s="7">
        <f t="shared" si="0"/>
        <v>0</v>
      </c>
    </row>
    <row r="21" spans="2:3">
      <c r="C21" s="7">
        <f t="shared" si="0"/>
        <v>0</v>
      </c>
    </row>
    <row r="22" spans="2:3">
      <c r="B22">
        <v>1024</v>
      </c>
      <c r="C22" s="7">
        <f t="shared" si="0"/>
        <v>90</v>
      </c>
    </row>
    <row r="23" spans="2:3">
      <c r="C23" s="7">
        <f t="shared" si="0"/>
        <v>0</v>
      </c>
    </row>
    <row r="24" spans="2:3">
      <c r="C24" s="7">
        <f t="shared" si="0"/>
        <v>0</v>
      </c>
    </row>
    <row r="25" spans="2:3">
      <c r="C25" s="7">
        <f t="shared" si="0"/>
        <v>0</v>
      </c>
    </row>
    <row r="26" spans="2:3">
      <c r="B26">
        <v>4094</v>
      </c>
      <c r="C26" s="7">
        <f t="shared" si="0"/>
        <v>359.82421875</v>
      </c>
    </row>
    <row r="27" spans="2:3">
      <c r="B27">
        <v>4095</v>
      </c>
      <c r="C27" s="7">
        <f t="shared" si="0"/>
        <v>359.912109375</v>
      </c>
    </row>
    <row r="29" spans="2:3">
      <c r="B29" t="s">
        <v>1253</v>
      </c>
    </row>
    <row r="30" spans="2:3">
      <c r="B30" t="s">
        <v>1254</v>
      </c>
      <c r="C30" s="7">
        <v>357.97</v>
      </c>
    </row>
    <row r="31" spans="2:3">
      <c r="B31" t="s">
        <v>1255</v>
      </c>
      <c r="C31" s="7">
        <v>1.9330000000000001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02"/>
  <sheetViews>
    <sheetView tabSelected="1" zoomScale="85" zoomScaleNormal="85" workbookViewId="0">
      <selection activeCell="P2" sqref="P2"/>
    </sheetView>
  </sheetViews>
  <sheetFormatPr defaultRowHeight="16.5"/>
  <cols>
    <col min="3" max="3" width="7.5" bestFit="1" customWidth="1"/>
    <col min="4" max="4" width="10.625" bestFit="1" customWidth="1"/>
    <col min="8" max="8" width="7.5" bestFit="1" customWidth="1"/>
    <col min="9" max="9" width="10.625" bestFit="1" customWidth="1"/>
  </cols>
  <sheetData>
    <row r="1" spans="1:19" ht="17.25" thickBot="1">
      <c r="A1" s="5"/>
      <c r="B1" s="27" t="s">
        <v>308</v>
      </c>
      <c r="C1" s="27"/>
      <c r="D1" s="27"/>
      <c r="F1" s="27" t="s">
        <v>308</v>
      </c>
      <c r="G1" s="27"/>
      <c r="H1" s="27"/>
      <c r="I1" s="27"/>
      <c r="K1" s="27" t="s">
        <v>261</v>
      </c>
      <c r="L1" s="27"/>
      <c r="M1" s="27"/>
      <c r="N1" s="27"/>
      <c r="P1" s="27" t="s">
        <v>1256</v>
      </c>
      <c r="Q1" s="27"/>
      <c r="R1" s="27"/>
      <c r="S1" s="27"/>
    </row>
    <row r="2" spans="1:19" ht="17.25" customHeight="1" thickBot="1">
      <c r="A2" s="1"/>
      <c r="B2" s="2" t="s">
        <v>0</v>
      </c>
      <c r="C2" s="2" t="s">
        <v>1</v>
      </c>
      <c r="D2" s="2" t="s">
        <v>2</v>
      </c>
      <c r="F2" s="1"/>
      <c r="G2" s="2" t="s">
        <v>0</v>
      </c>
      <c r="H2" s="2" t="s">
        <v>1</v>
      </c>
      <c r="I2" s="2" t="s">
        <v>2</v>
      </c>
      <c r="K2" s="1"/>
      <c r="L2" s="2" t="s">
        <v>0</v>
      </c>
      <c r="M2" s="2" t="s">
        <v>1</v>
      </c>
      <c r="N2" s="2" t="s">
        <v>2</v>
      </c>
      <c r="P2" s="1"/>
      <c r="Q2" s="2" t="s">
        <v>0</v>
      </c>
      <c r="R2" s="2" t="s">
        <v>1</v>
      </c>
      <c r="S2" s="2" t="s">
        <v>2</v>
      </c>
    </row>
    <row r="3" spans="1:19" ht="30.75" thickBot="1">
      <c r="A3" s="3"/>
      <c r="B3" s="4" t="s">
        <v>3</v>
      </c>
      <c r="C3" s="4">
        <v>256</v>
      </c>
      <c r="D3" s="4" t="s">
        <v>311</v>
      </c>
      <c r="F3" s="3"/>
      <c r="G3" s="4" t="s">
        <v>3</v>
      </c>
      <c r="H3" s="4">
        <v>15413</v>
      </c>
      <c r="I3" s="4" t="s">
        <v>104</v>
      </c>
      <c r="K3" s="3"/>
      <c r="L3" s="4" t="s">
        <v>3</v>
      </c>
      <c r="M3" s="4">
        <v>15413</v>
      </c>
      <c r="N3" s="4" t="s">
        <v>104</v>
      </c>
      <c r="P3" s="3"/>
      <c r="Q3" s="4" t="s">
        <v>3</v>
      </c>
      <c r="R3" s="4">
        <v>255</v>
      </c>
      <c r="S3" s="4" t="s">
        <v>311</v>
      </c>
    </row>
    <row r="4" spans="1:19" ht="30.75" thickBot="1">
      <c r="A4" s="3"/>
      <c r="B4" s="4" t="s">
        <v>5</v>
      </c>
      <c r="C4" s="4">
        <v>16</v>
      </c>
      <c r="D4" s="4" t="s">
        <v>311</v>
      </c>
      <c r="F4" s="3"/>
      <c r="G4" s="4" t="s">
        <v>5</v>
      </c>
      <c r="H4" s="4">
        <v>30826</v>
      </c>
      <c r="I4" s="4" t="s">
        <v>104</v>
      </c>
      <c r="K4" s="3"/>
      <c r="L4" s="4" t="s">
        <v>5</v>
      </c>
      <c r="M4" s="4">
        <v>0</v>
      </c>
      <c r="N4" s="4" t="s">
        <v>104</v>
      </c>
      <c r="P4" s="3"/>
      <c r="Q4" s="4" t="s">
        <v>5</v>
      </c>
      <c r="R4" s="4">
        <v>71</v>
      </c>
      <c r="S4" s="4" t="s">
        <v>311</v>
      </c>
    </row>
    <row r="5" spans="1:19" ht="30.75" thickBot="1">
      <c r="A5" s="3"/>
      <c r="B5" s="4" t="s">
        <v>6</v>
      </c>
      <c r="C5" s="4">
        <v>24</v>
      </c>
      <c r="D5" s="4" t="s">
        <v>311</v>
      </c>
      <c r="F5" s="3"/>
      <c r="G5" s="4" t="s">
        <v>6</v>
      </c>
      <c r="H5" s="4">
        <v>30826</v>
      </c>
      <c r="I5" s="4" t="s">
        <v>104</v>
      </c>
      <c r="K5" s="3"/>
      <c r="L5" s="4" t="s">
        <v>6</v>
      </c>
      <c r="M5" s="4">
        <v>-15413</v>
      </c>
      <c r="N5" s="4" t="s">
        <v>104</v>
      </c>
      <c r="P5" s="3"/>
      <c r="Q5" s="4" t="s">
        <v>6</v>
      </c>
      <c r="R5" s="4">
        <v>12</v>
      </c>
      <c r="S5" s="4" t="s">
        <v>311</v>
      </c>
    </row>
    <row r="6" spans="1:19" ht="30.75" thickBot="1">
      <c r="A6" s="3"/>
      <c r="B6" s="4" t="s">
        <v>7</v>
      </c>
      <c r="C6" s="4">
        <v>16</v>
      </c>
      <c r="D6" s="4" t="s">
        <v>311</v>
      </c>
      <c r="F6" s="3"/>
      <c r="G6" s="4" t="s">
        <v>7</v>
      </c>
      <c r="H6" s="4">
        <v>15413</v>
      </c>
      <c r="I6" s="4" t="s">
        <v>104</v>
      </c>
      <c r="K6" s="3"/>
      <c r="L6" s="4" t="s">
        <v>7</v>
      </c>
      <c r="M6" s="4">
        <v>0</v>
      </c>
      <c r="N6" s="4" t="s">
        <v>104</v>
      </c>
      <c r="P6" s="3"/>
      <c r="Q6" s="4" t="s">
        <v>7</v>
      </c>
      <c r="R6" s="4">
        <v>12</v>
      </c>
      <c r="S6" s="4" t="s">
        <v>311</v>
      </c>
    </row>
    <row r="7" spans="1:19" ht="30.75" thickBot="1">
      <c r="A7" s="3"/>
      <c r="B7" s="4" t="s">
        <v>8</v>
      </c>
      <c r="C7" s="4">
        <v>30</v>
      </c>
      <c r="D7" s="4" t="s">
        <v>311</v>
      </c>
      <c r="F7" s="3"/>
      <c r="G7" s="4" t="s">
        <v>8</v>
      </c>
      <c r="H7" s="4">
        <v>15413</v>
      </c>
      <c r="I7" s="4" t="s">
        <v>104</v>
      </c>
      <c r="K7" s="3"/>
      <c r="L7" s="4" t="s">
        <v>8</v>
      </c>
      <c r="M7" s="4">
        <v>0</v>
      </c>
      <c r="N7" s="4" t="s">
        <v>104</v>
      </c>
      <c r="P7" s="3"/>
      <c r="Q7" s="4" t="s">
        <v>8</v>
      </c>
      <c r="R7" s="4">
        <v>28</v>
      </c>
      <c r="S7" s="4" t="s">
        <v>311</v>
      </c>
    </row>
    <row r="8" spans="1:19" ht="30.75" thickBot="1">
      <c r="A8" s="3"/>
      <c r="B8" s="4" t="s">
        <v>9</v>
      </c>
      <c r="C8" s="4">
        <v>37</v>
      </c>
      <c r="D8" s="4" t="s">
        <v>311</v>
      </c>
      <c r="F8" s="3"/>
      <c r="G8" s="4" t="s">
        <v>9</v>
      </c>
      <c r="H8" s="4">
        <v>15413</v>
      </c>
      <c r="I8" s="4" t="s">
        <v>104</v>
      </c>
      <c r="K8" s="3"/>
      <c r="L8" s="4" t="s">
        <v>9</v>
      </c>
      <c r="M8" s="4">
        <v>0</v>
      </c>
      <c r="N8" s="4" t="s">
        <v>104</v>
      </c>
      <c r="P8" s="3"/>
      <c r="Q8" s="4" t="s">
        <v>9</v>
      </c>
      <c r="R8" s="4">
        <v>22</v>
      </c>
      <c r="S8" s="4" t="s">
        <v>311</v>
      </c>
    </row>
    <row r="9" spans="1:19" ht="30.75" thickBot="1">
      <c r="A9" s="3"/>
      <c r="B9" s="4" t="s">
        <v>10</v>
      </c>
      <c r="C9" s="4">
        <v>24</v>
      </c>
      <c r="D9" s="4" t="s">
        <v>311</v>
      </c>
      <c r="F9" s="3"/>
      <c r="G9" s="4" t="s">
        <v>10</v>
      </c>
      <c r="H9" s="4">
        <v>15413</v>
      </c>
      <c r="I9" s="4" t="s">
        <v>104</v>
      </c>
      <c r="K9" s="3"/>
      <c r="L9" s="4" t="s">
        <v>10</v>
      </c>
      <c r="M9" s="4">
        <v>1541</v>
      </c>
      <c r="N9" s="4" t="s">
        <v>104</v>
      </c>
      <c r="P9" s="3"/>
      <c r="Q9" s="4" t="s">
        <v>10</v>
      </c>
      <c r="R9" s="4">
        <v>5</v>
      </c>
      <c r="S9" s="4" t="s">
        <v>311</v>
      </c>
    </row>
    <row r="10" spans="1:19" ht="30.75" thickBot="1">
      <c r="A10" s="3"/>
      <c r="B10" s="4" t="s">
        <v>11</v>
      </c>
      <c r="C10" s="4">
        <v>48</v>
      </c>
      <c r="D10" s="4" t="s">
        <v>311</v>
      </c>
      <c r="F10" s="3"/>
      <c r="G10" s="4" t="s">
        <v>11</v>
      </c>
      <c r="H10" s="4">
        <v>16954</v>
      </c>
      <c r="I10" s="4" t="s">
        <v>104</v>
      </c>
      <c r="K10" s="3"/>
      <c r="L10" s="4" t="s">
        <v>11</v>
      </c>
      <c r="M10" s="4">
        <v>0</v>
      </c>
      <c r="N10" s="4" t="s">
        <v>104</v>
      </c>
      <c r="P10" s="3"/>
      <c r="Q10" s="4" t="s">
        <v>11</v>
      </c>
      <c r="R10" s="4">
        <v>6</v>
      </c>
      <c r="S10" s="4" t="s">
        <v>311</v>
      </c>
    </row>
    <row r="11" spans="1:19" ht="30.75" thickBot="1">
      <c r="A11" s="3"/>
      <c r="B11" s="4" t="s">
        <v>12</v>
      </c>
      <c r="C11" s="4">
        <v>31</v>
      </c>
      <c r="D11" s="4" t="s">
        <v>311</v>
      </c>
      <c r="F11" s="3"/>
      <c r="G11" s="4" t="s">
        <v>12</v>
      </c>
      <c r="H11" s="4">
        <v>16954</v>
      </c>
      <c r="I11" s="4" t="s">
        <v>104</v>
      </c>
      <c r="K11" s="3"/>
      <c r="L11" s="4" t="s">
        <v>12</v>
      </c>
      <c r="M11" s="4">
        <v>16954</v>
      </c>
      <c r="N11" s="4" t="s">
        <v>104</v>
      </c>
      <c r="P11" s="3"/>
      <c r="Q11" s="4" t="s">
        <v>12</v>
      </c>
      <c r="R11" s="4">
        <v>17</v>
      </c>
      <c r="S11" s="4" t="s">
        <v>311</v>
      </c>
    </row>
    <row r="12" spans="1:19" ht="30.75" thickBot="1">
      <c r="A12" s="3"/>
      <c r="B12" s="4" t="s">
        <v>13</v>
      </c>
      <c r="C12" s="4">
        <v>24</v>
      </c>
      <c r="D12" s="4" t="s">
        <v>311</v>
      </c>
      <c r="F12" s="3"/>
      <c r="G12" s="4" t="s">
        <v>13</v>
      </c>
      <c r="H12" s="4">
        <v>33908</v>
      </c>
      <c r="I12" s="4" t="s">
        <v>104</v>
      </c>
      <c r="K12" s="3"/>
      <c r="L12" s="4" t="s">
        <v>13</v>
      </c>
      <c r="M12" s="4">
        <v>-16954</v>
      </c>
      <c r="N12" s="4" t="s">
        <v>104</v>
      </c>
      <c r="P12" s="3"/>
      <c r="Q12" s="4" t="s">
        <v>13</v>
      </c>
      <c r="R12" s="4">
        <v>19</v>
      </c>
      <c r="S12" s="4" t="s">
        <v>311</v>
      </c>
    </row>
    <row r="13" spans="1:19" ht="30.75" thickBot="1">
      <c r="A13" s="3"/>
      <c r="B13" s="4" t="s">
        <v>14</v>
      </c>
      <c r="C13" s="4">
        <v>8</v>
      </c>
      <c r="D13" s="4" t="s">
        <v>311</v>
      </c>
      <c r="F13" s="3"/>
      <c r="G13" s="4" t="s">
        <v>14</v>
      </c>
      <c r="H13" s="4">
        <v>16954</v>
      </c>
      <c r="I13" s="4" t="s">
        <v>104</v>
      </c>
      <c r="K13" s="3"/>
      <c r="L13" s="4" t="s">
        <v>14</v>
      </c>
      <c r="M13" s="4">
        <v>0</v>
      </c>
      <c r="N13" s="4" t="s">
        <v>104</v>
      </c>
      <c r="P13" s="3"/>
      <c r="Q13" s="4" t="s">
        <v>14</v>
      </c>
      <c r="R13" s="4">
        <v>11</v>
      </c>
      <c r="S13" s="4" t="s">
        <v>311</v>
      </c>
    </row>
    <row r="14" spans="1:19" ht="30.75" thickBot="1">
      <c r="A14" s="3"/>
      <c r="B14" s="4" t="s">
        <v>15</v>
      </c>
      <c r="C14" s="4">
        <v>15</v>
      </c>
      <c r="D14" s="4" t="s">
        <v>311</v>
      </c>
      <c r="F14" s="3"/>
      <c r="G14" s="4" t="s">
        <v>15</v>
      </c>
      <c r="H14" s="4">
        <v>16954</v>
      </c>
      <c r="I14" s="4" t="s">
        <v>104</v>
      </c>
      <c r="K14" s="3"/>
      <c r="L14" s="4" t="s">
        <v>15</v>
      </c>
      <c r="M14" s="4">
        <v>0</v>
      </c>
      <c r="N14" s="4" t="s">
        <v>104</v>
      </c>
      <c r="P14" s="3"/>
      <c r="Q14" s="4" t="s">
        <v>15</v>
      </c>
      <c r="R14" s="4">
        <v>19</v>
      </c>
      <c r="S14" s="4" t="s">
        <v>311</v>
      </c>
    </row>
    <row r="15" spans="1:19" ht="30.75" thickBot="1">
      <c r="A15" s="3"/>
      <c r="B15" s="4" t="s">
        <v>16</v>
      </c>
      <c r="C15" s="4">
        <v>15</v>
      </c>
      <c r="D15" s="4" t="s">
        <v>311</v>
      </c>
      <c r="F15" s="3"/>
      <c r="G15" s="4" t="s">
        <v>16</v>
      </c>
      <c r="H15" s="4">
        <v>16954</v>
      </c>
      <c r="I15" s="4" t="s">
        <v>104</v>
      </c>
      <c r="K15" s="3"/>
      <c r="L15" s="4" t="s">
        <v>16</v>
      </c>
      <c r="M15" s="4">
        <v>0</v>
      </c>
      <c r="N15" s="4" t="s">
        <v>104</v>
      </c>
      <c r="P15" s="3"/>
      <c r="Q15" s="4" t="s">
        <v>16</v>
      </c>
      <c r="R15" s="4">
        <v>10</v>
      </c>
      <c r="S15" s="4" t="s">
        <v>311</v>
      </c>
    </row>
    <row r="16" spans="1:19" ht="30.75" thickBot="1">
      <c r="A16" s="3"/>
      <c r="B16" s="4" t="s">
        <v>17</v>
      </c>
      <c r="C16" s="4">
        <v>8</v>
      </c>
      <c r="D16" s="4" t="s">
        <v>311</v>
      </c>
      <c r="F16" s="3"/>
      <c r="G16" s="4" t="s">
        <v>17</v>
      </c>
      <c r="H16" s="4">
        <v>16954</v>
      </c>
      <c r="I16" s="4" t="s">
        <v>104</v>
      </c>
      <c r="K16" s="3"/>
      <c r="L16" s="4" t="s">
        <v>17</v>
      </c>
      <c r="M16" s="4">
        <v>0</v>
      </c>
      <c r="N16" s="4" t="s">
        <v>104</v>
      </c>
      <c r="P16" s="3"/>
      <c r="Q16" s="4" t="s">
        <v>17</v>
      </c>
      <c r="R16" s="4">
        <v>12</v>
      </c>
      <c r="S16" s="4" t="s">
        <v>311</v>
      </c>
    </row>
    <row r="17" spans="1:19" ht="30.75" thickBot="1">
      <c r="A17" s="3"/>
      <c r="B17" s="4" t="s">
        <v>18</v>
      </c>
      <c r="C17" s="4">
        <v>8</v>
      </c>
      <c r="D17" s="4" t="s">
        <v>311</v>
      </c>
      <c r="F17" s="3"/>
      <c r="G17" s="4" t="s">
        <v>18</v>
      </c>
      <c r="H17" s="4">
        <v>16954</v>
      </c>
      <c r="I17" s="4" t="s">
        <v>104</v>
      </c>
      <c r="K17" s="3"/>
      <c r="L17" s="4" t="s">
        <v>18</v>
      </c>
      <c r="M17" s="4">
        <v>0</v>
      </c>
      <c r="N17" s="4" t="s">
        <v>104</v>
      </c>
      <c r="P17" s="3"/>
      <c r="Q17" s="4" t="s">
        <v>18</v>
      </c>
      <c r="R17" s="4">
        <v>6</v>
      </c>
      <c r="S17" s="4" t="s">
        <v>311</v>
      </c>
    </row>
    <row r="18" spans="1:19" ht="30.75" thickBot="1">
      <c r="A18" s="3"/>
      <c r="B18" s="4" t="s">
        <v>19</v>
      </c>
      <c r="C18" s="4">
        <v>15</v>
      </c>
      <c r="D18" s="4" t="s">
        <v>311</v>
      </c>
      <c r="F18" s="3"/>
      <c r="G18" s="4" t="s">
        <v>19</v>
      </c>
      <c r="H18" s="4">
        <v>16954</v>
      </c>
      <c r="I18" s="4" t="s">
        <v>104</v>
      </c>
      <c r="K18" s="3"/>
      <c r="L18" s="4" t="s">
        <v>19</v>
      </c>
      <c r="M18" s="4">
        <v>20036</v>
      </c>
      <c r="N18" s="4" t="s">
        <v>104</v>
      </c>
      <c r="P18" s="3"/>
      <c r="Q18" s="4" t="s">
        <v>19</v>
      </c>
      <c r="R18" s="4">
        <v>17</v>
      </c>
      <c r="S18" s="4" t="s">
        <v>311</v>
      </c>
    </row>
    <row r="19" spans="1:19" ht="30.75" thickBot="1">
      <c r="A19" s="3"/>
      <c r="B19" s="4" t="s">
        <v>20</v>
      </c>
      <c r="C19" s="4">
        <v>16</v>
      </c>
      <c r="D19" s="4" t="s">
        <v>311</v>
      </c>
      <c r="F19" s="3"/>
      <c r="G19" s="4" t="s">
        <v>20</v>
      </c>
      <c r="H19" s="4">
        <v>36990</v>
      </c>
      <c r="I19" s="4" t="s">
        <v>104</v>
      </c>
      <c r="K19" s="3"/>
      <c r="L19" s="4" t="s">
        <v>20</v>
      </c>
      <c r="M19" s="4">
        <v>0</v>
      </c>
      <c r="N19" s="4" t="s">
        <v>104</v>
      </c>
      <c r="P19" s="3"/>
      <c r="Q19" s="4" t="s">
        <v>20</v>
      </c>
      <c r="R19" s="4">
        <v>33</v>
      </c>
      <c r="S19" s="4" t="s">
        <v>311</v>
      </c>
    </row>
    <row r="20" spans="1:19" ht="30.75" thickBot="1">
      <c r="A20" s="3"/>
      <c r="B20" s="4" t="s">
        <v>21</v>
      </c>
      <c r="C20" s="4">
        <v>8</v>
      </c>
      <c r="D20" s="4" t="s">
        <v>311</v>
      </c>
      <c r="F20" s="3"/>
      <c r="G20" s="4" t="s">
        <v>21</v>
      </c>
      <c r="H20" s="4">
        <v>36990</v>
      </c>
      <c r="I20" s="4" t="s">
        <v>104</v>
      </c>
      <c r="K20" s="3"/>
      <c r="L20" s="4" t="s">
        <v>21</v>
      </c>
      <c r="M20" s="4">
        <v>-18495</v>
      </c>
      <c r="N20" s="4" t="s">
        <v>104</v>
      </c>
      <c r="P20" s="3"/>
      <c r="Q20" s="4" t="s">
        <v>21</v>
      </c>
      <c r="R20" s="4">
        <v>11</v>
      </c>
      <c r="S20" s="4" t="s">
        <v>311</v>
      </c>
    </row>
    <row r="21" spans="1:19" ht="30.75" thickBot="1">
      <c r="A21" s="3"/>
      <c r="B21" s="4" t="s">
        <v>22</v>
      </c>
      <c r="C21" s="4">
        <v>8</v>
      </c>
      <c r="D21" s="4" t="s">
        <v>311</v>
      </c>
      <c r="F21" s="3"/>
      <c r="G21" s="4" t="s">
        <v>22</v>
      </c>
      <c r="H21" s="4">
        <v>18495</v>
      </c>
      <c r="I21" s="4" t="s">
        <v>104</v>
      </c>
      <c r="K21" s="3"/>
      <c r="L21" s="4" t="s">
        <v>22</v>
      </c>
      <c r="M21" s="4">
        <v>0</v>
      </c>
      <c r="N21" s="4" t="s">
        <v>104</v>
      </c>
      <c r="P21" s="3"/>
      <c r="Q21" s="4" t="s">
        <v>22</v>
      </c>
      <c r="R21" s="4">
        <v>22</v>
      </c>
      <c r="S21" s="4" t="s">
        <v>311</v>
      </c>
    </row>
    <row r="22" spans="1:19" ht="30.75" thickBot="1">
      <c r="A22" s="3"/>
      <c r="B22" s="4" t="s">
        <v>23</v>
      </c>
      <c r="C22" s="4">
        <v>15</v>
      </c>
      <c r="D22" s="4" t="s">
        <v>311</v>
      </c>
      <c r="F22" s="3"/>
      <c r="G22" s="4" t="s">
        <v>23</v>
      </c>
      <c r="H22" s="4">
        <v>18495</v>
      </c>
      <c r="I22" s="4" t="s">
        <v>104</v>
      </c>
      <c r="K22" s="3"/>
      <c r="L22" s="4" t="s">
        <v>23</v>
      </c>
      <c r="M22" s="4">
        <v>0</v>
      </c>
      <c r="N22" s="4" t="s">
        <v>104</v>
      </c>
      <c r="P22" s="3"/>
      <c r="Q22" s="4" t="s">
        <v>23</v>
      </c>
      <c r="R22" s="4">
        <v>10</v>
      </c>
      <c r="S22" s="4" t="s">
        <v>311</v>
      </c>
    </row>
    <row r="23" spans="1:19" ht="30.75" thickBot="1">
      <c r="A23" s="3"/>
      <c r="B23" s="4" t="s">
        <v>24</v>
      </c>
      <c r="C23" s="4">
        <v>15</v>
      </c>
      <c r="D23" s="4" t="s">
        <v>311</v>
      </c>
      <c r="F23" s="3"/>
      <c r="G23" s="4" t="s">
        <v>24</v>
      </c>
      <c r="H23" s="4">
        <v>18495</v>
      </c>
      <c r="I23" s="4" t="s">
        <v>104</v>
      </c>
      <c r="K23" s="3"/>
      <c r="L23" s="4" t="s">
        <v>24</v>
      </c>
      <c r="M23" s="4">
        <v>0</v>
      </c>
      <c r="N23" s="4" t="s">
        <v>104</v>
      </c>
      <c r="P23" s="3"/>
      <c r="Q23" s="4" t="s">
        <v>24</v>
      </c>
      <c r="R23" s="4">
        <v>19</v>
      </c>
      <c r="S23" s="4" t="s">
        <v>311</v>
      </c>
    </row>
    <row r="24" spans="1:19" ht="30.75" thickBot="1">
      <c r="A24" s="3"/>
      <c r="B24" s="4" t="s">
        <v>25</v>
      </c>
      <c r="C24" s="4">
        <v>8</v>
      </c>
      <c r="D24" s="4" t="s">
        <v>311</v>
      </c>
      <c r="F24" s="3"/>
      <c r="G24" s="4" t="s">
        <v>25</v>
      </c>
      <c r="H24" s="4">
        <v>18495</v>
      </c>
      <c r="I24" s="4" t="s">
        <v>104</v>
      </c>
      <c r="K24" s="3"/>
      <c r="L24" s="4" t="s">
        <v>25</v>
      </c>
      <c r="M24" s="4">
        <v>18495</v>
      </c>
      <c r="N24" s="4" t="s">
        <v>104</v>
      </c>
      <c r="P24" s="3"/>
      <c r="Q24" s="4" t="s">
        <v>25</v>
      </c>
      <c r="R24" s="4">
        <v>27</v>
      </c>
      <c r="S24" s="4" t="s">
        <v>311</v>
      </c>
    </row>
    <row r="25" spans="1:19" ht="30.75" thickBot="1">
      <c r="A25" s="3"/>
      <c r="B25" s="4" t="s">
        <v>26</v>
      </c>
      <c r="C25" s="4">
        <v>29</v>
      </c>
      <c r="D25" s="4" t="s">
        <v>311</v>
      </c>
      <c r="F25" s="3"/>
      <c r="G25" s="4" t="s">
        <v>26</v>
      </c>
      <c r="H25" s="4">
        <v>36990</v>
      </c>
      <c r="I25" s="4" t="s">
        <v>104</v>
      </c>
      <c r="K25" s="3"/>
      <c r="L25" s="4" t="s">
        <v>26</v>
      </c>
      <c r="M25" s="4">
        <v>0</v>
      </c>
      <c r="N25" s="4" t="s">
        <v>104</v>
      </c>
      <c r="P25" s="3"/>
      <c r="Q25" s="4" t="s">
        <v>26</v>
      </c>
      <c r="R25" s="4">
        <v>20</v>
      </c>
      <c r="S25" s="4" t="s">
        <v>311</v>
      </c>
    </row>
    <row r="26" spans="1:19" ht="30.75" thickBot="1">
      <c r="A26" s="3"/>
      <c r="B26" s="4" t="s">
        <v>27</v>
      </c>
      <c r="C26" s="4">
        <v>8</v>
      </c>
      <c r="D26" s="4" t="s">
        <v>311</v>
      </c>
      <c r="F26" s="3"/>
      <c r="G26" s="4" t="s">
        <v>27</v>
      </c>
      <c r="H26" s="4">
        <v>36990</v>
      </c>
      <c r="I26" s="4" t="s">
        <v>104</v>
      </c>
      <c r="K26" s="3"/>
      <c r="L26" s="4" t="s">
        <v>27</v>
      </c>
      <c r="M26" s="4">
        <v>-18495</v>
      </c>
      <c r="N26" s="4" t="s">
        <v>104</v>
      </c>
      <c r="P26" s="3"/>
      <c r="Q26" s="4" t="s">
        <v>27</v>
      </c>
      <c r="R26" s="4">
        <v>12</v>
      </c>
      <c r="S26" s="4" t="s">
        <v>311</v>
      </c>
    </row>
    <row r="27" spans="1:19" ht="30.75" thickBot="1">
      <c r="A27" s="3"/>
      <c r="B27" s="4" t="s">
        <v>28</v>
      </c>
      <c r="C27" s="4">
        <v>15</v>
      </c>
      <c r="D27" s="4" t="s">
        <v>311</v>
      </c>
      <c r="F27" s="3"/>
      <c r="G27" s="4" t="s">
        <v>28</v>
      </c>
      <c r="H27" s="4">
        <v>18495</v>
      </c>
      <c r="I27" s="4" t="s">
        <v>104</v>
      </c>
      <c r="K27" s="3"/>
      <c r="L27" s="4" t="s">
        <v>28</v>
      </c>
      <c r="M27" s="4">
        <v>1541</v>
      </c>
      <c r="N27" s="4" t="s">
        <v>104</v>
      </c>
      <c r="P27" s="3"/>
      <c r="Q27" s="4" t="s">
        <v>28</v>
      </c>
      <c r="R27" s="4">
        <v>33</v>
      </c>
      <c r="S27" s="4" t="s">
        <v>311</v>
      </c>
    </row>
    <row r="28" spans="1:19" ht="30.75" thickBot="1">
      <c r="A28" s="3"/>
      <c r="B28" s="4" t="s">
        <v>29</v>
      </c>
      <c r="C28" s="4">
        <v>8</v>
      </c>
      <c r="D28" s="4" t="s">
        <v>311</v>
      </c>
      <c r="F28" s="3"/>
      <c r="G28" s="4" t="s">
        <v>29</v>
      </c>
      <c r="H28" s="4">
        <v>20036</v>
      </c>
      <c r="I28" s="4" t="s">
        <v>104</v>
      </c>
      <c r="K28" s="3"/>
      <c r="L28" s="4" t="s">
        <v>29</v>
      </c>
      <c r="M28" s="4">
        <v>20036</v>
      </c>
      <c r="N28" s="4" t="s">
        <v>104</v>
      </c>
      <c r="P28" s="3"/>
      <c r="Q28" s="4" t="s">
        <v>29</v>
      </c>
      <c r="R28" s="4">
        <v>4</v>
      </c>
      <c r="S28" s="4" t="s">
        <v>311</v>
      </c>
    </row>
    <row r="29" spans="1:19" ht="30.75" thickBot="1">
      <c r="A29" s="3"/>
      <c r="B29" s="4" t="s">
        <v>30</v>
      </c>
      <c r="C29" s="4">
        <v>36</v>
      </c>
      <c r="D29" s="4" t="s">
        <v>311</v>
      </c>
      <c r="F29" s="3"/>
      <c r="G29" s="4" t="s">
        <v>30</v>
      </c>
      <c r="H29" s="4">
        <v>40072</v>
      </c>
      <c r="I29" s="4" t="s">
        <v>104</v>
      </c>
      <c r="K29" s="3"/>
      <c r="L29" s="4" t="s">
        <v>30</v>
      </c>
      <c r="M29" s="4">
        <v>0</v>
      </c>
      <c r="N29" s="4" t="s">
        <v>104</v>
      </c>
      <c r="P29" s="3"/>
      <c r="Q29" s="4" t="s">
        <v>30</v>
      </c>
      <c r="R29" s="4">
        <v>16</v>
      </c>
      <c r="S29" s="4" t="s">
        <v>311</v>
      </c>
    </row>
    <row r="30" spans="1:19" ht="30.75" thickBot="1">
      <c r="A30" s="3"/>
      <c r="B30" s="4" t="s">
        <v>31</v>
      </c>
      <c r="C30" s="4">
        <v>15</v>
      </c>
      <c r="D30" s="4" t="s">
        <v>311</v>
      </c>
      <c r="F30" s="3"/>
      <c r="G30" s="4" t="s">
        <v>31</v>
      </c>
      <c r="H30" s="4">
        <v>40072</v>
      </c>
      <c r="I30" s="4" t="s">
        <v>104</v>
      </c>
      <c r="K30" s="3"/>
      <c r="L30" s="4" t="s">
        <v>31</v>
      </c>
      <c r="M30" s="4">
        <v>-20036</v>
      </c>
      <c r="N30" s="4" t="s">
        <v>104</v>
      </c>
      <c r="P30" s="3"/>
      <c r="Q30" s="4" t="s">
        <v>31</v>
      </c>
      <c r="R30" s="4">
        <v>33</v>
      </c>
      <c r="S30" s="4" t="s">
        <v>311</v>
      </c>
    </row>
    <row r="31" spans="1:19" ht="30.75" thickBot="1">
      <c r="A31" s="3"/>
      <c r="B31" s="4" t="s">
        <v>32</v>
      </c>
      <c r="C31" s="4">
        <v>29</v>
      </c>
      <c r="D31" s="4" t="s">
        <v>311</v>
      </c>
      <c r="F31" s="3"/>
      <c r="G31" s="4" t="s">
        <v>32</v>
      </c>
      <c r="H31" s="4">
        <v>20036</v>
      </c>
      <c r="I31" s="4" t="s">
        <v>104</v>
      </c>
      <c r="K31" s="3"/>
      <c r="L31" s="4" t="s">
        <v>32</v>
      </c>
      <c r="M31" s="4">
        <v>0</v>
      </c>
      <c r="N31" s="4" t="s">
        <v>104</v>
      </c>
      <c r="P31" s="3"/>
      <c r="Q31" s="4" t="s">
        <v>32</v>
      </c>
      <c r="R31" s="4">
        <v>13</v>
      </c>
      <c r="S31" s="4" t="s">
        <v>311</v>
      </c>
    </row>
    <row r="32" spans="1:19" ht="30.75" thickBot="1">
      <c r="A32" s="3"/>
      <c r="B32" s="4" t="s">
        <v>33</v>
      </c>
      <c r="C32" s="4">
        <v>29</v>
      </c>
      <c r="D32" s="4" t="s">
        <v>311</v>
      </c>
      <c r="F32" s="3"/>
      <c r="G32" s="4" t="s">
        <v>33</v>
      </c>
      <c r="H32" s="4">
        <v>20036</v>
      </c>
      <c r="I32" s="4" t="s">
        <v>104</v>
      </c>
      <c r="K32" s="3"/>
      <c r="L32" s="4" t="s">
        <v>33</v>
      </c>
      <c r="M32" s="4">
        <v>0</v>
      </c>
      <c r="N32" s="4" t="s">
        <v>104</v>
      </c>
      <c r="P32" s="3"/>
      <c r="Q32" s="4" t="s">
        <v>33</v>
      </c>
      <c r="R32" s="4">
        <v>50</v>
      </c>
      <c r="S32" s="4" t="s">
        <v>311</v>
      </c>
    </row>
    <row r="33" spans="1:19" ht="30.75" thickBot="1">
      <c r="A33" s="3"/>
      <c r="B33" s="4" t="s">
        <v>34</v>
      </c>
      <c r="C33" s="4">
        <v>57</v>
      </c>
      <c r="D33" s="4" t="s">
        <v>311</v>
      </c>
      <c r="F33" s="3"/>
      <c r="G33" s="4" t="s">
        <v>34</v>
      </c>
      <c r="H33" s="4">
        <v>20036</v>
      </c>
      <c r="I33" s="4" t="s">
        <v>104</v>
      </c>
      <c r="K33" s="3"/>
      <c r="L33" s="4" t="s">
        <v>34</v>
      </c>
      <c r="M33" s="4">
        <v>0</v>
      </c>
      <c r="N33" s="4" t="s">
        <v>104</v>
      </c>
      <c r="P33" s="3"/>
      <c r="Q33" s="4" t="s">
        <v>34</v>
      </c>
      <c r="R33" s="4">
        <v>198</v>
      </c>
      <c r="S33" s="4" t="s">
        <v>311</v>
      </c>
    </row>
    <row r="34" spans="1:19" ht="30.75" thickBot="1">
      <c r="A34" s="3"/>
      <c r="B34" s="4" t="s">
        <v>35</v>
      </c>
      <c r="C34" s="4">
        <v>57</v>
      </c>
      <c r="D34" s="4" t="s">
        <v>311</v>
      </c>
      <c r="F34" s="3"/>
      <c r="G34" s="4" t="s">
        <v>35</v>
      </c>
      <c r="H34" s="4">
        <v>20036</v>
      </c>
      <c r="I34" s="4" t="s">
        <v>104</v>
      </c>
      <c r="K34" s="3"/>
      <c r="L34" s="4" t="s">
        <v>35</v>
      </c>
      <c r="M34" s="4">
        <v>0</v>
      </c>
      <c r="N34" s="4" t="s">
        <v>104</v>
      </c>
      <c r="P34" s="3"/>
      <c r="Q34" s="4" t="s">
        <v>35</v>
      </c>
      <c r="R34" s="4">
        <v>62</v>
      </c>
      <c r="S34" s="4" t="s">
        <v>311</v>
      </c>
    </row>
    <row r="35" spans="1:19" ht="30.75" thickBot="1">
      <c r="A35" s="3"/>
      <c r="B35" s="4" t="s">
        <v>36</v>
      </c>
      <c r="C35" s="4">
        <v>224</v>
      </c>
      <c r="D35" s="4" t="s">
        <v>311</v>
      </c>
      <c r="F35" s="3"/>
      <c r="G35" s="4" t="s">
        <v>36</v>
      </c>
      <c r="H35" s="4">
        <v>20036</v>
      </c>
      <c r="I35" s="4" t="s">
        <v>104</v>
      </c>
      <c r="K35" s="3"/>
      <c r="L35" s="4" t="s">
        <v>36</v>
      </c>
      <c r="M35" s="4">
        <v>20036</v>
      </c>
      <c r="N35" s="4" t="s">
        <v>104</v>
      </c>
      <c r="P35" s="3"/>
      <c r="Q35" s="4" t="s">
        <v>36</v>
      </c>
      <c r="R35" s="4">
        <v>10</v>
      </c>
      <c r="S35" s="4" t="s">
        <v>311</v>
      </c>
    </row>
    <row r="36" spans="1:19" ht="30.75" thickBot="1">
      <c r="A36" s="3"/>
      <c r="B36" s="4" t="s">
        <v>37</v>
      </c>
      <c r="C36" s="4">
        <v>14</v>
      </c>
      <c r="D36" s="4" t="s">
        <v>311</v>
      </c>
      <c r="F36" s="3"/>
      <c r="G36" s="4" t="s">
        <v>37</v>
      </c>
      <c r="H36" s="4">
        <v>40072</v>
      </c>
      <c r="I36" s="4" t="s">
        <v>104</v>
      </c>
      <c r="K36" s="3"/>
      <c r="L36" s="4" t="s">
        <v>37</v>
      </c>
      <c r="M36" s="4">
        <v>0</v>
      </c>
      <c r="N36" s="4" t="s">
        <v>104</v>
      </c>
      <c r="P36" s="3"/>
      <c r="Q36" s="4" t="s">
        <v>37</v>
      </c>
      <c r="R36" s="4">
        <v>11</v>
      </c>
      <c r="S36" s="4" t="s">
        <v>311</v>
      </c>
    </row>
    <row r="37" spans="1:19" ht="30.75" thickBot="1">
      <c r="A37" s="3"/>
      <c r="B37" s="4" t="s">
        <v>38</v>
      </c>
      <c r="C37" s="4">
        <v>21</v>
      </c>
      <c r="D37" s="4" t="s">
        <v>311</v>
      </c>
      <c r="F37" s="3"/>
      <c r="G37" s="4" t="s">
        <v>38</v>
      </c>
      <c r="H37" s="4">
        <v>40072</v>
      </c>
      <c r="I37" s="4" t="s">
        <v>104</v>
      </c>
      <c r="K37" s="3"/>
      <c r="L37" s="4" t="s">
        <v>38</v>
      </c>
      <c r="M37" s="4">
        <v>-20036</v>
      </c>
      <c r="N37" s="4" t="s">
        <v>104</v>
      </c>
      <c r="P37" s="3"/>
      <c r="Q37" s="4" t="s">
        <v>38</v>
      </c>
      <c r="R37" s="4">
        <v>24</v>
      </c>
      <c r="S37" s="4" t="s">
        <v>311</v>
      </c>
    </row>
    <row r="38" spans="1:19" ht="30.75" thickBot="1">
      <c r="A38" s="3"/>
      <c r="B38" s="4" t="s">
        <v>39</v>
      </c>
      <c r="C38" s="4">
        <v>14</v>
      </c>
      <c r="D38" s="4" t="s">
        <v>311</v>
      </c>
      <c r="F38" s="3"/>
      <c r="G38" s="4" t="s">
        <v>39</v>
      </c>
      <c r="H38" s="4">
        <v>20036</v>
      </c>
      <c r="I38" s="4" t="s">
        <v>104</v>
      </c>
      <c r="K38" s="3"/>
      <c r="L38" s="4" t="s">
        <v>39</v>
      </c>
      <c r="M38" s="4">
        <v>241982</v>
      </c>
      <c r="N38" s="4" t="s">
        <v>104</v>
      </c>
      <c r="P38" s="3"/>
      <c r="Q38" s="4" t="s">
        <v>39</v>
      </c>
      <c r="R38" s="4">
        <v>18</v>
      </c>
      <c r="S38" s="4" t="s">
        <v>311</v>
      </c>
    </row>
    <row r="39" spans="1:19" ht="30.75" thickBot="1">
      <c r="A39" s="3"/>
      <c r="B39" s="4" t="s">
        <v>40</v>
      </c>
      <c r="C39" s="4">
        <v>26</v>
      </c>
      <c r="D39" s="4" t="s">
        <v>311</v>
      </c>
      <c r="F39" s="3"/>
      <c r="G39" s="4" t="s">
        <v>40</v>
      </c>
      <c r="H39" s="4">
        <v>262018</v>
      </c>
      <c r="I39" s="4" t="s">
        <v>104</v>
      </c>
      <c r="K39" s="3"/>
      <c r="L39" s="4" t="s">
        <v>40</v>
      </c>
      <c r="M39" s="4">
        <v>0</v>
      </c>
      <c r="N39" s="4" t="s">
        <v>104</v>
      </c>
      <c r="P39" s="3"/>
      <c r="Q39" s="4" t="s">
        <v>40</v>
      </c>
      <c r="R39" s="4">
        <v>5</v>
      </c>
      <c r="S39" s="4" t="s">
        <v>311</v>
      </c>
    </row>
    <row r="40" spans="1:19" ht="30.75" thickBot="1">
      <c r="A40" s="3"/>
      <c r="B40" s="4" t="s">
        <v>41</v>
      </c>
      <c r="C40" s="4">
        <v>32</v>
      </c>
      <c r="D40" s="4" t="s">
        <v>311</v>
      </c>
      <c r="F40" s="3"/>
      <c r="G40" s="4" t="s">
        <v>41</v>
      </c>
      <c r="H40" s="4">
        <v>262018</v>
      </c>
      <c r="I40" s="4" t="s">
        <v>104</v>
      </c>
      <c r="K40" s="3"/>
      <c r="L40" s="4" t="s">
        <v>41</v>
      </c>
      <c r="M40" s="4">
        <v>0</v>
      </c>
      <c r="N40" s="4" t="s">
        <v>104</v>
      </c>
      <c r="P40" s="3"/>
      <c r="Q40" s="4" t="s">
        <v>41</v>
      </c>
      <c r="R40" s="4">
        <v>3</v>
      </c>
      <c r="S40" s="4" t="s">
        <v>311</v>
      </c>
    </row>
    <row r="41" spans="1:19" ht="30.75" thickBot="1">
      <c r="A41" s="3"/>
      <c r="B41" s="4" t="s">
        <v>42</v>
      </c>
      <c r="C41" s="4">
        <v>21</v>
      </c>
      <c r="D41" s="4" t="s">
        <v>311</v>
      </c>
      <c r="F41" s="3"/>
      <c r="G41" s="4" t="s">
        <v>42</v>
      </c>
      <c r="H41" s="4">
        <v>262018</v>
      </c>
      <c r="I41" s="4" t="s">
        <v>104</v>
      </c>
      <c r="K41" s="3"/>
      <c r="L41" s="4" t="s">
        <v>42</v>
      </c>
      <c r="M41" s="4">
        <v>0</v>
      </c>
      <c r="N41" s="4" t="s">
        <v>104</v>
      </c>
      <c r="P41" s="3"/>
      <c r="Q41" s="4" t="s">
        <v>42</v>
      </c>
      <c r="R41" s="4">
        <v>13</v>
      </c>
      <c r="S41" s="4" t="s">
        <v>311</v>
      </c>
    </row>
    <row r="42" spans="1:19" ht="30.75" thickBot="1">
      <c r="A42" s="3"/>
      <c r="B42" s="4" t="s">
        <v>43</v>
      </c>
      <c r="C42" s="4">
        <v>42</v>
      </c>
      <c r="D42" s="4" t="s">
        <v>311</v>
      </c>
      <c r="F42" s="3"/>
      <c r="G42" s="4" t="s">
        <v>43</v>
      </c>
      <c r="H42" s="4">
        <v>262018</v>
      </c>
      <c r="I42" s="4" t="s">
        <v>104</v>
      </c>
      <c r="K42" s="3"/>
      <c r="L42" s="4" t="s">
        <v>43</v>
      </c>
      <c r="M42" s="4">
        <v>0</v>
      </c>
      <c r="N42" s="4" t="s">
        <v>104</v>
      </c>
      <c r="P42" s="3"/>
      <c r="Q42" s="4" t="s">
        <v>43</v>
      </c>
      <c r="R42" s="4">
        <v>17</v>
      </c>
      <c r="S42" s="4" t="s">
        <v>311</v>
      </c>
    </row>
    <row r="43" spans="1:19" ht="30.75" thickBot="1">
      <c r="A43" s="3"/>
      <c r="B43" s="4" t="s">
        <v>44</v>
      </c>
      <c r="C43" s="4">
        <v>27</v>
      </c>
      <c r="D43" s="4" t="s">
        <v>311</v>
      </c>
      <c r="F43" s="3"/>
      <c r="G43" s="4" t="s">
        <v>44</v>
      </c>
      <c r="H43" s="4">
        <v>262018</v>
      </c>
      <c r="I43" s="4" t="s">
        <v>104</v>
      </c>
      <c r="K43" s="3"/>
      <c r="L43" s="4" t="s">
        <v>44</v>
      </c>
      <c r="M43" s="4">
        <v>0</v>
      </c>
      <c r="N43" s="4" t="s">
        <v>104</v>
      </c>
      <c r="P43" s="3"/>
      <c r="Q43" s="4" t="s">
        <v>44</v>
      </c>
      <c r="R43" s="4">
        <v>9</v>
      </c>
      <c r="S43" s="4" t="s">
        <v>311</v>
      </c>
    </row>
    <row r="44" spans="1:19" ht="30.75" thickBot="1">
      <c r="A44" s="3"/>
      <c r="B44" s="4" t="s">
        <v>45</v>
      </c>
      <c r="C44" s="4">
        <v>21</v>
      </c>
      <c r="D44" s="4" t="s">
        <v>311</v>
      </c>
      <c r="F44" s="3"/>
      <c r="G44" s="4" t="s">
        <v>45</v>
      </c>
      <c r="H44" s="4">
        <v>262018</v>
      </c>
      <c r="I44" s="4" t="s">
        <v>104</v>
      </c>
      <c r="K44" s="3"/>
      <c r="L44" s="4" t="s">
        <v>45</v>
      </c>
      <c r="M44" s="4">
        <v>0</v>
      </c>
      <c r="N44" s="4" t="s">
        <v>104</v>
      </c>
      <c r="P44" s="3"/>
      <c r="Q44" s="4" t="s">
        <v>45</v>
      </c>
      <c r="R44" s="4">
        <v>17</v>
      </c>
      <c r="S44" s="4" t="s">
        <v>311</v>
      </c>
    </row>
    <row r="45" spans="1:19" ht="30.75" thickBot="1">
      <c r="A45" s="3"/>
      <c r="B45" s="4" t="s">
        <v>46</v>
      </c>
      <c r="C45" s="4">
        <v>7</v>
      </c>
      <c r="D45" s="4" t="s">
        <v>311</v>
      </c>
      <c r="F45" s="3"/>
      <c r="G45" s="4" t="s">
        <v>46</v>
      </c>
      <c r="H45" s="4">
        <v>262018</v>
      </c>
      <c r="I45" s="4" t="s">
        <v>104</v>
      </c>
      <c r="K45" s="3"/>
      <c r="L45" s="4" t="s">
        <v>46</v>
      </c>
      <c r="M45" s="4">
        <v>0</v>
      </c>
      <c r="N45" s="4" t="s">
        <v>104</v>
      </c>
      <c r="P45" s="3"/>
      <c r="Q45" s="4" t="s">
        <v>46</v>
      </c>
      <c r="R45" s="4">
        <v>9</v>
      </c>
      <c r="S45" s="4" t="s">
        <v>311</v>
      </c>
    </row>
    <row r="46" spans="1:19" ht="30.75" thickBot="1">
      <c r="A46" s="3"/>
      <c r="B46" s="4" t="s">
        <v>47</v>
      </c>
      <c r="C46" s="4">
        <v>13</v>
      </c>
      <c r="D46" s="4" t="s">
        <v>311</v>
      </c>
      <c r="F46" s="3"/>
      <c r="G46" s="4" t="s">
        <v>47</v>
      </c>
      <c r="H46" s="4">
        <v>262018</v>
      </c>
      <c r="I46" s="4" t="s">
        <v>104</v>
      </c>
      <c r="K46" s="3"/>
      <c r="L46" s="4" t="s">
        <v>47</v>
      </c>
      <c r="M46" s="4">
        <v>0</v>
      </c>
      <c r="N46" s="4" t="s">
        <v>104</v>
      </c>
      <c r="P46" s="3"/>
      <c r="Q46" s="4" t="s">
        <v>47</v>
      </c>
      <c r="R46" s="4">
        <v>10</v>
      </c>
      <c r="S46" s="4" t="s">
        <v>311</v>
      </c>
    </row>
    <row r="47" spans="1:19" ht="30.75" thickBot="1">
      <c r="A47" s="3"/>
      <c r="B47" s="4" t="s">
        <v>48</v>
      </c>
      <c r="C47" s="4">
        <v>13</v>
      </c>
      <c r="D47" s="4" t="s">
        <v>311</v>
      </c>
      <c r="F47" s="3"/>
      <c r="G47" s="4" t="s">
        <v>48</v>
      </c>
      <c r="H47" s="4">
        <v>262018</v>
      </c>
      <c r="I47" s="4" t="s">
        <v>104</v>
      </c>
      <c r="K47" s="3"/>
      <c r="L47" s="4" t="s">
        <v>48</v>
      </c>
      <c r="M47" s="4">
        <v>0</v>
      </c>
      <c r="N47" s="4" t="s">
        <v>104</v>
      </c>
      <c r="P47" s="3"/>
      <c r="Q47" s="4" t="s">
        <v>48</v>
      </c>
      <c r="R47" s="4">
        <v>4</v>
      </c>
      <c r="S47" s="4" t="s">
        <v>311</v>
      </c>
    </row>
    <row r="48" spans="1:19" ht="30.75" thickBot="1">
      <c r="A48" s="3"/>
      <c r="B48" s="4" t="s">
        <v>49</v>
      </c>
      <c r="C48" s="4">
        <v>7</v>
      </c>
      <c r="D48" s="4" t="s">
        <v>311</v>
      </c>
      <c r="F48" s="3"/>
      <c r="G48" s="4" t="s">
        <v>49</v>
      </c>
      <c r="H48" s="4">
        <v>262018</v>
      </c>
      <c r="I48" s="4" t="s">
        <v>104</v>
      </c>
      <c r="K48" s="3"/>
      <c r="L48" s="4" t="s">
        <v>49</v>
      </c>
      <c r="M48" s="4">
        <v>0</v>
      </c>
      <c r="N48" s="4" t="s">
        <v>104</v>
      </c>
      <c r="P48" s="3"/>
      <c r="Q48" s="4" t="s">
        <v>49</v>
      </c>
      <c r="R48" s="4">
        <v>16</v>
      </c>
      <c r="S48" s="4" t="s">
        <v>311</v>
      </c>
    </row>
    <row r="49" spans="1:19" ht="30.75" thickBot="1">
      <c r="A49" s="3"/>
      <c r="B49" s="4" t="s">
        <v>50</v>
      </c>
      <c r="C49" s="4">
        <v>7</v>
      </c>
      <c r="D49" s="4" t="s">
        <v>311</v>
      </c>
      <c r="F49" s="3"/>
      <c r="G49" s="4" t="s">
        <v>50</v>
      </c>
      <c r="H49" s="4">
        <v>262018</v>
      </c>
      <c r="I49" s="4" t="s">
        <v>104</v>
      </c>
      <c r="K49" s="3"/>
      <c r="L49" s="4" t="s">
        <v>50</v>
      </c>
      <c r="M49" s="4">
        <v>0</v>
      </c>
      <c r="N49" s="4" t="s">
        <v>104</v>
      </c>
      <c r="P49" s="3"/>
      <c r="Q49" s="4" t="s">
        <v>50</v>
      </c>
      <c r="R49" s="4">
        <v>4</v>
      </c>
      <c r="S49" s="4" t="s">
        <v>311</v>
      </c>
    </row>
    <row r="50" spans="1:19" ht="30.75" thickBot="1">
      <c r="A50" s="3"/>
      <c r="B50" s="4" t="s">
        <v>51</v>
      </c>
      <c r="C50" s="4">
        <v>13</v>
      </c>
      <c r="D50" s="4" t="s">
        <v>311</v>
      </c>
      <c r="F50" s="3"/>
      <c r="G50" s="4" t="s">
        <v>51</v>
      </c>
      <c r="H50" s="4">
        <v>262018</v>
      </c>
      <c r="I50" s="4" t="s">
        <v>104</v>
      </c>
      <c r="K50" s="3"/>
      <c r="L50" s="4" t="s">
        <v>51</v>
      </c>
      <c r="M50" s="4">
        <v>0</v>
      </c>
      <c r="N50" s="4" t="s">
        <v>104</v>
      </c>
      <c r="P50" s="3"/>
      <c r="Q50" s="4" t="s">
        <v>51</v>
      </c>
      <c r="R50" s="4">
        <v>27</v>
      </c>
      <c r="S50" s="4" t="s">
        <v>311</v>
      </c>
    </row>
    <row r="51" spans="1:19" ht="30.75" thickBot="1">
      <c r="A51" s="3"/>
      <c r="B51" s="4" t="s">
        <v>52</v>
      </c>
      <c r="C51" s="4">
        <v>14</v>
      </c>
      <c r="D51" s="4" t="s">
        <v>311</v>
      </c>
      <c r="F51" s="3"/>
      <c r="G51" s="4" t="s">
        <v>52</v>
      </c>
      <c r="H51" s="4">
        <v>262018</v>
      </c>
      <c r="I51" s="4" t="s">
        <v>104</v>
      </c>
      <c r="K51" s="3"/>
      <c r="L51" s="4" t="s">
        <v>52</v>
      </c>
      <c r="M51" s="4">
        <v>-238899</v>
      </c>
      <c r="N51" s="4" t="s">
        <v>104</v>
      </c>
      <c r="P51" s="3"/>
      <c r="Q51" s="4" t="s">
        <v>52</v>
      </c>
      <c r="R51" s="4">
        <v>9</v>
      </c>
      <c r="S51" s="4" t="s">
        <v>311</v>
      </c>
    </row>
    <row r="52" spans="1:19" ht="30.75" thickBot="1">
      <c r="A52" s="3"/>
      <c r="B52" s="4" t="s">
        <v>53</v>
      </c>
      <c r="C52" s="4">
        <v>7</v>
      </c>
      <c r="D52" s="4" t="s">
        <v>311</v>
      </c>
      <c r="F52" s="3"/>
      <c r="G52" s="4" t="s">
        <v>53</v>
      </c>
      <c r="H52" s="4">
        <v>23119</v>
      </c>
      <c r="I52" s="4" t="s">
        <v>104</v>
      </c>
      <c r="K52" s="3"/>
      <c r="L52" s="4" t="s">
        <v>53</v>
      </c>
      <c r="M52" s="4">
        <v>0</v>
      </c>
      <c r="N52" s="4" t="s">
        <v>104</v>
      </c>
      <c r="P52" s="3"/>
      <c r="Q52" s="4" t="s">
        <v>53</v>
      </c>
      <c r="R52" s="4">
        <v>9</v>
      </c>
      <c r="S52" s="4" t="s">
        <v>311</v>
      </c>
    </row>
    <row r="53" spans="1:19" ht="30.75" thickBot="1">
      <c r="A53" s="3"/>
      <c r="B53" s="4" t="s">
        <v>54</v>
      </c>
      <c r="C53" s="4">
        <v>7</v>
      </c>
      <c r="D53" s="4" t="s">
        <v>311</v>
      </c>
      <c r="F53" s="3"/>
      <c r="G53" s="4" t="s">
        <v>54</v>
      </c>
      <c r="H53" s="4">
        <v>23119</v>
      </c>
      <c r="I53" s="4" t="s">
        <v>104</v>
      </c>
      <c r="K53" s="3"/>
      <c r="L53" s="4" t="s">
        <v>54</v>
      </c>
      <c r="M53" s="4">
        <v>0</v>
      </c>
      <c r="N53" s="4" t="s">
        <v>104</v>
      </c>
      <c r="P53" s="3"/>
      <c r="Q53" s="4" t="s">
        <v>54</v>
      </c>
      <c r="R53" s="4">
        <v>17</v>
      </c>
      <c r="S53" s="4" t="s">
        <v>311</v>
      </c>
    </row>
    <row r="54" spans="1:19" ht="30.75" thickBot="1">
      <c r="A54" s="3"/>
      <c r="B54" s="4" t="s">
        <v>55</v>
      </c>
      <c r="C54" s="4">
        <v>13</v>
      </c>
      <c r="D54" s="4" t="s">
        <v>311</v>
      </c>
      <c r="F54" s="3"/>
      <c r="G54" s="4" t="s">
        <v>55</v>
      </c>
      <c r="H54" s="4">
        <v>23119</v>
      </c>
      <c r="I54" s="4" t="s">
        <v>104</v>
      </c>
      <c r="K54" s="3"/>
      <c r="L54" s="4" t="s">
        <v>55</v>
      </c>
      <c r="M54" s="4">
        <v>0</v>
      </c>
      <c r="N54" s="4" t="s">
        <v>104</v>
      </c>
      <c r="P54" s="3"/>
      <c r="Q54" s="4" t="s">
        <v>55</v>
      </c>
      <c r="R54" s="4">
        <v>24</v>
      </c>
      <c r="S54" s="4" t="s">
        <v>311</v>
      </c>
    </row>
    <row r="55" spans="1:19" ht="30.75" thickBot="1">
      <c r="A55" s="3"/>
      <c r="B55" s="4" t="s">
        <v>56</v>
      </c>
      <c r="C55" s="4">
        <v>13</v>
      </c>
      <c r="D55" s="4" t="s">
        <v>311</v>
      </c>
      <c r="F55" s="3"/>
      <c r="G55" s="4" t="s">
        <v>56</v>
      </c>
      <c r="H55" s="4">
        <v>23119</v>
      </c>
      <c r="I55" s="4" t="s">
        <v>104</v>
      </c>
      <c r="K55" s="3"/>
      <c r="L55" s="4" t="s">
        <v>56</v>
      </c>
      <c r="M55" s="4">
        <v>0</v>
      </c>
      <c r="N55" s="4" t="s">
        <v>104</v>
      </c>
      <c r="P55" s="3"/>
      <c r="Q55" s="4" t="s">
        <v>56</v>
      </c>
      <c r="R55" s="4">
        <v>16</v>
      </c>
      <c r="S55" s="4" t="s">
        <v>311</v>
      </c>
    </row>
    <row r="56" spans="1:19" ht="30.75" thickBot="1">
      <c r="A56" s="3"/>
      <c r="B56" s="4" t="s">
        <v>57</v>
      </c>
      <c r="C56" s="4">
        <v>7</v>
      </c>
      <c r="D56" s="4" t="s">
        <v>311</v>
      </c>
      <c r="F56" s="3"/>
      <c r="G56" s="4" t="s">
        <v>57</v>
      </c>
      <c r="H56" s="4">
        <v>23119</v>
      </c>
      <c r="I56" s="4" t="s">
        <v>104</v>
      </c>
      <c r="K56" s="3"/>
      <c r="L56" s="4" t="s">
        <v>57</v>
      </c>
      <c r="M56" s="4">
        <v>0</v>
      </c>
      <c r="N56" s="4" t="s">
        <v>104</v>
      </c>
      <c r="P56" s="3"/>
      <c r="Q56" s="4" t="s">
        <v>57</v>
      </c>
      <c r="R56" s="4">
        <v>10</v>
      </c>
      <c r="S56" s="4" t="s">
        <v>311</v>
      </c>
    </row>
    <row r="57" spans="1:19" ht="30.75" thickBot="1">
      <c r="A57" s="3"/>
      <c r="B57" s="4" t="s">
        <v>58</v>
      </c>
      <c r="C57" s="4">
        <v>25</v>
      </c>
      <c r="D57" s="4" t="s">
        <v>311</v>
      </c>
      <c r="F57" s="3"/>
      <c r="G57" s="4" t="s">
        <v>58</v>
      </c>
      <c r="H57" s="4">
        <v>23119</v>
      </c>
      <c r="I57" s="4" t="s">
        <v>104</v>
      </c>
      <c r="K57" s="3"/>
      <c r="L57" s="4" t="s">
        <v>58</v>
      </c>
      <c r="M57" s="4">
        <v>0</v>
      </c>
      <c r="N57" s="4" t="s">
        <v>104</v>
      </c>
      <c r="P57" s="3"/>
      <c r="Q57" s="4" t="s">
        <v>58</v>
      </c>
      <c r="R57" s="4">
        <v>28</v>
      </c>
      <c r="S57" s="4" t="s">
        <v>311</v>
      </c>
    </row>
    <row r="58" spans="1:19" ht="30.75" thickBot="1">
      <c r="A58" s="3"/>
      <c r="B58" s="4" t="s">
        <v>59</v>
      </c>
      <c r="C58" s="4">
        <v>7</v>
      </c>
      <c r="D58" s="4" t="s">
        <v>311</v>
      </c>
      <c r="F58" s="3"/>
      <c r="G58" s="4" t="s">
        <v>59</v>
      </c>
      <c r="H58" s="4">
        <v>23119</v>
      </c>
      <c r="I58" s="4" t="s">
        <v>104</v>
      </c>
      <c r="K58" s="3"/>
      <c r="L58" s="4" t="s">
        <v>59</v>
      </c>
      <c r="M58" s="4">
        <v>0</v>
      </c>
      <c r="N58" s="4" t="s">
        <v>104</v>
      </c>
      <c r="P58" s="3"/>
      <c r="Q58" s="4" t="s">
        <v>59</v>
      </c>
      <c r="R58" s="4">
        <v>12</v>
      </c>
      <c r="S58" s="4" t="s">
        <v>311</v>
      </c>
    </row>
    <row r="59" spans="1:19" ht="30.75" thickBot="1">
      <c r="A59" s="3"/>
      <c r="B59" s="4" t="s">
        <v>60</v>
      </c>
      <c r="C59" s="4">
        <v>13</v>
      </c>
      <c r="D59" s="4" t="s">
        <v>311</v>
      </c>
      <c r="F59" s="3"/>
      <c r="G59" s="4" t="s">
        <v>60</v>
      </c>
      <c r="H59" s="4">
        <v>23119</v>
      </c>
      <c r="I59" s="4" t="s">
        <v>104</v>
      </c>
      <c r="K59" s="3"/>
      <c r="L59" s="4" t="s">
        <v>60</v>
      </c>
      <c r="M59" s="4">
        <v>0</v>
      </c>
      <c r="N59" s="4" t="s">
        <v>104</v>
      </c>
      <c r="P59" s="3"/>
      <c r="Q59" s="4" t="s">
        <v>60</v>
      </c>
      <c r="R59" s="4">
        <v>27</v>
      </c>
      <c r="S59" s="4" t="s">
        <v>311</v>
      </c>
    </row>
    <row r="60" spans="1:19" ht="30.75" thickBot="1">
      <c r="A60" s="3"/>
      <c r="B60" s="4" t="s">
        <v>61</v>
      </c>
      <c r="C60" s="4">
        <v>7</v>
      </c>
      <c r="D60" s="4" t="s">
        <v>311</v>
      </c>
      <c r="F60" s="3"/>
      <c r="G60" s="4" t="s">
        <v>61</v>
      </c>
      <c r="H60" s="4">
        <v>23119</v>
      </c>
      <c r="I60" s="4" t="s">
        <v>104</v>
      </c>
      <c r="K60" s="3"/>
      <c r="L60" s="4" t="s">
        <v>61</v>
      </c>
      <c r="M60" s="4">
        <v>0</v>
      </c>
      <c r="N60" s="4" t="s">
        <v>104</v>
      </c>
      <c r="P60" s="3"/>
      <c r="Q60" s="4" t="s">
        <v>61</v>
      </c>
      <c r="R60" s="4">
        <v>30</v>
      </c>
      <c r="S60" s="4" t="s">
        <v>311</v>
      </c>
    </row>
    <row r="61" spans="1:19" ht="30.75" thickBot="1">
      <c r="A61" s="3"/>
      <c r="B61" s="4" t="s">
        <v>62</v>
      </c>
      <c r="C61" s="4">
        <v>31</v>
      </c>
      <c r="D61" s="4" t="s">
        <v>311</v>
      </c>
      <c r="F61" s="3"/>
      <c r="G61" s="4" t="s">
        <v>62</v>
      </c>
      <c r="H61" s="4">
        <v>23119</v>
      </c>
      <c r="I61" s="4" t="s">
        <v>104</v>
      </c>
      <c r="K61" s="3"/>
      <c r="L61" s="4" t="s">
        <v>62</v>
      </c>
      <c r="M61" s="4">
        <v>-7706</v>
      </c>
      <c r="N61" s="4" t="s">
        <v>104</v>
      </c>
      <c r="P61" s="3"/>
      <c r="Q61" s="4" t="s">
        <v>62</v>
      </c>
      <c r="R61" s="4">
        <v>11</v>
      </c>
      <c r="S61" s="4" t="s">
        <v>311</v>
      </c>
    </row>
    <row r="62" spans="1:19" ht="30.75" thickBot="1">
      <c r="A62" s="3"/>
      <c r="B62" s="4" t="s">
        <v>63</v>
      </c>
      <c r="C62" s="4">
        <v>13</v>
      </c>
      <c r="D62" s="4" t="s">
        <v>311</v>
      </c>
      <c r="F62" s="3"/>
      <c r="G62" s="4" t="s">
        <v>63</v>
      </c>
      <c r="H62" s="4">
        <v>15413</v>
      </c>
      <c r="I62" s="4" t="s">
        <v>104</v>
      </c>
      <c r="K62" s="3"/>
      <c r="L62" s="4" t="s">
        <v>63</v>
      </c>
      <c r="M62" s="4">
        <v>0</v>
      </c>
      <c r="N62" s="4" t="s">
        <v>104</v>
      </c>
      <c r="P62" s="3"/>
      <c r="Q62" s="4" t="s">
        <v>63</v>
      </c>
      <c r="R62" s="4">
        <v>43</v>
      </c>
      <c r="S62" s="4" t="s">
        <v>311</v>
      </c>
    </row>
    <row r="63" spans="1:19" ht="30.75" thickBot="1">
      <c r="A63" s="3"/>
      <c r="B63" s="4" t="s">
        <v>64</v>
      </c>
      <c r="C63" s="4">
        <v>25</v>
      </c>
      <c r="D63" s="4" t="s">
        <v>311</v>
      </c>
      <c r="F63" s="3"/>
      <c r="G63" s="4" t="s">
        <v>64</v>
      </c>
      <c r="H63" s="4">
        <v>15413</v>
      </c>
      <c r="I63" s="4" t="s">
        <v>104</v>
      </c>
      <c r="K63" s="3"/>
      <c r="L63" s="4" t="s">
        <v>64</v>
      </c>
      <c r="M63" s="4">
        <v>0</v>
      </c>
      <c r="N63" s="4" t="s">
        <v>104</v>
      </c>
      <c r="P63" s="3"/>
      <c r="Q63" s="4" t="s">
        <v>64</v>
      </c>
      <c r="R63" s="4">
        <v>174</v>
      </c>
      <c r="S63" s="4" t="s">
        <v>311</v>
      </c>
    </row>
    <row r="64" spans="1:19" ht="30.75" thickBot="1">
      <c r="A64" s="3"/>
      <c r="B64" s="4" t="s">
        <v>65</v>
      </c>
      <c r="C64" s="4">
        <v>25</v>
      </c>
      <c r="D64" s="4" t="s">
        <v>311</v>
      </c>
      <c r="F64" s="3"/>
      <c r="G64" s="4" t="s">
        <v>65</v>
      </c>
      <c r="H64" s="4">
        <v>15413</v>
      </c>
      <c r="I64" s="4" t="s">
        <v>104</v>
      </c>
      <c r="K64" s="3"/>
      <c r="L64" s="4" t="s">
        <v>65</v>
      </c>
      <c r="M64" s="4">
        <v>0</v>
      </c>
      <c r="N64" s="4" t="s">
        <v>104</v>
      </c>
      <c r="P64" s="3"/>
      <c r="Q64" s="4" t="s">
        <v>65</v>
      </c>
      <c r="R64" s="4">
        <v>54</v>
      </c>
      <c r="S64" s="4" t="s">
        <v>311</v>
      </c>
    </row>
    <row r="65" spans="1:19" ht="30.75" thickBot="1">
      <c r="A65" s="3"/>
      <c r="B65" s="4" t="s">
        <v>66</v>
      </c>
      <c r="C65" s="4">
        <v>49</v>
      </c>
      <c r="D65" s="4" t="s">
        <v>311</v>
      </c>
      <c r="F65" s="3"/>
      <c r="G65" s="4" t="s">
        <v>66</v>
      </c>
      <c r="H65" s="4">
        <v>15413</v>
      </c>
      <c r="I65" s="4" t="s">
        <v>104</v>
      </c>
      <c r="K65" s="3"/>
      <c r="L65" s="4" t="s">
        <v>66</v>
      </c>
      <c r="M65" s="4">
        <v>0</v>
      </c>
      <c r="N65" s="4" t="s">
        <v>104</v>
      </c>
      <c r="P65" s="3"/>
      <c r="Q65" s="4" t="s">
        <v>66</v>
      </c>
      <c r="R65" s="4">
        <v>7</v>
      </c>
      <c r="S65" s="4" t="s">
        <v>311</v>
      </c>
    </row>
    <row r="66" spans="1:19" ht="30.75" thickBot="1">
      <c r="A66" s="3"/>
      <c r="B66" s="4" t="s">
        <v>67</v>
      </c>
      <c r="C66" s="4">
        <v>49</v>
      </c>
      <c r="D66" s="4" t="s">
        <v>311</v>
      </c>
      <c r="F66" s="3"/>
      <c r="G66" s="4" t="s">
        <v>67</v>
      </c>
      <c r="H66" s="4">
        <v>15413</v>
      </c>
      <c r="I66" s="4" t="s">
        <v>104</v>
      </c>
      <c r="K66" s="3"/>
      <c r="L66" s="4" t="s">
        <v>67</v>
      </c>
      <c r="M66" s="4">
        <v>0</v>
      </c>
      <c r="N66" s="4" t="s">
        <v>104</v>
      </c>
      <c r="P66" s="3"/>
      <c r="Q66" s="4" t="s">
        <v>67</v>
      </c>
      <c r="R66" s="4">
        <v>8</v>
      </c>
      <c r="S66" s="4" t="s">
        <v>311</v>
      </c>
    </row>
    <row r="67" spans="1:19" ht="30.75" thickBot="1">
      <c r="A67" s="3"/>
      <c r="B67" s="4" t="s">
        <v>68</v>
      </c>
      <c r="C67" s="4">
        <v>192</v>
      </c>
      <c r="D67" s="4" t="s">
        <v>311</v>
      </c>
      <c r="F67" s="3"/>
      <c r="G67" s="4" t="s">
        <v>68</v>
      </c>
      <c r="H67" s="4">
        <v>15413</v>
      </c>
      <c r="I67" s="4" t="s">
        <v>104</v>
      </c>
      <c r="K67" s="3"/>
      <c r="L67" s="4" t="s">
        <v>68</v>
      </c>
      <c r="M67" s="4">
        <v>0</v>
      </c>
      <c r="N67" s="4" t="s">
        <v>104</v>
      </c>
      <c r="P67" s="3"/>
      <c r="Q67" s="4" t="s">
        <v>68</v>
      </c>
      <c r="R67" s="4">
        <v>18</v>
      </c>
      <c r="S67" s="4" t="s">
        <v>311</v>
      </c>
    </row>
    <row r="68" spans="1:19" ht="30.75" thickBot="1">
      <c r="A68" s="3"/>
      <c r="B68" s="4" t="s">
        <v>69</v>
      </c>
      <c r="C68" s="4">
        <v>12</v>
      </c>
      <c r="D68" s="4" t="s">
        <v>311</v>
      </c>
      <c r="F68" s="3"/>
      <c r="G68" s="4" t="s">
        <v>69</v>
      </c>
      <c r="H68" s="4">
        <v>15413</v>
      </c>
      <c r="I68" s="4" t="s">
        <v>104</v>
      </c>
      <c r="K68" s="3"/>
      <c r="L68" s="4" t="s">
        <v>69</v>
      </c>
      <c r="M68" s="4">
        <v>0</v>
      </c>
      <c r="N68" s="4" t="s">
        <v>104</v>
      </c>
      <c r="P68" s="3"/>
      <c r="Q68" s="4" t="s">
        <v>69</v>
      </c>
      <c r="R68" s="4">
        <v>16</v>
      </c>
      <c r="S68" s="4" t="s">
        <v>311</v>
      </c>
    </row>
    <row r="69" spans="1:19" ht="30.75" thickBot="1">
      <c r="A69" s="3"/>
      <c r="B69" s="4" t="s">
        <v>70</v>
      </c>
      <c r="C69" s="4">
        <v>18</v>
      </c>
      <c r="D69" s="4" t="s">
        <v>311</v>
      </c>
      <c r="F69" s="3"/>
      <c r="G69" s="4" t="s">
        <v>70</v>
      </c>
      <c r="H69" s="4">
        <v>15413</v>
      </c>
      <c r="I69" s="4" t="s">
        <v>104</v>
      </c>
      <c r="K69" s="3"/>
      <c r="L69" s="4" t="s">
        <v>70</v>
      </c>
      <c r="M69" s="4">
        <v>1541</v>
      </c>
      <c r="N69" s="4" t="s">
        <v>104</v>
      </c>
      <c r="P69" s="3"/>
      <c r="Q69" s="4" t="s">
        <v>70</v>
      </c>
      <c r="R69" s="4">
        <v>4</v>
      </c>
      <c r="S69" s="4" t="s">
        <v>311</v>
      </c>
    </row>
    <row r="70" spans="1:19" ht="30.75" thickBot="1">
      <c r="A70" s="3"/>
      <c r="B70" s="4" t="s">
        <v>71</v>
      </c>
      <c r="C70" s="4">
        <v>12</v>
      </c>
      <c r="D70" s="4" t="s">
        <v>311</v>
      </c>
      <c r="F70" s="3"/>
      <c r="G70" s="4" t="s">
        <v>71</v>
      </c>
      <c r="H70" s="4">
        <v>16954</v>
      </c>
      <c r="I70" s="4" t="s">
        <v>104</v>
      </c>
      <c r="K70" s="3"/>
      <c r="L70" s="4" t="s">
        <v>71</v>
      </c>
      <c r="M70" s="4">
        <v>0</v>
      </c>
      <c r="N70" s="4" t="s">
        <v>104</v>
      </c>
      <c r="P70" s="3"/>
      <c r="Q70" s="4" t="s">
        <v>71</v>
      </c>
      <c r="R70" s="4">
        <v>3</v>
      </c>
      <c r="S70" s="4" t="s">
        <v>311</v>
      </c>
    </row>
    <row r="71" spans="1:19" ht="30.75" thickBot="1">
      <c r="A71" s="3"/>
      <c r="B71" s="4" t="s">
        <v>72</v>
      </c>
      <c r="C71" s="4">
        <v>22</v>
      </c>
      <c r="D71" s="4" t="s">
        <v>311</v>
      </c>
      <c r="F71" s="3"/>
      <c r="G71" s="4" t="s">
        <v>72</v>
      </c>
      <c r="H71" s="4">
        <v>16954</v>
      </c>
      <c r="I71" s="4" t="s">
        <v>104</v>
      </c>
      <c r="K71" s="3"/>
      <c r="L71" s="4" t="s">
        <v>72</v>
      </c>
      <c r="M71" s="4">
        <v>0</v>
      </c>
      <c r="N71" s="4" t="s">
        <v>104</v>
      </c>
      <c r="P71" s="3"/>
      <c r="Q71" s="4" t="s">
        <v>72</v>
      </c>
      <c r="R71" s="4">
        <v>8</v>
      </c>
      <c r="S71" s="4" t="s">
        <v>311</v>
      </c>
    </row>
    <row r="72" spans="1:19" ht="30.75" thickBot="1">
      <c r="A72" s="3"/>
      <c r="B72" s="4" t="s">
        <v>73</v>
      </c>
      <c r="C72" s="4">
        <v>27</v>
      </c>
      <c r="D72" s="4" t="s">
        <v>311</v>
      </c>
      <c r="F72" s="3"/>
      <c r="G72" s="4" t="s">
        <v>73</v>
      </c>
      <c r="H72" s="4">
        <v>16954</v>
      </c>
      <c r="I72" s="4" t="s">
        <v>104</v>
      </c>
      <c r="K72" s="3"/>
      <c r="L72" s="4" t="s">
        <v>73</v>
      </c>
      <c r="M72" s="4">
        <v>0</v>
      </c>
      <c r="N72" s="4" t="s">
        <v>104</v>
      </c>
      <c r="P72" s="3"/>
      <c r="Q72" s="4" t="s">
        <v>73</v>
      </c>
      <c r="R72" s="4">
        <v>15</v>
      </c>
      <c r="S72" s="4" t="s">
        <v>311</v>
      </c>
    </row>
    <row r="73" spans="1:19" ht="30.75" thickBot="1">
      <c r="A73" s="3"/>
      <c r="B73" s="4" t="s">
        <v>74</v>
      </c>
      <c r="C73" s="4">
        <v>18</v>
      </c>
      <c r="D73" s="4" t="s">
        <v>311</v>
      </c>
      <c r="F73" s="3"/>
      <c r="G73" s="4" t="s">
        <v>74</v>
      </c>
      <c r="H73" s="4">
        <v>16954</v>
      </c>
      <c r="I73" s="4" t="s">
        <v>104</v>
      </c>
      <c r="K73" s="3"/>
      <c r="L73" s="4" t="s">
        <v>74</v>
      </c>
      <c r="M73" s="4">
        <v>0</v>
      </c>
      <c r="N73" s="4" t="s">
        <v>104</v>
      </c>
      <c r="P73" s="3"/>
      <c r="Q73" s="4" t="s">
        <v>74</v>
      </c>
      <c r="R73" s="4">
        <v>7</v>
      </c>
      <c r="S73" s="4" t="s">
        <v>311</v>
      </c>
    </row>
    <row r="74" spans="1:19" ht="30.75" thickBot="1">
      <c r="A74" s="3"/>
      <c r="B74" s="4" t="s">
        <v>75</v>
      </c>
      <c r="C74" s="4">
        <v>36</v>
      </c>
      <c r="D74" s="4" t="s">
        <v>311</v>
      </c>
      <c r="F74" s="3"/>
      <c r="G74" s="4" t="s">
        <v>75</v>
      </c>
      <c r="H74" s="4">
        <v>16954</v>
      </c>
      <c r="I74" s="4" t="s">
        <v>104</v>
      </c>
      <c r="K74" s="3"/>
      <c r="L74" s="4" t="s">
        <v>75</v>
      </c>
      <c r="M74" s="4">
        <v>0</v>
      </c>
      <c r="N74" s="4" t="s">
        <v>104</v>
      </c>
      <c r="P74" s="3"/>
      <c r="Q74" s="4" t="s">
        <v>75</v>
      </c>
      <c r="R74" s="4">
        <v>7</v>
      </c>
      <c r="S74" s="4" t="s">
        <v>311</v>
      </c>
    </row>
    <row r="75" spans="1:19" ht="30.75" thickBot="1">
      <c r="A75" s="3"/>
      <c r="B75" s="4" t="s">
        <v>76</v>
      </c>
      <c r="C75" s="4">
        <v>23</v>
      </c>
      <c r="D75" s="4" t="s">
        <v>311</v>
      </c>
      <c r="F75" s="3"/>
      <c r="G75" s="4" t="s">
        <v>76</v>
      </c>
      <c r="H75" s="4">
        <v>16954</v>
      </c>
      <c r="I75" s="4" t="s">
        <v>104</v>
      </c>
      <c r="K75" s="3"/>
      <c r="L75" s="4" t="s">
        <v>76</v>
      </c>
      <c r="M75" s="4">
        <v>0</v>
      </c>
      <c r="N75" s="4" t="s">
        <v>104</v>
      </c>
      <c r="P75" s="3"/>
      <c r="Q75" s="4" t="s">
        <v>76</v>
      </c>
      <c r="R75" s="4">
        <v>4</v>
      </c>
      <c r="S75" s="4" t="s">
        <v>311</v>
      </c>
    </row>
    <row r="76" spans="1:19" ht="30.75" thickBot="1">
      <c r="A76" s="3"/>
      <c r="B76" s="4" t="s">
        <v>77</v>
      </c>
      <c r="C76" s="4">
        <v>18</v>
      </c>
      <c r="D76" s="4" t="s">
        <v>311</v>
      </c>
      <c r="F76" s="3"/>
      <c r="G76" s="4" t="s">
        <v>77</v>
      </c>
      <c r="H76" s="4">
        <v>16954</v>
      </c>
      <c r="I76" s="4" t="s">
        <v>104</v>
      </c>
      <c r="K76" s="3"/>
      <c r="L76" s="4" t="s">
        <v>77</v>
      </c>
      <c r="M76" s="4">
        <v>0</v>
      </c>
      <c r="N76" s="4" t="s">
        <v>104</v>
      </c>
      <c r="P76" s="3"/>
      <c r="Q76" s="4" t="s">
        <v>77</v>
      </c>
      <c r="R76" s="4">
        <v>14</v>
      </c>
      <c r="S76" s="4" t="s">
        <v>311</v>
      </c>
    </row>
    <row r="77" spans="1:19" ht="30.75" thickBot="1">
      <c r="A77" s="3"/>
      <c r="B77" s="4" t="s">
        <v>78</v>
      </c>
      <c r="C77" s="4">
        <v>6</v>
      </c>
      <c r="D77" s="4" t="s">
        <v>311</v>
      </c>
      <c r="F77" s="3"/>
      <c r="G77" s="4" t="s">
        <v>78</v>
      </c>
      <c r="H77" s="4">
        <v>16954</v>
      </c>
      <c r="I77" s="4" t="s">
        <v>104</v>
      </c>
      <c r="K77" s="3"/>
      <c r="L77" s="4" t="s">
        <v>78</v>
      </c>
      <c r="M77" s="4">
        <v>0</v>
      </c>
      <c r="N77" s="4" t="s">
        <v>104</v>
      </c>
      <c r="P77" s="3"/>
      <c r="Q77" s="4" t="s">
        <v>78</v>
      </c>
      <c r="R77" s="4">
        <v>4</v>
      </c>
      <c r="S77" s="4" t="s">
        <v>311</v>
      </c>
    </row>
    <row r="78" spans="1:19" ht="30.75" thickBot="1">
      <c r="A78" s="3"/>
      <c r="B78" s="4" t="s">
        <v>79</v>
      </c>
      <c r="C78" s="4">
        <v>11</v>
      </c>
      <c r="D78" s="4" t="s">
        <v>311</v>
      </c>
      <c r="F78" s="3"/>
      <c r="G78" s="4" t="s">
        <v>79</v>
      </c>
      <c r="H78" s="4">
        <v>16954</v>
      </c>
      <c r="I78" s="4" t="s">
        <v>104</v>
      </c>
      <c r="K78" s="3"/>
      <c r="L78" s="4" t="s">
        <v>79</v>
      </c>
      <c r="M78" s="4">
        <v>1541</v>
      </c>
      <c r="N78" s="4" t="s">
        <v>104</v>
      </c>
      <c r="P78" s="3"/>
      <c r="Q78" s="4" t="s">
        <v>79</v>
      </c>
      <c r="R78" s="4">
        <v>25</v>
      </c>
      <c r="S78" s="4" t="s">
        <v>311</v>
      </c>
    </row>
    <row r="79" spans="1:19" ht="30.75" thickBot="1">
      <c r="A79" s="3"/>
      <c r="B79" s="4" t="s">
        <v>80</v>
      </c>
      <c r="C79" s="4">
        <v>11</v>
      </c>
      <c r="D79" s="4" t="s">
        <v>311</v>
      </c>
      <c r="F79" s="3"/>
      <c r="G79" s="4" t="s">
        <v>80</v>
      </c>
      <c r="H79" s="4">
        <v>18495</v>
      </c>
      <c r="I79" s="4" t="s">
        <v>104</v>
      </c>
      <c r="K79" s="3"/>
      <c r="L79" s="4" t="s">
        <v>80</v>
      </c>
      <c r="M79" s="4">
        <v>0</v>
      </c>
      <c r="N79" s="4" t="s">
        <v>104</v>
      </c>
      <c r="P79" s="3"/>
      <c r="Q79" s="4" t="s">
        <v>80</v>
      </c>
      <c r="R79" s="4">
        <v>8</v>
      </c>
      <c r="S79" s="4" t="s">
        <v>311</v>
      </c>
    </row>
    <row r="80" spans="1:19" ht="30.75" thickBot="1">
      <c r="A80" s="3"/>
      <c r="B80" s="4" t="s">
        <v>81</v>
      </c>
      <c r="C80" s="4">
        <v>6</v>
      </c>
      <c r="D80" s="4" t="s">
        <v>311</v>
      </c>
      <c r="F80" s="3"/>
      <c r="G80" s="4" t="s">
        <v>81</v>
      </c>
      <c r="H80" s="4">
        <v>18495</v>
      </c>
      <c r="I80" s="4" t="s">
        <v>104</v>
      </c>
      <c r="K80" s="3"/>
      <c r="L80" s="4" t="s">
        <v>81</v>
      </c>
      <c r="M80" s="4">
        <v>0</v>
      </c>
      <c r="N80" s="4" t="s">
        <v>104</v>
      </c>
      <c r="P80" s="3"/>
      <c r="Q80" s="4" t="s">
        <v>81</v>
      </c>
      <c r="R80" s="4">
        <v>7</v>
      </c>
      <c r="S80" s="4" t="s">
        <v>311</v>
      </c>
    </row>
    <row r="81" spans="1:19" ht="30.75" thickBot="1">
      <c r="A81" s="3"/>
      <c r="B81" s="4" t="s">
        <v>82</v>
      </c>
      <c r="C81" s="4">
        <v>6</v>
      </c>
      <c r="D81" s="4" t="s">
        <v>311</v>
      </c>
      <c r="F81" s="3"/>
      <c r="G81" s="4" t="s">
        <v>82</v>
      </c>
      <c r="H81" s="4">
        <v>18495</v>
      </c>
      <c r="I81" s="4" t="s">
        <v>104</v>
      </c>
      <c r="K81" s="3"/>
      <c r="L81" s="4" t="s">
        <v>82</v>
      </c>
      <c r="M81" s="4">
        <v>0</v>
      </c>
      <c r="N81" s="4" t="s">
        <v>104</v>
      </c>
      <c r="P81" s="3"/>
      <c r="Q81" s="4" t="s">
        <v>82</v>
      </c>
      <c r="R81" s="4">
        <v>15</v>
      </c>
      <c r="S81" s="4" t="s">
        <v>311</v>
      </c>
    </row>
    <row r="82" spans="1:19" ht="30.75" thickBot="1">
      <c r="A82" s="3"/>
      <c r="B82" s="4" t="s">
        <v>83</v>
      </c>
      <c r="C82" s="4">
        <v>11</v>
      </c>
      <c r="D82" s="4" t="s">
        <v>311</v>
      </c>
      <c r="F82" s="3"/>
      <c r="G82" s="4" t="s">
        <v>83</v>
      </c>
      <c r="H82" s="4">
        <v>18495</v>
      </c>
      <c r="I82" s="4" t="s">
        <v>104</v>
      </c>
      <c r="K82" s="3"/>
      <c r="L82" s="4" t="s">
        <v>83</v>
      </c>
      <c r="M82" s="4">
        <v>0</v>
      </c>
      <c r="N82" s="4" t="s">
        <v>104</v>
      </c>
      <c r="P82" s="3"/>
      <c r="Q82" s="4" t="s">
        <v>83</v>
      </c>
      <c r="R82" s="4">
        <v>22</v>
      </c>
      <c r="S82" s="4" t="s">
        <v>311</v>
      </c>
    </row>
    <row r="83" spans="1:19" ht="30.75" thickBot="1">
      <c r="A83" s="3"/>
      <c r="B83" s="4" t="s">
        <v>84</v>
      </c>
      <c r="C83" s="4">
        <v>12</v>
      </c>
      <c r="D83" s="4" t="s">
        <v>311</v>
      </c>
      <c r="F83" s="3"/>
      <c r="G83" s="4" t="s">
        <v>84</v>
      </c>
      <c r="H83" s="4">
        <v>18495</v>
      </c>
      <c r="I83" s="4" t="s">
        <v>104</v>
      </c>
      <c r="K83" s="3"/>
      <c r="L83" s="4" t="s">
        <v>84</v>
      </c>
      <c r="M83" s="4">
        <v>0</v>
      </c>
      <c r="N83" s="4" t="s">
        <v>104</v>
      </c>
      <c r="P83" s="3"/>
      <c r="Q83" s="4" t="s">
        <v>84</v>
      </c>
      <c r="R83" s="4">
        <v>14</v>
      </c>
      <c r="S83" s="4" t="s">
        <v>311</v>
      </c>
    </row>
    <row r="84" spans="1:19" ht="30.75" thickBot="1">
      <c r="A84" s="3"/>
      <c r="B84" s="4" t="s">
        <v>85</v>
      </c>
      <c r="C84" s="4">
        <v>6</v>
      </c>
      <c r="D84" s="4" t="s">
        <v>311</v>
      </c>
      <c r="F84" s="3"/>
      <c r="G84" s="4" t="s">
        <v>85</v>
      </c>
      <c r="H84" s="4">
        <v>18495</v>
      </c>
      <c r="I84" s="4" t="s">
        <v>104</v>
      </c>
      <c r="K84" s="3"/>
      <c r="L84" s="4" t="s">
        <v>85</v>
      </c>
      <c r="M84" s="4">
        <v>0</v>
      </c>
      <c r="N84" s="4" t="s">
        <v>104</v>
      </c>
      <c r="P84" s="3"/>
      <c r="Q84" s="4" t="s">
        <v>85</v>
      </c>
      <c r="R84" s="4">
        <v>9</v>
      </c>
      <c r="S84" s="4" t="s">
        <v>311</v>
      </c>
    </row>
    <row r="85" spans="1:19" ht="30.75" thickBot="1">
      <c r="A85" s="3"/>
      <c r="B85" s="4" t="s">
        <v>86</v>
      </c>
      <c r="C85" s="4">
        <v>6</v>
      </c>
      <c r="D85" s="4" t="s">
        <v>311</v>
      </c>
      <c r="F85" s="3"/>
      <c r="G85" s="4" t="s">
        <v>86</v>
      </c>
      <c r="H85" s="4">
        <v>18495</v>
      </c>
      <c r="I85" s="4" t="s">
        <v>104</v>
      </c>
      <c r="K85" s="3"/>
      <c r="L85" s="4" t="s">
        <v>86</v>
      </c>
      <c r="M85" s="4">
        <v>0</v>
      </c>
      <c r="N85" s="4" t="s">
        <v>104</v>
      </c>
      <c r="P85" s="3"/>
      <c r="Q85" s="4" t="s">
        <v>86</v>
      </c>
      <c r="R85" s="4">
        <v>26</v>
      </c>
      <c r="S85" s="4" t="s">
        <v>311</v>
      </c>
    </row>
    <row r="86" spans="1:19" ht="30.75" thickBot="1">
      <c r="A86" s="3"/>
      <c r="B86" s="4" t="s">
        <v>87</v>
      </c>
      <c r="C86" s="4">
        <v>11</v>
      </c>
      <c r="D86" s="4" t="s">
        <v>311</v>
      </c>
      <c r="F86" s="3"/>
      <c r="G86" s="4" t="s">
        <v>87</v>
      </c>
      <c r="H86" s="4">
        <v>18495</v>
      </c>
      <c r="I86" s="4" t="s">
        <v>104</v>
      </c>
      <c r="K86" s="3"/>
      <c r="L86" s="4" t="s">
        <v>87</v>
      </c>
      <c r="M86" s="4">
        <v>0</v>
      </c>
      <c r="N86" s="4" t="s">
        <v>104</v>
      </c>
      <c r="P86" s="3"/>
      <c r="Q86" s="4" t="s">
        <v>87</v>
      </c>
      <c r="R86" s="4">
        <v>3</v>
      </c>
      <c r="S86" s="4" t="s">
        <v>311</v>
      </c>
    </row>
    <row r="87" spans="1:19" ht="30.75" thickBot="1">
      <c r="A87" s="3"/>
      <c r="B87" s="4" t="s">
        <v>88</v>
      </c>
      <c r="C87" s="4">
        <v>11</v>
      </c>
      <c r="D87" s="4" t="s">
        <v>311</v>
      </c>
      <c r="F87" s="3"/>
      <c r="G87" s="4" t="s">
        <v>88</v>
      </c>
      <c r="H87" s="4">
        <v>18495</v>
      </c>
      <c r="I87" s="4" t="s">
        <v>104</v>
      </c>
      <c r="K87" s="3"/>
      <c r="L87" s="4" t="s">
        <v>88</v>
      </c>
      <c r="M87" s="4">
        <v>1541</v>
      </c>
      <c r="N87" s="4" t="s">
        <v>104</v>
      </c>
      <c r="P87" s="3"/>
      <c r="Q87" s="4" t="s">
        <v>88</v>
      </c>
      <c r="R87" s="4">
        <v>27</v>
      </c>
      <c r="S87" s="4" t="s">
        <v>311</v>
      </c>
    </row>
    <row r="88" spans="1:19" ht="30.75" thickBot="1">
      <c r="A88" s="3"/>
      <c r="B88" s="4" t="s">
        <v>89</v>
      </c>
      <c r="C88" s="4">
        <v>6</v>
      </c>
      <c r="D88" s="4" t="s">
        <v>311</v>
      </c>
      <c r="F88" s="3"/>
      <c r="G88" s="4" t="s">
        <v>89</v>
      </c>
      <c r="H88" s="4">
        <v>20036</v>
      </c>
      <c r="I88" s="4" t="s">
        <v>104</v>
      </c>
      <c r="K88" s="3"/>
      <c r="L88" s="4" t="s">
        <v>89</v>
      </c>
      <c r="M88" s="4">
        <v>0</v>
      </c>
      <c r="N88" s="4" t="s">
        <v>104</v>
      </c>
      <c r="P88" s="3"/>
      <c r="Q88" s="4" t="s">
        <v>89</v>
      </c>
      <c r="R88" s="4">
        <v>10</v>
      </c>
      <c r="S88" s="4" t="s">
        <v>311</v>
      </c>
    </row>
    <row r="89" spans="1:19" ht="30.75" thickBot="1">
      <c r="A89" s="3"/>
      <c r="B89" s="4" t="s">
        <v>90</v>
      </c>
      <c r="C89" s="4">
        <v>21</v>
      </c>
      <c r="D89" s="4" t="s">
        <v>311</v>
      </c>
      <c r="F89" s="3"/>
      <c r="G89" s="4" t="s">
        <v>90</v>
      </c>
      <c r="H89" s="4">
        <v>20036</v>
      </c>
      <c r="I89" s="4" t="s">
        <v>104</v>
      </c>
      <c r="K89" s="3"/>
      <c r="L89" s="4" t="s">
        <v>90</v>
      </c>
      <c r="M89" s="4">
        <v>0</v>
      </c>
      <c r="N89" s="4" t="s">
        <v>104</v>
      </c>
      <c r="P89" s="3"/>
      <c r="Q89" s="4" t="s">
        <v>90</v>
      </c>
      <c r="R89" s="4">
        <v>35</v>
      </c>
      <c r="S89" s="4" t="s">
        <v>311</v>
      </c>
    </row>
    <row r="90" spans="1:19" ht="30.75" thickBot="1">
      <c r="A90" s="3"/>
      <c r="B90" s="4" t="s">
        <v>91</v>
      </c>
      <c r="C90" s="4">
        <v>6</v>
      </c>
      <c r="D90" s="4" t="s">
        <v>311</v>
      </c>
      <c r="F90" s="3"/>
      <c r="G90" s="4" t="s">
        <v>91</v>
      </c>
      <c r="H90" s="4">
        <v>20036</v>
      </c>
      <c r="I90" s="4" t="s">
        <v>104</v>
      </c>
      <c r="K90" s="3"/>
      <c r="L90" s="4" t="s">
        <v>91</v>
      </c>
      <c r="M90" s="4">
        <v>0</v>
      </c>
      <c r="N90" s="4" t="s">
        <v>104</v>
      </c>
      <c r="P90" s="3"/>
      <c r="Q90" s="4" t="s">
        <v>91</v>
      </c>
      <c r="R90" s="4">
        <v>45</v>
      </c>
      <c r="S90" s="4" t="s">
        <v>311</v>
      </c>
    </row>
    <row r="91" spans="1:19" ht="30.75" thickBot="1">
      <c r="A91" s="3"/>
      <c r="B91" s="4" t="s">
        <v>92</v>
      </c>
      <c r="C91" s="4">
        <v>11</v>
      </c>
      <c r="D91" s="4" t="s">
        <v>311</v>
      </c>
      <c r="F91" s="3"/>
      <c r="G91" s="4" t="s">
        <v>92</v>
      </c>
      <c r="H91" s="4">
        <v>20036</v>
      </c>
      <c r="I91" s="4" t="s">
        <v>104</v>
      </c>
      <c r="K91" s="3"/>
      <c r="L91" s="4" t="s">
        <v>92</v>
      </c>
      <c r="M91" s="4">
        <v>0</v>
      </c>
      <c r="N91" s="4" t="s">
        <v>104</v>
      </c>
      <c r="P91" s="3"/>
      <c r="Q91" s="4" t="s">
        <v>92</v>
      </c>
      <c r="R91" s="4">
        <v>9</v>
      </c>
      <c r="S91" s="4" t="s">
        <v>311</v>
      </c>
    </row>
    <row r="92" spans="1:19" ht="30.75" thickBot="1">
      <c r="A92" s="3"/>
      <c r="B92" s="4" t="s">
        <v>93</v>
      </c>
      <c r="C92" s="4">
        <v>6</v>
      </c>
      <c r="D92" s="4" t="s">
        <v>311</v>
      </c>
      <c r="F92" s="3"/>
      <c r="G92" s="4" t="s">
        <v>93</v>
      </c>
      <c r="H92" s="4">
        <v>20036</v>
      </c>
      <c r="I92" s="4" t="s">
        <v>104</v>
      </c>
      <c r="K92" s="3"/>
      <c r="L92" s="4" t="s">
        <v>93</v>
      </c>
      <c r="M92" s="4">
        <v>0</v>
      </c>
      <c r="N92" s="4" t="s">
        <v>104</v>
      </c>
      <c r="P92" s="3"/>
      <c r="Q92" s="4" t="s">
        <v>93</v>
      </c>
      <c r="R92" s="4">
        <v>9</v>
      </c>
      <c r="S92" s="4" t="s">
        <v>311</v>
      </c>
    </row>
    <row r="93" spans="1:19" ht="30.75" thickBot="1">
      <c r="A93" s="3"/>
      <c r="B93" s="4" t="s">
        <v>94</v>
      </c>
      <c r="C93" s="4">
        <v>26</v>
      </c>
      <c r="D93" s="4" t="s">
        <v>311</v>
      </c>
      <c r="F93" s="3"/>
      <c r="G93" s="4" t="s">
        <v>94</v>
      </c>
      <c r="H93" s="4">
        <v>20036</v>
      </c>
      <c r="I93" s="4" t="s">
        <v>104</v>
      </c>
      <c r="K93" s="3"/>
      <c r="L93" s="4" t="s">
        <v>94</v>
      </c>
      <c r="M93" s="4">
        <v>0</v>
      </c>
      <c r="N93" s="4" t="s">
        <v>104</v>
      </c>
      <c r="P93" s="3"/>
      <c r="Q93" s="4" t="s">
        <v>94</v>
      </c>
      <c r="R93" s="4">
        <v>14</v>
      </c>
      <c r="S93" s="4" t="s">
        <v>311</v>
      </c>
    </row>
    <row r="94" spans="1:19" ht="30.75" thickBot="1">
      <c r="A94" s="3"/>
      <c r="B94" s="4" t="s">
        <v>95</v>
      </c>
      <c r="C94" s="4">
        <v>11</v>
      </c>
      <c r="D94" s="4" t="s">
        <v>311</v>
      </c>
      <c r="F94" s="3"/>
      <c r="G94" s="4" t="s">
        <v>95</v>
      </c>
      <c r="H94" s="4">
        <v>20036</v>
      </c>
      <c r="I94" s="4" t="s">
        <v>104</v>
      </c>
      <c r="K94" s="3"/>
      <c r="L94" s="4" t="s">
        <v>95</v>
      </c>
      <c r="M94" s="4">
        <v>0</v>
      </c>
      <c r="N94" s="4" t="s">
        <v>104</v>
      </c>
      <c r="P94" s="3"/>
      <c r="Q94" s="4" t="s">
        <v>95</v>
      </c>
      <c r="R94" s="4">
        <v>3</v>
      </c>
      <c r="S94" s="4" t="s">
        <v>311</v>
      </c>
    </row>
    <row r="95" spans="1:19" ht="30.75" thickBot="1">
      <c r="A95" s="3"/>
      <c r="B95" s="4" t="s">
        <v>96</v>
      </c>
      <c r="C95" s="4">
        <v>21</v>
      </c>
      <c r="D95" s="4" t="s">
        <v>311</v>
      </c>
      <c r="F95" s="3"/>
      <c r="G95" s="4" t="s">
        <v>96</v>
      </c>
      <c r="H95" s="4">
        <v>20036</v>
      </c>
      <c r="I95" s="4" t="s">
        <v>104</v>
      </c>
      <c r="K95" s="3"/>
      <c r="L95" s="4" t="s">
        <v>96</v>
      </c>
      <c r="M95" s="4">
        <v>0</v>
      </c>
      <c r="N95" s="4" t="s">
        <v>104</v>
      </c>
      <c r="P95" s="3"/>
      <c r="Q95" s="4" t="s">
        <v>96</v>
      </c>
      <c r="R95" s="4">
        <v>12</v>
      </c>
      <c r="S95" s="4" t="s">
        <v>311</v>
      </c>
    </row>
    <row r="96" spans="1:19" ht="30.75" thickBot="1">
      <c r="A96" s="3"/>
      <c r="B96" s="4" t="s">
        <v>97</v>
      </c>
      <c r="C96" s="4">
        <v>21</v>
      </c>
      <c r="D96" s="4" t="s">
        <v>311</v>
      </c>
      <c r="F96" s="3"/>
      <c r="G96" s="4" t="s">
        <v>97</v>
      </c>
      <c r="H96" s="4">
        <v>20036</v>
      </c>
      <c r="I96" s="4" t="s">
        <v>104</v>
      </c>
      <c r="K96" s="3"/>
      <c r="L96" s="4" t="s">
        <v>97</v>
      </c>
      <c r="M96" s="4">
        <v>0</v>
      </c>
      <c r="N96" s="4" t="s">
        <v>104</v>
      </c>
      <c r="P96" s="3"/>
      <c r="Q96" s="4" t="s">
        <v>97</v>
      </c>
      <c r="R96" s="4">
        <v>6</v>
      </c>
      <c r="S96" s="4" t="s">
        <v>311</v>
      </c>
    </row>
    <row r="97" spans="1:19" ht="30.75" thickBot="1">
      <c r="A97" s="3"/>
      <c r="B97" s="4" t="s">
        <v>98</v>
      </c>
      <c r="C97" s="4">
        <v>41</v>
      </c>
      <c r="D97" s="4" t="s">
        <v>311</v>
      </c>
      <c r="F97" s="3"/>
      <c r="G97" s="4" t="s">
        <v>98</v>
      </c>
      <c r="H97" s="4">
        <v>20036</v>
      </c>
      <c r="I97" s="4" t="s">
        <v>104</v>
      </c>
      <c r="K97" s="3"/>
      <c r="L97" s="4" t="s">
        <v>98</v>
      </c>
      <c r="M97" s="4">
        <v>0</v>
      </c>
      <c r="N97" s="4" t="s">
        <v>104</v>
      </c>
      <c r="P97" s="3"/>
      <c r="Q97" s="4" t="s">
        <v>98</v>
      </c>
      <c r="R97" s="4">
        <v>14</v>
      </c>
      <c r="S97" s="4" t="s">
        <v>311</v>
      </c>
    </row>
    <row r="98" spans="1:19" ht="30.75" thickBot="1">
      <c r="A98" s="3"/>
      <c r="B98" s="4" t="s">
        <v>99</v>
      </c>
      <c r="C98" s="4">
        <v>41</v>
      </c>
      <c r="D98" s="4" t="s">
        <v>311</v>
      </c>
      <c r="F98" s="3"/>
      <c r="G98" s="4" t="s">
        <v>99</v>
      </c>
      <c r="H98" s="4">
        <v>20036</v>
      </c>
      <c r="I98" s="4" t="s">
        <v>104</v>
      </c>
      <c r="K98" s="3"/>
      <c r="L98" s="4" t="s">
        <v>99</v>
      </c>
      <c r="M98" s="4">
        <v>1542</v>
      </c>
      <c r="N98" s="4" t="s">
        <v>104</v>
      </c>
      <c r="P98" s="3"/>
      <c r="Q98" s="4" t="s">
        <v>99</v>
      </c>
      <c r="R98" s="4">
        <v>6</v>
      </c>
      <c r="S98" s="4" t="s">
        <v>311</v>
      </c>
    </row>
    <row r="99" spans="1:19" ht="30.75" thickBot="1">
      <c r="A99" s="3"/>
      <c r="B99" s="4" t="s">
        <v>100</v>
      </c>
      <c r="C99" s="4">
        <v>160</v>
      </c>
      <c r="D99" s="4" t="s">
        <v>311</v>
      </c>
      <c r="F99" s="3"/>
      <c r="G99" s="4" t="s">
        <v>100</v>
      </c>
      <c r="H99" s="4">
        <v>21578</v>
      </c>
      <c r="I99" s="4" t="s">
        <v>104</v>
      </c>
      <c r="K99" s="3"/>
      <c r="L99" s="4" t="s">
        <v>100</v>
      </c>
      <c r="M99" s="4">
        <v>0</v>
      </c>
      <c r="N99" s="4" t="s">
        <v>104</v>
      </c>
      <c r="P99" s="3"/>
      <c r="Q99" s="4" t="s">
        <v>100</v>
      </c>
      <c r="R99" s="4">
        <v>9</v>
      </c>
      <c r="S99" s="4" t="s">
        <v>311</v>
      </c>
    </row>
    <row r="100" spans="1:19" ht="30.75" thickBot="1">
      <c r="A100" s="3"/>
      <c r="B100" s="4" t="s">
        <v>101</v>
      </c>
      <c r="C100" s="4">
        <v>10</v>
      </c>
      <c r="D100" s="4" t="s">
        <v>311</v>
      </c>
      <c r="F100" s="3"/>
      <c r="G100" s="4" t="s">
        <v>101</v>
      </c>
      <c r="H100" s="4">
        <v>21578</v>
      </c>
      <c r="I100" s="4" t="s">
        <v>104</v>
      </c>
      <c r="K100" s="3"/>
      <c r="L100" s="4" t="s">
        <v>101</v>
      </c>
      <c r="M100" s="4">
        <v>0</v>
      </c>
      <c r="N100" s="4" t="s">
        <v>104</v>
      </c>
      <c r="P100" s="3"/>
      <c r="Q100" s="4" t="s">
        <v>101</v>
      </c>
      <c r="R100" s="4">
        <v>3</v>
      </c>
      <c r="S100" s="4" t="s">
        <v>311</v>
      </c>
    </row>
    <row r="101" spans="1:19" ht="30.75" thickBot="1">
      <c r="A101" s="3"/>
      <c r="B101" s="4" t="s">
        <v>102</v>
      </c>
      <c r="C101" s="4">
        <v>15</v>
      </c>
      <c r="D101" s="4" t="s">
        <v>311</v>
      </c>
      <c r="F101" s="3"/>
      <c r="G101" s="4" t="s">
        <v>102</v>
      </c>
      <c r="H101" s="4">
        <v>21578</v>
      </c>
      <c r="I101" s="4" t="s">
        <v>104</v>
      </c>
      <c r="K101" s="3"/>
      <c r="L101" s="4" t="s">
        <v>102</v>
      </c>
      <c r="M101" s="4">
        <v>21578</v>
      </c>
      <c r="N101" s="4" t="s">
        <v>104</v>
      </c>
      <c r="P101" s="3"/>
      <c r="Q101" s="4" t="s">
        <v>102</v>
      </c>
      <c r="R101" s="4">
        <v>10</v>
      </c>
      <c r="S101" s="4" t="s">
        <v>311</v>
      </c>
    </row>
    <row r="102" spans="1:19" ht="30.75" thickBot="1">
      <c r="A102" s="3"/>
      <c r="B102" s="4" t="s">
        <v>103</v>
      </c>
      <c r="C102" s="4">
        <v>10</v>
      </c>
      <c r="D102" s="4" t="s">
        <v>311</v>
      </c>
      <c r="F102" s="3"/>
      <c r="G102" s="4" t="s">
        <v>103</v>
      </c>
      <c r="H102" s="4">
        <v>43156</v>
      </c>
      <c r="I102" s="4" t="s">
        <v>104</v>
      </c>
      <c r="K102" s="3"/>
      <c r="L102" s="4" t="s">
        <v>103</v>
      </c>
      <c r="M102" s="4">
        <v>0</v>
      </c>
      <c r="N102" s="4" t="s">
        <v>104</v>
      </c>
      <c r="P102" s="3"/>
      <c r="Q102" s="4" t="s">
        <v>103</v>
      </c>
      <c r="R102" s="4">
        <v>3</v>
      </c>
      <c r="S102" s="4" t="s">
        <v>311</v>
      </c>
    </row>
    <row r="103" spans="1:19" ht="30.75" thickBot="1">
      <c r="A103" s="3"/>
      <c r="B103" s="4" t="s">
        <v>105</v>
      </c>
      <c r="C103" s="4">
        <v>18</v>
      </c>
      <c r="D103" s="4" t="s">
        <v>311</v>
      </c>
      <c r="F103" s="3"/>
      <c r="G103" s="4" t="s">
        <v>105</v>
      </c>
      <c r="H103" s="4">
        <v>43156</v>
      </c>
      <c r="I103" s="4" t="s">
        <v>104</v>
      </c>
      <c r="K103" s="3"/>
      <c r="L103" s="4" t="s">
        <v>105</v>
      </c>
      <c r="M103" s="4">
        <v>-21578</v>
      </c>
      <c r="N103" s="4" t="s">
        <v>104</v>
      </c>
      <c r="P103" s="3"/>
      <c r="Q103" s="4" t="s">
        <v>105</v>
      </c>
      <c r="R103" s="4">
        <v>21</v>
      </c>
      <c r="S103" s="4" t="s">
        <v>311</v>
      </c>
    </row>
    <row r="104" spans="1:19" ht="30.75" thickBot="1">
      <c r="A104" s="3"/>
      <c r="B104" s="4" t="s">
        <v>106</v>
      </c>
      <c r="C104" s="4">
        <v>22</v>
      </c>
      <c r="D104" s="4" t="s">
        <v>311</v>
      </c>
      <c r="F104" s="3"/>
      <c r="G104" s="4" t="s">
        <v>106</v>
      </c>
      <c r="H104" s="4">
        <v>21578</v>
      </c>
      <c r="I104" s="4" t="s">
        <v>104</v>
      </c>
      <c r="K104" s="3"/>
      <c r="L104" s="4" t="s">
        <v>106</v>
      </c>
      <c r="M104" s="4">
        <v>0</v>
      </c>
      <c r="N104" s="4" t="s">
        <v>104</v>
      </c>
      <c r="P104" s="3"/>
      <c r="Q104" s="4" t="s">
        <v>106</v>
      </c>
      <c r="R104" s="4">
        <v>6</v>
      </c>
      <c r="S104" s="4" t="s">
        <v>311</v>
      </c>
    </row>
    <row r="105" spans="1:19" ht="30.75" thickBot="1">
      <c r="A105" s="3"/>
      <c r="B105" s="4" t="s">
        <v>107</v>
      </c>
      <c r="C105" s="4">
        <v>15</v>
      </c>
      <c r="D105" s="4" t="s">
        <v>311</v>
      </c>
      <c r="F105" s="3"/>
      <c r="G105" s="4" t="s">
        <v>107</v>
      </c>
      <c r="H105" s="4">
        <v>21578</v>
      </c>
      <c r="I105" s="4" t="s">
        <v>104</v>
      </c>
      <c r="K105" s="3"/>
      <c r="L105" s="4" t="s">
        <v>107</v>
      </c>
      <c r="M105" s="4">
        <v>0</v>
      </c>
      <c r="N105" s="4" t="s">
        <v>104</v>
      </c>
      <c r="P105" s="3"/>
      <c r="Q105" s="4" t="s">
        <v>107</v>
      </c>
      <c r="R105" s="4">
        <v>16</v>
      </c>
      <c r="S105" s="4" t="s">
        <v>311</v>
      </c>
    </row>
    <row r="106" spans="1:19" ht="30.75" thickBot="1">
      <c r="A106" s="3"/>
      <c r="B106" s="4" t="s">
        <v>108</v>
      </c>
      <c r="C106" s="4">
        <v>30</v>
      </c>
      <c r="D106" s="4" t="s">
        <v>311</v>
      </c>
      <c r="F106" s="3"/>
      <c r="G106" s="4" t="s">
        <v>108</v>
      </c>
      <c r="H106" s="4">
        <v>21578</v>
      </c>
      <c r="I106" s="4" t="s">
        <v>104</v>
      </c>
      <c r="K106" s="3"/>
      <c r="L106" s="4" t="s">
        <v>108</v>
      </c>
      <c r="M106" s="4">
        <v>0</v>
      </c>
      <c r="N106" s="4" t="s">
        <v>104</v>
      </c>
      <c r="P106" s="3"/>
      <c r="Q106" s="4" t="s">
        <v>108</v>
      </c>
      <c r="R106" s="4">
        <v>7</v>
      </c>
      <c r="S106" s="4" t="s">
        <v>311</v>
      </c>
    </row>
    <row r="107" spans="1:19" ht="30.75" thickBot="1">
      <c r="A107" s="3"/>
      <c r="B107" s="4" t="s">
        <v>109</v>
      </c>
      <c r="C107" s="4">
        <v>19</v>
      </c>
      <c r="D107" s="4" t="s">
        <v>311</v>
      </c>
      <c r="F107" s="3"/>
      <c r="G107" s="4" t="s">
        <v>109</v>
      </c>
      <c r="H107" s="4">
        <v>21578</v>
      </c>
      <c r="I107" s="4" t="s">
        <v>104</v>
      </c>
      <c r="K107" s="3"/>
      <c r="L107" s="4" t="s">
        <v>109</v>
      </c>
      <c r="M107" s="4">
        <v>0</v>
      </c>
      <c r="N107" s="4" t="s">
        <v>104</v>
      </c>
      <c r="P107" s="3"/>
      <c r="Q107" s="4" t="s">
        <v>109</v>
      </c>
      <c r="R107" s="4">
        <v>12</v>
      </c>
      <c r="S107" s="4" t="s">
        <v>311</v>
      </c>
    </row>
    <row r="108" spans="1:19" ht="30.75" thickBot="1">
      <c r="A108" s="3"/>
      <c r="B108" s="4" t="s">
        <v>110</v>
      </c>
      <c r="C108" s="4">
        <v>15</v>
      </c>
      <c r="D108" s="4" t="s">
        <v>311</v>
      </c>
      <c r="F108" s="3"/>
      <c r="G108" s="4" t="s">
        <v>110</v>
      </c>
      <c r="H108" s="4">
        <v>21578</v>
      </c>
      <c r="I108" s="4" t="s">
        <v>104</v>
      </c>
      <c r="K108" s="3"/>
      <c r="L108" s="4" t="s">
        <v>110</v>
      </c>
      <c r="M108" s="4">
        <v>0</v>
      </c>
      <c r="N108" s="4" t="s">
        <v>104</v>
      </c>
      <c r="P108" s="3"/>
      <c r="Q108" s="4" t="s">
        <v>110</v>
      </c>
      <c r="R108" s="4">
        <v>19</v>
      </c>
      <c r="S108" s="4" t="s">
        <v>311</v>
      </c>
    </row>
    <row r="109" spans="1:19" ht="30.75" thickBot="1">
      <c r="A109" s="3"/>
      <c r="B109" s="4" t="s">
        <v>111</v>
      </c>
      <c r="C109" s="4">
        <v>5</v>
      </c>
      <c r="D109" s="4" t="s">
        <v>311</v>
      </c>
      <c r="F109" s="3"/>
      <c r="G109" s="4" t="s">
        <v>111</v>
      </c>
      <c r="H109" s="4">
        <v>21578</v>
      </c>
      <c r="I109" s="4" t="s">
        <v>104</v>
      </c>
      <c r="K109" s="3"/>
      <c r="L109" s="4" t="s">
        <v>111</v>
      </c>
      <c r="M109" s="4">
        <v>1541</v>
      </c>
      <c r="N109" s="4" t="s">
        <v>104</v>
      </c>
      <c r="P109" s="3"/>
      <c r="Q109" s="4" t="s">
        <v>111</v>
      </c>
      <c r="R109" s="4">
        <v>13</v>
      </c>
      <c r="S109" s="4" t="s">
        <v>311</v>
      </c>
    </row>
    <row r="110" spans="1:19" ht="30.75" thickBot="1">
      <c r="A110" s="3"/>
      <c r="B110" s="4" t="s">
        <v>112</v>
      </c>
      <c r="C110" s="4">
        <v>9</v>
      </c>
      <c r="D110" s="4" t="s">
        <v>311</v>
      </c>
      <c r="F110" s="3"/>
      <c r="G110" s="4" t="s">
        <v>112</v>
      </c>
      <c r="H110" s="4">
        <v>23119</v>
      </c>
      <c r="I110" s="4" t="s">
        <v>104</v>
      </c>
      <c r="K110" s="3"/>
      <c r="L110" s="4" t="s">
        <v>112</v>
      </c>
      <c r="M110" s="4">
        <v>0</v>
      </c>
      <c r="N110" s="4" t="s">
        <v>104</v>
      </c>
      <c r="P110" s="3"/>
      <c r="Q110" s="4" t="s">
        <v>112</v>
      </c>
      <c r="R110" s="4">
        <v>9</v>
      </c>
      <c r="S110" s="4" t="s">
        <v>311</v>
      </c>
    </row>
    <row r="111" spans="1:19" ht="30.75" thickBot="1">
      <c r="A111" s="3"/>
      <c r="B111" s="4" t="s">
        <v>113</v>
      </c>
      <c r="C111" s="4">
        <v>9</v>
      </c>
      <c r="D111" s="4" t="s">
        <v>311</v>
      </c>
      <c r="F111" s="3"/>
      <c r="G111" s="4" t="s">
        <v>113</v>
      </c>
      <c r="H111" s="4">
        <v>23119</v>
      </c>
      <c r="I111" s="4" t="s">
        <v>104</v>
      </c>
      <c r="K111" s="3"/>
      <c r="L111" s="4" t="s">
        <v>113</v>
      </c>
      <c r="M111" s="4">
        <v>0</v>
      </c>
      <c r="N111" s="4" t="s">
        <v>104</v>
      </c>
      <c r="P111" s="3"/>
      <c r="Q111" s="4" t="s">
        <v>113</v>
      </c>
      <c r="R111" s="4">
        <v>24</v>
      </c>
      <c r="S111" s="4" t="s">
        <v>311</v>
      </c>
    </row>
    <row r="112" spans="1:19" ht="30.75" thickBot="1">
      <c r="A112" s="3"/>
      <c r="B112" s="4" t="s">
        <v>114</v>
      </c>
      <c r="C112" s="4">
        <v>5</v>
      </c>
      <c r="D112" s="4" t="s">
        <v>311</v>
      </c>
      <c r="F112" s="3"/>
      <c r="G112" s="4" t="s">
        <v>114</v>
      </c>
      <c r="H112" s="4">
        <v>23119</v>
      </c>
      <c r="I112" s="4" t="s">
        <v>104</v>
      </c>
      <c r="K112" s="3"/>
      <c r="L112" s="4" t="s">
        <v>114</v>
      </c>
      <c r="M112" s="4">
        <v>0</v>
      </c>
      <c r="N112" s="4" t="s">
        <v>104</v>
      </c>
      <c r="P112" s="3"/>
      <c r="Q112" s="4" t="s">
        <v>114</v>
      </c>
      <c r="R112" s="4">
        <v>3</v>
      </c>
      <c r="S112" s="4" t="s">
        <v>311</v>
      </c>
    </row>
    <row r="113" spans="1:19" ht="30.75" thickBot="1">
      <c r="A113" s="3"/>
      <c r="B113" s="4" t="s">
        <v>115</v>
      </c>
      <c r="C113" s="4">
        <v>5</v>
      </c>
      <c r="D113" s="4" t="s">
        <v>311</v>
      </c>
      <c r="F113" s="3"/>
      <c r="G113" s="4" t="s">
        <v>115</v>
      </c>
      <c r="H113" s="4">
        <v>23119</v>
      </c>
      <c r="I113" s="4" t="s">
        <v>104</v>
      </c>
      <c r="K113" s="3"/>
      <c r="L113" s="4" t="s">
        <v>115</v>
      </c>
      <c r="M113" s="4">
        <v>0</v>
      </c>
      <c r="N113" s="4" t="s">
        <v>104</v>
      </c>
      <c r="P113" s="3"/>
      <c r="Q113" s="4" t="s">
        <v>115</v>
      </c>
      <c r="R113" s="4">
        <v>9</v>
      </c>
      <c r="S113" s="4" t="s">
        <v>311</v>
      </c>
    </row>
    <row r="114" spans="1:19" ht="30.75" thickBot="1">
      <c r="A114" s="3"/>
      <c r="B114" s="4" t="s">
        <v>116</v>
      </c>
      <c r="C114" s="4">
        <v>9</v>
      </c>
      <c r="D114" s="4" t="s">
        <v>311</v>
      </c>
      <c r="F114" s="3"/>
      <c r="G114" s="4" t="s">
        <v>116</v>
      </c>
      <c r="H114" s="4">
        <v>23119</v>
      </c>
      <c r="I114" s="4" t="s">
        <v>104</v>
      </c>
      <c r="K114" s="3"/>
      <c r="L114" s="4" t="s">
        <v>116</v>
      </c>
      <c r="M114" s="4">
        <v>0</v>
      </c>
      <c r="N114" s="4" t="s">
        <v>104</v>
      </c>
      <c r="P114" s="3"/>
      <c r="Q114" s="4" t="s">
        <v>116</v>
      </c>
      <c r="R114" s="4">
        <v>22</v>
      </c>
      <c r="S114" s="4" t="s">
        <v>311</v>
      </c>
    </row>
    <row r="115" spans="1:19" ht="30.75" thickBot="1">
      <c r="A115" s="3"/>
      <c r="B115" s="4" t="s">
        <v>117</v>
      </c>
      <c r="C115" s="4">
        <v>10</v>
      </c>
      <c r="D115" s="4" t="s">
        <v>311</v>
      </c>
      <c r="F115" s="3"/>
      <c r="G115" s="4" t="s">
        <v>117</v>
      </c>
      <c r="H115" s="4">
        <v>23119</v>
      </c>
      <c r="I115" s="4" t="s">
        <v>104</v>
      </c>
      <c r="K115" s="3"/>
      <c r="L115" s="4" t="s">
        <v>117</v>
      </c>
      <c r="M115" s="4">
        <v>23119</v>
      </c>
      <c r="N115" s="4" t="s">
        <v>104</v>
      </c>
      <c r="P115" s="3"/>
      <c r="Q115" s="4" t="s">
        <v>117</v>
      </c>
      <c r="R115" s="4">
        <v>23</v>
      </c>
      <c r="S115" s="4" t="s">
        <v>311</v>
      </c>
    </row>
    <row r="116" spans="1:19" ht="30.75" thickBot="1">
      <c r="A116" s="3"/>
      <c r="B116" s="4" t="s">
        <v>118</v>
      </c>
      <c r="C116" s="4">
        <v>5</v>
      </c>
      <c r="D116" s="4" t="s">
        <v>311</v>
      </c>
      <c r="F116" s="3"/>
      <c r="G116" s="4" t="s">
        <v>118</v>
      </c>
      <c r="H116" s="4">
        <v>46238</v>
      </c>
      <c r="I116" s="4" t="s">
        <v>104</v>
      </c>
      <c r="K116" s="3"/>
      <c r="L116" s="4" t="s">
        <v>118</v>
      </c>
      <c r="M116" s="4">
        <v>0</v>
      </c>
      <c r="N116" s="4" t="s">
        <v>104</v>
      </c>
      <c r="P116" s="3"/>
      <c r="Q116" s="4" t="s">
        <v>118</v>
      </c>
      <c r="R116" s="4">
        <v>9</v>
      </c>
      <c r="S116" s="4" t="s">
        <v>311</v>
      </c>
    </row>
    <row r="117" spans="1:19" ht="30.75" thickBot="1">
      <c r="A117" s="3"/>
      <c r="B117" s="4" t="s">
        <v>119</v>
      </c>
      <c r="C117" s="4">
        <v>5</v>
      </c>
      <c r="D117" s="4" t="s">
        <v>311</v>
      </c>
      <c r="F117" s="3"/>
      <c r="G117" s="4" t="s">
        <v>119</v>
      </c>
      <c r="H117" s="4">
        <v>46238</v>
      </c>
      <c r="I117" s="4" t="s">
        <v>104</v>
      </c>
      <c r="K117" s="3"/>
      <c r="L117" s="4" t="s">
        <v>119</v>
      </c>
      <c r="M117" s="4">
        <v>-23119</v>
      </c>
      <c r="N117" s="4" t="s">
        <v>104</v>
      </c>
      <c r="P117" s="3"/>
      <c r="Q117" s="4" t="s">
        <v>119</v>
      </c>
      <c r="R117" s="4">
        <v>31</v>
      </c>
      <c r="S117" s="4" t="s">
        <v>311</v>
      </c>
    </row>
    <row r="118" spans="1:19" ht="30.75" thickBot="1">
      <c r="A118" s="3"/>
      <c r="B118" s="4" t="s">
        <v>120</v>
      </c>
      <c r="C118" s="4">
        <v>9</v>
      </c>
      <c r="D118" s="4" t="s">
        <v>311</v>
      </c>
      <c r="F118" s="3"/>
      <c r="G118" s="4" t="s">
        <v>120</v>
      </c>
      <c r="H118" s="4">
        <v>23119</v>
      </c>
      <c r="I118" s="4" t="s">
        <v>104</v>
      </c>
      <c r="K118" s="3"/>
      <c r="L118" s="4" t="s">
        <v>120</v>
      </c>
      <c r="M118" s="4">
        <v>0</v>
      </c>
      <c r="N118" s="4" t="s">
        <v>104</v>
      </c>
      <c r="P118" s="3"/>
      <c r="Q118" s="4" t="s">
        <v>120</v>
      </c>
      <c r="R118" s="4">
        <v>123</v>
      </c>
      <c r="S118" s="4" t="s">
        <v>311</v>
      </c>
    </row>
    <row r="119" spans="1:19" ht="30.75" thickBot="1">
      <c r="A119" s="3"/>
      <c r="B119" s="4" t="s">
        <v>121</v>
      </c>
      <c r="C119" s="4">
        <v>9</v>
      </c>
      <c r="D119" s="4" t="s">
        <v>311</v>
      </c>
      <c r="F119" s="3"/>
      <c r="G119" s="4" t="s">
        <v>121</v>
      </c>
      <c r="H119" s="4">
        <v>23119</v>
      </c>
      <c r="I119" s="4" t="s">
        <v>104</v>
      </c>
      <c r="K119" s="3"/>
      <c r="L119" s="4" t="s">
        <v>121</v>
      </c>
      <c r="M119" s="4">
        <v>0</v>
      </c>
      <c r="N119" s="4" t="s">
        <v>104</v>
      </c>
      <c r="P119" s="3"/>
      <c r="Q119" s="4" t="s">
        <v>121</v>
      </c>
      <c r="R119" s="4">
        <v>38</v>
      </c>
      <c r="S119" s="4" t="s">
        <v>311</v>
      </c>
    </row>
    <row r="120" spans="1:19" ht="30.75" thickBot="1">
      <c r="A120" s="3"/>
      <c r="B120" s="4" t="s">
        <v>122</v>
      </c>
      <c r="C120" s="4">
        <v>5</v>
      </c>
      <c r="D120" s="4" t="s">
        <v>311</v>
      </c>
      <c r="F120" s="3"/>
      <c r="G120" s="4" t="s">
        <v>122</v>
      </c>
      <c r="H120" s="4">
        <v>23119</v>
      </c>
      <c r="I120" s="4" t="s">
        <v>104</v>
      </c>
      <c r="K120" s="3"/>
      <c r="L120" s="4" t="s">
        <v>122</v>
      </c>
      <c r="M120" s="4">
        <v>0</v>
      </c>
      <c r="N120" s="4" t="s">
        <v>104</v>
      </c>
      <c r="P120" s="3"/>
      <c r="Q120" s="4" t="s">
        <v>122</v>
      </c>
      <c r="R120" s="4">
        <v>7</v>
      </c>
      <c r="S120" s="4" t="s">
        <v>311</v>
      </c>
    </row>
    <row r="121" spans="1:19" ht="30.75" thickBot="1">
      <c r="A121" s="3"/>
      <c r="B121" s="4" t="s">
        <v>123</v>
      </c>
      <c r="C121" s="4">
        <v>17</v>
      </c>
      <c r="D121" s="4" t="s">
        <v>311</v>
      </c>
      <c r="F121" s="3"/>
      <c r="G121" s="4" t="s">
        <v>123</v>
      </c>
      <c r="H121" s="4">
        <v>23119</v>
      </c>
      <c r="I121" s="4" t="s">
        <v>104</v>
      </c>
      <c r="K121" s="3"/>
      <c r="L121" s="4" t="s">
        <v>123</v>
      </c>
      <c r="M121" s="4">
        <v>-7706</v>
      </c>
      <c r="N121" s="4" t="s">
        <v>104</v>
      </c>
      <c r="P121" s="3"/>
      <c r="Q121" s="4" t="s">
        <v>123</v>
      </c>
      <c r="R121" s="4">
        <v>8</v>
      </c>
      <c r="S121" s="4" t="s">
        <v>311</v>
      </c>
    </row>
    <row r="122" spans="1:19" ht="30.75" thickBot="1">
      <c r="A122" s="3"/>
      <c r="B122" s="4" t="s">
        <v>124</v>
      </c>
      <c r="C122" s="4">
        <v>5</v>
      </c>
      <c r="D122" s="4" t="s">
        <v>311</v>
      </c>
      <c r="F122" s="3"/>
      <c r="G122" s="4" t="s">
        <v>124</v>
      </c>
      <c r="H122" s="4">
        <v>15413</v>
      </c>
      <c r="I122" s="4" t="s">
        <v>104</v>
      </c>
      <c r="K122" s="3"/>
      <c r="L122" s="4" t="s">
        <v>124</v>
      </c>
      <c r="M122" s="4">
        <v>15413</v>
      </c>
      <c r="N122" s="4" t="s">
        <v>104</v>
      </c>
      <c r="P122" s="3"/>
      <c r="Q122" s="4" t="s">
        <v>124</v>
      </c>
      <c r="R122" s="4">
        <v>15</v>
      </c>
      <c r="S122" s="4" t="s">
        <v>311</v>
      </c>
    </row>
    <row r="123" spans="1:19" ht="30.75" thickBot="1">
      <c r="A123" s="3"/>
      <c r="B123" s="4" t="s">
        <v>125</v>
      </c>
      <c r="C123" s="4">
        <v>9</v>
      </c>
      <c r="D123" s="4" t="s">
        <v>311</v>
      </c>
      <c r="F123" s="3"/>
      <c r="G123" s="4" t="s">
        <v>125</v>
      </c>
      <c r="H123" s="4">
        <v>30826</v>
      </c>
      <c r="I123" s="4" t="s">
        <v>104</v>
      </c>
      <c r="K123" s="3"/>
      <c r="L123" s="4" t="s">
        <v>125</v>
      </c>
      <c r="M123" s="4">
        <v>0</v>
      </c>
      <c r="N123" s="4" t="s">
        <v>104</v>
      </c>
      <c r="P123" s="3"/>
      <c r="Q123" s="4" t="s">
        <v>125</v>
      </c>
      <c r="R123" s="4">
        <v>12</v>
      </c>
      <c r="S123" s="4" t="s">
        <v>311</v>
      </c>
    </row>
    <row r="124" spans="1:19" ht="30.75" thickBot="1">
      <c r="A124" s="3"/>
      <c r="B124" s="4" t="s">
        <v>126</v>
      </c>
      <c r="C124" s="4">
        <v>5</v>
      </c>
      <c r="D124" s="4" t="s">
        <v>311</v>
      </c>
      <c r="F124" s="3"/>
      <c r="G124" s="4" t="s">
        <v>126</v>
      </c>
      <c r="H124" s="4">
        <v>30826</v>
      </c>
      <c r="I124" s="4" t="s">
        <v>104</v>
      </c>
      <c r="K124" s="3"/>
      <c r="L124" s="4" t="s">
        <v>126</v>
      </c>
      <c r="M124" s="4">
        <v>-15413</v>
      </c>
      <c r="N124" s="4" t="s">
        <v>104</v>
      </c>
      <c r="P124" s="3"/>
      <c r="Q124" s="4" t="s">
        <v>126</v>
      </c>
      <c r="R124" s="4">
        <v>4</v>
      </c>
      <c r="S124" s="4" t="s">
        <v>311</v>
      </c>
    </row>
    <row r="125" spans="1:19" ht="30.75" thickBot="1">
      <c r="A125" s="3"/>
      <c r="B125" s="4" t="s">
        <v>127</v>
      </c>
      <c r="C125" s="4">
        <v>21</v>
      </c>
      <c r="D125" s="4" t="s">
        <v>311</v>
      </c>
      <c r="F125" s="3"/>
      <c r="G125" s="4" t="s">
        <v>127</v>
      </c>
      <c r="H125" s="4">
        <v>15413</v>
      </c>
      <c r="I125" s="4" t="s">
        <v>104</v>
      </c>
      <c r="K125" s="3"/>
      <c r="L125" s="4" t="s">
        <v>127</v>
      </c>
      <c r="M125" s="4">
        <v>0</v>
      </c>
      <c r="N125" s="4" t="s">
        <v>104</v>
      </c>
      <c r="P125" s="3"/>
      <c r="Q125" s="4" t="s">
        <v>127</v>
      </c>
      <c r="R125" s="4">
        <v>3</v>
      </c>
      <c r="S125" s="4" t="s">
        <v>311</v>
      </c>
    </row>
    <row r="126" spans="1:19" ht="30.75" thickBot="1">
      <c r="A126" s="3"/>
      <c r="B126" s="4" t="s">
        <v>128</v>
      </c>
      <c r="C126" s="4">
        <v>9</v>
      </c>
      <c r="D126" s="4" t="s">
        <v>311</v>
      </c>
      <c r="F126" s="3"/>
      <c r="G126" s="4" t="s">
        <v>128</v>
      </c>
      <c r="H126" s="4">
        <v>15413</v>
      </c>
      <c r="I126" s="4" t="s">
        <v>104</v>
      </c>
      <c r="K126" s="3"/>
      <c r="L126" s="4" t="s">
        <v>128</v>
      </c>
      <c r="M126" s="4">
        <v>0</v>
      </c>
      <c r="N126" s="4" t="s">
        <v>104</v>
      </c>
      <c r="P126" s="3"/>
      <c r="Q126" s="4" t="s">
        <v>128</v>
      </c>
      <c r="R126" s="4">
        <v>8</v>
      </c>
      <c r="S126" s="4" t="s">
        <v>311</v>
      </c>
    </row>
    <row r="127" spans="1:19" ht="30.75" thickBot="1">
      <c r="A127" s="3"/>
      <c r="B127" s="4" t="s">
        <v>129</v>
      </c>
      <c r="C127" s="4">
        <v>17</v>
      </c>
      <c r="D127" s="4" t="s">
        <v>311</v>
      </c>
      <c r="F127" s="3"/>
      <c r="G127" s="4" t="s">
        <v>129</v>
      </c>
      <c r="H127" s="4">
        <v>15413</v>
      </c>
      <c r="I127" s="4" t="s">
        <v>104</v>
      </c>
      <c r="K127" s="3"/>
      <c r="L127" s="4" t="s">
        <v>129</v>
      </c>
      <c r="M127" s="4">
        <v>0</v>
      </c>
      <c r="N127" s="4" t="s">
        <v>104</v>
      </c>
      <c r="P127" s="3"/>
      <c r="Q127" s="4" t="s">
        <v>129</v>
      </c>
      <c r="R127" s="4">
        <v>11</v>
      </c>
      <c r="S127" s="4" t="s">
        <v>311</v>
      </c>
    </row>
    <row r="128" spans="1:19" ht="30.75" thickBot="1">
      <c r="A128" s="3"/>
      <c r="B128" s="4" t="s">
        <v>130</v>
      </c>
      <c r="C128" s="4">
        <v>17</v>
      </c>
      <c r="D128" s="4" t="s">
        <v>311</v>
      </c>
      <c r="F128" s="3"/>
      <c r="G128" s="4" t="s">
        <v>130</v>
      </c>
      <c r="H128" s="4">
        <v>15413</v>
      </c>
      <c r="I128" s="4" t="s">
        <v>104</v>
      </c>
      <c r="K128" s="3"/>
      <c r="L128" s="4" t="s">
        <v>130</v>
      </c>
      <c r="M128" s="4">
        <v>0</v>
      </c>
      <c r="N128" s="4" t="s">
        <v>104</v>
      </c>
      <c r="P128" s="3"/>
      <c r="Q128" s="4" t="s">
        <v>130</v>
      </c>
      <c r="R128" s="4">
        <v>6</v>
      </c>
      <c r="S128" s="4" t="s">
        <v>311</v>
      </c>
    </row>
    <row r="129" spans="1:19" ht="30.75" thickBot="1">
      <c r="A129" s="3"/>
      <c r="B129" s="4" t="s">
        <v>131</v>
      </c>
      <c r="C129" s="4">
        <v>33</v>
      </c>
      <c r="D129" s="4" t="s">
        <v>311</v>
      </c>
      <c r="F129" s="3"/>
      <c r="G129" s="4" t="s">
        <v>131</v>
      </c>
      <c r="H129" s="4">
        <v>15413</v>
      </c>
      <c r="I129" s="4" t="s">
        <v>104</v>
      </c>
      <c r="K129" s="3"/>
      <c r="L129" s="4" t="s">
        <v>131</v>
      </c>
      <c r="M129" s="4">
        <v>1541</v>
      </c>
      <c r="N129" s="4" t="s">
        <v>104</v>
      </c>
      <c r="P129" s="3"/>
      <c r="Q129" s="4" t="s">
        <v>131</v>
      </c>
      <c r="R129" s="4">
        <v>12</v>
      </c>
      <c r="S129" s="4" t="s">
        <v>311</v>
      </c>
    </row>
    <row r="130" spans="1:19" ht="30.75" thickBot="1">
      <c r="A130" s="3"/>
      <c r="B130" s="4" t="s">
        <v>132</v>
      </c>
      <c r="C130" s="4">
        <v>33</v>
      </c>
      <c r="D130" s="4" t="s">
        <v>311</v>
      </c>
      <c r="F130" s="3"/>
      <c r="G130" s="4" t="s">
        <v>132</v>
      </c>
      <c r="H130" s="4">
        <v>16954</v>
      </c>
      <c r="I130" s="4" t="s">
        <v>104</v>
      </c>
      <c r="K130" s="3"/>
      <c r="L130" s="4" t="s">
        <v>132</v>
      </c>
      <c r="M130" s="4">
        <v>16954</v>
      </c>
      <c r="N130" s="4" t="s">
        <v>104</v>
      </c>
      <c r="P130" s="3"/>
      <c r="Q130" s="4" t="s">
        <v>132</v>
      </c>
      <c r="R130" s="4">
        <v>6</v>
      </c>
      <c r="S130" s="4" t="s">
        <v>311</v>
      </c>
    </row>
    <row r="131" spans="1:19" ht="30.75" thickBot="1">
      <c r="A131" s="3"/>
      <c r="B131" s="4" t="s">
        <v>133</v>
      </c>
      <c r="C131" s="4">
        <v>128</v>
      </c>
      <c r="D131" s="4" t="s">
        <v>311</v>
      </c>
      <c r="F131" s="3"/>
      <c r="G131" s="4" t="s">
        <v>133</v>
      </c>
      <c r="H131" s="4">
        <v>33908</v>
      </c>
      <c r="I131" s="4" t="s">
        <v>104</v>
      </c>
      <c r="K131" s="3"/>
      <c r="L131" s="4" t="s">
        <v>133</v>
      </c>
      <c r="M131" s="4">
        <v>0</v>
      </c>
      <c r="N131" s="4" t="s">
        <v>104</v>
      </c>
      <c r="P131" s="3"/>
      <c r="Q131" s="4" t="s">
        <v>133</v>
      </c>
      <c r="R131" s="4">
        <v>8</v>
      </c>
      <c r="S131" s="4" t="s">
        <v>311</v>
      </c>
    </row>
    <row r="132" spans="1:19" ht="30.75" thickBot="1">
      <c r="A132" s="3"/>
      <c r="B132" s="4" t="s">
        <v>134</v>
      </c>
      <c r="C132" s="4">
        <v>8</v>
      </c>
      <c r="D132" s="4" t="s">
        <v>311</v>
      </c>
      <c r="F132" s="3"/>
      <c r="G132" s="4" t="s">
        <v>134</v>
      </c>
      <c r="H132" s="4">
        <v>25431</v>
      </c>
      <c r="I132" s="4" t="s">
        <v>104</v>
      </c>
      <c r="K132" s="3"/>
      <c r="L132" s="4" t="s">
        <v>134</v>
      </c>
      <c r="M132" s="4">
        <v>0</v>
      </c>
      <c r="N132" s="4" t="s">
        <v>104</v>
      </c>
      <c r="P132" s="3"/>
      <c r="Q132" s="4" t="s">
        <v>134</v>
      </c>
      <c r="R132" s="4">
        <v>3</v>
      </c>
      <c r="S132" s="4" t="s">
        <v>311</v>
      </c>
    </row>
    <row r="133" spans="1:19" ht="30.75" thickBot="1">
      <c r="A133" s="3"/>
      <c r="B133" s="4" t="s">
        <v>135</v>
      </c>
      <c r="C133" s="4">
        <v>12</v>
      </c>
      <c r="D133" s="4" t="s">
        <v>311</v>
      </c>
      <c r="F133" s="3"/>
      <c r="G133" s="4" t="s">
        <v>135</v>
      </c>
      <c r="H133" s="4">
        <v>16954</v>
      </c>
      <c r="I133" s="4" t="s">
        <v>104</v>
      </c>
      <c r="K133" s="3"/>
      <c r="L133" s="4" t="s">
        <v>135</v>
      </c>
      <c r="M133" s="4">
        <v>0</v>
      </c>
      <c r="N133" s="4" t="s">
        <v>104</v>
      </c>
      <c r="P133" s="3"/>
      <c r="Q133" s="4" t="s">
        <v>135</v>
      </c>
      <c r="R133" s="4">
        <v>3</v>
      </c>
      <c r="S133" s="4" t="s">
        <v>311</v>
      </c>
    </row>
    <row r="134" spans="1:19" ht="30.75" thickBot="1">
      <c r="A134" s="3"/>
      <c r="B134" s="4" t="s">
        <v>136</v>
      </c>
      <c r="C134" s="4">
        <v>8</v>
      </c>
      <c r="D134" s="4" t="s">
        <v>311</v>
      </c>
      <c r="F134" s="3"/>
      <c r="G134" s="4" t="s">
        <v>136</v>
      </c>
      <c r="H134" s="4">
        <v>16954</v>
      </c>
      <c r="I134" s="4" t="s">
        <v>104</v>
      </c>
      <c r="K134" s="3"/>
      <c r="L134" s="4" t="s">
        <v>136</v>
      </c>
      <c r="M134" s="4">
        <v>0</v>
      </c>
      <c r="N134" s="4" t="s">
        <v>104</v>
      </c>
      <c r="P134" s="3"/>
      <c r="Q134" s="4" t="s">
        <v>136</v>
      </c>
      <c r="R134" s="4">
        <v>16</v>
      </c>
      <c r="S134" s="4" t="s">
        <v>311</v>
      </c>
    </row>
    <row r="135" spans="1:19" ht="30.75" thickBot="1">
      <c r="A135" s="3"/>
      <c r="B135" s="4" t="s">
        <v>137</v>
      </c>
      <c r="C135" s="4">
        <v>14</v>
      </c>
      <c r="D135" s="4" t="s">
        <v>311</v>
      </c>
      <c r="F135" s="3"/>
      <c r="G135" s="4" t="s">
        <v>137</v>
      </c>
      <c r="H135" s="4">
        <v>16954</v>
      </c>
      <c r="I135" s="4" t="s">
        <v>104</v>
      </c>
      <c r="K135" s="3"/>
      <c r="L135" s="4" t="s">
        <v>137</v>
      </c>
      <c r="M135" s="4">
        <v>0</v>
      </c>
      <c r="N135" s="4" t="s">
        <v>104</v>
      </c>
      <c r="P135" s="3"/>
      <c r="Q135" s="4" t="s">
        <v>137</v>
      </c>
      <c r="R135" s="4">
        <v>6</v>
      </c>
      <c r="S135" s="4" t="s">
        <v>311</v>
      </c>
    </row>
    <row r="136" spans="1:19" ht="30.75" thickBot="1">
      <c r="A136" s="3"/>
      <c r="B136" s="4" t="s">
        <v>138</v>
      </c>
      <c r="C136" s="4">
        <v>17</v>
      </c>
      <c r="D136" s="4" t="s">
        <v>311</v>
      </c>
      <c r="F136" s="3"/>
      <c r="G136" s="4" t="s">
        <v>138</v>
      </c>
      <c r="H136" s="4">
        <v>16954</v>
      </c>
      <c r="I136" s="4" t="s">
        <v>104</v>
      </c>
      <c r="K136" s="3"/>
      <c r="L136" s="4" t="s">
        <v>138</v>
      </c>
      <c r="M136" s="4">
        <v>0</v>
      </c>
      <c r="N136" s="4" t="s">
        <v>104</v>
      </c>
      <c r="P136" s="3"/>
      <c r="Q136" s="4" t="s">
        <v>138</v>
      </c>
      <c r="R136" s="4">
        <v>6</v>
      </c>
      <c r="S136" s="4" t="s">
        <v>311</v>
      </c>
    </row>
    <row r="137" spans="1:19" ht="30.75" thickBot="1">
      <c r="A137" s="3"/>
      <c r="B137" s="4" t="s">
        <v>139</v>
      </c>
      <c r="C137" s="4">
        <v>12</v>
      </c>
      <c r="D137" s="4" t="s">
        <v>311</v>
      </c>
      <c r="F137" s="3"/>
      <c r="G137" s="4" t="s">
        <v>139</v>
      </c>
      <c r="H137" s="4">
        <v>16954</v>
      </c>
      <c r="I137" s="4" t="s">
        <v>104</v>
      </c>
      <c r="K137" s="3"/>
      <c r="L137" s="4" t="s">
        <v>139</v>
      </c>
      <c r="M137" s="4">
        <v>18495</v>
      </c>
      <c r="N137" s="4" t="s">
        <v>104</v>
      </c>
      <c r="P137" s="3"/>
      <c r="Q137" s="4" t="s">
        <v>139</v>
      </c>
      <c r="R137" s="4">
        <v>10</v>
      </c>
      <c r="S137" s="4" t="s">
        <v>311</v>
      </c>
    </row>
    <row r="138" spans="1:19" ht="30.75" thickBot="1">
      <c r="A138" s="3"/>
      <c r="B138" s="4" t="s">
        <v>140</v>
      </c>
      <c r="C138" s="4">
        <v>24</v>
      </c>
      <c r="D138" s="4" t="s">
        <v>311</v>
      </c>
      <c r="F138" s="3"/>
      <c r="G138" s="4" t="s">
        <v>140</v>
      </c>
      <c r="H138" s="4">
        <v>35449</v>
      </c>
      <c r="I138" s="4" t="s">
        <v>104</v>
      </c>
      <c r="K138" s="3"/>
      <c r="L138" s="4" t="s">
        <v>140</v>
      </c>
      <c r="M138" s="4">
        <v>0</v>
      </c>
      <c r="N138" s="4" t="s">
        <v>104</v>
      </c>
      <c r="P138" s="3"/>
      <c r="Q138" s="4" t="s">
        <v>140</v>
      </c>
      <c r="R138" s="4">
        <v>17</v>
      </c>
      <c r="S138" s="4" t="s">
        <v>311</v>
      </c>
    </row>
    <row r="139" spans="1:19" ht="30.75" thickBot="1">
      <c r="A139" s="3"/>
      <c r="B139" s="4" t="s">
        <v>141</v>
      </c>
      <c r="C139" s="4">
        <v>15</v>
      </c>
      <c r="D139" s="4" t="s">
        <v>311</v>
      </c>
      <c r="F139" s="3"/>
      <c r="G139" s="4" t="s">
        <v>141</v>
      </c>
      <c r="H139" s="4">
        <v>35449</v>
      </c>
      <c r="I139" s="4" t="s">
        <v>104</v>
      </c>
      <c r="K139" s="3"/>
      <c r="L139" s="4" t="s">
        <v>141</v>
      </c>
      <c r="M139" s="4">
        <v>-16954</v>
      </c>
      <c r="N139" s="4" t="s">
        <v>104</v>
      </c>
      <c r="P139" s="3"/>
      <c r="Q139" s="4" t="s">
        <v>141</v>
      </c>
      <c r="R139" s="4">
        <v>11</v>
      </c>
      <c r="S139" s="4" t="s">
        <v>311</v>
      </c>
    </row>
    <row r="140" spans="1:19" ht="30.75" thickBot="1">
      <c r="A140" s="3"/>
      <c r="B140" s="4" t="s">
        <v>142</v>
      </c>
      <c r="C140" s="4">
        <v>12</v>
      </c>
      <c r="D140" s="4" t="s">
        <v>311</v>
      </c>
      <c r="F140" s="3"/>
      <c r="G140" s="4" t="s">
        <v>142</v>
      </c>
      <c r="H140" s="4">
        <v>18495</v>
      </c>
      <c r="I140" s="4" t="s">
        <v>104</v>
      </c>
      <c r="K140" s="3"/>
      <c r="L140" s="4" t="s">
        <v>142</v>
      </c>
      <c r="M140" s="4">
        <v>0</v>
      </c>
      <c r="N140" s="4" t="s">
        <v>104</v>
      </c>
      <c r="P140" s="3"/>
      <c r="Q140" s="4" t="s">
        <v>142</v>
      </c>
      <c r="R140" s="4">
        <v>7</v>
      </c>
      <c r="S140" s="4" t="s">
        <v>311</v>
      </c>
    </row>
    <row r="141" spans="1:19" ht="30.75" thickBot="1">
      <c r="A141" s="3"/>
      <c r="B141" s="4" t="s">
        <v>143</v>
      </c>
      <c r="C141" s="4">
        <v>4</v>
      </c>
      <c r="D141" s="4" t="s">
        <v>311</v>
      </c>
      <c r="F141" s="3"/>
      <c r="G141" s="4" t="s">
        <v>143</v>
      </c>
      <c r="H141" s="4">
        <v>18495</v>
      </c>
      <c r="I141" s="4" t="s">
        <v>104</v>
      </c>
      <c r="K141" s="3"/>
      <c r="L141" s="4" t="s">
        <v>143</v>
      </c>
      <c r="M141" s="4">
        <v>0</v>
      </c>
      <c r="N141" s="4" t="s">
        <v>104</v>
      </c>
      <c r="P141" s="3"/>
      <c r="Q141" s="4" t="s">
        <v>143</v>
      </c>
      <c r="R141" s="4">
        <v>8</v>
      </c>
      <c r="S141" s="4" t="s">
        <v>311</v>
      </c>
    </row>
    <row r="142" spans="1:19" ht="30.75" thickBot="1">
      <c r="A142" s="3"/>
      <c r="B142" s="4" t="s">
        <v>144</v>
      </c>
      <c r="C142" s="4">
        <v>7</v>
      </c>
      <c r="D142" s="4" t="s">
        <v>311</v>
      </c>
      <c r="F142" s="3"/>
      <c r="G142" s="4" t="s">
        <v>144</v>
      </c>
      <c r="H142" s="4">
        <v>18495</v>
      </c>
      <c r="I142" s="4" t="s">
        <v>104</v>
      </c>
      <c r="K142" s="3"/>
      <c r="L142" s="4" t="s">
        <v>144</v>
      </c>
      <c r="M142" s="4">
        <v>0</v>
      </c>
      <c r="N142" s="4" t="s">
        <v>104</v>
      </c>
      <c r="P142" s="3"/>
      <c r="Q142" s="4" t="s">
        <v>144</v>
      </c>
      <c r="R142" s="4">
        <v>18</v>
      </c>
      <c r="S142" s="4" t="s">
        <v>311</v>
      </c>
    </row>
    <row r="143" spans="1:19" ht="30.75" thickBot="1">
      <c r="A143" s="3"/>
      <c r="B143" s="4" t="s">
        <v>145</v>
      </c>
      <c r="C143" s="4">
        <v>7</v>
      </c>
      <c r="D143" s="4" t="s">
        <v>311</v>
      </c>
      <c r="F143" s="3"/>
      <c r="G143" s="4" t="s">
        <v>145</v>
      </c>
      <c r="H143" s="4">
        <v>18495</v>
      </c>
      <c r="I143" s="4" t="s">
        <v>104</v>
      </c>
      <c r="K143" s="3"/>
      <c r="L143" s="4" t="s">
        <v>145</v>
      </c>
      <c r="M143" s="4">
        <v>18495</v>
      </c>
      <c r="N143" s="4" t="s">
        <v>104</v>
      </c>
      <c r="P143" s="3"/>
      <c r="Q143" s="4" t="s">
        <v>145</v>
      </c>
      <c r="R143" s="4">
        <v>19</v>
      </c>
      <c r="S143" s="4" t="s">
        <v>311</v>
      </c>
    </row>
    <row r="144" spans="1:19" ht="30.75" thickBot="1">
      <c r="A144" s="3"/>
      <c r="B144" s="4" t="s">
        <v>146</v>
      </c>
      <c r="C144" s="4">
        <v>4</v>
      </c>
      <c r="D144" s="4" t="s">
        <v>311</v>
      </c>
      <c r="F144" s="3"/>
      <c r="G144" s="4" t="s">
        <v>146</v>
      </c>
      <c r="H144" s="4">
        <v>36990</v>
      </c>
      <c r="I144" s="4" t="s">
        <v>104</v>
      </c>
      <c r="K144" s="3"/>
      <c r="L144" s="4" t="s">
        <v>146</v>
      </c>
      <c r="M144" s="4">
        <v>0</v>
      </c>
      <c r="N144" s="4" t="s">
        <v>104</v>
      </c>
      <c r="P144" s="3"/>
      <c r="Q144" s="4" t="s">
        <v>146</v>
      </c>
      <c r="R144" s="4">
        <v>7</v>
      </c>
      <c r="S144" s="4" t="s">
        <v>311</v>
      </c>
    </row>
    <row r="145" spans="1:19" ht="30.75" thickBot="1">
      <c r="A145" s="3"/>
      <c r="B145" s="4" t="s">
        <v>147</v>
      </c>
      <c r="C145" s="4">
        <v>4</v>
      </c>
      <c r="D145" s="4" t="s">
        <v>311</v>
      </c>
      <c r="F145" s="3"/>
      <c r="G145" s="4" t="s">
        <v>147</v>
      </c>
      <c r="H145" s="4">
        <v>36990</v>
      </c>
      <c r="I145" s="4" t="s">
        <v>104</v>
      </c>
      <c r="K145" s="3"/>
      <c r="L145" s="4" t="s">
        <v>147</v>
      </c>
      <c r="M145" s="4">
        <v>-18495</v>
      </c>
      <c r="N145" s="4" t="s">
        <v>104</v>
      </c>
      <c r="P145" s="3"/>
      <c r="Q145" s="4" t="s">
        <v>147</v>
      </c>
      <c r="R145" s="4">
        <v>25</v>
      </c>
      <c r="S145" s="4" t="s">
        <v>311</v>
      </c>
    </row>
    <row r="146" spans="1:19" ht="30.75" thickBot="1">
      <c r="A146" s="3"/>
      <c r="B146" s="4" t="s">
        <v>148</v>
      </c>
      <c r="C146" s="4">
        <v>7</v>
      </c>
      <c r="D146" s="4" t="s">
        <v>311</v>
      </c>
      <c r="F146" s="3"/>
      <c r="G146" s="4" t="s">
        <v>148</v>
      </c>
      <c r="H146" s="4">
        <v>18495</v>
      </c>
      <c r="I146" s="4" t="s">
        <v>104</v>
      </c>
      <c r="K146" s="3"/>
      <c r="L146" s="4" t="s">
        <v>148</v>
      </c>
      <c r="M146" s="4">
        <v>0</v>
      </c>
      <c r="N146" s="4" t="s">
        <v>104</v>
      </c>
      <c r="P146" s="3"/>
      <c r="Q146" s="4" t="s">
        <v>148</v>
      </c>
      <c r="R146" s="4">
        <v>31</v>
      </c>
      <c r="S146" s="4" t="s">
        <v>311</v>
      </c>
    </row>
    <row r="147" spans="1:19" ht="30.75" thickBot="1">
      <c r="A147" s="3"/>
      <c r="B147" s="4" t="s">
        <v>149</v>
      </c>
      <c r="C147" s="4">
        <v>8</v>
      </c>
      <c r="D147" s="4" t="s">
        <v>311</v>
      </c>
      <c r="F147" s="3"/>
      <c r="G147" s="4" t="s">
        <v>149</v>
      </c>
      <c r="H147" s="4">
        <v>18495</v>
      </c>
      <c r="I147" s="4" t="s">
        <v>104</v>
      </c>
      <c r="K147" s="3"/>
      <c r="L147" s="4" t="s">
        <v>149</v>
      </c>
      <c r="M147" s="4">
        <v>21577</v>
      </c>
      <c r="N147" s="4" t="s">
        <v>104</v>
      </c>
      <c r="P147" s="3"/>
      <c r="Q147" s="4" t="s">
        <v>149</v>
      </c>
      <c r="R147" s="4">
        <v>6</v>
      </c>
      <c r="S147" s="4" t="s">
        <v>311</v>
      </c>
    </row>
    <row r="148" spans="1:19" ht="30.75" thickBot="1">
      <c r="A148" s="3"/>
      <c r="B148" s="4" t="s">
        <v>150</v>
      </c>
      <c r="C148" s="4">
        <v>4</v>
      </c>
      <c r="D148" s="4" t="s">
        <v>311</v>
      </c>
      <c r="F148" s="3"/>
      <c r="G148" s="4" t="s">
        <v>150</v>
      </c>
      <c r="H148" s="4">
        <v>40072</v>
      </c>
      <c r="I148" s="4" t="s">
        <v>104</v>
      </c>
      <c r="K148" s="3"/>
      <c r="L148" s="4" t="s">
        <v>150</v>
      </c>
      <c r="M148" s="4">
        <v>0</v>
      </c>
      <c r="N148" s="4" t="s">
        <v>104</v>
      </c>
      <c r="P148" s="3"/>
      <c r="Q148" s="4" t="s">
        <v>150</v>
      </c>
      <c r="R148" s="4">
        <v>7</v>
      </c>
      <c r="S148" s="4" t="s">
        <v>311</v>
      </c>
    </row>
    <row r="149" spans="1:19" ht="30.75" thickBot="1">
      <c r="A149" s="3"/>
      <c r="B149" s="4" t="s">
        <v>151</v>
      </c>
      <c r="C149" s="4">
        <v>4</v>
      </c>
      <c r="D149" s="4" t="s">
        <v>311</v>
      </c>
      <c r="F149" s="3"/>
      <c r="G149" s="4" t="s">
        <v>151</v>
      </c>
      <c r="H149" s="4">
        <v>40072</v>
      </c>
      <c r="I149" s="4" t="s">
        <v>104</v>
      </c>
      <c r="K149" s="3"/>
      <c r="L149" s="4" t="s">
        <v>151</v>
      </c>
      <c r="M149" s="4">
        <v>-20036</v>
      </c>
      <c r="N149" s="4" t="s">
        <v>104</v>
      </c>
      <c r="P149" s="3"/>
      <c r="Q149" s="4" t="s">
        <v>151</v>
      </c>
      <c r="R149" s="4">
        <v>13</v>
      </c>
      <c r="S149" s="4" t="s">
        <v>311</v>
      </c>
    </row>
    <row r="150" spans="1:19" ht="30.75" thickBot="1">
      <c r="A150" s="3"/>
      <c r="B150" s="4" t="s">
        <v>152</v>
      </c>
      <c r="C150" s="4">
        <v>7</v>
      </c>
      <c r="D150" s="4" t="s">
        <v>311</v>
      </c>
      <c r="F150" s="3"/>
      <c r="G150" s="4" t="s">
        <v>152</v>
      </c>
      <c r="H150" s="4">
        <v>20036</v>
      </c>
      <c r="I150" s="4" t="s">
        <v>104</v>
      </c>
      <c r="K150" s="3"/>
      <c r="L150" s="4" t="s">
        <v>152</v>
      </c>
      <c r="M150" s="4">
        <v>0</v>
      </c>
      <c r="N150" s="4" t="s">
        <v>104</v>
      </c>
      <c r="P150" s="3"/>
      <c r="Q150" s="4" t="s">
        <v>152</v>
      </c>
      <c r="R150" s="4">
        <v>9</v>
      </c>
      <c r="S150" s="4" t="s">
        <v>311</v>
      </c>
    </row>
    <row r="151" spans="1:19" ht="30.75" thickBot="1">
      <c r="A151" s="3"/>
      <c r="B151" s="4" t="s">
        <v>153</v>
      </c>
      <c r="C151" s="4">
        <v>7</v>
      </c>
      <c r="D151" s="4" t="s">
        <v>311</v>
      </c>
      <c r="F151" s="3"/>
      <c r="G151" s="4" t="s">
        <v>153</v>
      </c>
      <c r="H151" s="4">
        <v>20036</v>
      </c>
      <c r="I151" s="4" t="s">
        <v>104</v>
      </c>
      <c r="K151" s="3"/>
      <c r="L151" s="4" t="s">
        <v>153</v>
      </c>
      <c r="M151" s="4">
        <v>0</v>
      </c>
      <c r="N151" s="4" t="s">
        <v>104</v>
      </c>
      <c r="P151" s="3"/>
      <c r="Q151" s="4" t="s">
        <v>153</v>
      </c>
      <c r="R151" s="4">
        <v>2</v>
      </c>
      <c r="S151" s="4" t="s">
        <v>311</v>
      </c>
    </row>
    <row r="152" spans="1:19" ht="30.75" thickBot="1">
      <c r="A152" s="3"/>
      <c r="B152" s="4" t="s">
        <v>154</v>
      </c>
      <c r="C152" s="4">
        <v>4</v>
      </c>
      <c r="D152" s="4" t="s">
        <v>311</v>
      </c>
      <c r="F152" s="3"/>
      <c r="G152" s="4" t="s">
        <v>154</v>
      </c>
      <c r="H152" s="4">
        <v>20036</v>
      </c>
      <c r="I152" s="4" t="s">
        <v>104</v>
      </c>
      <c r="K152" s="3"/>
      <c r="L152" s="4" t="s">
        <v>154</v>
      </c>
      <c r="M152" s="4">
        <v>0</v>
      </c>
      <c r="N152" s="4" t="s">
        <v>104</v>
      </c>
      <c r="P152" s="3"/>
      <c r="Q152" s="4" t="s">
        <v>154</v>
      </c>
      <c r="R152" s="4">
        <v>8</v>
      </c>
      <c r="S152" s="4" t="s">
        <v>311</v>
      </c>
    </row>
    <row r="153" spans="1:19" ht="30.75" thickBot="1">
      <c r="A153" s="3"/>
      <c r="B153" s="4" t="s">
        <v>155</v>
      </c>
      <c r="C153" s="4">
        <v>13</v>
      </c>
      <c r="D153" s="4" t="s">
        <v>311</v>
      </c>
      <c r="F153" s="3"/>
      <c r="G153" s="4" t="s">
        <v>155</v>
      </c>
      <c r="H153" s="4">
        <v>20036</v>
      </c>
      <c r="I153" s="4" t="s">
        <v>104</v>
      </c>
      <c r="K153" s="3"/>
      <c r="L153" s="4" t="s">
        <v>155</v>
      </c>
      <c r="M153" s="4">
        <v>0</v>
      </c>
      <c r="N153" s="4" t="s">
        <v>104</v>
      </c>
      <c r="P153" s="3"/>
      <c r="Q153" s="4" t="s">
        <v>155</v>
      </c>
      <c r="R153" s="4">
        <v>7</v>
      </c>
      <c r="S153" s="4" t="s">
        <v>311</v>
      </c>
    </row>
    <row r="154" spans="1:19" ht="30.75" thickBot="1">
      <c r="A154" s="3"/>
      <c r="B154" s="4" t="s">
        <v>156</v>
      </c>
      <c r="C154" s="4">
        <v>4</v>
      </c>
      <c r="D154" s="4" t="s">
        <v>311</v>
      </c>
      <c r="F154" s="3"/>
      <c r="G154" s="4" t="s">
        <v>156</v>
      </c>
      <c r="H154" s="4">
        <v>20036</v>
      </c>
      <c r="I154" s="4" t="s">
        <v>104</v>
      </c>
      <c r="K154" s="3"/>
      <c r="L154" s="4" t="s">
        <v>156</v>
      </c>
      <c r="M154" s="4">
        <v>20036</v>
      </c>
      <c r="N154" s="4" t="s">
        <v>104</v>
      </c>
      <c r="P154" s="3"/>
      <c r="Q154" s="4" t="s">
        <v>156</v>
      </c>
      <c r="R154" s="4">
        <v>3</v>
      </c>
      <c r="S154" s="4" t="s">
        <v>311</v>
      </c>
    </row>
    <row r="155" spans="1:19" ht="30.75" thickBot="1">
      <c r="A155" s="3"/>
      <c r="B155" s="4" t="s">
        <v>157</v>
      </c>
      <c r="C155" s="4">
        <v>7</v>
      </c>
      <c r="D155" s="4" t="s">
        <v>311</v>
      </c>
      <c r="F155" s="3"/>
      <c r="G155" s="4" t="s">
        <v>157</v>
      </c>
      <c r="H155" s="4">
        <v>40072</v>
      </c>
      <c r="I155" s="4" t="s">
        <v>104</v>
      </c>
      <c r="K155" s="3"/>
      <c r="L155" s="4" t="s">
        <v>157</v>
      </c>
      <c r="M155" s="4">
        <v>0</v>
      </c>
      <c r="N155" s="4" t="s">
        <v>104</v>
      </c>
      <c r="P155" s="3"/>
      <c r="Q155" s="4" t="s">
        <v>157</v>
      </c>
      <c r="R155" s="4">
        <v>10</v>
      </c>
      <c r="S155" s="4" t="s">
        <v>311</v>
      </c>
    </row>
    <row r="156" spans="1:19" ht="30.75" thickBot="1">
      <c r="A156" s="3"/>
      <c r="B156" s="4" t="s">
        <v>158</v>
      </c>
      <c r="C156" s="4">
        <v>4</v>
      </c>
      <c r="D156" s="4" t="s">
        <v>311</v>
      </c>
      <c r="F156" s="3"/>
      <c r="G156" s="4" t="s">
        <v>158</v>
      </c>
      <c r="H156" s="4">
        <v>40072</v>
      </c>
      <c r="I156" s="4" t="s">
        <v>104</v>
      </c>
      <c r="K156" s="3"/>
      <c r="L156" s="4" t="s">
        <v>158</v>
      </c>
      <c r="M156" s="4">
        <v>-20036</v>
      </c>
      <c r="N156" s="4" t="s">
        <v>104</v>
      </c>
      <c r="P156" s="3"/>
      <c r="Q156" s="4" t="s">
        <v>158</v>
      </c>
      <c r="R156" s="4">
        <v>4</v>
      </c>
      <c r="S156" s="4" t="s">
        <v>311</v>
      </c>
    </row>
    <row r="157" spans="1:19" ht="30.75" thickBot="1">
      <c r="A157" s="3"/>
      <c r="B157" s="4" t="s">
        <v>159</v>
      </c>
      <c r="C157" s="4">
        <v>16</v>
      </c>
      <c r="D157" s="4" t="s">
        <v>311</v>
      </c>
      <c r="F157" s="3"/>
      <c r="G157" s="4" t="s">
        <v>159</v>
      </c>
      <c r="H157" s="4">
        <v>20036</v>
      </c>
      <c r="I157" s="4" t="s">
        <v>104</v>
      </c>
      <c r="K157" s="3"/>
      <c r="L157" s="4" t="s">
        <v>159</v>
      </c>
      <c r="M157" s="4">
        <v>0</v>
      </c>
      <c r="N157" s="4" t="s">
        <v>104</v>
      </c>
      <c r="P157" s="3"/>
      <c r="Q157" s="4" t="s">
        <v>159</v>
      </c>
      <c r="R157" s="4">
        <v>6</v>
      </c>
      <c r="S157" s="4" t="s">
        <v>311</v>
      </c>
    </row>
    <row r="158" spans="1:19" ht="30.75" thickBot="1">
      <c r="A158" s="3"/>
      <c r="B158" s="4" t="s">
        <v>160</v>
      </c>
      <c r="C158" s="4">
        <v>7</v>
      </c>
      <c r="D158" s="4" t="s">
        <v>311</v>
      </c>
      <c r="F158" s="3"/>
      <c r="G158" s="4" t="s">
        <v>160</v>
      </c>
      <c r="H158" s="4">
        <v>20036</v>
      </c>
      <c r="I158" s="4" t="s">
        <v>104</v>
      </c>
      <c r="K158" s="3"/>
      <c r="L158" s="4" t="s">
        <v>160</v>
      </c>
      <c r="M158" s="4">
        <v>1542</v>
      </c>
      <c r="N158" s="4" t="s">
        <v>104</v>
      </c>
      <c r="P158" s="3"/>
      <c r="Q158" s="4" t="s">
        <v>160</v>
      </c>
      <c r="R158" s="4">
        <v>4</v>
      </c>
      <c r="S158" s="4" t="s">
        <v>311</v>
      </c>
    </row>
    <row r="159" spans="1:19" ht="30.75" thickBot="1">
      <c r="A159" s="3"/>
      <c r="B159" s="4" t="s">
        <v>161</v>
      </c>
      <c r="C159" s="4">
        <v>13</v>
      </c>
      <c r="D159" s="4" t="s">
        <v>311</v>
      </c>
      <c r="F159" s="3"/>
      <c r="G159" s="4" t="s">
        <v>161</v>
      </c>
      <c r="H159" s="4">
        <v>21578</v>
      </c>
      <c r="I159" s="4" t="s">
        <v>104</v>
      </c>
      <c r="K159" s="3"/>
      <c r="L159" s="4" t="s">
        <v>161</v>
      </c>
      <c r="M159" s="4">
        <v>21578</v>
      </c>
      <c r="N159" s="4" t="s">
        <v>104</v>
      </c>
      <c r="P159" s="3"/>
      <c r="Q159" s="4" t="s">
        <v>161</v>
      </c>
      <c r="R159" s="4">
        <v>11</v>
      </c>
      <c r="S159" s="4" t="s">
        <v>311</v>
      </c>
    </row>
    <row r="160" spans="1:19" ht="30.75" thickBot="1">
      <c r="A160" s="3"/>
      <c r="B160" s="4" t="s">
        <v>162</v>
      </c>
      <c r="C160" s="4">
        <v>13</v>
      </c>
      <c r="D160" s="4" t="s">
        <v>311</v>
      </c>
      <c r="F160" s="3"/>
      <c r="G160" s="4" t="s">
        <v>162</v>
      </c>
      <c r="H160" s="4">
        <v>43156</v>
      </c>
      <c r="I160" s="4" t="s">
        <v>104</v>
      </c>
      <c r="K160" s="3"/>
      <c r="L160" s="4" t="s">
        <v>162</v>
      </c>
      <c r="M160" s="4">
        <v>0</v>
      </c>
      <c r="N160" s="4" t="s">
        <v>104</v>
      </c>
      <c r="P160" s="3"/>
      <c r="Q160" s="4" t="s">
        <v>162</v>
      </c>
      <c r="R160" s="4">
        <v>5</v>
      </c>
      <c r="S160" s="4" t="s">
        <v>311</v>
      </c>
    </row>
    <row r="161" spans="1:19" ht="30.75" thickBot="1">
      <c r="A161" s="3"/>
      <c r="B161" s="4" t="s">
        <v>163</v>
      </c>
      <c r="C161" s="4">
        <v>25</v>
      </c>
      <c r="D161" s="4" t="s">
        <v>311</v>
      </c>
      <c r="F161" s="3"/>
      <c r="G161" s="4" t="s">
        <v>163</v>
      </c>
      <c r="H161" s="4">
        <v>43156</v>
      </c>
      <c r="I161" s="4" t="s">
        <v>104</v>
      </c>
      <c r="K161" s="3"/>
      <c r="L161" s="4" t="s">
        <v>163</v>
      </c>
      <c r="M161" s="4">
        <v>-21578</v>
      </c>
      <c r="N161" s="4" t="s">
        <v>104</v>
      </c>
      <c r="P161" s="3"/>
      <c r="Q161" s="4" t="s">
        <v>163</v>
      </c>
      <c r="R161" s="4">
        <v>8</v>
      </c>
      <c r="S161" s="4" t="s">
        <v>311</v>
      </c>
    </row>
    <row r="162" spans="1:19" ht="30.75" thickBot="1">
      <c r="A162" s="3"/>
      <c r="B162" s="4" t="s">
        <v>164</v>
      </c>
      <c r="C162" s="4">
        <v>25</v>
      </c>
      <c r="D162" s="4" t="s">
        <v>311</v>
      </c>
      <c r="F162" s="3"/>
      <c r="G162" s="4" t="s">
        <v>164</v>
      </c>
      <c r="H162" s="4">
        <v>21578</v>
      </c>
      <c r="I162" s="4" t="s">
        <v>104</v>
      </c>
      <c r="K162" s="3"/>
      <c r="L162" s="4" t="s">
        <v>164</v>
      </c>
      <c r="M162" s="4">
        <v>0</v>
      </c>
      <c r="N162" s="4" t="s">
        <v>104</v>
      </c>
      <c r="P162" s="3"/>
      <c r="Q162" s="4" t="s">
        <v>164</v>
      </c>
      <c r="R162" s="4">
        <v>13</v>
      </c>
      <c r="S162" s="4" t="s">
        <v>311</v>
      </c>
    </row>
    <row r="163" spans="1:19" ht="30.75" thickBot="1">
      <c r="A163" s="3"/>
      <c r="B163" s="4" t="s">
        <v>165</v>
      </c>
      <c r="C163" s="4">
        <v>96</v>
      </c>
      <c r="D163" s="4" t="s">
        <v>311</v>
      </c>
      <c r="F163" s="3"/>
      <c r="G163" s="4" t="s">
        <v>165</v>
      </c>
      <c r="H163" s="4">
        <v>21578</v>
      </c>
      <c r="I163" s="4" t="s">
        <v>104</v>
      </c>
      <c r="K163" s="3"/>
      <c r="L163" s="4" t="s">
        <v>165</v>
      </c>
      <c r="M163" s="4">
        <v>0</v>
      </c>
      <c r="N163" s="4" t="s">
        <v>104</v>
      </c>
      <c r="P163" s="3"/>
      <c r="Q163" s="4" t="s">
        <v>165</v>
      </c>
      <c r="R163" s="4">
        <v>8</v>
      </c>
      <c r="S163" s="4" t="s">
        <v>311</v>
      </c>
    </row>
    <row r="164" spans="1:19" ht="30.75" thickBot="1">
      <c r="A164" s="3"/>
      <c r="B164" s="4" t="s">
        <v>166</v>
      </c>
      <c r="C164" s="4">
        <v>6</v>
      </c>
      <c r="D164" s="4" t="s">
        <v>311</v>
      </c>
      <c r="F164" s="3"/>
      <c r="G164" s="4" t="s">
        <v>166</v>
      </c>
      <c r="H164" s="4">
        <v>21578</v>
      </c>
      <c r="I164" s="4" t="s">
        <v>104</v>
      </c>
      <c r="K164" s="3"/>
      <c r="L164" s="4" t="s">
        <v>166</v>
      </c>
      <c r="M164" s="4">
        <v>0</v>
      </c>
      <c r="N164" s="4" t="s">
        <v>104</v>
      </c>
      <c r="P164" s="3"/>
      <c r="Q164" s="4" t="s">
        <v>166</v>
      </c>
      <c r="R164" s="4">
        <v>6</v>
      </c>
      <c r="S164" s="4" t="s">
        <v>311</v>
      </c>
    </row>
    <row r="165" spans="1:19" ht="30.75" thickBot="1">
      <c r="A165" s="3"/>
      <c r="B165" s="4" t="s">
        <v>167</v>
      </c>
      <c r="C165" s="4">
        <v>9</v>
      </c>
      <c r="D165" s="4" t="s">
        <v>311</v>
      </c>
      <c r="F165" s="3"/>
      <c r="G165" s="4" t="s">
        <v>167</v>
      </c>
      <c r="H165" s="4">
        <v>21578</v>
      </c>
      <c r="I165" s="4" t="s">
        <v>104</v>
      </c>
      <c r="K165" s="3"/>
      <c r="L165" s="4" t="s">
        <v>167</v>
      </c>
      <c r="M165" s="4">
        <v>0</v>
      </c>
      <c r="N165" s="4" t="s">
        <v>104</v>
      </c>
      <c r="P165" s="3"/>
      <c r="Q165" s="4" t="s">
        <v>167</v>
      </c>
      <c r="R165" s="4">
        <v>17</v>
      </c>
      <c r="S165" s="4" t="s">
        <v>311</v>
      </c>
    </row>
    <row r="166" spans="1:19" ht="30.75" thickBot="1">
      <c r="A166" s="3"/>
      <c r="B166" s="4" t="s">
        <v>168</v>
      </c>
      <c r="C166" s="4">
        <v>6</v>
      </c>
      <c r="D166" s="4" t="s">
        <v>311</v>
      </c>
      <c r="F166" s="3"/>
      <c r="G166" s="4" t="s">
        <v>168</v>
      </c>
      <c r="H166" s="4">
        <v>21578</v>
      </c>
      <c r="I166" s="4" t="s">
        <v>104</v>
      </c>
      <c r="K166" s="3"/>
      <c r="L166" s="4" t="s">
        <v>168</v>
      </c>
      <c r="M166" s="4">
        <v>21578</v>
      </c>
      <c r="N166" s="4" t="s">
        <v>104</v>
      </c>
      <c r="P166" s="3"/>
      <c r="Q166" s="4" t="s">
        <v>168</v>
      </c>
      <c r="R166" s="4">
        <v>3</v>
      </c>
      <c r="S166" s="4" t="s">
        <v>311</v>
      </c>
    </row>
    <row r="167" spans="1:19" ht="30.75" thickBot="1">
      <c r="A167" s="3"/>
      <c r="B167" s="4" t="s">
        <v>169</v>
      </c>
      <c r="C167" s="4">
        <v>10</v>
      </c>
      <c r="D167" s="4" t="s">
        <v>311</v>
      </c>
      <c r="F167" s="3"/>
      <c r="G167" s="4" t="s">
        <v>169</v>
      </c>
      <c r="H167" s="4">
        <v>43156</v>
      </c>
      <c r="I167" s="4" t="s">
        <v>104</v>
      </c>
      <c r="K167" s="3"/>
      <c r="L167" s="4" t="s">
        <v>169</v>
      </c>
      <c r="M167" s="4">
        <v>0</v>
      </c>
      <c r="N167" s="4" t="s">
        <v>104</v>
      </c>
      <c r="P167" s="3"/>
      <c r="Q167" s="4" t="s">
        <v>169</v>
      </c>
      <c r="R167" s="4">
        <v>6</v>
      </c>
      <c r="S167" s="4" t="s">
        <v>311</v>
      </c>
    </row>
    <row r="168" spans="1:19" ht="30.75" thickBot="1">
      <c r="A168" s="3"/>
      <c r="B168" s="4" t="s">
        <v>170</v>
      </c>
      <c r="C168" s="4">
        <v>12</v>
      </c>
      <c r="D168" s="4" t="s">
        <v>311</v>
      </c>
      <c r="F168" s="3"/>
      <c r="G168" s="4" t="s">
        <v>170</v>
      </c>
      <c r="H168" s="4">
        <v>43156</v>
      </c>
      <c r="I168" s="4" t="s">
        <v>104</v>
      </c>
      <c r="K168" s="3"/>
      <c r="L168" s="4" t="s">
        <v>170</v>
      </c>
      <c r="M168" s="4">
        <v>1541</v>
      </c>
      <c r="N168" s="4" t="s">
        <v>104</v>
      </c>
      <c r="P168" s="3"/>
      <c r="Q168" s="4" t="s">
        <v>170</v>
      </c>
      <c r="R168" s="4">
        <v>14</v>
      </c>
      <c r="S168" s="4" t="s">
        <v>311</v>
      </c>
    </row>
    <row r="169" spans="1:19" ht="30.75" thickBot="1">
      <c r="A169" s="3"/>
      <c r="B169" s="4" t="s">
        <v>171</v>
      </c>
      <c r="C169" s="4">
        <v>9</v>
      </c>
      <c r="D169" s="4" t="s">
        <v>311</v>
      </c>
      <c r="F169" s="3"/>
      <c r="G169" s="4" t="s">
        <v>171</v>
      </c>
      <c r="H169" s="4">
        <v>44697</v>
      </c>
      <c r="I169" s="4" t="s">
        <v>104</v>
      </c>
      <c r="K169" s="3"/>
      <c r="L169" s="4" t="s">
        <v>171</v>
      </c>
      <c r="M169" s="4">
        <v>0</v>
      </c>
      <c r="N169" s="4" t="s">
        <v>104</v>
      </c>
      <c r="P169" s="3"/>
      <c r="Q169" s="4" t="s">
        <v>171</v>
      </c>
      <c r="R169" s="4">
        <v>15</v>
      </c>
      <c r="S169" s="4" t="s">
        <v>311</v>
      </c>
    </row>
    <row r="170" spans="1:19" ht="30.75" thickBot="1">
      <c r="A170" s="3"/>
      <c r="B170" s="4" t="s">
        <v>172</v>
      </c>
      <c r="C170" s="4">
        <v>18</v>
      </c>
      <c r="D170" s="4" t="s">
        <v>311</v>
      </c>
      <c r="F170" s="3"/>
      <c r="G170" s="4" t="s">
        <v>172</v>
      </c>
      <c r="H170" s="4">
        <v>44697</v>
      </c>
      <c r="I170" s="4" t="s">
        <v>104</v>
      </c>
      <c r="K170" s="3"/>
      <c r="L170" s="4" t="s">
        <v>172</v>
      </c>
      <c r="M170" s="4">
        <v>-21578</v>
      </c>
      <c r="N170" s="4" t="s">
        <v>104</v>
      </c>
      <c r="P170" s="3"/>
      <c r="Q170" s="4" t="s">
        <v>172</v>
      </c>
      <c r="R170" s="4">
        <v>6</v>
      </c>
      <c r="S170" s="4" t="s">
        <v>311</v>
      </c>
    </row>
    <row r="171" spans="1:19" ht="30.75" thickBot="1">
      <c r="A171" s="3"/>
      <c r="B171" s="4" t="s">
        <v>173</v>
      </c>
      <c r="C171" s="4">
        <v>11</v>
      </c>
      <c r="D171" s="4" t="s">
        <v>311</v>
      </c>
      <c r="F171" s="3"/>
      <c r="G171" s="4" t="s">
        <v>173</v>
      </c>
      <c r="H171" s="4">
        <v>23119</v>
      </c>
      <c r="I171" s="4" t="s">
        <v>104</v>
      </c>
      <c r="K171" s="3"/>
      <c r="L171" s="4" t="s">
        <v>173</v>
      </c>
      <c r="M171" s="4">
        <v>0</v>
      </c>
      <c r="N171" s="4" t="s">
        <v>104</v>
      </c>
      <c r="P171" s="3"/>
      <c r="Q171" s="4" t="s">
        <v>173</v>
      </c>
      <c r="R171" s="4">
        <v>23</v>
      </c>
      <c r="S171" s="4" t="s">
        <v>311</v>
      </c>
    </row>
    <row r="172" spans="1:19" ht="30.75" thickBot="1">
      <c r="A172" s="3"/>
      <c r="B172" s="4" t="s">
        <v>174</v>
      </c>
      <c r="C172" s="4">
        <v>9</v>
      </c>
      <c r="D172" s="4" t="s">
        <v>311</v>
      </c>
      <c r="F172" s="3"/>
      <c r="G172" s="4" t="s">
        <v>174</v>
      </c>
      <c r="H172" s="4">
        <v>23119</v>
      </c>
      <c r="I172" s="4" t="s">
        <v>104</v>
      </c>
      <c r="K172" s="3"/>
      <c r="L172" s="4" t="s">
        <v>174</v>
      </c>
      <c r="M172" s="4">
        <v>0</v>
      </c>
      <c r="N172" s="4" t="s">
        <v>104</v>
      </c>
      <c r="P172" s="3"/>
      <c r="Q172" s="4" t="s">
        <v>174</v>
      </c>
      <c r="R172" s="4">
        <v>24</v>
      </c>
      <c r="S172" s="4" t="s">
        <v>311</v>
      </c>
    </row>
    <row r="173" spans="1:19" ht="30.75" thickBot="1">
      <c r="A173" s="3"/>
      <c r="B173" s="4" t="s">
        <v>175</v>
      </c>
      <c r="C173" s="4">
        <v>3</v>
      </c>
      <c r="D173" s="4" t="s">
        <v>311</v>
      </c>
      <c r="F173" s="3"/>
      <c r="G173" s="4" t="s">
        <v>175</v>
      </c>
      <c r="H173" s="4">
        <v>23119</v>
      </c>
      <c r="I173" s="4" t="s">
        <v>104</v>
      </c>
      <c r="K173" s="3"/>
      <c r="L173" s="4" t="s">
        <v>175</v>
      </c>
      <c r="M173" s="4">
        <v>0</v>
      </c>
      <c r="N173" s="4" t="s">
        <v>104</v>
      </c>
      <c r="P173" s="3"/>
      <c r="Q173" s="4" t="s">
        <v>175</v>
      </c>
      <c r="R173" s="4">
        <v>5</v>
      </c>
      <c r="S173" s="4" t="s">
        <v>311</v>
      </c>
    </row>
    <row r="174" spans="1:19" ht="30.75" thickBot="1">
      <c r="A174" s="3"/>
      <c r="B174" s="4" t="s">
        <v>176</v>
      </c>
      <c r="C174" s="4">
        <v>5</v>
      </c>
      <c r="D174" s="4" t="s">
        <v>311</v>
      </c>
      <c r="F174" s="3"/>
      <c r="G174" s="4" t="s">
        <v>176</v>
      </c>
      <c r="H174" s="4">
        <v>23119</v>
      </c>
      <c r="I174" s="4" t="s">
        <v>104</v>
      </c>
      <c r="K174" s="3"/>
      <c r="L174" s="4" t="s">
        <v>176</v>
      </c>
      <c r="M174" s="4">
        <v>0</v>
      </c>
      <c r="N174" s="4" t="s">
        <v>104</v>
      </c>
      <c r="P174" s="3"/>
      <c r="Q174" s="4" t="s">
        <v>176</v>
      </c>
      <c r="R174" s="4">
        <v>6</v>
      </c>
      <c r="S174" s="4" t="s">
        <v>311</v>
      </c>
    </row>
    <row r="175" spans="1:19" ht="30.75" thickBot="1">
      <c r="A175" s="3"/>
      <c r="B175" s="4" t="s">
        <v>177</v>
      </c>
      <c r="C175" s="4">
        <v>5</v>
      </c>
      <c r="D175" s="4" t="s">
        <v>311</v>
      </c>
      <c r="F175" s="3"/>
      <c r="G175" s="4" t="s">
        <v>177</v>
      </c>
      <c r="H175" s="4">
        <v>23119</v>
      </c>
      <c r="I175" s="4" t="s">
        <v>104</v>
      </c>
      <c r="K175" s="3"/>
      <c r="L175" s="4" t="s">
        <v>177</v>
      </c>
      <c r="M175" s="4">
        <v>0</v>
      </c>
      <c r="N175" s="4" t="s">
        <v>104</v>
      </c>
      <c r="P175" s="3"/>
      <c r="Q175" s="4" t="s">
        <v>177</v>
      </c>
      <c r="R175" s="4">
        <v>10</v>
      </c>
      <c r="S175" s="4" t="s">
        <v>311</v>
      </c>
    </row>
    <row r="176" spans="1:19" ht="30.75" thickBot="1">
      <c r="A176" s="3"/>
      <c r="B176" s="4" t="s">
        <v>178</v>
      </c>
      <c r="C176" s="4">
        <v>3</v>
      </c>
      <c r="D176" s="4" t="s">
        <v>311</v>
      </c>
      <c r="F176" s="3"/>
      <c r="G176" s="4" t="s">
        <v>178</v>
      </c>
      <c r="H176" s="4">
        <v>23119</v>
      </c>
      <c r="I176" s="4" t="s">
        <v>104</v>
      </c>
      <c r="K176" s="3"/>
      <c r="L176" s="4" t="s">
        <v>178</v>
      </c>
      <c r="M176" s="4">
        <v>0</v>
      </c>
      <c r="N176" s="4" t="s">
        <v>104</v>
      </c>
      <c r="P176" s="3"/>
      <c r="Q176" s="4" t="s">
        <v>178</v>
      </c>
      <c r="R176" s="4">
        <v>7</v>
      </c>
      <c r="S176" s="4" t="s">
        <v>311</v>
      </c>
    </row>
    <row r="177" spans="1:19" ht="30.75" thickBot="1">
      <c r="A177" s="3"/>
      <c r="B177" s="4" t="s">
        <v>179</v>
      </c>
      <c r="C177" s="4">
        <v>3</v>
      </c>
      <c r="D177" s="4" t="s">
        <v>311</v>
      </c>
      <c r="F177" s="3"/>
      <c r="G177" s="4" t="s">
        <v>179</v>
      </c>
      <c r="H177" s="4">
        <v>23119</v>
      </c>
      <c r="I177" s="4" t="s">
        <v>104</v>
      </c>
      <c r="K177" s="3"/>
      <c r="L177" s="4" t="s">
        <v>179</v>
      </c>
      <c r="M177" s="4">
        <v>0</v>
      </c>
      <c r="N177" s="4" t="s">
        <v>104</v>
      </c>
      <c r="P177" s="3"/>
      <c r="Q177" s="4" t="s">
        <v>179</v>
      </c>
      <c r="R177" s="4">
        <v>2</v>
      </c>
      <c r="S177" s="4" t="s">
        <v>311</v>
      </c>
    </row>
    <row r="178" spans="1:19" ht="30.75" thickBot="1">
      <c r="A178" s="3"/>
      <c r="B178" s="4" t="s">
        <v>180</v>
      </c>
      <c r="C178" s="4">
        <v>5</v>
      </c>
      <c r="D178" s="4" t="s">
        <v>311</v>
      </c>
      <c r="F178" s="3"/>
      <c r="G178" s="4" t="s">
        <v>180</v>
      </c>
      <c r="H178" s="4">
        <v>23119</v>
      </c>
      <c r="I178" s="4" t="s">
        <v>104</v>
      </c>
      <c r="K178" s="3"/>
      <c r="L178" s="4" t="s">
        <v>180</v>
      </c>
      <c r="M178" s="4">
        <v>0</v>
      </c>
      <c r="N178" s="4" t="s">
        <v>104</v>
      </c>
      <c r="P178" s="3"/>
      <c r="Q178" s="4" t="s">
        <v>180</v>
      </c>
      <c r="R178" s="4">
        <v>3</v>
      </c>
      <c r="S178" s="4" t="s">
        <v>311</v>
      </c>
    </row>
    <row r="179" spans="1:19" ht="30.75" thickBot="1">
      <c r="A179" s="3"/>
      <c r="B179" s="4" t="s">
        <v>181</v>
      </c>
      <c r="C179" s="4">
        <v>6</v>
      </c>
      <c r="D179" s="4" t="s">
        <v>311</v>
      </c>
      <c r="F179" s="3"/>
      <c r="G179" s="4" t="s">
        <v>181</v>
      </c>
      <c r="H179" s="4">
        <v>23119</v>
      </c>
      <c r="I179" s="4" t="s">
        <v>104</v>
      </c>
      <c r="K179" s="3"/>
      <c r="L179" s="4" t="s">
        <v>181</v>
      </c>
      <c r="M179" s="4">
        <v>0</v>
      </c>
      <c r="N179" s="4" t="s">
        <v>104</v>
      </c>
      <c r="P179" s="3"/>
      <c r="Q179" s="4" t="s">
        <v>181</v>
      </c>
      <c r="R179" s="4">
        <v>6</v>
      </c>
      <c r="S179" s="4" t="s">
        <v>311</v>
      </c>
    </row>
    <row r="180" spans="1:19" ht="30.75" thickBot="1">
      <c r="A180" s="3"/>
      <c r="B180" s="4" t="s">
        <v>182</v>
      </c>
      <c r="C180" s="4">
        <v>3</v>
      </c>
      <c r="D180" s="4" t="s">
        <v>311</v>
      </c>
      <c r="F180" s="3"/>
      <c r="G180" s="4" t="s">
        <v>182</v>
      </c>
      <c r="H180" s="4">
        <v>23119</v>
      </c>
      <c r="I180" s="4" t="s">
        <v>104</v>
      </c>
      <c r="K180" s="3"/>
      <c r="L180" s="4" t="s">
        <v>182</v>
      </c>
      <c r="M180" s="4">
        <v>0</v>
      </c>
      <c r="N180" s="4" t="s">
        <v>104</v>
      </c>
      <c r="P180" s="3"/>
      <c r="Q180" s="4" t="s">
        <v>182</v>
      </c>
      <c r="R180" s="4">
        <v>6</v>
      </c>
      <c r="S180" s="4" t="s">
        <v>311</v>
      </c>
    </row>
    <row r="181" spans="1:19" ht="30.75" thickBot="1">
      <c r="A181" s="3"/>
      <c r="B181" s="4" t="s">
        <v>183</v>
      </c>
      <c r="C181" s="4">
        <v>3</v>
      </c>
      <c r="D181" s="4" t="s">
        <v>311</v>
      </c>
      <c r="F181" s="3"/>
      <c r="G181" s="4" t="s">
        <v>183</v>
      </c>
      <c r="H181" s="4">
        <v>23119</v>
      </c>
      <c r="I181" s="4" t="s">
        <v>104</v>
      </c>
      <c r="K181" s="3"/>
      <c r="L181" s="4" t="s">
        <v>183</v>
      </c>
      <c r="M181" s="4">
        <v>-7706</v>
      </c>
      <c r="N181" s="4" t="s">
        <v>104</v>
      </c>
      <c r="P181" s="3"/>
      <c r="Q181" s="4" t="s">
        <v>183</v>
      </c>
      <c r="R181" s="4">
        <v>4</v>
      </c>
      <c r="S181" s="4" t="s">
        <v>311</v>
      </c>
    </row>
    <row r="182" spans="1:19" ht="30.75" thickBot="1">
      <c r="A182" s="3"/>
      <c r="B182" s="4" t="s">
        <v>184</v>
      </c>
      <c r="C182" s="4">
        <v>5</v>
      </c>
      <c r="D182" s="4" t="s">
        <v>311</v>
      </c>
      <c r="F182" s="3"/>
      <c r="G182" s="4" t="s">
        <v>184</v>
      </c>
      <c r="H182" s="4">
        <v>15413</v>
      </c>
      <c r="I182" s="4" t="s">
        <v>104</v>
      </c>
      <c r="K182" s="3"/>
      <c r="L182" s="4" t="s">
        <v>184</v>
      </c>
      <c r="M182" s="4">
        <v>0</v>
      </c>
      <c r="N182" s="4" t="s">
        <v>104</v>
      </c>
      <c r="P182" s="3"/>
      <c r="Q182" s="4" t="s">
        <v>184</v>
      </c>
      <c r="R182" s="4">
        <v>8</v>
      </c>
      <c r="S182" s="4" t="s">
        <v>311</v>
      </c>
    </row>
    <row r="183" spans="1:19" ht="30.75" thickBot="1">
      <c r="A183" s="3"/>
      <c r="B183" s="4" t="s">
        <v>185</v>
      </c>
      <c r="C183" s="4">
        <v>5</v>
      </c>
      <c r="D183" s="4" t="s">
        <v>311</v>
      </c>
      <c r="F183" s="3"/>
      <c r="G183" s="4" t="s">
        <v>185</v>
      </c>
      <c r="H183" s="4">
        <v>15413</v>
      </c>
      <c r="I183" s="4" t="s">
        <v>104</v>
      </c>
      <c r="K183" s="3"/>
      <c r="L183" s="4" t="s">
        <v>185</v>
      </c>
      <c r="M183" s="4">
        <v>0</v>
      </c>
      <c r="N183" s="4" t="s">
        <v>104</v>
      </c>
      <c r="P183" s="3"/>
      <c r="Q183" s="4" t="s">
        <v>185</v>
      </c>
      <c r="R183" s="4">
        <v>4</v>
      </c>
      <c r="S183" s="4" t="s">
        <v>311</v>
      </c>
    </row>
    <row r="184" spans="1:19" ht="30.75" thickBot="1">
      <c r="A184" s="3"/>
      <c r="B184" s="4" t="s">
        <v>186</v>
      </c>
      <c r="C184" s="4">
        <v>3</v>
      </c>
      <c r="D184" s="4" t="s">
        <v>311</v>
      </c>
      <c r="F184" s="3"/>
      <c r="G184" s="4" t="s">
        <v>186</v>
      </c>
      <c r="H184" s="4">
        <v>15413</v>
      </c>
      <c r="I184" s="4" t="s">
        <v>104</v>
      </c>
      <c r="K184" s="3"/>
      <c r="L184" s="4" t="s">
        <v>186</v>
      </c>
      <c r="M184" s="4">
        <v>0</v>
      </c>
      <c r="N184" s="4" t="s">
        <v>104</v>
      </c>
      <c r="P184" s="3"/>
      <c r="Q184" s="4" t="s">
        <v>186</v>
      </c>
      <c r="R184" s="4">
        <v>6</v>
      </c>
      <c r="S184" s="4" t="s">
        <v>311</v>
      </c>
    </row>
    <row r="185" spans="1:19" ht="30.75" thickBot="1">
      <c r="A185" s="3"/>
      <c r="B185" s="4" t="s">
        <v>187</v>
      </c>
      <c r="C185" s="4">
        <v>9</v>
      </c>
      <c r="D185" s="4" t="s">
        <v>311</v>
      </c>
      <c r="F185" s="3"/>
      <c r="G185" s="4" t="s">
        <v>187</v>
      </c>
      <c r="H185" s="4">
        <v>15413</v>
      </c>
      <c r="I185" s="4" t="s">
        <v>104</v>
      </c>
      <c r="K185" s="3"/>
      <c r="L185" s="4" t="s">
        <v>187</v>
      </c>
      <c r="M185" s="4">
        <v>0</v>
      </c>
      <c r="N185" s="4" t="s">
        <v>104</v>
      </c>
      <c r="P185" s="3"/>
      <c r="Q185" s="4" t="s">
        <v>187</v>
      </c>
      <c r="R185" s="4">
        <v>3</v>
      </c>
      <c r="S185" s="4" t="s">
        <v>311</v>
      </c>
    </row>
    <row r="186" spans="1:19" ht="30.75" thickBot="1">
      <c r="A186" s="3"/>
      <c r="B186" s="4" t="s">
        <v>188</v>
      </c>
      <c r="C186" s="4">
        <v>3</v>
      </c>
      <c r="D186" s="4" t="s">
        <v>311</v>
      </c>
      <c r="F186" s="3"/>
      <c r="G186" s="4" t="s">
        <v>188</v>
      </c>
      <c r="H186" s="4">
        <v>15413</v>
      </c>
      <c r="I186" s="4" t="s">
        <v>104</v>
      </c>
      <c r="K186" s="3"/>
      <c r="L186" s="4" t="s">
        <v>188</v>
      </c>
      <c r="M186" s="4">
        <v>0</v>
      </c>
      <c r="N186" s="4" t="s">
        <v>104</v>
      </c>
      <c r="P186" s="3"/>
      <c r="Q186" s="4" t="s">
        <v>188</v>
      </c>
      <c r="R186" s="4">
        <v>7</v>
      </c>
      <c r="S186" s="4" t="s">
        <v>311</v>
      </c>
    </row>
    <row r="187" spans="1:19" ht="30.75" thickBot="1">
      <c r="A187" s="3"/>
      <c r="B187" s="4" t="s">
        <v>189</v>
      </c>
      <c r="C187" s="4">
        <v>5</v>
      </c>
      <c r="D187" s="4" t="s">
        <v>311</v>
      </c>
      <c r="F187" s="3"/>
      <c r="G187" s="4" t="s">
        <v>189</v>
      </c>
      <c r="H187" s="4">
        <v>15413</v>
      </c>
      <c r="I187" s="4" t="s">
        <v>104</v>
      </c>
      <c r="K187" s="3"/>
      <c r="L187" s="4" t="s">
        <v>189</v>
      </c>
      <c r="M187" s="4">
        <v>0</v>
      </c>
      <c r="N187" s="4" t="s">
        <v>104</v>
      </c>
      <c r="P187" s="3"/>
      <c r="Q187" s="4" t="s">
        <v>189</v>
      </c>
      <c r="R187" s="4">
        <v>3</v>
      </c>
      <c r="S187" s="4" t="s">
        <v>311</v>
      </c>
    </row>
    <row r="188" spans="1:19" ht="30.75" thickBot="1">
      <c r="A188" s="3"/>
      <c r="B188" s="4" t="s">
        <v>190</v>
      </c>
      <c r="C188" s="4">
        <v>3</v>
      </c>
      <c r="D188" s="4" t="s">
        <v>311</v>
      </c>
      <c r="F188" s="3"/>
      <c r="G188" s="4" t="s">
        <v>190</v>
      </c>
      <c r="H188" s="4">
        <v>15413</v>
      </c>
      <c r="I188" s="4" t="s">
        <v>104</v>
      </c>
      <c r="K188" s="3"/>
      <c r="L188" s="4" t="s">
        <v>190</v>
      </c>
      <c r="M188" s="4">
        <v>0</v>
      </c>
      <c r="N188" s="4" t="s">
        <v>104</v>
      </c>
      <c r="P188" s="3"/>
      <c r="Q188" s="4" t="s">
        <v>190</v>
      </c>
      <c r="R188" s="4">
        <v>11</v>
      </c>
      <c r="S188" s="4" t="s">
        <v>311</v>
      </c>
    </row>
    <row r="189" spans="1:19" ht="30.75" thickBot="1">
      <c r="A189" s="3"/>
      <c r="B189" s="4" t="s">
        <v>191</v>
      </c>
      <c r="C189" s="4">
        <v>11</v>
      </c>
      <c r="D189" s="4" t="s">
        <v>311</v>
      </c>
      <c r="F189" s="3"/>
      <c r="G189" s="4" t="s">
        <v>191</v>
      </c>
      <c r="H189" s="4">
        <v>15413</v>
      </c>
      <c r="I189" s="4" t="s">
        <v>104</v>
      </c>
      <c r="K189" s="3"/>
      <c r="L189" s="4" t="s">
        <v>191</v>
      </c>
      <c r="M189" s="4">
        <v>1541</v>
      </c>
      <c r="N189" s="4" t="s">
        <v>104</v>
      </c>
      <c r="P189" s="3"/>
      <c r="Q189" s="4" t="s">
        <v>191</v>
      </c>
      <c r="R189" s="4">
        <v>4</v>
      </c>
      <c r="S189" s="4" t="s">
        <v>311</v>
      </c>
    </row>
    <row r="190" spans="1:19" ht="30.75" thickBot="1">
      <c r="A190" s="3"/>
      <c r="B190" s="4" t="s">
        <v>192</v>
      </c>
      <c r="C190" s="4">
        <v>5</v>
      </c>
      <c r="D190" s="4" t="s">
        <v>311</v>
      </c>
      <c r="F190" s="3"/>
      <c r="G190" s="4" t="s">
        <v>192</v>
      </c>
      <c r="H190" s="4">
        <v>16954</v>
      </c>
      <c r="I190" s="4" t="s">
        <v>104</v>
      </c>
      <c r="K190" s="3"/>
      <c r="L190" s="4" t="s">
        <v>192</v>
      </c>
      <c r="M190" s="4">
        <v>0</v>
      </c>
      <c r="N190" s="4" t="s">
        <v>104</v>
      </c>
      <c r="P190" s="3"/>
      <c r="Q190" s="4" t="s">
        <v>192</v>
      </c>
      <c r="R190" s="4">
        <v>9</v>
      </c>
      <c r="S190" s="4" t="s">
        <v>311</v>
      </c>
    </row>
    <row r="191" spans="1:19" ht="30.75" thickBot="1">
      <c r="A191" s="3"/>
      <c r="B191" s="4" t="s">
        <v>193</v>
      </c>
      <c r="C191" s="4">
        <v>9</v>
      </c>
      <c r="D191" s="4" t="s">
        <v>311</v>
      </c>
      <c r="F191" s="3"/>
      <c r="G191" s="4" t="s">
        <v>193</v>
      </c>
      <c r="H191" s="4">
        <v>16954</v>
      </c>
      <c r="I191" s="4" t="s">
        <v>104</v>
      </c>
      <c r="K191" s="3"/>
      <c r="L191" s="4" t="s">
        <v>193</v>
      </c>
      <c r="M191" s="4">
        <v>0</v>
      </c>
      <c r="N191" s="4" t="s">
        <v>104</v>
      </c>
      <c r="P191" s="3"/>
      <c r="Q191" s="4" t="s">
        <v>193</v>
      </c>
      <c r="R191" s="4">
        <v>5</v>
      </c>
      <c r="S191" s="4" t="s">
        <v>311</v>
      </c>
    </row>
    <row r="192" spans="1:19" ht="30.75" thickBot="1">
      <c r="A192" s="3"/>
      <c r="B192" s="4" t="s">
        <v>194</v>
      </c>
      <c r="C192" s="4">
        <v>9</v>
      </c>
      <c r="D192" s="4" t="s">
        <v>311</v>
      </c>
      <c r="F192" s="3"/>
      <c r="G192" s="4" t="s">
        <v>194</v>
      </c>
      <c r="H192" s="4">
        <v>16954</v>
      </c>
      <c r="I192" s="4" t="s">
        <v>104</v>
      </c>
      <c r="K192" s="3"/>
      <c r="L192" s="4" t="s">
        <v>194</v>
      </c>
      <c r="M192" s="4">
        <v>0</v>
      </c>
      <c r="N192" s="4" t="s">
        <v>104</v>
      </c>
      <c r="P192" s="3"/>
      <c r="Q192" s="4" t="s">
        <v>194</v>
      </c>
      <c r="R192" s="4">
        <v>7</v>
      </c>
      <c r="S192" s="4" t="s">
        <v>311</v>
      </c>
    </row>
    <row r="193" spans="1:19" ht="30.75" thickBot="1">
      <c r="A193" s="3"/>
      <c r="B193" s="4" t="s">
        <v>195</v>
      </c>
      <c r="C193" s="4">
        <v>17</v>
      </c>
      <c r="D193" s="4" t="s">
        <v>311</v>
      </c>
      <c r="F193" s="3"/>
      <c r="G193" s="4" t="s">
        <v>195</v>
      </c>
      <c r="H193" s="4">
        <v>16954</v>
      </c>
      <c r="I193" s="4" t="s">
        <v>104</v>
      </c>
      <c r="K193" s="3"/>
      <c r="L193" s="4" t="s">
        <v>195</v>
      </c>
      <c r="M193" s="4">
        <v>0</v>
      </c>
      <c r="N193" s="4" t="s">
        <v>104</v>
      </c>
      <c r="P193" s="3"/>
      <c r="Q193" s="4" t="s">
        <v>195</v>
      </c>
      <c r="R193" s="4">
        <v>10</v>
      </c>
      <c r="S193" s="4" t="s">
        <v>311</v>
      </c>
    </row>
    <row r="194" spans="1:19" ht="30.75" thickBot="1">
      <c r="A194" s="3"/>
      <c r="B194" s="4" t="s">
        <v>196</v>
      </c>
      <c r="C194" s="4">
        <v>17</v>
      </c>
      <c r="D194" s="4" t="s">
        <v>311</v>
      </c>
      <c r="F194" s="3"/>
      <c r="G194" s="4" t="s">
        <v>196</v>
      </c>
      <c r="H194" s="4">
        <v>16954</v>
      </c>
      <c r="I194" s="4" t="s">
        <v>104</v>
      </c>
      <c r="K194" s="3"/>
      <c r="L194" s="4" t="s">
        <v>196</v>
      </c>
      <c r="M194" s="4">
        <v>0</v>
      </c>
      <c r="N194" s="4" t="s">
        <v>104</v>
      </c>
      <c r="P194" s="3"/>
      <c r="Q194" s="4" t="s">
        <v>196</v>
      </c>
      <c r="R194" s="4">
        <v>6</v>
      </c>
      <c r="S194" s="4" t="s">
        <v>311</v>
      </c>
    </row>
    <row r="195" spans="1:19" ht="30.75" thickBot="1">
      <c r="A195" s="3"/>
      <c r="B195" s="4" t="s">
        <v>197</v>
      </c>
      <c r="C195" s="4">
        <v>64</v>
      </c>
      <c r="D195" s="4" t="s">
        <v>311</v>
      </c>
      <c r="F195" s="3"/>
      <c r="G195" s="4" t="s">
        <v>197</v>
      </c>
      <c r="H195" s="4">
        <v>16954</v>
      </c>
      <c r="I195" s="4" t="s">
        <v>104</v>
      </c>
      <c r="K195" s="3"/>
      <c r="L195" s="4" t="s">
        <v>197</v>
      </c>
      <c r="M195" s="4">
        <v>0</v>
      </c>
      <c r="N195" s="4" t="s">
        <v>104</v>
      </c>
      <c r="P195" s="3"/>
      <c r="Q195" s="4" t="s">
        <v>197</v>
      </c>
      <c r="R195" s="4">
        <v>5</v>
      </c>
      <c r="S195" s="4" t="s">
        <v>311</v>
      </c>
    </row>
    <row r="196" spans="1:19" ht="30.75" thickBot="1">
      <c r="A196" s="3"/>
      <c r="B196" s="4" t="s">
        <v>198</v>
      </c>
      <c r="C196" s="4">
        <v>4</v>
      </c>
      <c r="D196" s="4" t="s">
        <v>311</v>
      </c>
      <c r="F196" s="3"/>
      <c r="G196" s="4" t="s">
        <v>198</v>
      </c>
      <c r="H196" s="4">
        <v>16954</v>
      </c>
      <c r="I196" s="4" t="s">
        <v>104</v>
      </c>
      <c r="K196" s="3"/>
      <c r="L196" s="4" t="s">
        <v>198</v>
      </c>
      <c r="M196" s="4">
        <v>0</v>
      </c>
      <c r="N196" s="4" t="s">
        <v>104</v>
      </c>
      <c r="P196" s="3"/>
      <c r="Q196" s="4" t="s">
        <v>198</v>
      </c>
      <c r="R196" s="4">
        <v>11</v>
      </c>
      <c r="S196" s="4" t="s">
        <v>311</v>
      </c>
    </row>
    <row r="197" spans="1:19" ht="30.75" thickBot="1">
      <c r="A197" s="3"/>
      <c r="B197" s="4" t="s">
        <v>199</v>
      </c>
      <c r="C197" s="4">
        <v>6</v>
      </c>
      <c r="D197" s="4" t="s">
        <v>311</v>
      </c>
      <c r="F197" s="3"/>
      <c r="G197" s="4" t="s">
        <v>199</v>
      </c>
      <c r="H197" s="4">
        <v>16954</v>
      </c>
      <c r="I197" s="4" t="s">
        <v>104</v>
      </c>
      <c r="K197" s="3"/>
      <c r="L197" s="4" t="s">
        <v>199</v>
      </c>
      <c r="M197" s="4">
        <v>0</v>
      </c>
      <c r="N197" s="4" t="s">
        <v>104</v>
      </c>
      <c r="P197" s="3"/>
      <c r="Q197" s="4" t="s">
        <v>199</v>
      </c>
      <c r="R197" s="4">
        <v>3</v>
      </c>
      <c r="S197" s="4" t="s">
        <v>311</v>
      </c>
    </row>
    <row r="198" spans="1:19" ht="30.75" thickBot="1">
      <c r="A198" s="3"/>
      <c r="B198" s="4" t="s">
        <v>200</v>
      </c>
      <c r="C198" s="4">
        <v>4</v>
      </c>
      <c r="D198" s="4" t="s">
        <v>311</v>
      </c>
      <c r="F198" s="3"/>
      <c r="G198" s="4" t="s">
        <v>200</v>
      </c>
      <c r="H198" s="4">
        <v>16954</v>
      </c>
      <c r="I198" s="4" t="s">
        <v>104</v>
      </c>
      <c r="K198" s="3"/>
      <c r="L198" s="4" t="s">
        <v>200</v>
      </c>
      <c r="M198" s="4">
        <v>1541</v>
      </c>
      <c r="N198" s="4" t="s">
        <v>104</v>
      </c>
      <c r="P198" s="3"/>
      <c r="Q198" s="4" t="s">
        <v>200</v>
      </c>
      <c r="R198" s="4">
        <v>4</v>
      </c>
      <c r="S198" s="4" t="s">
        <v>311</v>
      </c>
    </row>
    <row r="199" spans="1:19" ht="30.75" thickBot="1">
      <c r="A199" s="3"/>
      <c r="B199" s="4" t="s">
        <v>201</v>
      </c>
      <c r="C199" s="4">
        <v>6</v>
      </c>
      <c r="D199" s="4" t="s">
        <v>311</v>
      </c>
      <c r="F199" s="3"/>
      <c r="G199" s="4" t="s">
        <v>201</v>
      </c>
      <c r="H199" s="4">
        <v>18495</v>
      </c>
      <c r="I199" s="4" t="s">
        <v>104</v>
      </c>
      <c r="K199" s="3"/>
      <c r="L199" s="4" t="s">
        <v>201</v>
      </c>
      <c r="M199" s="4">
        <v>0</v>
      </c>
      <c r="N199" s="4" t="s">
        <v>104</v>
      </c>
      <c r="P199" s="3"/>
      <c r="Q199" s="4" t="s">
        <v>201</v>
      </c>
      <c r="R199" s="4">
        <v>9</v>
      </c>
      <c r="S199" s="4" t="s">
        <v>311</v>
      </c>
    </row>
    <row r="200" spans="1:19" ht="30.75" thickBot="1">
      <c r="A200" s="3"/>
      <c r="B200" s="4" t="s">
        <v>202</v>
      </c>
      <c r="C200" s="4">
        <v>7</v>
      </c>
      <c r="D200" s="4" t="s">
        <v>311</v>
      </c>
      <c r="F200" s="3"/>
      <c r="G200" s="4" t="s">
        <v>202</v>
      </c>
      <c r="H200" s="4">
        <v>18495</v>
      </c>
      <c r="I200" s="4" t="s">
        <v>104</v>
      </c>
      <c r="K200" s="3"/>
      <c r="L200" s="4" t="s">
        <v>202</v>
      </c>
      <c r="M200" s="4">
        <v>0</v>
      </c>
      <c r="N200" s="4" t="s">
        <v>104</v>
      </c>
      <c r="P200" s="3"/>
      <c r="Q200" s="4" t="s">
        <v>202</v>
      </c>
      <c r="R200" s="4">
        <v>10</v>
      </c>
      <c r="S200" s="4" t="s">
        <v>311</v>
      </c>
    </row>
    <row r="201" spans="1:19" ht="30.75" thickBot="1">
      <c r="A201" s="3"/>
      <c r="B201" s="4" t="s">
        <v>203</v>
      </c>
      <c r="C201" s="4">
        <v>6</v>
      </c>
      <c r="D201" s="4" t="s">
        <v>311</v>
      </c>
      <c r="F201" s="3"/>
      <c r="G201" s="4" t="s">
        <v>203</v>
      </c>
      <c r="H201" s="4">
        <v>18495</v>
      </c>
      <c r="I201" s="4" t="s">
        <v>104</v>
      </c>
      <c r="K201" s="3"/>
      <c r="L201" s="4" t="s">
        <v>203</v>
      </c>
      <c r="M201" s="4">
        <v>0</v>
      </c>
      <c r="N201" s="4" t="s">
        <v>104</v>
      </c>
      <c r="P201" s="3"/>
      <c r="Q201" s="4" t="s">
        <v>203</v>
      </c>
      <c r="R201" s="4">
        <v>4</v>
      </c>
      <c r="S201" s="4" t="s">
        <v>311</v>
      </c>
    </row>
    <row r="202" spans="1:19" ht="30.75" thickBot="1">
      <c r="A202" s="3"/>
      <c r="B202" s="4" t="s">
        <v>204</v>
      </c>
      <c r="C202" s="4">
        <v>12</v>
      </c>
      <c r="D202" s="4" t="s">
        <v>311</v>
      </c>
      <c r="F202" s="3"/>
      <c r="G202" s="4" t="s">
        <v>204</v>
      </c>
      <c r="H202" s="4">
        <v>18495</v>
      </c>
      <c r="I202" s="4" t="s">
        <v>104</v>
      </c>
      <c r="K202" s="3"/>
      <c r="L202" s="4" t="s">
        <v>204</v>
      </c>
      <c r="M202" s="4">
        <v>0</v>
      </c>
      <c r="N202" s="4" t="s">
        <v>104</v>
      </c>
      <c r="P202" s="3"/>
      <c r="Q202" s="4" t="s">
        <v>204</v>
      </c>
      <c r="R202" s="4">
        <v>16</v>
      </c>
      <c r="S202" s="4" t="s">
        <v>311</v>
      </c>
    </row>
    <row r="203" spans="1:19" ht="30.75" thickBot="1">
      <c r="A203" s="3"/>
      <c r="B203" s="4" t="s">
        <v>205</v>
      </c>
      <c r="C203" s="4">
        <v>7</v>
      </c>
      <c r="D203" s="4" t="s">
        <v>311</v>
      </c>
      <c r="F203" s="3"/>
      <c r="G203" s="4" t="s">
        <v>205</v>
      </c>
      <c r="H203" s="4">
        <v>18495</v>
      </c>
      <c r="I203" s="4" t="s">
        <v>104</v>
      </c>
      <c r="K203" s="3"/>
      <c r="L203" s="4" t="s">
        <v>205</v>
      </c>
      <c r="M203" s="4">
        <v>0</v>
      </c>
      <c r="N203" s="4" t="s">
        <v>104</v>
      </c>
      <c r="P203" s="3"/>
      <c r="Q203" s="4" t="s">
        <v>205</v>
      </c>
      <c r="R203" s="4">
        <v>49</v>
      </c>
      <c r="S203" s="4" t="s">
        <v>311</v>
      </c>
    </row>
    <row r="204" spans="1:19" ht="30.75" thickBot="1">
      <c r="A204" s="3"/>
      <c r="B204" s="4" t="s">
        <v>206</v>
      </c>
      <c r="C204" s="4">
        <v>6</v>
      </c>
      <c r="D204" s="4" t="s">
        <v>311</v>
      </c>
      <c r="F204" s="3"/>
      <c r="G204" s="4" t="s">
        <v>206</v>
      </c>
      <c r="H204" s="4">
        <v>18495</v>
      </c>
      <c r="I204" s="4" t="s">
        <v>104</v>
      </c>
      <c r="K204" s="3"/>
      <c r="L204" s="4" t="s">
        <v>206</v>
      </c>
      <c r="M204" s="4">
        <v>0</v>
      </c>
      <c r="N204" s="4" t="s">
        <v>104</v>
      </c>
      <c r="P204" s="3"/>
      <c r="Q204" s="4" t="s">
        <v>206</v>
      </c>
      <c r="R204" s="4">
        <v>2</v>
      </c>
      <c r="S204" s="4" t="s">
        <v>311</v>
      </c>
    </row>
    <row r="205" spans="1:19" ht="30.75" thickBot="1">
      <c r="A205" s="3"/>
      <c r="B205" s="4" t="s">
        <v>207</v>
      </c>
      <c r="C205" s="4">
        <v>2</v>
      </c>
      <c r="D205" s="4" t="s">
        <v>311</v>
      </c>
      <c r="F205" s="3"/>
      <c r="G205" s="4" t="s">
        <v>207</v>
      </c>
      <c r="H205" s="4">
        <v>18495</v>
      </c>
      <c r="I205" s="4" t="s">
        <v>104</v>
      </c>
      <c r="K205" s="3"/>
      <c r="L205" s="4" t="s">
        <v>207</v>
      </c>
      <c r="M205" s="4">
        <v>0</v>
      </c>
      <c r="N205" s="4" t="s">
        <v>104</v>
      </c>
      <c r="P205" s="3"/>
      <c r="Q205" s="4" t="s">
        <v>207</v>
      </c>
      <c r="R205" s="4">
        <v>3</v>
      </c>
      <c r="S205" s="4" t="s">
        <v>311</v>
      </c>
    </row>
    <row r="206" spans="1:19" ht="30.75" thickBot="1">
      <c r="A206" s="3"/>
      <c r="B206" s="4" t="s">
        <v>208</v>
      </c>
      <c r="C206" s="4">
        <v>3</v>
      </c>
      <c r="D206" s="4" t="s">
        <v>311</v>
      </c>
      <c r="F206" s="3"/>
      <c r="G206" s="4" t="s">
        <v>208</v>
      </c>
      <c r="H206" s="4">
        <v>18495</v>
      </c>
      <c r="I206" s="4" t="s">
        <v>104</v>
      </c>
      <c r="K206" s="3"/>
      <c r="L206" s="4" t="s">
        <v>208</v>
      </c>
      <c r="M206" s="4">
        <v>0</v>
      </c>
      <c r="N206" s="4" t="s">
        <v>104</v>
      </c>
      <c r="P206" s="3"/>
      <c r="Q206" s="4" t="s">
        <v>208</v>
      </c>
      <c r="R206" s="4">
        <v>4</v>
      </c>
      <c r="S206" s="4" t="s">
        <v>311</v>
      </c>
    </row>
    <row r="207" spans="1:19" ht="30.75" thickBot="1">
      <c r="A207" s="3"/>
      <c r="B207" s="4" t="s">
        <v>209</v>
      </c>
      <c r="C207" s="4">
        <v>3</v>
      </c>
      <c r="D207" s="4" t="s">
        <v>311</v>
      </c>
      <c r="F207" s="3"/>
      <c r="G207" s="4" t="s">
        <v>209</v>
      </c>
      <c r="H207" s="4">
        <v>18495</v>
      </c>
      <c r="I207" s="4" t="s">
        <v>104</v>
      </c>
      <c r="K207" s="3"/>
      <c r="L207" s="4" t="s">
        <v>209</v>
      </c>
      <c r="M207" s="4">
        <v>1541</v>
      </c>
      <c r="N207" s="4" t="s">
        <v>104</v>
      </c>
      <c r="P207" s="3"/>
      <c r="Q207" s="4" t="s">
        <v>209</v>
      </c>
      <c r="R207" s="4">
        <v>4</v>
      </c>
      <c r="S207" s="4" t="s">
        <v>311</v>
      </c>
    </row>
    <row r="208" spans="1:19" ht="30.75" thickBot="1">
      <c r="A208" s="3"/>
      <c r="B208" s="4" t="s">
        <v>210</v>
      </c>
      <c r="C208" s="4">
        <v>2</v>
      </c>
      <c r="D208" s="4" t="s">
        <v>311</v>
      </c>
      <c r="F208" s="3"/>
      <c r="G208" s="4" t="s">
        <v>210</v>
      </c>
      <c r="H208" s="4">
        <v>20036</v>
      </c>
      <c r="I208" s="4" t="s">
        <v>104</v>
      </c>
      <c r="K208" s="3"/>
      <c r="L208" s="4" t="s">
        <v>210</v>
      </c>
      <c r="M208" s="4">
        <v>0</v>
      </c>
      <c r="N208" s="4" t="s">
        <v>104</v>
      </c>
      <c r="P208" s="3"/>
      <c r="Q208" s="4" t="s">
        <v>210</v>
      </c>
      <c r="R208" s="4">
        <v>2</v>
      </c>
      <c r="S208" s="4" t="s">
        <v>311</v>
      </c>
    </row>
    <row r="209" spans="1:19" ht="30.75" thickBot="1">
      <c r="A209" s="3"/>
      <c r="B209" s="4" t="s">
        <v>211</v>
      </c>
      <c r="C209" s="4">
        <v>2</v>
      </c>
      <c r="D209" s="4" t="s">
        <v>311</v>
      </c>
      <c r="F209" s="3"/>
      <c r="G209" s="4" t="s">
        <v>211</v>
      </c>
      <c r="H209" s="4">
        <v>20036</v>
      </c>
      <c r="I209" s="4" t="s">
        <v>104</v>
      </c>
      <c r="K209" s="3"/>
      <c r="L209" s="4" t="s">
        <v>211</v>
      </c>
      <c r="M209" s="4">
        <v>0</v>
      </c>
      <c r="N209" s="4" t="s">
        <v>104</v>
      </c>
      <c r="P209" s="3"/>
      <c r="Q209" s="4" t="s">
        <v>211</v>
      </c>
      <c r="R209" s="4">
        <v>3</v>
      </c>
      <c r="S209" s="4" t="s">
        <v>311</v>
      </c>
    </row>
    <row r="210" spans="1:19" ht="30.75" thickBot="1">
      <c r="A210" s="3"/>
      <c r="B210" s="4" t="s">
        <v>212</v>
      </c>
      <c r="C210" s="4">
        <v>3</v>
      </c>
      <c r="D210" s="4" t="s">
        <v>311</v>
      </c>
      <c r="F210" s="3"/>
      <c r="G210" s="4" t="s">
        <v>212</v>
      </c>
      <c r="H210" s="4">
        <v>20036</v>
      </c>
      <c r="I210" s="4" t="s">
        <v>104</v>
      </c>
      <c r="K210" s="3"/>
      <c r="L210" s="4" t="s">
        <v>212</v>
      </c>
      <c r="M210" s="4">
        <v>0</v>
      </c>
      <c r="N210" s="4" t="s">
        <v>104</v>
      </c>
      <c r="P210" s="3"/>
      <c r="Q210" s="4" t="s">
        <v>212</v>
      </c>
      <c r="R210" s="4">
        <v>2</v>
      </c>
      <c r="S210" s="4" t="s">
        <v>311</v>
      </c>
    </row>
    <row r="211" spans="1:19" ht="30.75" thickBot="1">
      <c r="A211" s="3"/>
      <c r="B211" s="4" t="s">
        <v>213</v>
      </c>
      <c r="C211" s="4">
        <v>4</v>
      </c>
      <c r="D211" s="4" t="s">
        <v>311</v>
      </c>
      <c r="F211" s="3"/>
      <c r="G211" s="4" t="s">
        <v>213</v>
      </c>
      <c r="H211" s="4">
        <v>20036</v>
      </c>
      <c r="I211" s="4" t="s">
        <v>104</v>
      </c>
      <c r="K211" s="3"/>
      <c r="L211" s="4" t="s">
        <v>213</v>
      </c>
      <c r="M211" s="4">
        <v>0</v>
      </c>
      <c r="N211" s="4" t="s">
        <v>104</v>
      </c>
      <c r="P211" s="3"/>
      <c r="Q211" s="4" t="s">
        <v>213</v>
      </c>
      <c r="R211" s="4">
        <v>4</v>
      </c>
      <c r="S211" s="4" t="s">
        <v>311</v>
      </c>
    </row>
    <row r="212" spans="1:19" ht="30.75" thickBot="1">
      <c r="A212" s="3"/>
      <c r="B212" s="4" t="s">
        <v>214</v>
      </c>
      <c r="C212" s="4">
        <v>2</v>
      </c>
      <c r="D212" s="4" t="s">
        <v>311</v>
      </c>
      <c r="F212" s="3"/>
      <c r="G212" s="4" t="s">
        <v>214</v>
      </c>
      <c r="H212" s="4">
        <v>20036</v>
      </c>
      <c r="I212" s="4" t="s">
        <v>104</v>
      </c>
      <c r="K212" s="3"/>
      <c r="L212" s="4" t="s">
        <v>214</v>
      </c>
      <c r="M212" s="4">
        <v>0</v>
      </c>
      <c r="N212" s="4" t="s">
        <v>104</v>
      </c>
      <c r="P212" s="3"/>
      <c r="Q212" s="4" t="s">
        <v>214</v>
      </c>
      <c r="R212" s="4">
        <v>4</v>
      </c>
      <c r="S212" s="4" t="s">
        <v>311</v>
      </c>
    </row>
    <row r="213" spans="1:19" ht="30.75" thickBot="1">
      <c r="A213" s="3"/>
      <c r="B213" s="4" t="s">
        <v>215</v>
      </c>
      <c r="C213" s="4">
        <v>2</v>
      </c>
      <c r="D213" s="4" t="s">
        <v>311</v>
      </c>
      <c r="F213" s="3"/>
      <c r="G213" s="4" t="s">
        <v>215</v>
      </c>
      <c r="H213" s="4">
        <v>20036</v>
      </c>
      <c r="I213" s="4" t="s">
        <v>104</v>
      </c>
      <c r="K213" s="3"/>
      <c r="L213" s="4" t="s">
        <v>215</v>
      </c>
      <c r="M213" s="4">
        <v>0</v>
      </c>
      <c r="N213" s="4" t="s">
        <v>104</v>
      </c>
      <c r="P213" s="3"/>
      <c r="Q213" s="4" t="s">
        <v>215</v>
      </c>
      <c r="R213" s="4">
        <v>2</v>
      </c>
      <c r="S213" s="4" t="s">
        <v>311</v>
      </c>
    </row>
    <row r="214" spans="1:19" ht="30.75" thickBot="1">
      <c r="A214" s="3"/>
      <c r="B214" s="4" t="s">
        <v>216</v>
      </c>
      <c r="C214" s="4">
        <v>3</v>
      </c>
      <c r="D214" s="4" t="s">
        <v>311</v>
      </c>
      <c r="F214" s="3"/>
      <c r="G214" s="4" t="s">
        <v>216</v>
      </c>
      <c r="H214" s="4">
        <v>20036</v>
      </c>
      <c r="I214" s="4" t="s">
        <v>104</v>
      </c>
      <c r="K214" s="3"/>
      <c r="L214" s="4" t="s">
        <v>216</v>
      </c>
      <c r="M214" s="4">
        <v>0</v>
      </c>
      <c r="N214" s="4" t="s">
        <v>104</v>
      </c>
      <c r="P214" s="3"/>
      <c r="Q214" s="4" t="s">
        <v>216</v>
      </c>
      <c r="R214" s="4">
        <v>2</v>
      </c>
      <c r="S214" s="4" t="s">
        <v>311</v>
      </c>
    </row>
    <row r="215" spans="1:19" ht="30.75" thickBot="1">
      <c r="A215" s="3"/>
      <c r="B215" s="4" t="s">
        <v>217</v>
      </c>
      <c r="C215" s="4">
        <v>3</v>
      </c>
      <c r="D215" s="4" t="s">
        <v>311</v>
      </c>
      <c r="F215" s="3"/>
      <c r="G215" s="4" t="s">
        <v>217</v>
      </c>
      <c r="H215" s="4">
        <v>20036</v>
      </c>
      <c r="I215" s="4" t="s">
        <v>104</v>
      </c>
      <c r="K215" s="3"/>
      <c r="L215" s="4" t="s">
        <v>217</v>
      </c>
      <c r="M215" s="4">
        <v>0</v>
      </c>
      <c r="N215" s="4" t="s">
        <v>104</v>
      </c>
      <c r="P215" s="3"/>
      <c r="Q215" s="4" t="s">
        <v>217</v>
      </c>
      <c r="R215" s="4">
        <v>7</v>
      </c>
      <c r="S215" s="4" t="s">
        <v>311</v>
      </c>
    </row>
    <row r="216" spans="1:19" ht="30.75" thickBot="1">
      <c r="A216" s="3"/>
      <c r="B216" s="4" t="s">
        <v>218</v>
      </c>
      <c r="C216" s="4">
        <v>2</v>
      </c>
      <c r="D216" s="4" t="s">
        <v>311</v>
      </c>
      <c r="F216" s="3"/>
      <c r="G216" s="4" t="s">
        <v>218</v>
      </c>
      <c r="H216" s="4">
        <v>20036</v>
      </c>
      <c r="I216" s="4" t="s">
        <v>104</v>
      </c>
      <c r="K216" s="3"/>
      <c r="L216" s="4" t="s">
        <v>218</v>
      </c>
      <c r="M216" s="4">
        <v>0</v>
      </c>
      <c r="N216" s="4" t="s">
        <v>104</v>
      </c>
      <c r="P216" s="3"/>
      <c r="Q216" s="4" t="s">
        <v>218</v>
      </c>
      <c r="R216" s="4">
        <v>2</v>
      </c>
      <c r="S216" s="4" t="s">
        <v>311</v>
      </c>
    </row>
    <row r="217" spans="1:19" ht="30.75" thickBot="1">
      <c r="A217" s="3"/>
      <c r="B217" s="4" t="s">
        <v>219</v>
      </c>
      <c r="C217" s="4">
        <v>5</v>
      </c>
      <c r="D217" s="4" t="s">
        <v>311</v>
      </c>
      <c r="F217" s="3"/>
      <c r="G217" s="4" t="s">
        <v>219</v>
      </c>
      <c r="H217" s="4">
        <v>20036</v>
      </c>
      <c r="I217" s="4" t="s">
        <v>104</v>
      </c>
      <c r="K217" s="3"/>
      <c r="L217" s="4" t="s">
        <v>219</v>
      </c>
      <c r="M217" s="4">
        <v>0</v>
      </c>
      <c r="N217" s="4" t="s">
        <v>104</v>
      </c>
      <c r="P217" s="3"/>
      <c r="Q217" s="4" t="s">
        <v>219</v>
      </c>
      <c r="R217" s="4">
        <v>6</v>
      </c>
      <c r="S217" s="4" t="s">
        <v>311</v>
      </c>
    </row>
    <row r="218" spans="1:19" ht="30.75" thickBot="1">
      <c r="A218" s="3"/>
      <c r="B218" s="4" t="s">
        <v>220</v>
      </c>
      <c r="C218" s="4">
        <v>2</v>
      </c>
      <c r="D218" s="4" t="s">
        <v>311</v>
      </c>
      <c r="F218" s="3"/>
      <c r="G218" s="4" t="s">
        <v>220</v>
      </c>
      <c r="H218" s="4">
        <v>20036</v>
      </c>
      <c r="I218" s="4" t="s">
        <v>104</v>
      </c>
      <c r="K218" s="3"/>
      <c r="L218" s="4" t="s">
        <v>220</v>
      </c>
      <c r="M218" s="4">
        <v>1542</v>
      </c>
      <c r="N218" s="4" t="s">
        <v>104</v>
      </c>
      <c r="P218" s="3"/>
      <c r="Q218" s="4" t="s">
        <v>220</v>
      </c>
      <c r="R218" s="4">
        <v>3</v>
      </c>
      <c r="S218" s="4" t="s">
        <v>311</v>
      </c>
    </row>
    <row r="219" spans="1:19" ht="30.75" thickBot="1">
      <c r="A219" s="3"/>
      <c r="B219" s="4" t="s">
        <v>221</v>
      </c>
      <c r="C219" s="4">
        <v>3</v>
      </c>
      <c r="D219" s="4" t="s">
        <v>311</v>
      </c>
      <c r="F219" s="3"/>
      <c r="G219" s="4" t="s">
        <v>221</v>
      </c>
      <c r="H219" s="4">
        <v>21578</v>
      </c>
      <c r="I219" s="4" t="s">
        <v>104</v>
      </c>
      <c r="K219" s="3"/>
      <c r="L219" s="4" t="s">
        <v>221</v>
      </c>
      <c r="M219" s="4">
        <v>0</v>
      </c>
      <c r="N219" s="4" t="s">
        <v>104</v>
      </c>
      <c r="P219" s="3"/>
      <c r="Q219" s="4" t="s">
        <v>221</v>
      </c>
      <c r="R219" s="4">
        <v>4</v>
      </c>
      <c r="S219" s="4" t="s">
        <v>311</v>
      </c>
    </row>
    <row r="220" spans="1:19" ht="30.75" thickBot="1">
      <c r="A220" s="3"/>
      <c r="B220" s="4" t="s">
        <v>222</v>
      </c>
      <c r="C220" s="4">
        <v>2</v>
      </c>
      <c r="D220" s="4" t="s">
        <v>311</v>
      </c>
      <c r="F220" s="3"/>
      <c r="G220" s="4" t="s">
        <v>222</v>
      </c>
      <c r="H220" s="4">
        <v>21578</v>
      </c>
      <c r="I220" s="4" t="s">
        <v>104</v>
      </c>
      <c r="K220" s="3"/>
      <c r="L220" s="4" t="s">
        <v>222</v>
      </c>
      <c r="M220" s="4">
        <v>21578</v>
      </c>
      <c r="N220" s="4" t="s">
        <v>104</v>
      </c>
      <c r="P220" s="3"/>
      <c r="Q220" s="4" t="s">
        <v>222</v>
      </c>
      <c r="R220" s="4">
        <v>6</v>
      </c>
      <c r="S220" s="4" t="s">
        <v>311</v>
      </c>
    </row>
    <row r="221" spans="1:19" ht="30.75" thickBot="1">
      <c r="A221" s="3"/>
      <c r="B221" s="4" t="s">
        <v>223</v>
      </c>
      <c r="C221" s="4">
        <v>6</v>
      </c>
      <c r="D221" s="4" t="s">
        <v>311</v>
      </c>
      <c r="F221" s="3"/>
      <c r="G221" s="4" t="s">
        <v>223</v>
      </c>
      <c r="H221" s="4">
        <v>43156</v>
      </c>
      <c r="I221" s="4" t="s">
        <v>104</v>
      </c>
      <c r="K221" s="3"/>
      <c r="L221" s="4" t="s">
        <v>223</v>
      </c>
      <c r="M221" s="4">
        <v>0</v>
      </c>
      <c r="N221" s="4" t="s">
        <v>104</v>
      </c>
      <c r="P221" s="3"/>
      <c r="Q221" s="4" t="s">
        <v>223</v>
      </c>
      <c r="R221" s="4">
        <v>4</v>
      </c>
      <c r="S221" s="4" t="s">
        <v>311</v>
      </c>
    </row>
    <row r="222" spans="1:19" ht="30.75" thickBot="1">
      <c r="A222" s="3"/>
      <c r="B222" s="4" t="s">
        <v>224</v>
      </c>
      <c r="C222" s="4">
        <v>3</v>
      </c>
      <c r="D222" s="4" t="s">
        <v>311</v>
      </c>
      <c r="F222" s="3"/>
      <c r="G222" s="4" t="s">
        <v>224</v>
      </c>
      <c r="H222" s="4">
        <v>43156</v>
      </c>
      <c r="I222" s="4" t="s">
        <v>104</v>
      </c>
      <c r="K222" s="3"/>
      <c r="L222" s="4" t="s">
        <v>224</v>
      </c>
      <c r="M222" s="4">
        <v>-21578</v>
      </c>
      <c r="N222" s="4" t="s">
        <v>104</v>
      </c>
      <c r="P222" s="3"/>
      <c r="Q222" s="4" t="s">
        <v>224</v>
      </c>
      <c r="R222" s="4">
        <v>4</v>
      </c>
      <c r="S222" s="4" t="s">
        <v>311</v>
      </c>
    </row>
    <row r="223" spans="1:19" ht="30.75" thickBot="1">
      <c r="A223" s="3"/>
      <c r="B223" s="4" t="s">
        <v>225</v>
      </c>
      <c r="C223" s="4">
        <v>5</v>
      </c>
      <c r="D223" s="4" t="s">
        <v>311</v>
      </c>
      <c r="F223" s="3"/>
      <c r="G223" s="4" t="s">
        <v>225</v>
      </c>
      <c r="H223" s="4">
        <v>21578</v>
      </c>
      <c r="I223" s="4" t="s">
        <v>104</v>
      </c>
      <c r="K223" s="3"/>
      <c r="L223" s="4" t="s">
        <v>225</v>
      </c>
      <c r="M223" s="4">
        <v>0</v>
      </c>
      <c r="N223" s="4" t="s">
        <v>104</v>
      </c>
      <c r="P223" s="3"/>
      <c r="Q223" s="4" t="s">
        <v>225</v>
      </c>
      <c r="R223" s="4">
        <v>8</v>
      </c>
      <c r="S223" s="4" t="s">
        <v>311</v>
      </c>
    </row>
    <row r="224" spans="1:19" ht="30.75" thickBot="1">
      <c r="A224" s="3"/>
      <c r="B224" s="4" t="s">
        <v>226</v>
      </c>
      <c r="C224" s="4">
        <v>5</v>
      </c>
      <c r="D224" s="4" t="s">
        <v>311</v>
      </c>
      <c r="F224" s="3"/>
      <c r="G224" s="4" t="s">
        <v>226</v>
      </c>
      <c r="H224" s="4">
        <v>21578</v>
      </c>
      <c r="I224" s="4" t="s">
        <v>104</v>
      </c>
      <c r="K224" s="3"/>
      <c r="L224" s="4" t="s">
        <v>226</v>
      </c>
      <c r="M224" s="4">
        <v>0</v>
      </c>
      <c r="N224" s="4" t="s">
        <v>104</v>
      </c>
      <c r="P224" s="3"/>
      <c r="Q224" s="4" t="s">
        <v>226</v>
      </c>
      <c r="R224" s="4">
        <v>2</v>
      </c>
      <c r="S224" s="4" t="s">
        <v>311</v>
      </c>
    </row>
    <row r="225" spans="1:19" ht="30.75" thickBot="1">
      <c r="A225" s="3"/>
      <c r="B225" s="4" t="s">
        <v>227</v>
      </c>
      <c r="C225" s="4">
        <v>9</v>
      </c>
      <c r="D225" s="4" t="s">
        <v>311</v>
      </c>
      <c r="F225" s="3"/>
      <c r="G225" s="4" t="s">
        <v>227</v>
      </c>
      <c r="H225" s="4">
        <v>21578</v>
      </c>
      <c r="I225" s="4" t="s">
        <v>104</v>
      </c>
      <c r="K225" s="3"/>
      <c r="L225" s="4" t="s">
        <v>227</v>
      </c>
      <c r="M225" s="4">
        <v>0</v>
      </c>
      <c r="N225" s="4" t="s">
        <v>104</v>
      </c>
      <c r="P225" s="3"/>
      <c r="Q225" s="4" t="s">
        <v>227</v>
      </c>
      <c r="R225" s="4">
        <v>6</v>
      </c>
      <c r="S225" s="4" t="s">
        <v>311</v>
      </c>
    </row>
    <row r="226" spans="1:19" ht="30.75" thickBot="1">
      <c r="A226" s="3"/>
      <c r="B226" s="4" t="s">
        <v>228</v>
      </c>
      <c r="C226" s="4">
        <v>9</v>
      </c>
      <c r="D226" s="4" t="s">
        <v>311</v>
      </c>
      <c r="F226" s="3"/>
      <c r="G226" s="4" t="s">
        <v>228</v>
      </c>
      <c r="H226" s="4">
        <v>21578</v>
      </c>
      <c r="I226" s="4" t="s">
        <v>104</v>
      </c>
      <c r="K226" s="3"/>
      <c r="L226" s="4" t="s">
        <v>228</v>
      </c>
      <c r="M226" s="4">
        <v>0</v>
      </c>
      <c r="N226" s="4" t="s">
        <v>104</v>
      </c>
      <c r="P226" s="3"/>
      <c r="Q226" s="4" t="s">
        <v>228</v>
      </c>
      <c r="R226" s="4">
        <v>5</v>
      </c>
      <c r="S226" s="4" t="s">
        <v>311</v>
      </c>
    </row>
    <row r="227" spans="1:19" ht="30.75" thickBot="1">
      <c r="A227" s="3"/>
      <c r="B227" s="4" t="s">
        <v>229</v>
      </c>
      <c r="C227" s="4">
        <v>32</v>
      </c>
      <c r="D227" s="4" t="s">
        <v>311</v>
      </c>
      <c r="F227" s="3"/>
      <c r="G227" s="4" t="s">
        <v>229</v>
      </c>
      <c r="H227" s="4">
        <v>21578</v>
      </c>
      <c r="I227" s="4" t="s">
        <v>104</v>
      </c>
      <c r="K227" s="3"/>
      <c r="L227" s="4" t="s">
        <v>229</v>
      </c>
      <c r="M227" s="4">
        <v>0</v>
      </c>
      <c r="N227" s="4" t="s">
        <v>104</v>
      </c>
      <c r="P227" s="3"/>
      <c r="Q227" s="4" t="s">
        <v>229</v>
      </c>
      <c r="R227" s="4">
        <v>2</v>
      </c>
      <c r="S227" s="4" t="s">
        <v>311</v>
      </c>
    </row>
    <row r="228" spans="1:19" ht="30.75" thickBot="1">
      <c r="A228" s="3"/>
      <c r="B228" s="4" t="s">
        <v>230</v>
      </c>
      <c r="C228" s="4">
        <v>2</v>
      </c>
      <c r="D228" s="4" t="s">
        <v>311</v>
      </c>
      <c r="F228" s="3"/>
      <c r="G228" s="4" t="s">
        <v>230</v>
      </c>
      <c r="H228" s="4">
        <v>21578</v>
      </c>
      <c r="I228" s="4" t="s">
        <v>104</v>
      </c>
      <c r="K228" s="3"/>
      <c r="L228" s="4" t="s">
        <v>230</v>
      </c>
      <c r="M228" s="4">
        <v>0</v>
      </c>
      <c r="N228" s="4" t="s">
        <v>104</v>
      </c>
      <c r="P228" s="3"/>
      <c r="Q228" s="4" t="s">
        <v>230</v>
      </c>
      <c r="R228" s="4">
        <v>8</v>
      </c>
      <c r="S228" s="4" t="s">
        <v>311</v>
      </c>
    </row>
    <row r="229" spans="1:19" ht="30.75" thickBot="1">
      <c r="A229" s="3"/>
      <c r="B229" s="4" t="s">
        <v>231</v>
      </c>
      <c r="C229" s="4">
        <v>3</v>
      </c>
      <c r="D229" s="4" t="s">
        <v>311</v>
      </c>
      <c r="F229" s="3"/>
      <c r="G229" s="4" t="s">
        <v>231</v>
      </c>
      <c r="H229" s="4">
        <v>21578</v>
      </c>
      <c r="I229" s="4" t="s">
        <v>104</v>
      </c>
      <c r="K229" s="3"/>
      <c r="L229" s="4" t="s">
        <v>231</v>
      </c>
      <c r="M229" s="4">
        <v>1541</v>
      </c>
      <c r="N229" s="4" t="s">
        <v>104</v>
      </c>
      <c r="P229" s="3"/>
      <c r="Q229" s="4" t="s">
        <v>231</v>
      </c>
      <c r="R229" s="4">
        <v>27</v>
      </c>
      <c r="S229" s="4" t="s">
        <v>311</v>
      </c>
    </row>
    <row r="230" spans="1:19" ht="30.75" thickBot="1">
      <c r="A230" s="3"/>
      <c r="B230" s="4" t="s">
        <v>232</v>
      </c>
      <c r="C230" s="4">
        <v>2</v>
      </c>
      <c r="D230" s="4" t="s">
        <v>311</v>
      </c>
      <c r="F230" s="3"/>
      <c r="G230" s="4" t="s">
        <v>232</v>
      </c>
      <c r="H230" s="4">
        <v>23119</v>
      </c>
      <c r="I230" s="4" t="s">
        <v>104</v>
      </c>
      <c r="K230" s="3"/>
      <c r="L230" s="4" t="s">
        <v>232</v>
      </c>
      <c r="M230" s="4">
        <v>0</v>
      </c>
      <c r="N230" s="4" t="s">
        <v>104</v>
      </c>
      <c r="P230" s="3"/>
      <c r="Q230" s="4" t="s">
        <v>232</v>
      </c>
      <c r="R230" s="4">
        <v>9</v>
      </c>
      <c r="S230" s="4" t="s">
        <v>311</v>
      </c>
    </row>
    <row r="231" spans="1:19" ht="30.75" thickBot="1">
      <c r="A231" s="3"/>
      <c r="B231" s="4" t="s">
        <v>233</v>
      </c>
      <c r="C231" s="4">
        <v>2</v>
      </c>
      <c r="D231" s="4" t="s">
        <v>311</v>
      </c>
      <c r="F231" s="3"/>
      <c r="G231" s="4" t="s">
        <v>233</v>
      </c>
      <c r="H231" s="4">
        <v>23119</v>
      </c>
      <c r="I231" s="4" t="s">
        <v>104</v>
      </c>
      <c r="K231" s="3"/>
      <c r="L231" s="4" t="s">
        <v>233</v>
      </c>
      <c r="M231" s="4">
        <v>23119</v>
      </c>
      <c r="N231" s="4" t="s">
        <v>104</v>
      </c>
      <c r="P231" s="3"/>
      <c r="Q231" s="4" t="s">
        <v>233</v>
      </c>
      <c r="R231" s="4">
        <v>2</v>
      </c>
      <c r="S231" s="4" t="s">
        <v>311</v>
      </c>
    </row>
    <row r="232" spans="1:19" ht="30.75" thickBot="1">
      <c r="A232" s="3"/>
      <c r="B232" s="4" t="s">
        <v>234</v>
      </c>
      <c r="C232" s="4">
        <v>2</v>
      </c>
      <c r="D232" s="4" t="s">
        <v>311</v>
      </c>
      <c r="F232" s="3"/>
      <c r="G232" s="4" t="s">
        <v>234</v>
      </c>
      <c r="H232" s="4">
        <v>46238</v>
      </c>
      <c r="I232" s="4" t="s">
        <v>104</v>
      </c>
      <c r="K232" s="3"/>
      <c r="L232" s="4" t="s">
        <v>234</v>
      </c>
      <c r="M232" s="4">
        <v>0</v>
      </c>
      <c r="N232" s="4" t="s">
        <v>104</v>
      </c>
      <c r="P232" s="3"/>
      <c r="Q232" s="4" t="s">
        <v>234</v>
      </c>
      <c r="R232" s="4">
        <v>2</v>
      </c>
      <c r="S232" s="4" t="s">
        <v>311</v>
      </c>
    </row>
    <row r="233" spans="1:19" ht="30.75" thickBot="1">
      <c r="A233" s="3"/>
      <c r="B233" s="4" t="s">
        <v>235</v>
      </c>
      <c r="C233" s="4">
        <v>3</v>
      </c>
      <c r="D233" s="4" t="s">
        <v>311</v>
      </c>
      <c r="F233" s="3"/>
      <c r="G233" s="4" t="s">
        <v>235</v>
      </c>
      <c r="H233" s="4">
        <v>46238</v>
      </c>
      <c r="I233" s="4" t="s">
        <v>104</v>
      </c>
      <c r="K233" s="3"/>
      <c r="L233" s="4" t="s">
        <v>235</v>
      </c>
      <c r="M233" s="4">
        <v>0</v>
      </c>
      <c r="N233" s="4" t="s">
        <v>104</v>
      </c>
      <c r="P233" s="3"/>
      <c r="Q233" s="4" t="s">
        <v>235</v>
      </c>
      <c r="R233" s="4">
        <v>3</v>
      </c>
      <c r="S233" s="4" t="s">
        <v>311</v>
      </c>
    </row>
    <row r="234" spans="1:19" ht="30.75" thickBot="1">
      <c r="A234" s="3"/>
      <c r="B234" s="4" t="s">
        <v>236</v>
      </c>
      <c r="C234" s="4">
        <v>6</v>
      </c>
      <c r="D234" s="4" t="s">
        <v>311</v>
      </c>
      <c r="F234" s="3"/>
      <c r="G234" s="4" t="s">
        <v>236</v>
      </c>
      <c r="H234" s="4">
        <v>46238</v>
      </c>
      <c r="I234" s="4" t="s">
        <v>104</v>
      </c>
      <c r="K234" s="3"/>
      <c r="L234" s="4" t="s">
        <v>236</v>
      </c>
      <c r="M234" s="4">
        <v>-23119</v>
      </c>
      <c r="N234" s="4" t="s">
        <v>104</v>
      </c>
      <c r="P234" s="3"/>
      <c r="Q234" s="4" t="s">
        <v>236</v>
      </c>
      <c r="R234" s="4">
        <v>2</v>
      </c>
      <c r="S234" s="4" t="s">
        <v>311</v>
      </c>
    </row>
    <row r="235" spans="1:19" ht="30.75" thickBot="1">
      <c r="A235" s="3"/>
      <c r="B235" s="4" t="s">
        <v>237</v>
      </c>
      <c r="C235" s="4">
        <v>3</v>
      </c>
      <c r="D235" s="4" t="s">
        <v>311</v>
      </c>
      <c r="F235" s="3"/>
      <c r="G235" s="4" t="s">
        <v>237</v>
      </c>
      <c r="H235" s="4">
        <v>23119</v>
      </c>
      <c r="I235" s="4" t="s">
        <v>104</v>
      </c>
      <c r="K235" s="3"/>
      <c r="L235" s="4" t="s">
        <v>237</v>
      </c>
      <c r="M235" s="4">
        <v>0</v>
      </c>
      <c r="N235" s="4" t="s">
        <v>104</v>
      </c>
      <c r="P235" s="3"/>
      <c r="Q235" s="4" t="s">
        <v>237</v>
      </c>
      <c r="R235" s="4">
        <v>1</v>
      </c>
      <c r="S235" s="4" t="s">
        <v>311</v>
      </c>
    </row>
    <row r="236" spans="1:19" ht="30.75" thickBot="1">
      <c r="A236" s="3"/>
      <c r="B236" s="4" t="s">
        <v>238</v>
      </c>
      <c r="C236" s="4">
        <v>3</v>
      </c>
      <c r="D236" s="4" t="s">
        <v>311</v>
      </c>
      <c r="F236" s="3"/>
      <c r="G236" s="4" t="s">
        <v>238</v>
      </c>
      <c r="H236" s="4">
        <v>23119</v>
      </c>
      <c r="I236" s="4" t="s">
        <v>104</v>
      </c>
      <c r="K236" s="3"/>
      <c r="L236" s="4" t="s">
        <v>238</v>
      </c>
      <c r="M236" s="4">
        <v>0</v>
      </c>
      <c r="N236" s="4" t="s">
        <v>104</v>
      </c>
      <c r="P236" s="3"/>
      <c r="Q236" s="4" t="s">
        <v>238</v>
      </c>
      <c r="R236" s="4">
        <v>1</v>
      </c>
      <c r="S236" s="4" t="s">
        <v>311</v>
      </c>
    </row>
    <row r="237" spans="1:19" ht="30.75" thickBot="1">
      <c r="A237" s="3"/>
      <c r="B237" s="4" t="s">
        <v>239</v>
      </c>
      <c r="C237" s="4">
        <v>1</v>
      </c>
      <c r="D237" s="4" t="s">
        <v>311</v>
      </c>
      <c r="F237" s="3"/>
      <c r="G237" s="4" t="s">
        <v>239</v>
      </c>
      <c r="H237" s="4">
        <v>23119</v>
      </c>
      <c r="I237" s="4" t="s">
        <v>104</v>
      </c>
      <c r="K237" s="3"/>
      <c r="L237" s="4" t="s">
        <v>239</v>
      </c>
      <c r="M237" s="4">
        <v>0</v>
      </c>
      <c r="N237" s="4" t="s">
        <v>104</v>
      </c>
      <c r="P237" s="3"/>
      <c r="Q237" s="4" t="s">
        <v>239</v>
      </c>
      <c r="R237" s="4">
        <v>2</v>
      </c>
      <c r="S237" s="4" t="s">
        <v>311</v>
      </c>
    </row>
    <row r="238" spans="1:19" ht="30.75" thickBot="1">
      <c r="A238" s="3"/>
      <c r="B238" s="4" t="s">
        <v>240</v>
      </c>
      <c r="C238" s="4">
        <v>1</v>
      </c>
      <c r="D238" s="4" t="s">
        <v>311</v>
      </c>
      <c r="F238" s="3"/>
      <c r="G238" s="4" t="s">
        <v>240</v>
      </c>
      <c r="H238" s="4">
        <v>23119</v>
      </c>
      <c r="I238" s="4" t="s">
        <v>104</v>
      </c>
      <c r="K238" s="3"/>
      <c r="L238" s="4" t="s">
        <v>240</v>
      </c>
      <c r="M238" s="4">
        <v>0</v>
      </c>
      <c r="N238" s="4" t="s">
        <v>104</v>
      </c>
      <c r="P238" s="3"/>
      <c r="Q238" s="4" t="s">
        <v>240</v>
      </c>
      <c r="R238" s="4">
        <v>2</v>
      </c>
      <c r="S238" s="4" t="s">
        <v>311</v>
      </c>
    </row>
    <row r="239" spans="1:19" ht="30.75" thickBot="1">
      <c r="A239" s="3"/>
      <c r="B239" s="4" t="s">
        <v>241</v>
      </c>
      <c r="C239" s="4">
        <v>1</v>
      </c>
      <c r="D239" s="4" t="s">
        <v>311</v>
      </c>
      <c r="F239" s="3"/>
      <c r="G239" s="4" t="s">
        <v>241</v>
      </c>
      <c r="H239" s="4">
        <v>23119</v>
      </c>
      <c r="I239" s="4" t="s">
        <v>104</v>
      </c>
      <c r="K239" s="3"/>
      <c r="L239" s="4" t="s">
        <v>241</v>
      </c>
      <c r="M239" s="4">
        <v>0</v>
      </c>
      <c r="N239" s="4" t="s">
        <v>104</v>
      </c>
      <c r="P239" s="3"/>
      <c r="Q239" s="4" t="s">
        <v>241</v>
      </c>
      <c r="R239" s="4">
        <v>1</v>
      </c>
      <c r="S239" s="4" t="s">
        <v>311</v>
      </c>
    </row>
    <row r="240" spans="1:19" ht="30.75" thickBot="1">
      <c r="A240" s="3"/>
      <c r="B240" s="4" t="s">
        <v>242</v>
      </c>
      <c r="C240" s="4">
        <v>1</v>
      </c>
      <c r="D240" s="4" t="s">
        <v>311</v>
      </c>
      <c r="F240" s="3"/>
      <c r="G240" s="4" t="s">
        <v>242</v>
      </c>
      <c r="H240" s="4">
        <v>23119</v>
      </c>
      <c r="I240" s="4" t="s">
        <v>104</v>
      </c>
      <c r="K240" s="3"/>
      <c r="L240" s="4" t="s">
        <v>242</v>
      </c>
      <c r="M240" s="4">
        <v>0</v>
      </c>
      <c r="N240" s="4" t="s">
        <v>104</v>
      </c>
      <c r="P240" s="3"/>
      <c r="Q240" s="4" t="s">
        <v>242</v>
      </c>
      <c r="R240" s="4">
        <v>2</v>
      </c>
      <c r="S240" s="4" t="s">
        <v>311</v>
      </c>
    </row>
    <row r="241" spans="1:19" ht="30.75" thickBot="1">
      <c r="A241" s="3"/>
      <c r="B241" s="4" t="s">
        <v>243</v>
      </c>
      <c r="C241" s="4">
        <v>1</v>
      </c>
      <c r="D241" s="4" t="s">
        <v>311</v>
      </c>
      <c r="F241" s="3"/>
      <c r="G241" s="4" t="s">
        <v>243</v>
      </c>
      <c r="H241" s="4">
        <v>23119</v>
      </c>
      <c r="I241" s="4" t="s">
        <v>104</v>
      </c>
      <c r="K241" s="3"/>
      <c r="L241" s="4" t="s">
        <v>243</v>
      </c>
      <c r="M241" s="4">
        <v>-7706</v>
      </c>
      <c r="N241" s="4" t="s">
        <v>104</v>
      </c>
      <c r="P241" s="3"/>
      <c r="Q241" s="4" t="s">
        <v>243</v>
      </c>
      <c r="R241" s="4">
        <v>1</v>
      </c>
      <c r="S241" s="4" t="s">
        <v>311</v>
      </c>
    </row>
    <row r="242" spans="1:19" ht="30.75" thickBot="1">
      <c r="A242" s="3"/>
      <c r="B242" s="4" t="s">
        <v>244</v>
      </c>
      <c r="C242" s="4">
        <v>1</v>
      </c>
      <c r="D242" s="4" t="s">
        <v>311</v>
      </c>
      <c r="F242" s="3"/>
      <c r="G242" s="4" t="s">
        <v>244</v>
      </c>
      <c r="H242" s="4">
        <v>15413</v>
      </c>
      <c r="I242" s="4" t="s">
        <v>104</v>
      </c>
      <c r="K242" s="3"/>
      <c r="L242" s="4" t="s">
        <v>244</v>
      </c>
      <c r="M242" s="4">
        <v>15413</v>
      </c>
      <c r="N242" s="4" t="s">
        <v>104</v>
      </c>
      <c r="P242" s="3"/>
      <c r="Q242" s="4" t="s">
        <v>244</v>
      </c>
      <c r="R242" s="4">
        <v>2</v>
      </c>
      <c r="S242" s="4" t="s">
        <v>311</v>
      </c>
    </row>
    <row r="243" spans="1:19" ht="30.75" thickBot="1">
      <c r="A243" s="3"/>
      <c r="B243" s="4" t="s">
        <v>245</v>
      </c>
      <c r="C243" s="4">
        <v>2</v>
      </c>
      <c r="D243" s="4" t="s">
        <v>311</v>
      </c>
      <c r="F243" s="3"/>
      <c r="G243" s="4" t="s">
        <v>245</v>
      </c>
      <c r="H243" s="4">
        <v>30826</v>
      </c>
      <c r="I243" s="4" t="s">
        <v>104</v>
      </c>
      <c r="K243" s="3"/>
      <c r="L243" s="4" t="s">
        <v>245</v>
      </c>
      <c r="M243" s="4">
        <v>-15413</v>
      </c>
      <c r="N243" s="4" t="s">
        <v>104</v>
      </c>
      <c r="P243" s="3"/>
      <c r="Q243" s="4" t="s">
        <v>245</v>
      </c>
      <c r="R243" s="4">
        <v>1</v>
      </c>
      <c r="S243" s="4" t="s">
        <v>311</v>
      </c>
    </row>
    <row r="244" spans="1:19" ht="30.75" thickBot="1">
      <c r="A244" s="3"/>
      <c r="B244" s="4" t="s">
        <v>246</v>
      </c>
      <c r="C244" s="4">
        <v>1</v>
      </c>
      <c r="D244" s="4" t="s">
        <v>311</v>
      </c>
      <c r="F244" s="3"/>
      <c r="G244" s="4" t="s">
        <v>246</v>
      </c>
      <c r="H244" s="4">
        <v>15413</v>
      </c>
      <c r="I244" s="4" t="s">
        <v>104</v>
      </c>
      <c r="K244" s="3"/>
      <c r="L244" s="4" t="s">
        <v>246</v>
      </c>
      <c r="M244" s="4">
        <v>0</v>
      </c>
      <c r="N244" s="4" t="s">
        <v>104</v>
      </c>
      <c r="P244" s="3"/>
      <c r="Q244" s="4" t="s">
        <v>246</v>
      </c>
      <c r="R244" s="4">
        <v>2</v>
      </c>
      <c r="S244" s="4" t="s">
        <v>311</v>
      </c>
    </row>
    <row r="245" spans="1:19" ht="30.75" thickBot="1">
      <c r="A245" s="3"/>
      <c r="B245" s="4" t="s">
        <v>247</v>
      </c>
      <c r="C245" s="4">
        <v>1</v>
      </c>
      <c r="D245" s="4" t="s">
        <v>311</v>
      </c>
      <c r="F245" s="3"/>
      <c r="G245" s="4" t="s">
        <v>247</v>
      </c>
      <c r="H245" s="4">
        <v>15413</v>
      </c>
      <c r="I245" s="4" t="s">
        <v>104</v>
      </c>
      <c r="K245" s="3"/>
      <c r="L245" s="4" t="s">
        <v>247</v>
      </c>
      <c r="M245" s="4">
        <v>0</v>
      </c>
      <c r="N245" s="4" t="s">
        <v>104</v>
      </c>
      <c r="P245" s="3"/>
      <c r="Q245" s="4" t="s">
        <v>247</v>
      </c>
      <c r="R245" s="4">
        <v>1</v>
      </c>
      <c r="S245" s="4" t="s">
        <v>311</v>
      </c>
    </row>
    <row r="246" spans="1:19" ht="30.75" thickBot="1">
      <c r="A246" s="3"/>
      <c r="B246" s="4" t="s">
        <v>248</v>
      </c>
      <c r="C246" s="4">
        <v>1</v>
      </c>
      <c r="D246" s="4" t="s">
        <v>311</v>
      </c>
      <c r="F246" s="3"/>
      <c r="G246" s="4" t="s">
        <v>248</v>
      </c>
      <c r="H246" s="4">
        <v>15413</v>
      </c>
      <c r="I246" s="4" t="s">
        <v>104</v>
      </c>
      <c r="K246" s="3"/>
      <c r="L246" s="4" t="s">
        <v>248</v>
      </c>
      <c r="M246" s="4">
        <v>0</v>
      </c>
      <c r="N246" s="4" t="s">
        <v>104</v>
      </c>
      <c r="P246" s="3"/>
      <c r="Q246" s="4" t="s">
        <v>248</v>
      </c>
      <c r="R246" s="4">
        <v>3</v>
      </c>
      <c r="S246" s="4" t="s">
        <v>311</v>
      </c>
    </row>
    <row r="247" spans="1:19" ht="30.75" thickBot="1">
      <c r="A247" s="3"/>
      <c r="B247" s="4" t="s">
        <v>249</v>
      </c>
      <c r="C247" s="4">
        <v>1</v>
      </c>
      <c r="D247" s="4" t="s">
        <v>311</v>
      </c>
      <c r="F247" s="3"/>
      <c r="G247" s="4" t="s">
        <v>249</v>
      </c>
      <c r="H247" s="4">
        <v>15413</v>
      </c>
      <c r="I247" s="4" t="s">
        <v>104</v>
      </c>
      <c r="K247" s="3"/>
      <c r="L247" s="4" t="s">
        <v>249</v>
      </c>
      <c r="M247" s="4">
        <v>0</v>
      </c>
      <c r="N247" s="4" t="s">
        <v>104</v>
      </c>
      <c r="P247" s="3"/>
      <c r="Q247" s="4" t="s">
        <v>249</v>
      </c>
      <c r="R247" s="4">
        <v>1</v>
      </c>
      <c r="S247" s="4" t="s">
        <v>311</v>
      </c>
    </row>
    <row r="248" spans="1:19" ht="30.75" thickBot="1">
      <c r="A248" s="3"/>
      <c r="B248" s="4" t="s">
        <v>250</v>
      </c>
      <c r="C248" s="4">
        <v>1</v>
      </c>
      <c r="D248" s="4" t="s">
        <v>311</v>
      </c>
      <c r="F248" s="3"/>
      <c r="G248" s="4" t="s">
        <v>250</v>
      </c>
      <c r="H248" s="4">
        <v>15413</v>
      </c>
      <c r="I248" s="4" t="s">
        <v>104</v>
      </c>
      <c r="K248" s="3"/>
      <c r="L248" s="4" t="s">
        <v>250</v>
      </c>
      <c r="M248" s="4">
        <v>16954</v>
      </c>
      <c r="N248" s="4" t="s">
        <v>104</v>
      </c>
      <c r="P248" s="3"/>
      <c r="Q248" s="4" t="s">
        <v>250</v>
      </c>
      <c r="R248" s="4">
        <v>3</v>
      </c>
      <c r="S248" s="4" t="s">
        <v>311</v>
      </c>
    </row>
    <row r="249" spans="1:19" ht="30.75" thickBot="1">
      <c r="A249" s="3"/>
      <c r="B249" s="4" t="s">
        <v>251</v>
      </c>
      <c r="C249" s="4">
        <v>1</v>
      </c>
      <c r="D249" s="4" t="s">
        <v>311</v>
      </c>
      <c r="F249" s="3"/>
      <c r="G249" s="4" t="s">
        <v>251</v>
      </c>
      <c r="H249" s="4">
        <v>32367</v>
      </c>
      <c r="I249" s="4" t="s">
        <v>104</v>
      </c>
      <c r="K249" s="3"/>
      <c r="L249" s="4" t="s">
        <v>251</v>
      </c>
      <c r="M249" s="4">
        <v>0</v>
      </c>
      <c r="N249" s="4" t="s">
        <v>104</v>
      </c>
      <c r="P249" s="3"/>
      <c r="Q249" s="4" t="s">
        <v>251</v>
      </c>
      <c r="R249" s="4">
        <v>1</v>
      </c>
      <c r="S249" s="4" t="s">
        <v>311</v>
      </c>
    </row>
    <row r="250" spans="1:19" ht="30.75" thickBot="1">
      <c r="A250" s="3"/>
      <c r="B250" s="4" t="s">
        <v>252</v>
      </c>
      <c r="C250" s="4">
        <v>1</v>
      </c>
      <c r="D250" s="4" t="s">
        <v>311</v>
      </c>
      <c r="F250" s="3"/>
      <c r="G250" s="4" t="s">
        <v>252</v>
      </c>
      <c r="H250" s="4">
        <v>32367</v>
      </c>
      <c r="I250" s="4" t="s">
        <v>104</v>
      </c>
      <c r="K250" s="3"/>
      <c r="L250" s="4" t="s">
        <v>252</v>
      </c>
      <c r="M250" s="4">
        <v>-15413</v>
      </c>
      <c r="N250" s="4" t="s">
        <v>104</v>
      </c>
      <c r="P250" s="3"/>
      <c r="Q250" s="4" t="s">
        <v>252</v>
      </c>
      <c r="R250" s="4">
        <v>1</v>
      </c>
      <c r="S250" s="4" t="s">
        <v>311</v>
      </c>
    </row>
    <row r="251" spans="1:19" ht="30.75" thickBot="1">
      <c r="A251" s="3"/>
      <c r="B251" s="4" t="s">
        <v>253</v>
      </c>
      <c r="C251" s="4">
        <v>1</v>
      </c>
      <c r="D251" s="4" t="s">
        <v>311</v>
      </c>
      <c r="F251" s="3"/>
      <c r="G251" s="4" t="s">
        <v>253</v>
      </c>
      <c r="H251" s="4">
        <v>16954</v>
      </c>
      <c r="I251" s="4" t="s">
        <v>104</v>
      </c>
      <c r="K251" s="3"/>
      <c r="L251" s="4" t="s">
        <v>253</v>
      </c>
      <c r="M251" s="4">
        <v>0</v>
      </c>
      <c r="N251" s="4" t="s">
        <v>104</v>
      </c>
      <c r="P251" s="3"/>
      <c r="Q251" s="4" t="s">
        <v>253</v>
      </c>
      <c r="R251" s="4">
        <v>2</v>
      </c>
      <c r="S251" s="4" t="s">
        <v>311</v>
      </c>
    </row>
    <row r="252" spans="1:19" ht="30.75" thickBot="1">
      <c r="A252" s="3"/>
      <c r="B252" s="4" t="s">
        <v>254</v>
      </c>
      <c r="C252" s="4">
        <v>1</v>
      </c>
      <c r="D252" s="4" t="s">
        <v>311</v>
      </c>
      <c r="F252" s="3"/>
      <c r="G252" s="4" t="s">
        <v>254</v>
      </c>
      <c r="H252" s="4">
        <v>16954</v>
      </c>
      <c r="I252" s="4" t="s">
        <v>104</v>
      </c>
      <c r="K252" s="3"/>
      <c r="L252" s="4" t="s">
        <v>254</v>
      </c>
      <c r="M252" s="4">
        <v>0</v>
      </c>
      <c r="N252" s="4" t="s">
        <v>104</v>
      </c>
      <c r="P252" s="3"/>
      <c r="Q252" s="4" t="s">
        <v>254</v>
      </c>
      <c r="R252" s="4">
        <v>2</v>
      </c>
      <c r="S252" s="4" t="s">
        <v>311</v>
      </c>
    </row>
    <row r="253" spans="1:19" ht="30.75" thickBot="1">
      <c r="A253" s="3"/>
      <c r="B253" s="4" t="s">
        <v>255</v>
      </c>
      <c r="C253" s="4">
        <v>1</v>
      </c>
      <c r="D253" s="4" t="s">
        <v>311</v>
      </c>
      <c r="F253" s="3"/>
      <c r="G253" s="4" t="s">
        <v>255</v>
      </c>
      <c r="H253" s="4">
        <v>16954</v>
      </c>
      <c r="I253" s="4" t="s">
        <v>104</v>
      </c>
      <c r="K253" s="3"/>
      <c r="L253" s="4" t="s">
        <v>255</v>
      </c>
      <c r="M253" s="4">
        <v>0</v>
      </c>
      <c r="N253" s="4" t="s">
        <v>104</v>
      </c>
      <c r="P253" s="3"/>
      <c r="Q253" s="4" t="s">
        <v>255</v>
      </c>
      <c r="R253" s="4">
        <v>2</v>
      </c>
      <c r="S253" s="4" t="s">
        <v>311</v>
      </c>
    </row>
    <row r="254" spans="1:19" ht="30.75" thickBot="1">
      <c r="A254" s="3"/>
      <c r="B254" s="4" t="s">
        <v>256</v>
      </c>
      <c r="C254" s="4">
        <v>1</v>
      </c>
      <c r="D254" s="4" t="s">
        <v>311</v>
      </c>
      <c r="F254" s="3"/>
      <c r="G254" s="4" t="s">
        <v>256</v>
      </c>
      <c r="H254" s="4">
        <v>16954</v>
      </c>
      <c r="I254" s="4" t="s">
        <v>104</v>
      </c>
      <c r="K254" s="3"/>
      <c r="L254" s="4" t="s">
        <v>256</v>
      </c>
      <c r="M254" s="4">
        <v>16954</v>
      </c>
      <c r="N254" s="4" t="s">
        <v>104</v>
      </c>
      <c r="P254" s="3"/>
      <c r="Q254" s="4" t="s">
        <v>256</v>
      </c>
      <c r="R254" s="4">
        <v>4</v>
      </c>
      <c r="S254" s="4" t="s">
        <v>311</v>
      </c>
    </row>
    <row r="255" spans="1:19" ht="30.75" thickBot="1">
      <c r="A255" s="3"/>
      <c r="B255" s="4" t="s">
        <v>257</v>
      </c>
      <c r="C255" s="4">
        <v>1</v>
      </c>
      <c r="D255" s="4" t="s">
        <v>311</v>
      </c>
      <c r="F255" s="3"/>
      <c r="G255" s="4" t="s">
        <v>257</v>
      </c>
      <c r="H255" s="4">
        <v>33908</v>
      </c>
      <c r="I255" s="4" t="s">
        <v>104</v>
      </c>
      <c r="K255" s="3"/>
      <c r="L255" s="4" t="s">
        <v>257</v>
      </c>
      <c r="M255" s="4">
        <v>0</v>
      </c>
      <c r="N255" s="4" t="s">
        <v>104</v>
      </c>
      <c r="P255" s="3"/>
      <c r="Q255" s="4" t="s">
        <v>257</v>
      </c>
      <c r="R255" s="4">
        <v>1</v>
      </c>
      <c r="S255" s="4" t="s">
        <v>311</v>
      </c>
    </row>
    <row r="256" spans="1:19" ht="30.75" thickBot="1">
      <c r="A256" s="3"/>
      <c r="B256" s="4" t="s">
        <v>258</v>
      </c>
      <c r="C256" s="4">
        <v>1</v>
      </c>
      <c r="D256" s="4" t="s">
        <v>311</v>
      </c>
      <c r="F256" s="3"/>
      <c r="G256" s="4" t="s">
        <v>258</v>
      </c>
      <c r="H256" s="4">
        <v>33908</v>
      </c>
      <c r="I256" s="4" t="s">
        <v>104</v>
      </c>
      <c r="K256" s="3"/>
      <c r="L256" s="4" t="s">
        <v>258</v>
      </c>
      <c r="M256" s="4">
        <v>-16954</v>
      </c>
      <c r="N256" s="4" t="s">
        <v>104</v>
      </c>
      <c r="P256" s="3"/>
      <c r="Q256" s="4" t="s">
        <v>258</v>
      </c>
      <c r="R256" s="4">
        <v>1</v>
      </c>
      <c r="S256" s="4" t="s">
        <v>311</v>
      </c>
    </row>
    <row r="257" spans="1:19" ht="30.75" thickBot="1">
      <c r="A257" s="3"/>
      <c r="B257" s="4" t="s">
        <v>259</v>
      </c>
      <c r="C257" s="4">
        <v>1</v>
      </c>
      <c r="D257" s="4" t="s">
        <v>311</v>
      </c>
      <c r="F257" s="3"/>
      <c r="G257" s="4" t="s">
        <v>259</v>
      </c>
      <c r="H257" s="4">
        <v>16954</v>
      </c>
      <c r="I257" s="4" t="s">
        <v>104</v>
      </c>
      <c r="K257" s="3"/>
      <c r="L257" s="4" t="s">
        <v>259</v>
      </c>
      <c r="M257" s="4">
        <v>0</v>
      </c>
      <c r="N257" s="4" t="s">
        <v>104</v>
      </c>
      <c r="P257" s="3"/>
      <c r="Q257" s="4" t="s">
        <v>259</v>
      </c>
      <c r="R257" s="4">
        <v>1</v>
      </c>
      <c r="S257" s="4" t="s">
        <v>311</v>
      </c>
    </row>
    <row r="258" spans="1:19" ht="30.75" thickBot="1">
      <c r="A258" s="3"/>
      <c r="B258" s="4" t="s">
        <v>260</v>
      </c>
      <c r="C258" s="4">
        <v>1</v>
      </c>
      <c r="D258" s="4" t="s">
        <v>311</v>
      </c>
      <c r="F258" s="3"/>
      <c r="G258" s="4" t="s">
        <v>260</v>
      </c>
      <c r="H258" s="4">
        <v>16954</v>
      </c>
      <c r="I258" s="4" t="s">
        <v>104</v>
      </c>
      <c r="K258" s="3"/>
      <c r="L258" s="4" t="s">
        <v>260</v>
      </c>
      <c r="M258" s="4">
        <v>20036</v>
      </c>
      <c r="N258" s="4" t="s">
        <v>104</v>
      </c>
      <c r="P258" s="3"/>
      <c r="Q258" s="4"/>
      <c r="R258" s="4"/>
      <c r="S258" s="4"/>
    </row>
    <row r="259" spans="1:19" ht="17.25" thickBot="1">
      <c r="K259" s="3"/>
      <c r="L259" s="4" t="s">
        <v>263</v>
      </c>
      <c r="M259" s="4">
        <v>-33686019</v>
      </c>
      <c r="N259" s="4" t="s">
        <v>104</v>
      </c>
      <c r="P259" s="3"/>
      <c r="Q259" s="4"/>
      <c r="R259" s="4"/>
      <c r="S259" s="4"/>
    </row>
    <row r="260" spans="1:19" ht="17.25" thickBot="1">
      <c r="K260" s="3"/>
      <c r="L260" s="4" t="s">
        <v>264</v>
      </c>
      <c r="M260" s="4">
        <v>0</v>
      </c>
      <c r="N260" s="4" t="s">
        <v>104</v>
      </c>
      <c r="P260" s="3"/>
      <c r="Q260" s="4"/>
      <c r="R260" s="4"/>
      <c r="S260" s="4"/>
    </row>
    <row r="261" spans="1:19" ht="17.25" thickBot="1">
      <c r="K261" s="3"/>
      <c r="L261" s="4" t="s">
        <v>265</v>
      </c>
      <c r="M261" s="4">
        <v>675250506</v>
      </c>
      <c r="N261" s="4" t="s">
        <v>104</v>
      </c>
    </row>
    <row r="262" spans="1:19" ht="17.25" thickBot="1">
      <c r="K262" s="3"/>
      <c r="L262" s="4" t="s">
        <v>266</v>
      </c>
      <c r="M262" s="4">
        <v>204916728</v>
      </c>
      <c r="N262" s="4" t="s">
        <v>104</v>
      </c>
    </row>
    <row r="263" spans="1:19" ht="17.25" thickBot="1">
      <c r="K263" s="3"/>
      <c r="L263" s="4" t="s">
        <v>267</v>
      </c>
      <c r="M263" s="4">
        <v>46383032</v>
      </c>
      <c r="N263" s="4" t="s">
        <v>104</v>
      </c>
    </row>
    <row r="264" spans="1:19" ht="17.25" thickBot="1">
      <c r="K264" s="3"/>
      <c r="L264" s="4" t="s">
        <v>268</v>
      </c>
      <c r="M264" s="4">
        <v>117848984</v>
      </c>
      <c r="N264" s="4" t="s">
        <v>104</v>
      </c>
    </row>
    <row r="265" spans="1:19" ht="17.25" thickBot="1">
      <c r="K265" s="3"/>
      <c r="L265" s="4" t="s">
        <v>269</v>
      </c>
      <c r="M265" s="4">
        <v>0</v>
      </c>
      <c r="N265" s="4" t="s">
        <v>104</v>
      </c>
    </row>
    <row r="266" spans="1:19" ht="17.25" thickBot="1">
      <c r="K266" s="3"/>
      <c r="L266" s="4" t="s">
        <v>270</v>
      </c>
      <c r="M266" s="4">
        <v>0</v>
      </c>
      <c r="N266" s="4" t="s">
        <v>104</v>
      </c>
    </row>
    <row r="267" spans="1:19" ht="17.25" thickBot="1">
      <c r="K267" s="3"/>
      <c r="L267" s="4" t="s">
        <v>271</v>
      </c>
      <c r="M267" s="4">
        <v>1</v>
      </c>
      <c r="N267" s="4" t="s">
        <v>104</v>
      </c>
    </row>
    <row r="268" spans="1:19" ht="17.25" thickBot="1">
      <c r="K268" s="3"/>
      <c r="L268" s="4" t="s">
        <v>272</v>
      </c>
      <c r="M268" s="4">
        <v>1024</v>
      </c>
      <c r="N268" s="4" t="s">
        <v>104</v>
      </c>
    </row>
    <row r="269" spans="1:19" ht="17.25" thickBot="1">
      <c r="K269" s="3"/>
      <c r="L269" s="4" t="s">
        <v>273</v>
      </c>
      <c r="M269" s="4">
        <v>165928</v>
      </c>
      <c r="N269" s="4" t="s">
        <v>104</v>
      </c>
    </row>
    <row r="270" spans="1:19" ht="17.25" thickBot="1">
      <c r="K270" s="3"/>
      <c r="L270" s="4" t="s">
        <v>274</v>
      </c>
      <c r="M270" s="4">
        <v>-33686019</v>
      </c>
      <c r="N270" s="4" t="s">
        <v>104</v>
      </c>
    </row>
    <row r="271" spans="1:19" ht="17.25" thickBot="1">
      <c r="K271" s="3"/>
      <c r="L271" s="4" t="s">
        <v>275</v>
      </c>
      <c r="M271" s="4">
        <v>1065353216</v>
      </c>
      <c r="N271" s="4" t="s">
        <v>104</v>
      </c>
    </row>
    <row r="272" spans="1:19" ht="17.25" thickBot="1">
      <c r="K272" s="3"/>
      <c r="L272" s="4" t="s">
        <v>276</v>
      </c>
      <c r="M272" s="4">
        <v>0</v>
      </c>
      <c r="N272" s="4" t="s">
        <v>104</v>
      </c>
    </row>
    <row r="273" spans="11:14" ht="17.25" thickBot="1">
      <c r="K273" s="3"/>
      <c r="L273" s="4" t="s">
        <v>277</v>
      </c>
      <c r="M273" s="4">
        <v>0</v>
      </c>
      <c r="N273" s="4" t="s">
        <v>104</v>
      </c>
    </row>
    <row r="274" spans="11:14" ht="17.25" thickBot="1">
      <c r="K274" s="3"/>
      <c r="L274" s="4" t="s">
        <v>278</v>
      </c>
      <c r="M274" s="4">
        <v>0</v>
      </c>
      <c r="N274" s="4" t="s">
        <v>104</v>
      </c>
    </row>
    <row r="275" spans="11:14" ht="17.25" thickBot="1">
      <c r="K275" s="3"/>
      <c r="L275" s="4" t="s">
        <v>279</v>
      </c>
      <c r="M275" s="4">
        <v>0</v>
      </c>
      <c r="N275" s="4" t="s">
        <v>104</v>
      </c>
    </row>
    <row r="276" spans="11:14" ht="17.25" thickBot="1">
      <c r="K276" s="3"/>
      <c r="L276" s="4" t="s">
        <v>280</v>
      </c>
      <c r="M276" s="4">
        <v>0</v>
      </c>
      <c r="N276" s="4" t="s">
        <v>104</v>
      </c>
    </row>
    <row r="277" spans="11:14" ht="17.25" thickBot="1">
      <c r="K277" s="3"/>
      <c r="L277" s="4" t="s">
        <v>281</v>
      </c>
      <c r="M277" s="4">
        <v>0</v>
      </c>
      <c r="N277" s="4" t="s">
        <v>104</v>
      </c>
    </row>
    <row r="278" spans="11:14" ht="17.25" thickBot="1">
      <c r="K278" s="3"/>
      <c r="L278" s="4" t="s">
        <v>282</v>
      </c>
      <c r="M278" s="4">
        <v>0</v>
      </c>
      <c r="N278" s="4" t="s">
        <v>104</v>
      </c>
    </row>
    <row r="279" spans="11:14" ht="17.25" thickBot="1">
      <c r="K279" s="3"/>
      <c r="L279" s="4" t="s">
        <v>283</v>
      </c>
      <c r="M279" s="4">
        <v>0</v>
      </c>
      <c r="N279" s="4" t="s">
        <v>104</v>
      </c>
    </row>
    <row r="280" spans="11:14" ht="17.25" thickBot="1">
      <c r="K280" s="3"/>
      <c r="L280" s="4" t="s">
        <v>284</v>
      </c>
      <c r="M280" s="4">
        <v>-1116671761</v>
      </c>
      <c r="N280" s="4" t="s">
        <v>104</v>
      </c>
    </row>
    <row r="281" spans="11:14" ht="17.25" thickBot="1">
      <c r="K281" s="3"/>
      <c r="L281" s="4" t="s">
        <v>285</v>
      </c>
      <c r="M281" s="4">
        <v>-1096111447</v>
      </c>
      <c r="N281" s="4" t="s">
        <v>104</v>
      </c>
    </row>
    <row r="282" spans="11:14" ht="17.25" thickBot="1">
      <c r="K282" s="3"/>
      <c r="L282" s="4" t="s">
        <v>286</v>
      </c>
      <c r="M282" s="4">
        <v>-1110914872</v>
      </c>
      <c r="N282" s="4" t="s">
        <v>104</v>
      </c>
    </row>
    <row r="283" spans="11:14" ht="17.25" thickBot="1">
      <c r="K283" s="3"/>
      <c r="L283" s="4" t="s">
        <v>287</v>
      </c>
      <c r="M283" s="4">
        <v>0</v>
      </c>
      <c r="N283" s="4" t="s">
        <v>104</v>
      </c>
    </row>
    <row r="284" spans="11:14" ht="17.25" thickBot="1">
      <c r="K284" s="3"/>
      <c r="L284" s="4" t="s">
        <v>288</v>
      </c>
      <c r="M284" s="4">
        <v>0</v>
      </c>
      <c r="N284" s="4" t="s">
        <v>104</v>
      </c>
    </row>
    <row r="285" spans="11:14" ht="17.25" thickBot="1">
      <c r="K285" s="3"/>
      <c r="L285" s="4" t="s">
        <v>289</v>
      </c>
      <c r="M285" s="4">
        <v>0</v>
      </c>
      <c r="N285" s="4" t="s">
        <v>104</v>
      </c>
    </row>
    <row r="286" spans="11:14" ht="17.25" thickBot="1">
      <c r="K286" s="3"/>
      <c r="L286" s="4" t="s">
        <v>290</v>
      </c>
      <c r="M286" s="4">
        <v>0</v>
      </c>
      <c r="N286" s="4" t="s">
        <v>104</v>
      </c>
    </row>
    <row r="287" spans="11:14" ht="17.25" thickBot="1">
      <c r="K287" s="3"/>
      <c r="L287" s="4" t="s">
        <v>291</v>
      </c>
      <c r="M287" s="4">
        <v>0</v>
      </c>
      <c r="N287" s="4" t="s">
        <v>104</v>
      </c>
    </row>
    <row r="288" spans="11:14" ht="17.25" thickBot="1">
      <c r="K288" s="3"/>
      <c r="L288" s="4" t="s">
        <v>292</v>
      </c>
      <c r="M288" s="4">
        <v>0</v>
      </c>
      <c r="N288" s="4" t="s">
        <v>104</v>
      </c>
    </row>
    <row r="289" spans="11:14" ht="17.25" thickBot="1">
      <c r="K289" s="3"/>
      <c r="L289" s="4" t="s">
        <v>293</v>
      </c>
      <c r="M289" s="4">
        <v>0</v>
      </c>
      <c r="N289" s="4" t="s">
        <v>104</v>
      </c>
    </row>
    <row r="290" spans="11:14" ht="17.25" thickBot="1">
      <c r="K290" s="3"/>
      <c r="L290" s="4" t="s">
        <v>294</v>
      </c>
      <c r="M290" s="4">
        <v>-1108283153</v>
      </c>
      <c r="N290" s="4" t="s">
        <v>104</v>
      </c>
    </row>
    <row r="291" spans="11:14" ht="17.25" thickBot="1">
      <c r="K291" s="3"/>
      <c r="L291" s="4" t="s">
        <v>295</v>
      </c>
      <c r="M291" s="4">
        <v>-1098743166</v>
      </c>
      <c r="N291" s="4" t="s">
        <v>104</v>
      </c>
    </row>
    <row r="292" spans="11:14" ht="17.25" thickBot="1">
      <c r="K292" s="3"/>
      <c r="L292" s="4" t="s">
        <v>296</v>
      </c>
      <c r="M292" s="4">
        <v>-1116671761</v>
      </c>
      <c r="N292" s="4" t="s">
        <v>104</v>
      </c>
    </row>
    <row r="293" spans="11:14" ht="17.25" thickBot="1">
      <c r="K293" s="3"/>
      <c r="L293" s="4" t="s">
        <v>297</v>
      </c>
      <c r="M293" s="4">
        <v>0</v>
      </c>
      <c r="N293" s="4" t="s">
        <v>104</v>
      </c>
    </row>
    <row r="294" spans="11:14" ht="17.25" thickBot="1">
      <c r="K294" s="3"/>
      <c r="L294" s="4" t="s">
        <v>298</v>
      </c>
      <c r="M294" s="4">
        <v>0</v>
      </c>
      <c r="N294" s="4" t="s">
        <v>104</v>
      </c>
    </row>
    <row r="295" spans="11:14" ht="17.25" thickBot="1">
      <c r="K295" s="3"/>
      <c r="L295" s="4" t="s">
        <v>299</v>
      </c>
      <c r="M295" s="4">
        <v>0</v>
      </c>
      <c r="N295" s="4" t="s">
        <v>104</v>
      </c>
    </row>
    <row r="296" spans="11:14" ht="17.25" thickBot="1">
      <c r="K296" s="3"/>
      <c r="L296" s="4" t="s">
        <v>300</v>
      </c>
      <c r="M296" s="4">
        <v>0</v>
      </c>
      <c r="N296" s="4" t="s">
        <v>104</v>
      </c>
    </row>
    <row r="297" spans="11:14" ht="17.25" thickBot="1">
      <c r="K297" s="3"/>
      <c r="L297" s="4" t="s">
        <v>301</v>
      </c>
      <c r="M297" s="4">
        <v>0</v>
      </c>
      <c r="N297" s="4" t="s">
        <v>104</v>
      </c>
    </row>
    <row r="298" spans="11:14" ht="17.25" thickBot="1">
      <c r="K298" s="3"/>
      <c r="L298" s="4" t="s">
        <v>302</v>
      </c>
      <c r="M298" s="4">
        <v>0</v>
      </c>
      <c r="N298" s="4" t="s">
        <v>104</v>
      </c>
    </row>
    <row r="299" spans="11:14" ht="17.25" thickBot="1">
      <c r="K299" s="3"/>
      <c r="L299" s="4" t="s">
        <v>303</v>
      </c>
      <c r="M299" s="4">
        <v>0</v>
      </c>
      <c r="N299" s="4" t="s">
        <v>104</v>
      </c>
    </row>
    <row r="300" spans="11:14" ht="17.25" thickBot="1">
      <c r="K300" s="3"/>
      <c r="L300" s="4" t="s">
        <v>304</v>
      </c>
      <c r="M300" s="4">
        <v>1043641523</v>
      </c>
      <c r="N300" s="4" t="s">
        <v>104</v>
      </c>
    </row>
    <row r="301" spans="11:14" ht="17.25" thickBot="1">
      <c r="K301" s="3"/>
      <c r="L301" s="4" t="s">
        <v>305</v>
      </c>
      <c r="M301" s="4">
        <v>1057458056</v>
      </c>
      <c r="N301" s="4" t="s">
        <v>104</v>
      </c>
    </row>
    <row r="302" spans="11:14" ht="17.25" thickBot="1">
      <c r="K302" s="3"/>
      <c r="L302" s="4" t="s">
        <v>306</v>
      </c>
      <c r="M302" s="4">
        <v>1041009803</v>
      </c>
      <c r="N302" s="4" t="s">
        <v>104</v>
      </c>
    </row>
  </sheetData>
  <mergeCells count="4">
    <mergeCell ref="P1:S1"/>
    <mergeCell ref="K1:N1"/>
    <mergeCell ref="F1:I1"/>
    <mergeCell ref="B1:D1"/>
  </mergeCells>
  <phoneticPr fontId="3" type="noConversion"/>
  <pageMargins left="0.26" right="0.28000000000000003" top="0.44" bottom="0.31" header="0.31496062992125984" footer="0.2"/>
  <pageSetup paperSize="9" scale="39" fitToHeight="4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02"/>
  <sheetViews>
    <sheetView zoomScale="70" zoomScaleNormal="70" workbookViewId="0">
      <selection activeCell="L38" sqref="L38"/>
    </sheetView>
  </sheetViews>
  <sheetFormatPr defaultRowHeight="16.5"/>
  <cols>
    <col min="1" max="1" width="7.25" customWidth="1"/>
    <col min="4" max="4" width="15" customWidth="1"/>
    <col min="5" max="5" width="4.125" customWidth="1"/>
    <col min="6" max="6" width="7.375" customWidth="1"/>
    <col min="10" max="10" width="3.625" customWidth="1"/>
    <col min="11" max="11" width="7.625" customWidth="1"/>
    <col min="15" max="15" width="3.625" customWidth="1"/>
    <col min="16" max="16" width="7.625" customWidth="1"/>
  </cols>
  <sheetData>
    <row r="1" spans="1:19" ht="17.25" thickBot="1">
      <c r="A1" s="27" t="s">
        <v>308</v>
      </c>
      <c r="B1" s="27"/>
      <c r="C1" s="27"/>
      <c r="D1" s="27"/>
      <c r="F1" t="s">
        <v>309</v>
      </c>
      <c r="K1" t="s">
        <v>316</v>
      </c>
      <c r="P1" t="s">
        <v>262</v>
      </c>
    </row>
    <row r="2" spans="1:19" ht="17.25" thickBot="1">
      <c r="A2" s="1"/>
      <c r="B2" s="2" t="s">
        <v>0</v>
      </c>
      <c r="C2" s="2" t="s">
        <v>1</v>
      </c>
      <c r="D2" s="2" t="s">
        <v>2</v>
      </c>
      <c r="F2" s="1"/>
      <c r="G2" s="2" t="s">
        <v>0</v>
      </c>
      <c r="H2" s="2" t="s">
        <v>1</v>
      </c>
      <c r="I2" s="2" t="s">
        <v>2</v>
      </c>
      <c r="K2" s="1"/>
      <c r="L2" s="2" t="s">
        <v>0</v>
      </c>
      <c r="M2" s="2" t="s">
        <v>1</v>
      </c>
      <c r="N2" s="2" t="s">
        <v>2</v>
      </c>
      <c r="P2" s="1"/>
      <c r="Q2" s="2" t="s">
        <v>0</v>
      </c>
      <c r="R2" s="2" t="s">
        <v>1</v>
      </c>
      <c r="S2" s="2" t="s">
        <v>2</v>
      </c>
    </row>
    <row r="3" spans="1:19" ht="15.75" customHeight="1" thickBot="1">
      <c r="A3" s="3"/>
      <c r="B3" s="4" t="s">
        <v>3</v>
      </c>
      <c r="C3" s="4">
        <v>23119</v>
      </c>
      <c r="D3" s="4" t="s">
        <v>307</v>
      </c>
      <c r="F3" s="3"/>
      <c r="G3" s="4" t="s">
        <v>3</v>
      </c>
      <c r="H3" s="4">
        <v>1020000</v>
      </c>
      <c r="I3" s="4" t="s">
        <v>104</v>
      </c>
      <c r="K3" s="3"/>
      <c r="L3" s="4" t="s">
        <v>3</v>
      </c>
      <c r="M3" s="4">
        <v>1</v>
      </c>
      <c r="N3" s="4" t="s">
        <v>4</v>
      </c>
      <c r="P3" s="3"/>
      <c r="Q3" s="4" t="s">
        <v>3</v>
      </c>
      <c r="R3" s="4">
        <v>1</v>
      </c>
      <c r="S3" s="4" t="s">
        <v>4</v>
      </c>
    </row>
    <row r="4" spans="1:19" ht="15.75" customHeight="1" thickBot="1">
      <c r="A4" s="3"/>
      <c r="B4" s="4" t="s">
        <v>5</v>
      </c>
      <c r="C4" s="4">
        <v>15413</v>
      </c>
      <c r="D4" s="4" t="s">
        <v>307</v>
      </c>
      <c r="F4" s="3"/>
      <c r="G4" s="4" t="s">
        <v>5</v>
      </c>
      <c r="H4" s="4">
        <v>1020000</v>
      </c>
      <c r="I4" s="4" t="s">
        <v>104</v>
      </c>
      <c r="K4" s="3"/>
      <c r="L4" s="4" t="s">
        <v>5</v>
      </c>
      <c r="M4" s="4">
        <v>0</v>
      </c>
      <c r="N4" s="4" t="s">
        <v>4</v>
      </c>
      <c r="P4" s="3"/>
      <c r="Q4" s="4" t="s">
        <v>5</v>
      </c>
      <c r="R4" s="4">
        <v>0</v>
      </c>
      <c r="S4" s="4" t="s">
        <v>4</v>
      </c>
    </row>
    <row r="5" spans="1:19" ht="15.75" customHeight="1" thickBot="1">
      <c r="A5" s="3"/>
      <c r="B5" s="4" t="s">
        <v>6</v>
      </c>
      <c r="C5" s="4">
        <v>15413</v>
      </c>
      <c r="D5" s="4" t="s">
        <v>307</v>
      </c>
      <c r="F5" s="3"/>
      <c r="G5" s="4" t="s">
        <v>6</v>
      </c>
      <c r="H5" s="4">
        <v>1020000</v>
      </c>
      <c r="I5" s="4" t="s">
        <v>104</v>
      </c>
      <c r="K5" s="3"/>
      <c r="L5" s="4" t="s">
        <v>6</v>
      </c>
      <c r="M5" s="4">
        <v>0</v>
      </c>
      <c r="N5" s="4" t="s">
        <v>4</v>
      </c>
      <c r="P5" s="3"/>
      <c r="Q5" s="4" t="s">
        <v>6</v>
      </c>
      <c r="R5" s="4">
        <v>0</v>
      </c>
      <c r="S5" s="4" t="s">
        <v>4</v>
      </c>
    </row>
    <row r="6" spans="1:19" ht="15.75" customHeight="1" thickBot="1">
      <c r="A6" s="3"/>
      <c r="B6" s="4" t="s">
        <v>7</v>
      </c>
      <c r="C6" s="4">
        <v>15413</v>
      </c>
      <c r="D6" s="4" t="s">
        <v>307</v>
      </c>
      <c r="F6" s="3"/>
      <c r="G6" s="4" t="s">
        <v>7</v>
      </c>
      <c r="H6" s="4">
        <v>1020000</v>
      </c>
      <c r="I6" s="4" t="s">
        <v>104</v>
      </c>
      <c r="K6" s="3"/>
      <c r="L6" s="4" t="s">
        <v>7</v>
      </c>
      <c r="M6" s="4">
        <v>0</v>
      </c>
      <c r="N6" s="4" t="s">
        <v>4</v>
      </c>
      <c r="P6" s="3"/>
      <c r="Q6" s="4" t="s">
        <v>7</v>
      </c>
      <c r="R6" s="4">
        <v>0</v>
      </c>
      <c r="S6" s="4" t="s">
        <v>4</v>
      </c>
    </row>
    <row r="7" spans="1:19" ht="15.75" customHeight="1" thickBot="1">
      <c r="A7" s="3"/>
      <c r="B7" s="4" t="s">
        <v>8</v>
      </c>
      <c r="C7" s="4">
        <v>15413</v>
      </c>
      <c r="D7" s="4" t="s">
        <v>307</v>
      </c>
      <c r="F7" s="3"/>
      <c r="G7" s="4" t="s">
        <v>8</v>
      </c>
      <c r="H7" s="4">
        <v>1020000</v>
      </c>
      <c r="I7" s="4" t="s">
        <v>104</v>
      </c>
      <c r="K7" s="3"/>
      <c r="L7" s="4" t="s">
        <v>8</v>
      </c>
      <c r="M7" s="4">
        <v>0</v>
      </c>
      <c r="N7" s="4" t="s">
        <v>4</v>
      </c>
      <c r="P7" s="3"/>
      <c r="Q7" s="4" t="s">
        <v>8</v>
      </c>
      <c r="R7" s="4">
        <v>0</v>
      </c>
      <c r="S7" s="4" t="s">
        <v>4</v>
      </c>
    </row>
    <row r="8" spans="1:19" ht="15.75" customHeight="1" thickBot="1">
      <c r="A8" s="3"/>
      <c r="B8" s="4" t="s">
        <v>9</v>
      </c>
      <c r="C8" s="4">
        <v>15413</v>
      </c>
      <c r="D8" s="4" t="s">
        <v>307</v>
      </c>
      <c r="F8" s="3"/>
      <c r="G8" s="4" t="s">
        <v>9</v>
      </c>
      <c r="H8" s="4">
        <v>1020000</v>
      </c>
      <c r="I8" s="4" t="s">
        <v>104</v>
      </c>
      <c r="K8" s="3"/>
      <c r="L8" s="4" t="s">
        <v>9</v>
      </c>
      <c r="M8" s="4">
        <v>0</v>
      </c>
      <c r="N8" s="4" t="s">
        <v>4</v>
      </c>
      <c r="P8" s="3"/>
      <c r="Q8" s="4" t="s">
        <v>9</v>
      </c>
      <c r="R8" s="4">
        <v>0</v>
      </c>
      <c r="S8" s="4" t="s">
        <v>4</v>
      </c>
    </row>
    <row r="9" spans="1:19" ht="15.75" customHeight="1" thickBot="1">
      <c r="A9" s="3"/>
      <c r="B9" s="4" t="s">
        <v>10</v>
      </c>
      <c r="C9" s="4">
        <v>15413</v>
      </c>
      <c r="D9" s="4" t="s">
        <v>307</v>
      </c>
      <c r="F9" s="3"/>
      <c r="G9" s="4" t="s">
        <v>10</v>
      </c>
      <c r="H9" s="4">
        <v>1020000</v>
      </c>
      <c r="I9" s="4" t="s">
        <v>104</v>
      </c>
      <c r="K9" s="3"/>
      <c r="L9" s="4" t="s">
        <v>10</v>
      </c>
      <c r="M9" s="4">
        <v>0</v>
      </c>
      <c r="N9" s="4" t="s">
        <v>4</v>
      </c>
      <c r="P9" s="3"/>
      <c r="Q9" s="4" t="s">
        <v>10</v>
      </c>
      <c r="R9" s="4">
        <v>-3.3329002599999998E-2</v>
      </c>
      <c r="S9" s="4" t="s">
        <v>4</v>
      </c>
    </row>
    <row r="10" spans="1:19" ht="15.75" customHeight="1" thickBot="1">
      <c r="A10" s="3"/>
      <c r="B10" s="4" t="s">
        <v>11</v>
      </c>
      <c r="C10" s="4">
        <v>15413</v>
      </c>
      <c r="D10" s="4" t="s">
        <v>307</v>
      </c>
      <c r="F10" s="3"/>
      <c r="G10" s="4" t="s">
        <v>11</v>
      </c>
      <c r="H10" s="4">
        <v>1020000</v>
      </c>
      <c r="I10" s="4" t="s">
        <v>104</v>
      </c>
      <c r="K10" s="3"/>
      <c r="L10" s="4" t="s">
        <v>11</v>
      </c>
      <c r="M10" s="4">
        <v>0</v>
      </c>
      <c r="N10" s="4" t="s">
        <v>4</v>
      </c>
      <c r="P10" s="3"/>
      <c r="Q10" s="4" t="s">
        <v>11</v>
      </c>
      <c r="R10" s="4">
        <v>0</v>
      </c>
      <c r="S10" s="4" t="s">
        <v>4</v>
      </c>
    </row>
    <row r="11" spans="1:19" ht="15.75" customHeight="1" thickBot="1">
      <c r="A11" s="3"/>
      <c r="B11" s="4" t="s">
        <v>12</v>
      </c>
      <c r="C11" s="4">
        <v>30826</v>
      </c>
      <c r="D11" s="4" t="s">
        <v>307</v>
      </c>
      <c r="F11" s="3"/>
      <c r="G11" s="4" t="s">
        <v>12</v>
      </c>
      <c r="H11" s="4">
        <v>1020000</v>
      </c>
      <c r="I11" s="4" t="s">
        <v>104</v>
      </c>
      <c r="K11" s="3"/>
      <c r="L11" s="4" t="s">
        <v>12</v>
      </c>
      <c r="M11" s="4">
        <v>0</v>
      </c>
      <c r="N11" s="4" t="s">
        <v>4</v>
      </c>
      <c r="P11" s="3"/>
      <c r="Q11" s="4" t="s">
        <v>12</v>
      </c>
      <c r="R11" s="4">
        <v>1.33341951E-2</v>
      </c>
      <c r="S11" s="4" t="s">
        <v>4</v>
      </c>
    </row>
    <row r="12" spans="1:19" ht="15.75" customHeight="1" thickBot="1">
      <c r="A12" s="3"/>
      <c r="B12" s="4" t="s">
        <v>13</v>
      </c>
      <c r="C12" s="4">
        <v>15413</v>
      </c>
      <c r="D12" s="4" t="s">
        <v>307</v>
      </c>
      <c r="F12" s="3"/>
      <c r="G12" s="4" t="s">
        <v>13</v>
      </c>
      <c r="H12" s="4">
        <v>1020000</v>
      </c>
      <c r="I12" s="4" t="s">
        <v>104</v>
      </c>
      <c r="K12" s="3"/>
      <c r="L12" s="4" t="s">
        <v>13</v>
      </c>
      <c r="M12" s="4">
        <v>0</v>
      </c>
      <c r="N12" s="4" t="s">
        <v>4</v>
      </c>
      <c r="P12" s="3"/>
      <c r="Q12" s="4" t="s">
        <v>13</v>
      </c>
      <c r="R12" s="4">
        <v>1.33341951E-2</v>
      </c>
      <c r="S12" s="4" t="s">
        <v>4</v>
      </c>
    </row>
    <row r="13" spans="1:19" ht="15.75" customHeight="1" thickBot="1">
      <c r="A13" s="3"/>
      <c r="B13" s="4" t="s">
        <v>14</v>
      </c>
      <c r="C13" s="4">
        <v>16954</v>
      </c>
      <c r="D13" s="4" t="s">
        <v>307</v>
      </c>
      <c r="F13" s="3"/>
      <c r="G13" s="4" t="s">
        <v>14</v>
      </c>
      <c r="H13" s="4">
        <v>1020000</v>
      </c>
      <c r="I13" s="4" t="s">
        <v>104</v>
      </c>
      <c r="K13" s="3"/>
      <c r="L13" s="4" t="s">
        <v>14</v>
      </c>
      <c r="M13" s="4">
        <v>0</v>
      </c>
      <c r="N13" s="4" t="s">
        <v>4</v>
      </c>
      <c r="P13" s="3"/>
      <c r="Q13" s="4" t="s">
        <v>14</v>
      </c>
      <c r="R13" s="4">
        <v>-1.33125698E-2</v>
      </c>
      <c r="S13" s="4" t="s">
        <v>4</v>
      </c>
    </row>
    <row r="14" spans="1:19" ht="15.75" customHeight="1" thickBot="1">
      <c r="A14" s="3"/>
      <c r="B14" s="4" t="s">
        <v>15</v>
      </c>
      <c r="C14" s="4">
        <v>50862</v>
      </c>
      <c r="D14" s="4" t="s">
        <v>307</v>
      </c>
      <c r="F14" s="3"/>
      <c r="G14" s="4" t="s">
        <v>15</v>
      </c>
      <c r="H14" s="4">
        <v>1020000</v>
      </c>
      <c r="I14" s="4" t="s">
        <v>104</v>
      </c>
      <c r="K14" s="3"/>
      <c r="L14" s="4" t="s">
        <v>15</v>
      </c>
      <c r="M14" s="4">
        <v>0</v>
      </c>
      <c r="N14" s="4" t="s">
        <v>4</v>
      </c>
      <c r="P14" s="3"/>
      <c r="Q14" s="4" t="s">
        <v>15</v>
      </c>
      <c r="R14" s="4">
        <v>-0.126651078</v>
      </c>
      <c r="S14" s="4" t="s">
        <v>4</v>
      </c>
    </row>
    <row r="15" spans="1:19" ht="15.75" customHeight="1" thickBot="1">
      <c r="A15" s="3"/>
      <c r="B15" s="4" t="s">
        <v>16</v>
      </c>
      <c r="C15" s="4">
        <v>16954</v>
      </c>
      <c r="D15" s="4" t="s">
        <v>307</v>
      </c>
      <c r="F15" s="3"/>
      <c r="G15" s="4" t="s">
        <v>16</v>
      </c>
      <c r="H15" s="4">
        <v>1020000</v>
      </c>
      <c r="I15" s="4" t="s">
        <v>104</v>
      </c>
      <c r="K15" s="3"/>
      <c r="L15" s="4" t="s">
        <v>16</v>
      </c>
      <c r="M15" s="4">
        <v>0</v>
      </c>
      <c r="N15" s="4" t="s">
        <v>4</v>
      </c>
      <c r="P15" s="3"/>
      <c r="Q15" s="4" t="s">
        <v>16</v>
      </c>
      <c r="R15" s="4">
        <v>6.6649350300000002E-3</v>
      </c>
      <c r="S15" s="4" t="s">
        <v>4</v>
      </c>
    </row>
    <row r="16" spans="1:19" ht="15.75" customHeight="1" thickBot="1">
      <c r="A16" s="3"/>
      <c r="B16" s="4" t="s">
        <v>17</v>
      </c>
      <c r="C16" s="4">
        <v>16954</v>
      </c>
      <c r="D16" s="4" t="s">
        <v>307</v>
      </c>
      <c r="F16" s="3"/>
      <c r="G16" s="4" t="s">
        <v>17</v>
      </c>
      <c r="H16" s="4">
        <v>1030000</v>
      </c>
      <c r="I16" s="4" t="s">
        <v>104</v>
      </c>
      <c r="K16" s="3"/>
      <c r="L16" s="4" t="s">
        <v>17</v>
      </c>
      <c r="M16" s="4">
        <v>0</v>
      </c>
      <c r="N16" s="4" t="s">
        <v>4</v>
      </c>
      <c r="P16" s="3"/>
      <c r="Q16" s="4" t="s">
        <v>17</v>
      </c>
      <c r="R16" s="4">
        <v>6.6692601000000002E-3</v>
      </c>
      <c r="S16" s="4" t="s">
        <v>4</v>
      </c>
    </row>
    <row r="17" spans="1:19" ht="15.75" customHeight="1" thickBot="1">
      <c r="A17" s="3"/>
      <c r="B17" s="4" t="s">
        <v>18</v>
      </c>
      <c r="C17" s="4">
        <v>16954</v>
      </c>
      <c r="D17" s="4" t="s">
        <v>307</v>
      </c>
      <c r="F17" s="3"/>
      <c r="G17" s="4" t="s">
        <v>18</v>
      </c>
      <c r="H17" s="4">
        <v>1030000</v>
      </c>
      <c r="I17" s="4" t="s">
        <v>104</v>
      </c>
      <c r="K17" s="3"/>
      <c r="L17" s="4" t="s">
        <v>18</v>
      </c>
      <c r="M17" s="4">
        <v>0</v>
      </c>
      <c r="N17" s="4" t="s">
        <v>4</v>
      </c>
      <c r="P17" s="3"/>
      <c r="Q17" s="4" t="s">
        <v>18</v>
      </c>
      <c r="R17" s="4">
        <v>-3.3329002599999998E-2</v>
      </c>
      <c r="S17" s="4" t="s">
        <v>4</v>
      </c>
    </row>
    <row r="18" spans="1:19" ht="15.75" customHeight="1" thickBot="1">
      <c r="A18" s="3"/>
      <c r="B18" s="4" t="s">
        <v>19</v>
      </c>
      <c r="C18" s="4">
        <v>33908</v>
      </c>
      <c r="D18" s="4" t="s">
        <v>307</v>
      </c>
      <c r="F18" s="3"/>
      <c r="G18" s="4" t="s">
        <v>19</v>
      </c>
      <c r="H18" s="4">
        <v>1030000</v>
      </c>
      <c r="I18" s="4" t="s">
        <v>104</v>
      </c>
      <c r="K18" s="3"/>
      <c r="L18" s="4" t="s">
        <v>19</v>
      </c>
      <c r="M18" s="4">
        <v>0</v>
      </c>
      <c r="N18" s="4" t="s">
        <v>4</v>
      </c>
      <c r="P18" s="3"/>
      <c r="Q18" s="4" t="s">
        <v>19</v>
      </c>
      <c r="R18" s="4">
        <v>0</v>
      </c>
      <c r="S18" s="4" t="s">
        <v>4</v>
      </c>
    </row>
    <row r="19" spans="1:19" ht="15.75" customHeight="1" thickBot="1">
      <c r="A19" s="3"/>
      <c r="B19" s="4" t="s">
        <v>20</v>
      </c>
      <c r="C19" s="4">
        <v>16954</v>
      </c>
      <c r="D19" s="4" t="s">
        <v>307</v>
      </c>
      <c r="F19" s="3"/>
      <c r="G19" s="4" t="s">
        <v>20</v>
      </c>
      <c r="H19" s="4">
        <v>1030000</v>
      </c>
      <c r="I19" s="4" t="s">
        <v>104</v>
      </c>
      <c r="K19" s="3"/>
      <c r="L19" s="4" t="s">
        <v>20</v>
      </c>
      <c r="M19" s="4">
        <v>0</v>
      </c>
      <c r="N19" s="4" t="s">
        <v>4</v>
      </c>
      <c r="P19" s="3"/>
      <c r="Q19" s="4" t="s">
        <v>20</v>
      </c>
      <c r="R19" s="4">
        <v>-3.3329002599999998E-2</v>
      </c>
      <c r="S19" s="4" t="s">
        <v>4</v>
      </c>
    </row>
    <row r="20" spans="1:19" ht="15.75" customHeight="1" thickBot="1">
      <c r="A20" s="3"/>
      <c r="B20" s="4" t="s">
        <v>21</v>
      </c>
      <c r="C20" s="4">
        <v>18495</v>
      </c>
      <c r="D20" s="4" t="s">
        <v>307</v>
      </c>
      <c r="F20" s="3"/>
      <c r="G20" s="4" t="s">
        <v>21</v>
      </c>
      <c r="H20" s="4">
        <v>1030000</v>
      </c>
      <c r="I20" s="4" t="s">
        <v>104</v>
      </c>
      <c r="K20" s="3"/>
      <c r="L20" s="4" t="s">
        <v>21</v>
      </c>
      <c r="M20" s="4">
        <v>0</v>
      </c>
      <c r="N20" s="4" t="s">
        <v>4</v>
      </c>
      <c r="P20" s="3"/>
      <c r="Q20" s="4" t="s">
        <v>21</v>
      </c>
      <c r="R20" s="4">
        <v>0</v>
      </c>
      <c r="S20" s="4" t="s">
        <v>4</v>
      </c>
    </row>
    <row r="21" spans="1:19" ht="15.75" customHeight="1" thickBot="1">
      <c r="A21" s="3"/>
      <c r="B21" s="4" t="s">
        <v>22</v>
      </c>
      <c r="C21" s="4">
        <v>18495</v>
      </c>
      <c r="D21" s="4" t="s">
        <v>307</v>
      </c>
      <c r="F21" s="3"/>
      <c r="G21" s="4" t="s">
        <v>22</v>
      </c>
      <c r="H21" s="4">
        <v>1030000</v>
      </c>
      <c r="I21" s="4" t="s">
        <v>104</v>
      </c>
      <c r="K21" s="3"/>
      <c r="L21" s="4" t="s">
        <v>22</v>
      </c>
      <c r="M21" s="4">
        <v>0</v>
      </c>
      <c r="N21" s="4" t="s">
        <v>4</v>
      </c>
      <c r="P21" s="3"/>
      <c r="Q21" s="4" t="s">
        <v>22</v>
      </c>
      <c r="R21" s="4">
        <v>1.33298701E-2</v>
      </c>
      <c r="S21" s="4" t="s">
        <v>4</v>
      </c>
    </row>
    <row r="22" spans="1:19" ht="15.75" customHeight="1" thickBot="1">
      <c r="A22" s="3"/>
      <c r="B22" s="4" t="s">
        <v>23</v>
      </c>
      <c r="C22" s="4">
        <v>18495</v>
      </c>
      <c r="D22" s="4" t="s">
        <v>307</v>
      </c>
      <c r="F22" s="3"/>
      <c r="G22" s="4" t="s">
        <v>23</v>
      </c>
      <c r="H22" s="4">
        <v>1030000</v>
      </c>
      <c r="I22" s="4" t="s">
        <v>104</v>
      </c>
      <c r="K22" s="3"/>
      <c r="L22" s="4" t="s">
        <v>23</v>
      </c>
      <c r="M22" s="4">
        <v>0</v>
      </c>
      <c r="N22" s="4" t="s">
        <v>4</v>
      </c>
      <c r="P22" s="3"/>
      <c r="Q22" s="4" t="s">
        <v>23</v>
      </c>
      <c r="R22" s="4">
        <v>-3.3329002599999998E-2</v>
      </c>
      <c r="S22" s="4" t="s">
        <v>4</v>
      </c>
    </row>
    <row r="23" spans="1:19" ht="15.75" customHeight="1" thickBot="1">
      <c r="A23" s="3"/>
      <c r="B23" s="4" t="s">
        <v>24</v>
      </c>
      <c r="C23" s="4">
        <v>18495</v>
      </c>
      <c r="D23" s="4" t="s">
        <v>307</v>
      </c>
      <c r="F23" s="3"/>
      <c r="G23" s="4" t="s">
        <v>24</v>
      </c>
      <c r="H23" s="4">
        <v>1030000</v>
      </c>
      <c r="I23" s="4" t="s">
        <v>104</v>
      </c>
      <c r="K23" s="3"/>
      <c r="L23" s="4" t="s">
        <v>24</v>
      </c>
      <c r="M23" s="4">
        <v>0</v>
      </c>
      <c r="N23" s="4" t="s">
        <v>4</v>
      </c>
      <c r="P23" s="3"/>
      <c r="Q23" s="4" t="s">
        <v>24</v>
      </c>
      <c r="R23" s="4">
        <v>-4.66718562E-2</v>
      </c>
      <c r="S23" s="4" t="s">
        <v>4</v>
      </c>
    </row>
    <row r="24" spans="1:19" ht="15.75" customHeight="1" thickBot="1">
      <c r="A24" s="3"/>
      <c r="B24" s="4" t="s">
        <v>25</v>
      </c>
      <c r="C24" s="4">
        <v>18495</v>
      </c>
      <c r="D24" s="4" t="s">
        <v>307</v>
      </c>
      <c r="F24" s="3"/>
      <c r="G24" s="4" t="s">
        <v>25</v>
      </c>
      <c r="H24" s="4">
        <v>1030000</v>
      </c>
      <c r="I24" s="4" t="s">
        <v>104</v>
      </c>
      <c r="K24" s="3"/>
      <c r="L24" s="4" t="s">
        <v>25</v>
      </c>
      <c r="M24" s="4">
        <v>0</v>
      </c>
      <c r="N24" s="4" t="s">
        <v>4</v>
      </c>
      <c r="P24" s="3"/>
      <c r="Q24" s="4" t="s">
        <v>25</v>
      </c>
      <c r="R24" s="4">
        <v>-6.6701255700000003E-2</v>
      </c>
      <c r="S24" s="4" t="s">
        <v>4</v>
      </c>
    </row>
    <row r="25" spans="1:19" ht="15.75" customHeight="1" thickBot="1">
      <c r="A25" s="3"/>
      <c r="B25" s="4" t="s">
        <v>26</v>
      </c>
      <c r="C25" s="4">
        <v>18495</v>
      </c>
      <c r="D25" s="4" t="s">
        <v>307</v>
      </c>
      <c r="F25" s="3"/>
      <c r="G25" s="4" t="s">
        <v>26</v>
      </c>
      <c r="H25" s="4">
        <v>1030000</v>
      </c>
      <c r="I25" s="4" t="s">
        <v>104</v>
      </c>
      <c r="K25" s="3"/>
      <c r="L25" s="4" t="s">
        <v>26</v>
      </c>
      <c r="M25" s="4">
        <v>0</v>
      </c>
      <c r="N25" s="4" t="s">
        <v>4</v>
      </c>
      <c r="P25" s="3"/>
      <c r="Q25" s="4" t="s">
        <v>26</v>
      </c>
      <c r="R25" s="4">
        <v>2.6659740099999999E-2</v>
      </c>
      <c r="S25" s="4" t="s">
        <v>4</v>
      </c>
    </row>
    <row r="26" spans="1:19" ht="15.75" customHeight="1" thickBot="1">
      <c r="A26" s="3"/>
      <c r="B26" s="4" t="s">
        <v>27</v>
      </c>
      <c r="C26" s="4">
        <v>18495</v>
      </c>
      <c r="D26" s="4" t="s">
        <v>307</v>
      </c>
      <c r="F26" s="3"/>
      <c r="G26" s="4" t="s">
        <v>27</v>
      </c>
      <c r="H26" s="4">
        <v>1030000</v>
      </c>
      <c r="I26" s="4" t="s">
        <v>104</v>
      </c>
      <c r="K26" s="3"/>
      <c r="L26" s="4" t="s">
        <v>27</v>
      </c>
      <c r="M26" s="4">
        <v>0</v>
      </c>
      <c r="N26" s="4" t="s">
        <v>4</v>
      </c>
      <c r="P26" s="3"/>
      <c r="Q26" s="4" t="s">
        <v>27</v>
      </c>
      <c r="R26" s="4">
        <v>0</v>
      </c>
      <c r="S26" s="4" t="s">
        <v>4</v>
      </c>
    </row>
    <row r="27" spans="1:19" ht="15.75" customHeight="1" thickBot="1">
      <c r="A27" s="3"/>
      <c r="B27" s="4" t="s">
        <v>28</v>
      </c>
      <c r="C27" s="4">
        <v>36990</v>
      </c>
      <c r="D27" s="4" t="s">
        <v>307</v>
      </c>
      <c r="F27" s="3"/>
      <c r="G27" s="4" t="s">
        <v>28</v>
      </c>
      <c r="H27" s="4">
        <v>1030000</v>
      </c>
      <c r="I27" s="4" t="s">
        <v>104</v>
      </c>
      <c r="K27" s="3"/>
      <c r="L27" s="4" t="s">
        <v>28</v>
      </c>
      <c r="M27" s="4">
        <v>0</v>
      </c>
      <c r="N27" s="4" t="s">
        <v>4</v>
      </c>
      <c r="P27" s="3"/>
      <c r="Q27" s="4" t="s">
        <v>28</v>
      </c>
      <c r="R27" s="4">
        <v>-3.3350627899999999E-2</v>
      </c>
      <c r="S27" s="4" t="s">
        <v>4</v>
      </c>
    </row>
    <row r="28" spans="1:19" ht="15.75" customHeight="1" thickBot="1">
      <c r="A28" s="3"/>
      <c r="B28" s="4" t="s">
        <v>29</v>
      </c>
      <c r="C28" s="4">
        <v>18495</v>
      </c>
      <c r="D28" s="4" t="s">
        <v>307</v>
      </c>
      <c r="F28" s="3"/>
      <c r="G28" s="4" t="s">
        <v>29</v>
      </c>
      <c r="H28" s="4">
        <v>1030000</v>
      </c>
      <c r="I28" s="4" t="s">
        <v>104</v>
      </c>
      <c r="K28" s="3"/>
      <c r="L28" s="4" t="s">
        <v>29</v>
      </c>
      <c r="M28" s="4">
        <v>0</v>
      </c>
      <c r="N28" s="4" t="s">
        <v>4</v>
      </c>
      <c r="P28" s="3"/>
      <c r="Q28" s="4" t="s">
        <v>29</v>
      </c>
      <c r="R28" s="4">
        <v>0</v>
      </c>
      <c r="S28" s="4" t="s">
        <v>4</v>
      </c>
    </row>
    <row r="29" spans="1:19" ht="15.75" customHeight="1" thickBot="1">
      <c r="A29" s="3"/>
      <c r="B29" s="4" t="s">
        <v>30</v>
      </c>
      <c r="C29" s="4">
        <v>20036</v>
      </c>
      <c r="D29" s="4" t="s">
        <v>307</v>
      </c>
      <c r="F29" s="3"/>
      <c r="G29" s="4" t="s">
        <v>30</v>
      </c>
      <c r="H29" s="4">
        <v>1030000</v>
      </c>
      <c r="I29" s="4" t="s">
        <v>104</v>
      </c>
      <c r="K29" s="3"/>
      <c r="L29" s="4" t="s">
        <v>30</v>
      </c>
      <c r="M29" s="4">
        <v>0</v>
      </c>
      <c r="N29" s="4" t="s">
        <v>4</v>
      </c>
      <c r="P29" s="3"/>
      <c r="Q29" s="4" t="s">
        <v>30</v>
      </c>
      <c r="R29" s="4">
        <v>0</v>
      </c>
      <c r="S29" s="4" t="s">
        <v>4</v>
      </c>
    </row>
    <row r="30" spans="1:19" ht="15.75" customHeight="1" thickBot="1">
      <c r="A30" s="3"/>
      <c r="B30" s="4" t="s">
        <v>31</v>
      </c>
      <c r="C30" s="4">
        <v>80144</v>
      </c>
      <c r="D30" s="4" t="s">
        <v>307</v>
      </c>
      <c r="F30" s="3"/>
      <c r="G30" s="4" t="s">
        <v>31</v>
      </c>
      <c r="H30" s="4">
        <v>1030000</v>
      </c>
      <c r="I30" s="4" t="s">
        <v>104</v>
      </c>
      <c r="K30" s="3"/>
      <c r="L30" s="4" t="s">
        <v>31</v>
      </c>
      <c r="M30" s="4">
        <v>0</v>
      </c>
      <c r="N30" s="4" t="s">
        <v>4</v>
      </c>
      <c r="P30" s="3"/>
      <c r="Q30" s="4" t="s">
        <v>31</v>
      </c>
      <c r="R30" s="4">
        <v>0</v>
      </c>
      <c r="S30" s="4" t="s">
        <v>4</v>
      </c>
    </row>
    <row r="31" spans="1:19" ht="15.75" customHeight="1" thickBot="1">
      <c r="A31" s="3"/>
      <c r="B31" s="4" t="s">
        <v>32</v>
      </c>
      <c r="C31" s="4">
        <v>20036</v>
      </c>
      <c r="D31" s="4" t="s">
        <v>307</v>
      </c>
      <c r="F31" s="3"/>
      <c r="G31" s="4" t="s">
        <v>32</v>
      </c>
      <c r="H31" s="4">
        <v>1030000</v>
      </c>
      <c r="I31" s="4" t="s">
        <v>104</v>
      </c>
      <c r="K31" s="3"/>
      <c r="L31" s="4" t="s">
        <v>32</v>
      </c>
      <c r="M31" s="4">
        <v>0</v>
      </c>
      <c r="N31" s="4" t="s">
        <v>4</v>
      </c>
      <c r="P31" s="3"/>
      <c r="Q31" s="4" t="s">
        <v>32</v>
      </c>
      <c r="R31" s="4">
        <v>-2.6659740099999999E-2</v>
      </c>
      <c r="S31" s="4" t="s">
        <v>4</v>
      </c>
    </row>
    <row r="32" spans="1:19" ht="15.75" customHeight="1" thickBot="1">
      <c r="A32" s="3"/>
      <c r="B32" s="4" t="s">
        <v>33</v>
      </c>
      <c r="C32" s="4">
        <v>20036</v>
      </c>
      <c r="D32" s="4" t="s">
        <v>307</v>
      </c>
      <c r="F32" s="3"/>
      <c r="G32" s="4" t="s">
        <v>33</v>
      </c>
      <c r="H32" s="4">
        <v>1030000</v>
      </c>
      <c r="I32" s="4" t="s">
        <v>104</v>
      </c>
      <c r="K32" s="3"/>
      <c r="L32" s="4" t="s">
        <v>33</v>
      </c>
      <c r="M32" s="4">
        <v>0.222222224</v>
      </c>
      <c r="N32" s="4" t="s">
        <v>4</v>
      </c>
      <c r="P32" s="3"/>
      <c r="Q32" s="4" t="s">
        <v>33</v>
      </c>
      <c r="R32" s="4">
        <v>-5.9988740800000002E-2</v>
      </c>
      <c r="S32" s="4" t="s">
        <v>4</v>
      </c>
    </row>
    <row r="33" spans="1:19" ht="15.75" customHeight="1" thickBot="1">
      <c r="A33" s="3"/>
      <c r="B33" s="4" t="s">
        <v>34</v>
      </c>
      <c r="C33" s="4">
        <v>20036</v>
      </c>
      <c r="D33" s="4" t="s">
        <v>307</v>
      </c>
      <c r="F33" s="3"/>
      <c r="G33" s="4" t="s">
        <v>34</v>
      </c>
      <c r="H33" s="4">
        <v>1030000</v>
      </c>
      <c r="I33" s="4" t="s">
        <v>104</v>
      </c>
      <c r="K33" s="3"/>
      <c r="L33" s="4" t="s">
        <v>34</v>
      </c>
      <c r="M33" s="4">
        <v>0.44444444799999999</v>
      </c>
      <c r="N33" s="4" t="s">
        <v>4</v>
      </c>
      <c r="P33" s="3"/>
      <c r="Q33" s="4" t="s">
        <v>34</v>
      </c>
      <c r="R33" s="4">
        <v>-1.9986154499999999E-2</v>
      </c>
      <c r="S33" s="4" t="s">
        <v>4</v>
      </c>
    </row>
    <row r="34" spans="1:19" ht="15.75" customHeight="1" thickBot="1">
      <c r="A34" s="3"/>
      <c r="B34" s="4" t="s">
        <v>35</v>
      </c>
      <c r="C34" s="4">
        <v>40072</v>
      </c>
      <c r="D34" s="4" t="s">
        <v>307</v>
      </c>
      <c r="F34" s="3"/>
      <c r="G34" s="4" t="s">
        <v>35</v>
      </c>
      <c r="H34" s="4">
        <v>1030000</v>
      </c>
      <c r="I34" s="4" t="s">
        <v>104</v>
      </c>
      <c r="K34" s="3"/>
      <c r="L34" s="4" t="s">
        <v>35</v>
      </c>
      <c r="M34" s="4">
        <v>0.222222224</v>
      </c>
      <c r="N34" s="4" t="s">
        <v>4</v>
      </c>
      <c r="P34" s="3"/>
      <c r="Q34" s="4" t="s">
        <v>35</v>
      </c>
      <c r="R34" s="4">
        <v>-5.9993069599999997E-2</v>
      </c>
      <c r="S34" s="4" t="s">
        <v>4</v>
      </c>
    </row>
    <row r="35" spans="1:19" ht="15.75" customHeight="1" thickBot="1">
      <c r="A35" s="3"/>
      <c r="B35" s="4" t="s">
        <v>36</v>
      </c>
      <c r="C35" s="4">
        <v>21578</v>
      </c>
      <c r="D35" s="4" t="s">
        <v>307</v>
      </c>
      <c r="F35" s="3"/>
      <c r="G35" s="4" t="s">
        <v>36</v>
      </c>
      <c r="H35" s="4">
        <v>1030000</v>
      </c>
      <c r="I35" s="4" t="s">
        <v>104</v>
      </c>
      <c r="K35" s="3"/>
      <c r="L35" s="4" t="s">
        <v>36</v>
      </c>
      <c r="M35" s="4">
        <v>0</v>
      </c>
      <c r="N35" s="4" t="s">
        <v>4</v>
      </c>
      <c r="P35" s="3"/>
      <c r="Q35" s="4" t="s">
        <v>36</v>
      </c>
      <c r="R35" s="4">
        <v>1.33385202E-2</v>
      </c>
      <c r="S35" s="4" t="s">
        <v>4</v>
      </c>
    </row>
    <row r="36" spans="1:19" ht="15.75" customHeight="1" thickBot="1">
      <c r="A36" s="3"/>
      <c r="B36" s="4" t="s">
        <v>37</v>
      </c>
      <c r="C36" s="4">
        <v>21578</v>
      </c>
      <c r="D36" s="4" t="s">
        <v>307</v>
      </c>
      <c r="F36" s="3"/>
      <c r="G36" s="4" t="s">
        <v>37</v>
      </c>
      <c r="H36" s="4">
        <v>1030000</v>
      </c>
      <c r="I36" s="4" t="s">
        <v>104</v>
      </c>
      <c r="K36" s="3"/>
      <c r="L36" s="4" t="s">
        <v>37</v>
      </c>
      <c r="M36" s="4">
        <v>0</v>
      </c>
      <c r="N36" s="4" t="s">
        <v>4</v>
      </c>
      <c r="P36" s="3"/>
      <c r="Q36" s="4" t="s">
        <v>37</v>
      </c>
      <c r="R36" s="4">
        <v>6.6649350300000002E-3</v>
      </c>
      <c r="S36" s="4" t="s">
        <v>4</v>
      </c>
    </row>
    <row r="37" spans="1:19" ht="15.75" customHeight="1" thickBot="1">
      <c r="A37" s="3"/>
      <c r="B37" s="4" t="s">
        <v>38</v>
      </c>
      <c r="C37" s="4">
        <v>21578</v>
      </c>
      <c r="D37" s="4" t="s">
        <v>307</v>
      </c>
      <c r="F37" s="3"/>
      <c r="G37" s="4" t="s">
        <v>38</v>
      </c>
      <c r="H37" s="4">
        <v>1030000</v>
      </c>
      <c r="I37" s="4" t="s">
        <v>104</v>
      </c>
      <c r="K37" s="3"/>
      <c r="L37" s="4" t="s">
        <v>38</v>
      </c>
      <c r="M37" s="4">
        <v>0</v>
      </c>
      <c r="N37" s="4" t="s">
        <v>4</v>
      </c>
      <c r="P37" s="3"/>
      <c r="Q37" s="4" t="s">
        <v>38</v>
      </c>
      <c r="R37" s="4">
        <v>-3.3329002599999998E-2</v>
      </c>
      <c r="S37" s="4" t="s">
        <v>4</v>
      </c>
    </row>
    <row r="38" spans="1:19" ht="15.75" customHeight="1" thickBot="1">
      <c r="A38" s="3"/>
      <c r="B38" s="4" t="s">
        <v>39</v>
      </c>
      <c r="C38" s="4">
        <v>21578</v>
      </c>
      <c r="D38" s="4" t="s">
        <v>307</v>
      </c>
      <c r="F38" s="3"/>
      <c r="G38" s="4" t="s">
        <v>39</v>
      </c>
      <c r="H38" s="4">
        <v>1030000</v>
      </c>
      <c r="I38" s="4" t="s">
        <v>104</v>
      </c>
      <c r="K38" s="3"/>
      <c r="L38" s="4" t="s">
        <v>39</v>
      </c>
      <c r="M38" s="4">
        <v>0</v>
      </c>
      <c r="N38" s="4" t="s">
        <v>4</v>
      </c>
      <c r="P38" s="3"/>
      <c r="Q38" s="4" t="s">
        <v>39</v>
      </c>
      <c r="R38" s="4">
        <v>0</v>
      </c>
      <c r="S38" s="4" t="s">
        <v>4</v>
      </c>
    </row>
    <row r="39" spans="1:19" ht="15.75" customHeight="1" thickBot="1">
      <c r="A39" s="3"/>
      <c r="B39" s="4" t="s">
        <v>40</v>
      </c>
      <c r="C39" s="4">
        <v>43156</v>
      </c>
      <c r="D39" s="4" t="s">
        <v>307</v>
      </c>
      <c r="F39" s="3"/>
      <c r="G39" s="4" t="s">
        <v>40</v>
      </c>
      <c r="H39" s="4">
        <v>1030000</v>
      </c>
      <c r="I39" s="4" t="s">
        <v>104</v>
      </c>
      <c r="K39" s="3"/>
      <c r="L39" s="4" t="s">
        <v>40</v>
      </c>
      <c r="M39" s="4">
        <v>0</v>
      </c>
      <c r="N39" s="4" t="s">
        <v>4</v>
      </c>
      <c r="P39" s="3"/>
      <c r="Q39" s="4" t="s">
        <v>40</v>
      </c>
      <c r="R39" s="4">
        <v>-3.3350627899999999E-2</v>
      </c>
      <c r="S39" s="4" t="s">
        <v>4</v>
      </c>
    </row>
    <row r="40" spans="1:19" ht="15.75" customHeight="1" thickBot="1">
      <c r="A40" s="3"/>
      <c r="B40" s="4" t="s">
        <v>41</v>
      </c>
      <c r="C40" s="4">
        <v>21578</v>
      </c>
      <c r="D40" s="4" t="s">
        <v>307</v>
      </c>
      <c r="F40" s="3"/>
      <c r="G40" s="4" t="s">
        <v>41</v>
      </c>
      <c r="H40" s="4">
        <v>1030000</v>
      </c>
      <c r="I40" s="4" t="s">
        <v>104</v>
      </c>
      <c r="K40" s="3"/>
      <c r="L40" s="4" t="s">
        <v>41</v>
      </c>
      <c r="M40" s="4">
        <v>0</v>
      </c>
      <c r="N40" s="4" t="s">
        <v>4</v>
      </c>
      <c r="P40" s="3"/>
      <c r="Q40" s="4" t="s">
        <v>41</v>
      </c>
      <c r="R40" s="4">
        <v>0</v>
      </c>
      <c r="S40" s="4" t="s">
        <v>4</v>
      </c>
    </row>
    <row r="41" spans="1:19" ht="15.75" customHeight="1" thickBot="1">
      <c r="A41" s="3"/>
      <c r="B41" s="4" t="s">
        <v>42</v>
      </c>
      <c r="C41" s="4">
        <v>21578</v>
      </c>
      <c r="D41" s="4" t="s">
        <v>307</v>
      </c>
      <c r="F41" s="3"/>
      <c r="G41" s="4" t="s">
        <v>42</v>
      </c>
      <c r="H41" s="4">
        <v>1030000</v>
      </c>
      <c r="I41" s="4" t="s">
        <v>104</v>
      </c>
      <c r="K41" s="3"/>
      <c r="L41" s="4" t="s">
        <v>42</v>
      </c>
      <c r="M41" s="4">
        <v>0</v>
      </c>
      <c r="N41" s="4" t="s">
        <v>4</v>
      </c>
      <c r="P41" s="3"/>
      <c r="Q41" s="4" t="s">
        <v>42</v>
      </c>
      <c r="R41" s="4">
        <v>6.6649350300000002E-3</v>
      </c>
      <c r="S41" s="4" t="s">
        <v>4</v>
      </c>
    </row>
    <row r="42" spans="1:19" ht="15.75" customHeight="1" thickBot="1">
      <c r="A42" s="3"/>
      <c r="B42" s="4" t="s">
        <v>43</v>
      </c>
      <c r="C42" s="4">
        <v>21578</v>
      </c>
      <c r="D42" s="4" t="s">
        <v>307</v>
      </c>
      <c r="F42" s="3"/>
      <c r="G42" s="4" t="s">
        <v>43</v>
      </c>
      <c r="H42" s="4">
        <v>1030000</v>
      </c>
      <c r="I42" s="4" t="s">
        <v>104</v>
      </c>
      <c r="K42" s="3"/>
      <c r="L42" s="4" t="s">
        <v>43</v>
      </c>
      <c r="M42" s="4">
        <v>0</v>
      </c>
      <c r="N42" s="4" t="s">
        <v>4</v>
      </c>
      <c r="P42" s="3"/>
      <c r="Q42" s="4" t="s">
        <v>43</v>
      </c>
      <c r="R42" s="4">
        <v>-3.3350627899999999E-2</v>
      </c>
      <c r="S42" s="4" t="s">
        <v>4</v>
      </c>
    </row>
    <row r="43" spans="1:19" ht="15.75" customHeight="1" thickBot="1">
      <c r="A43" s="3"/>
      <c r="B43" s="4" t="s">
        <v>44</v>
      </c>
      <c r="C43" s="4">
        <v>21578</v>
      </c>
      <c r="D43" s="4" t="s">
        <v>307</v>
      </c>
      <c r="F43" s="3"/>
      <c r="G43" s="4" t="s">
        <v>44</v>
      </c>
      <c r="H43" s="4">
        <v>1030000</v>
      </c>
      <c r="I43" s="4" t="s">
        <v>104</v>
      </c>
      <c r="K43" s="3"/>
      <c r="L43" s="4" t="s">
        <v>44</v>
      </c>
      <c r="M43" s="4">
        <v>0</v>
      </c>
      <c r="N43" s="4" t="s">
        <v>4</v>
      </c>
      <c r="P43" s="3"/>
      <c r="Q43" s="4" t="s">
        <v>44</v>
      </c>
      <c r="R43" s="4">
        <v>-6.0053627900000003E-2</v>
      </c>
      <c r="S43" s="4" t="s">
        <v>4</v>
      </c>
    </row>
    <row r="44" spans="1:19" ht="15.75" customHeight="1" thickBot="1">
      <c r="A44" s="3"/>
      <c r="B44" s="4" t="s">
        <v>45</v>
      </c>
      <c r="C44" s="4">
        <v>23119</v>
      </c>
      <c r="D44" s="4" t="s">
        <v>307</v>
      </c>
      <c r="F44" s="3"/>
      <c r="G44" s="4" t="s">
        <v>45</v>
      </c>
      <c r="H44" s="4">
        <v>1030000</v>
      </c>
      <c r="I44" s="4" t="s">
        <v>104</v>
      </c>
      <c r="K44" s="3"/>
      <c r="L44" s="4" t="s">
        <v>45</v>
      </c>
      <c r="M44" s="4">
        <v>0</v>
      </c>
      <c r="N44" s="4" t="s">
        <v>4</v>
      </c>
      <c r="P44" s="3"/>
      <c r="Q44" s="4" t="s">
        <v>45</v>
      </c>
      <c r="R44" s="4">
        <v>-5.9988740800000002E-2</v>
      </c>
      <c r="S44" s="4" t="s">
        <v>4</v>
      </c>
    </row>
    <row r="45" spans="1:19" ht="15.75" customHeight="1" thickBot="1">
      <c r="A45" s="3"/>
      <c r="B45" s="4" t="s">
        <v>46</v>
      </c>
      <c r="C45" s="4">
        <v>23119</v>
      </c>
      <c r="D45" s="4" t="s">
        <v>307</v>
      </c>
      <c r="F45" s="3"/>
      <c r="G45" s="4" t="s">
        <v>46</v>
      </c>
      <c r="H45" s="4">
        <v>1030000</v>
      </c>
      <c r="I45" s="4" t="s">
        <v>104</v>
      </c>
      <c r="K45" s="3"/>
      <c r="L45" s="4" t="s">
        <v>46</v>
      </c>
      <c r="M45" s="4">
        <v>0</v>
      </c>
      <c r="N45" s="4" t="s">
        <v>4</v>
      </c>
      <c r="P45" s="3"/>
      <c r="Q45" s="4" t="s">
        <v>46</v>
      </c>
      <c r="R45" s="4">
        <v>2.6659740099999999E-2</v>
      </c>
      <c r="S45" s="4" t="s">
        <v>4</v>
      </c>
    </row>
    <row r="46" spans="1:19" ht="15.75" customHeight="1" thickBot="1">
      <c r="A46" s="3"/>
      <c r="B46" s="4" t="s">
        <v>47</v>
      </c>
      <c r="C46" s="4">
        <v>23119</v>
      </c>
      <c r="D46" s="4" t="s">
        <v>307</v>
      </c>
      <c r="F46" s="3"/>
      <c r="G46" s="4" t="s">
        <v>47</v>
      </c>
      <c r="H46" s="4">
        <v>1040000</v>
      </c>
      <c r="I46" s="4" t="s">
        <v>104</v>
      </c>
      <c r="K46" s="3"/>
      <c r="L46" s="4" t="s">
        <v>47</v>
      </c>
      <c r="M46" s="4">
        <v>0</v>
      </c>
      <c r="N46" s="4" t="s">
        <v>4</v>
      </c>
      <c r="P46" s="3"/>
      <c r="Q46" s="4" t="s">
        <v>47</v>
      </c>
      <c r="R46" s="4">
        <v>0</v>
      </c>
      <c r="S46" s="4" t="s">
        <v>4</v>
      </c>
    </row>
    <row r="47" spans="1:19" ht="15.75" customHeight="1" thickBot="1">
      <c r="A47" s="3"/>
      <c r="B47" s="4" t="s">
        <v>48</v>
      </c>
      <c r="C47" s="4">
        <v>23119</v>
      </c>
      <c r="D47" s="4" t="s">
        <v>307</v>
      </c>
      <c r="F47" s="3"/>
      <c r="G47" s="4" t="s">
        <v>48</v>
      </c>
      <c r="H47" s="4">
        <v>1040000</v>
      </c>
      <c r="I47" s="4" t="s">
        <v>104</v>
      </c>
      <c r="K47" s="3"/>
      <c r="L47" s="4" t="s">
        <v>48</v>
      </c>
      <c r="M47" s="4">
        <v>0</v>
      </c>
      <c r="N47" s="4" t="s">
        <v>4</v>
      </c>
      <c r="P47" s="3"/>
      <c r="Q47" s="4" t="s">
        <v>48</v>
      </c>
      <c r="R47" s="4">
        <v>-3.3329002599999998E-2</v>
      </c>
      <c r="S47" s="4" t="s">
        <v>4</v>
      </c>
    </row>
    <row r="48" spans="1:19" ht="15.75" customHeight="1" thickBot="1">
      <c r="A48" s="3"/>
      <c r="B48" s="4" t="s">
        <v>49</v>
      </c>
      <c r="C48" s="4">
        <v>23119</v>
      </c>
      <c r="D48" s="4" t="s">
        <v>307</v>
      </c>
      <c r="F48" s="3"/>
      <c r="G48" s="4" t="s">
        <v>49</v>
      </c>
      <c r="H48" s="4">
        <v>1040000</v>
      </c>
      <c r="I48" s="4" t="s">
        <v>104</v>
      </c>
      <c r="K48" s="3"/>
      <c r="L48" s="4" t="s">
        <v>49</v>
      </c>
      <c r="M48" s="4">
        <v>0</v>
      </c>
      <c r="N48" s="4" t="s">
        <v>4</v>
      </c>
      <c r="P48" s="3"/>
      <c r="Q48" s="4" t="s">
        <v>49</v>
      </c>
      <c r="R48" s="4">
        <v>0</v>
      </c>
      <c r="S48" s="4" t="s">
        <v>4</v>
      </c>
    </row>
    <row r="49" spans="1:19" ht="15.75" customHeight="1" thickBot="1">
      <c r="A49" s="3"/>
      <c r="B49" s="4" t="s">
        <v>50</v>
      </c>
      <c r="C49" s="4">
        <v>23119</v>
      </c>
      <c r="D49" s="4" t="s">
        <v>307</v>
      </c>
      <c r="F49" s="3"/>
      <c r="G49" s="4" t="s">
        <v>50</v>
      </c>
      <c r="H49" s="4">
        <v>1040000</v>
      </c>
      <c r="I49" s="4" t="s">
        <v>104</v>
      </c>
      <c r="K49" s="3"/>
      <c r="L49" s="4" t="s">
        <v>50</v>
      </c>
      <c r="M49" s="4">
        <v>0</v>
      </c>
      <c r="N49" s="4" t="s">
        <v>4</v>
      </c>
      <c r="P49" s="3"/>
      <c r="Q49" s="4" t="s">
        <v>50</v>
      </c>
      <c r="R49" s="4">
        <v>-3.3329002599999998E-2</v>
      </c>
      <c r="S49" s="4" t="s">
        <v>4</v>
      </c>
    </row>
    <row r="50" spans="1:19" ht="15.75" customHeight="1" thickBot="1">
      <c r="A50" s="3"/>
      <c r="B50" s="4" t="s">
        <v>51</v>
      </c>
      <c r="C50" s="4">
        <v>23119</v>
      </c>
      <c r="D50" s="4" t="s">
        <v>307</v>
      </c>
      <c r="F50" s="3"/>
      <c r="G50" s="4" t="s">
        <v>51</v>
      </c>
      <c r="H50" s="4">
        <v>1040000</v>
      </c>
      <c r="I50" s="4" t="s">
        <v>104</v>
      </c>
      <c r="K50" s="3"/>
      <c r="L50" s="4" t="s">
        <v>51</v>
      </c>
      <c r="M50" s="4">
        <v>0</v>
      </c>
      <c r="N50" s="4" t="s">
        <v>4</v>
      </c>
      <c r="P50" s="3"/>
      <c r="Q50" s="4" t="s">
        <v>51</v>
      </c>
      <c r="R50" s="4">
        <v>0</v>
      </c>
      <c r="S50" s="4" t="s">
        <v>4</v>
      </c>
    </row>
    <row r="51" spans="1:19" ht="15.75" customHeight="1" thickBot="1">
      <c r="A51" s="3"/>
      <c r="B51" s="4" t="s">
        <v>52</v>
      </c>
      <c r="C51" s="4">
        <v>46238</v>
      </c>
      <c r="D51" s="4" t="s">
        <v>307</v>
      </c>
      <c r="F51" s="3"/>
      <c r="G51" s="4" t="s">
        <v>52</v>
      </c>
      <c r="H51" s="4">
        <v>1040000</v>
      </c>
      <c r="I51" s="4" t="s">
        <v>104</v>
      </c>
      <c r="K51" s="3"/>
      <c r="L51" s="4" t="s">
        <v>52</v>
      </c>
      <c r="M51" s="4">
        <v>0</v>
      </c>
      <c r="N51" s="4" t="s">
        <v>4</v>
      </c>
      <c r="P51" s="3"/>
      <c r="Q51" s="4" t="s">
        <v>52</v>
      </c>
      <c r="R51" s="4">
        <v>-2.66640652E-2</v>
      </c>
      <c r="S51" s="4" t="s">
        <v>4</v>
      </c>
    </row>
    <row r="52" spans="1:19" ht="15.75" customHeight="1" thickBot="1">
      <c r="A52" s="3"/>
      <c r="B52" s="4" t="s">
        <v>53</v>
      </c>
      <c r="C52" s="4">
        <v>23119</v>
      </c>
      <c r="D52" s="4" t="s">
        <v>307</v>
      </c>
      <c r="F52" s="3"/>
      <c r="G52" s="4" t="s">
        <v>53</v>
      </c>
      <c r="H52" s="4">
        <v>1040000</v>
      </c>
      <c r="I52" s="4" t="s">
        <v>104</v>
      </c>
      <c r="K52" s="3"/>
      <c r="L52" s="4" t="s">
        <v>53</v>
      </c>
      <c r="M52" s="4">
        <v>0</v>
      </c>
      <c r="N52" s="4" t="s">
        <v>4</v>
      </c>
      <c r="P52" s="3"/>
      <c r="Q52" s="4" t="s">
        <v>53</v>
      </c>
      <c r="R52" s="4">
        <v>-3.3329002599999998E-2</v>
      </c>
      <c r="S52" s="4" t="s">
        <v>4</v>
      </c>
    </row>
    <row r="53" spans="1:19" ht="15.75" customHeight="1" thickBot="1">
      <c r="A53" s="3"/>
      <c r="B53" s="4" t="s">
        <v>54</v>
      </c>
      <c r="C53" s="4">
        <v>30826</v>
      </c>
      <c r="D53" s="4" t="s">
        <v>307</v>
      </c>
      <c r="F53" s="3"/>
      <c r="G53" s="4" t="s">
        <v>54</v>
      </c>
      <c r="H53" s="4">
        <v>1040000</v>
      </c>
      <c r="I53" s="4" t="s">
        <v>104</v>
      </c>
      <c r="K53" s="3"/>
      <c r="L53" s="4" t="s">
        <v>54</v>
      </c>
      <c r="M53" s="4">
        <v>0</v>
      </c>
      <c r="N53" s="4" t="s">
        <v>4</v>
      </c>
      <c r="P53" s="3"/>
      <c r="Q53" s="4" t="s">
        <v>54</v>
      </c>
      <c r="R53" s="4">
        <v>-6.6519598499999999E-3</v>
      </c>
      <c r="S53" s="4" t="s">
        <v>4</v>
      </c>
    </row>
    <row r="54" spans="1:19" ht="15.75" customHeight="1" thickBot="1">
      <c r="A54" s="3"/>
      <c r="B54" s="4" t="s">
        <v>55</v>
      </c>
      <c r="C54" s="4">
        <v>30826</v>
      </c>
      <c r="D54" s="4" t="s">
        <v>307</v>
      </c>
      <c r="F54" s="3"/>
      <c r="G54" s="4" t="s">
        <v>55</v>
      </c>
      <c r="H54" s="4">
        <v>1040000</v>
      </c>
      <c r="I54" s="4" t="s">
        <v>104</v>
      </c>
      <c r="K54" s="3"/>
      <c r="L54" s="4" t="s">
        <v>55</v>
      </c>
      <c r="M54" s="4">
        <v>0</v>
      </c>
      <c r="N54" s="4" t="s">
        <v>4</v>
      </c>
      <c r="P54" s="3"/>
      <c r="Q54" s="4" t="s">
        <v>55</v>
      </c>
      <c r="R54" s="4">
        <v>-5.3323809100000001E-2</v>
      </c>
      <c r="S54" s="4" t="s">
        <v>4</v>
      </c>
    </row>
    <row r="55" spans="1:19" ht="15.75" customHeight="1" thickBot="1">
      <c r="A55" s="3"/>
      <c r="B55" s="4" t="s">
        <v>56</v>
      </c>
      <c r="C55" s="4">
        <v>15413</v>
      </c>
      <c r="D55" s="4" t="s">
        <v>307</v>
      </c>
      <c r="F55" s="3"/>
      <c r="G55" s="4" t="s">
        <v>56</v>
      </c>
      <c r="H55" s="4">
        <v>1040000</v>
      </c>
      <c r="I55" s="4" t="s">
        <v>104</v>
      </c>
      <c r="K55" s="3"/>
      <c r="L55" s="4" t="s">
        <v>56</v>
      </c>
      <c r="M55" s="4">
        <v>0</v>
      </c>
      <c r="N55" s="4" t="s">
        <v>4</v>
      </c>
      <c r="P55" s="3"/>
      <c r="Q55" s="4" t="s">
        <v>56</v>
      </c>
      <c r="R55" s="4">
        <v>2.6668390300000001E-2</v>
      </c>
      <c r="S55" s="4" t="s">
        <v>4</v>
      </c>
    </row>
    <row r="56" spans="1:19" ht="15.75" customHeight="1" thickBot="1">
      <c r="A56" s="3"/>
      <c r="B56" s="4" t="s">
        <v>57</v>
      </c>
      <c r="C56" s="4">
        <v>15413</v>
      </c>
      <c r="D56" s="4" t="s">
        <v>307</v>
      </c>
      <c r="F56" s="3"/>
      <c r="G56" s="4" t="s">
        <v>57</v>
      </c>
      <c r="H56" s="4">
        <v>1040000</v>
      </c>
      <c r="I56" s="4" t="s">
        <v>104</v>
      </c>
      <c r="K56" s="3"/>
      <c r="L56" s="4" t="s">
        <v>57</v>
      </c>
      <c r="M56" s="4">
        <v>0</v>
      </c>
      <c r="N56" s="4" t="s">
        <v>4</v>
      </c>
      <c r="P56" s="3"/>
      <c r="Q56" s="4" t="s">
        <v>57</v>
      </c>
      <c r="R56" s="4">
        <v>-3.3329002599999998E-2</v>
      </c>
      <c r="S56" s="4" t="s">
        <v>4</v>
      </c>
    </row>
    <row r="57" spans="1:19" ht="15.75" customHeight="1" thickBot="1">
      <c r="A57" s="3"/>
      <c r="B57" s="4" t="s">
        <v>58</v>
      </c>
      <c r="C57" s="4">
        <v>30826</v>
      </c>
      <c r="D57" s="4" t="s">
        <v>307</v>
      </c>
      <c r="F57" s="3"/>
      <c r="G57" s="4" t="s">
        <v>58</v>
      </c>
      <c r="H57" s="4">
        <v>1040000</v>
      </c>
      <c r="I57" s="4" t="s">
        <v>104</v>
      </c>
      <c r="K57" s="3"/>
      <c r="L57" s="4" t="s">
        <v>58</v>
      </c>
      <c r="M57" s="4">
        <v>0</v>
      </c>
      <c r="N57" s="4" t="s">
        <v>4</v>
      </c>
      <c r="P57" s="3"/>
      <c r="Q57" s="4" t="s">
        <v>58</v>
      </c>
      <c r="R57" s="4">
        <v>-3.3329002599999998E-2</v>
      </c>
      <c r="S57" s="4" t="s">
        <v>4</v>
      </c>
    </row>
    <row r="58" spans="1:19" ht="15.75" customHeight="1" thickBot="1">
      <c r="A58" s="3"/>
      <c r="B58" s="4" t="s">
        <v>59</v>
      </c>
      <c r="C58" s="4">
        <v>15413</v>
      </c>
      <c r="D58" s="4" t="s">
        <v>307</v>
      </c>
      <c r="F58" s="3"/>
      <c r="G58" s="4" t="s">
        <v>59</v>
      </c>
      <c r="H58" s="4">
        <v>1040000</v>
      </c>
      <c r="I58" s="4" t="s">
        <v>104</v>
      </c>
      <c r="K58" s="3"/>
      <c r="L58" s="4" t="s">
        <v>59</v>
      </c>
      <c r="M58" s="4">
        <v>0</v>
      </c>
      <c r="N58" s="4" t="s">
        <v>4</v>
      </c>
      <c r="P58" s="3"/>
      <c r="Q58" s="4" t="s">
        <v>59</v>
      </c>
      <c r="R58" s="4">
        <v>0</v>
      </c>
      <c r="S58" s="4" t="s">
        <v>4</v>
      </c>
    </row>
    <row r="59" spans="1:19" ht="15.75" customHeight="1" thickBot="1">
      <c r="A59" s="3"/>
      <c r="B59" s="4" t="s">
        <v>60</v>
      </c>
      <c r="C59" s="4">
        <v>15413</v>
      </c>
      <c r="D59" s="4" t="s">
        <v>307</v>
      </c>
      <c r="F59" s="3"/>
      <c r="G59" s="4" t="s">
        <v>60</v>
      </c>
      <c r="H59" s="4">
        <v>1040000</v>
      </c>
      <c r="I59" s="4" t="s">
        <v>104</v>
      </c>
      <c r="K59" s="3"/>
      <c r="L59" s="4" t="s">
        <v>60</v>
      </c>
      <c r="M59" s="4">
        <v>0</v>
      </c>
      <c r="N59" s="4" t="s">
        <v>4</v>
      </c>
      <c r="P59" s="3"/>
      <c r="Q59" s="4" t="s">
        <v>60</v>
      </c>
      <c r="R59" s="4">
        <v>0</v>
      </c>
      <c r="S59" s="4" t="s">
        <v>4</v>
      </c>
    </row>
    <row r="60" spans="1:19" ht="15.75" customHeight="1" thickBot="1">
      <c r="A60" s="3"/>
      <c r="B60" s="4" t="s">
        <v>61</v>
      </c>
      <c r="C60" s="4">
        <v>16954</v>
      </c>
      <c r="D60" s="4" t="s">
        <v>307</v>
      </c>
      <c r="F60" s="3"/>
      <c r="G60" s="4" t="s">
        <v>61</v>
      </c>
      <c r="H60" s="4">
        <v>1040000</v>
      </c>
      <c r="I60" s="4" t="s">
        <v>104</v>
      </c>
      <c r="K60" s="3"/>
      <c r="L60" s="4" t="s">
        <v>61</v>
      </c>
      <c r="M60" s="4">
        <v>0</v>
      </c>
      <c r="N60" s="4" t="s">
        <v>4</v>
      </c>
      <c r="P60" s="3"/>
      <c r="Q60" s="4" t="s">
        <v>61</v>
      </c>
      <c r="R60" s="4">
        <v>0.16666662700000001</v>
      </c>
      <c r="S60" s="4" t="s">
        <v>4</v>
      </c>
    </row>
    <row r="61" spans="1:19" ht="15.75" customHeight="1" thickBot="1">
      <c r="A61" s="3"/>
      <c r="B61" s="4" t="s">
        <v>62</v>
      </c>
      <c r="C61" s="4">
        <v>16954</v>
      </c>
      <c r="D61" s="4" t="s">
        <v>307</v>
      </c>
      <c r="F61" s="3"/>
      <c r="G61" s="4" t="s">
        <v>62</v>
      </c>
      <c r="H61" s="4">
        <v>1040000</v>
      </c>
      <c r="I61" s="4" t="s">
        <v>104</v>
      </c>
      <c r="K61" s="3"/>
      <c r="L61" s="4" t="s">
        <v>62</v>
      </c>
      <c r="M61" s="4">
        <v>0</v>
      </c>
      <c r="N61" s="4" t="s">
        <v>4</v>
      </c>
      <c r="P61" s="3"/>
      <c r="Q61" s="4" t="s">
        <v>62</v>
      </c>
      <c r="R61" s="4">
        <v>1.33298701E-2</v>
      </c>
      <c r="S61" s="4" t="s">
        <v>4</v>
      </c>
    </row>
    <row r="62" spans="1:19" ht="15.75" customHeight="1" thickBot="1">
      <c r="A62" s="3"/>
      <c r="B62" s="4" t="s">
        <v>63</v>
      </c>
      <c r="C62" s="4">
        <v>33908</v>
      </c>
      <c r="D62" s="4" t="s">
        <v>307</v>
      </c>
      <c r="F62" s="3"/>
      <c r="G62" s="4" t="s">
        <v>63</v>
      </c>
      <c r="H62" s="4">
        <v>1040000</v>
      </c>
      <c r="I62" s="4" t="s">
        <v>104</v>
      </c>
      <c r="K62" s="3"/>
      <c r="L62" s="4" t="s">
        <v>63</v>
      </c>
      <c r="M62" s="4">
        <v>0.44444444799999999</v>
      </c>
      <c r="N62" s="4" t="s">
        <v>4</v>
      </c>
      <c r="P62" s="3"/>
      <c r="Q62" s="4" t="s">
        <v>63</v>
      </c>
      <c r="R62" s="4">
        <v>0.16666662700000001</v>
      </c>
      <c r="S62" s="4" t="s">
        <v>4</v>
      </c>
    </row>
    <row r="63" spans="1:19" ht="15.75" customHeight="1" thickBot="1">
      <c r="A63" s="3"/>
      <c r="B63" s="4" t="s">
        <v>64</v>
      </c>
      <c r="C63" s="4">
        <v>16954</v>
      </c>
      <c r="D63" s="4" t="s">
        <v>307</v>
      </c>
      <c r="F63" s="3"/>
      <c r="G63" s="4" t="s">
        <v>64</v>
      </c>
      <c r="H63" s="4">
        <v>1040000</v>
      </c>
      <c r="I63" s="4" t="s">
        <v>104</v>
      </c>
      <c r="K63" s="3"/>
      <c r="L63" s="4" t="s">
        <v>64</v>
      </c>
      <c r="M63" s="4">
        <v>0</v>
      </c>
      <c r="N63" s="4" t="s">
        <v>4</v>
      </c>
      <c r="P63" s="3"/>
      <c r="Q63" s="4" t="s">
        <v>64</v>
      </c>
      <c r="R63" s="4">
        <v>7.3340244600000007E-2</v>
      </c>
      <c r="S63" s="4" t="s">
        <v>4</v>
      </c>
    </row>
    <row r="64" spans="1:19" ht="15.75" customHeight="1" thickBot="1">
      <c r="A64" s="3"/>
      <c r="B64" s="4" t="s">
        <v>65</v>
      </c>
      <c r="C64" s="4">
        <v>16954</v>
      </c>
      <c r="D64" s="4" t="s">
        <v>307</v>
      </c>
      <c r="F64" s="3"/>
      <c r="G64" s="4" t="s">
        <v>65</v>
      </c>
      <c r="H64" s="4">
        <v>1040000</v>
      </c>
      <c r="I64" s="4" t="s">
        <v>104</v>
      </c>
      <c r="K64" s="3"/>
      <c r="L64" s="4" t="s">
        <v>65</v>
      </c>
      <c r="M64" s="4">
        <v>0.333333343</v>
      </c>
      <c r="N64" s="4" t="s">
        <v>4</v>
      </c>
      <c r="P64" s="3"/>
      <c r="Q64" s="4" t="s">
        <v>65</v>
      </c>
      <c r="R64" s="4">
        <v>0.180005148</v>
      </c>
      <c r="S64" s="4" t="s">
        <v>4</v>
      </c>
    </row>
    <row r="65" spans="1:19" ht="15.75" customHeight="1" thickBot="1">
      <c r="A65" s="3"/>
      <c r="B65" s="4" t="s">
        <v>66</v>
      </c>
      <c r="C65" s="4">
        <v>16954</v>
      </c>
      <c r="D65" s="4" t="s">
        <v>307</v>
      </c>
      <c r="F65" s="3"/>
      <c r="G65" s="4" t="s">
        <v>66</v>
      </c>
      <c r="H65" s="4">
        <v>1040000</v>
      </c>
      <c r="I65" s="4" t="s">
        <v>104</v>
      </c>
      <c r="K65" s="3"/>
      <c r="L65" s="4" t="s">
        <v>66</v>
      </c>
      <c r="M65" s="4">
        <v>0</v>
      </c>
      <c r="N65" s="4" t="s">
        <v>4</v>
      </c>
      <c r="P65" s="3"/>
      <c r="Q65" s="4" t="s">
        <v>66</v>
      </c>
      <c r="R65" s="4">
        <v>2.6659740099999999E-2</v>
      </c>
      <c r="S65" s="4" t="s">
        <v>4</v>
      </c>
    </row>
    <row r="66" spans="1:19" ht="15.75" customHeight="1" thickBot="1">
      <c r="A66" s="3"/>
      <c r="B66" s="4" t="s">
        <v>67</v>
      </c>
      <c r="C66" s="4">
        <v>16954</v>
      </c>
      <c r="D66" s="4" t="s">
        <v>307</v>
      </c>
      <c r="F66" s="3"/>
      <c r="G66" s="4" t="s">
        <v>67</v>
      </c>
      <c r="H66" s="4">
        <v>1040000</v>
      </c>
      <c r="I66" s="4" t="s">
        <v>104</v>
      </c>
      <c r="K66" s="3"/>
      <c r="L66" s="4" t="s">
        <v>67</v>
      </c>
      <c r="M66" s="4">
        <v>0</v>
      </c>
      <c r="N66" s="4" t="s">
        <v>4</v>
      </c>
      <c r="P66" s="3"/>
      <c r="Q66" s="4" t="s">
        <v>67</v>
      </c>
      <c r="R66" s="4">
        <v>0</v>
      </c>
      <c r="S66" s="4" t="s">
        <v>4</v>
      </c>
    </row>
    <row r="67" spans="1:19" ht="15.75" customHeight="1" thickBot="1">
      <c r="A67" s="3"/>
      <c r="B67" s="4" t="s">
        <v>68</v>
      </c>
      <c r="C67" s="4">
        <v>16954</v>
      </c>
      <c r="D67" s="4" t="s">
        <v>307</v>
      </c>
      <c r="F67" s="3"/>
      <c r="G67" s="4" t="s">
        <v>68</v>
      </c>
      <c r="H67" s="4">
        <v>1040000</v>
      </c>
      <c r="I67" s="4" t="s">
        <v>104</v>
      </c>
      <c r="K67" s="3"/>
      <c r="L67" s="4" t="s">
        <v>68</v>
      </c>
      <c r="M67" s="4">
        <v>0</v>
      </c>
      <c r="N67" s="4" t="s">
        <v>4</v>
      </c>
      <c r="P67" s="3"/>
      <c r="Q67" s="4" t="s">
        <v>68</v>
      </c>
      <c r="R67" s="4">
        <v>0.173331559</v>
      </c>
      <c r="S67" s="4" t="s">
        <v>4</v>
      </c>
    </row>
    <row r="68" spans="1:19" ht="15.75" customHeight="1" thickBot="1">
      <c r="A68" s="3"/>
      <c r="B68" s="4" t="s">
        <v>69</v>
      </c>
      <c r="C68" s="4">
        <v>16954</v>
      </c>
      <c r="D68" s="4" t="s">
        <v>307</v>
      </c>
      <c r="F68" s="3"/>
      <c r="G68" s="4" t="s">
        <v>69</v>
      </c>
      <c r="H68" s="4">
        <v>1040000</v>
      </c>
      <c r="I68" s="4" t="s">
        <v>104</v>
      </c>
      <c r="K68" s="3"/>
      <c r="L68" s="4" t="s">
        <v>69</v>
      </c>
      <c r="M68" s="4">
        <v>0</v>
      </c>
      <c r="N68" s="4" t="s">
        <v>4</v>
      </c>
      <c r="P68" s="3"/>
      <c r="Q68" s="4" t="s">
        <v>69</v>
      </c>
      <c r="R68" s="4">
        <v>0</v>
      </c>
      <c r="S68" s="4" t="s">
        <v>4</v>
      </c>
    </row>
    <row r="69" spans="1:19" ht="15.75" customHeight="1" thickBot="1">
      <c r="A69" s="3"/>
      <c r="B69" s="4" t="s">
        <v>70</v>
      </c>
      <c r="C69" s="4">
        <v>18495</v>
      </c>
      <c r="D69" s="4" t="s">
        <v>307</v>
      </c>
      <c r="F69" s="3"/>
      <c r="G69" s="4" t="s">
        <v>70</v>
      </c>
      <c r="H69" s="4">
        <v>1040000</v>
      </c>
      <c r="I69" s="4" t="s">
        <v>104</v>
      </c>
      <c r="K69" s="3"/>
      <c r="L69" s="4" t="s">
        <v>70</v>
      </c>
      <c r="M69" s="4">
        <v>0</v>
      </c>
      <c r="N69" s="4" t="s">
        <v>4</v>
      </c>
      <c r="P69" s="3"/>
      <c r="Q69" s="4" t="s">
        <v>70</v>
      </c>
      <c r="R69" s="4">
        <v>0</v>
      </c>
      <c r="S69" s="4" t="s">
        <v>4</v>
      </c>
    </row>
    <row r="70" spans="1:19" ht="15.75" customHeight="1" thickBot="1">
      <c r="A70" s="3"/>
      <c r="B70" s="4" t="s">
        <v>71</v>
      </c>
      <c r="C70" s="4">
        <v>18495</v>
      </c>
      <c r="D70" s="4" t="s">
        <v>307</v>
      </c>
      <c r="F70" s="3"/>
      <c r="G70" s="4" t="s">
        <v>71</v>
      </c>
      <c r="H70" s="4">
        <v>1040000</v>
      </c>
      <c r="I70" s="4" t="s">
        <v>104</v>
      </c>
      <c r="K70" s="3"/>
      <c r="L70" s="4" t="s">
        <v>71</v>
      </c>
      <c r="M70" s="4">
        <v>0</v>
      </c>
      <c r="N70" s="4" t="s">
        <v>4</v>
      </c>
      <c r="P70" s="3"/>
      <c r="Q70" s="4" t="s">
        <v>71</v>
      </c>
      <c r="R70" s="4">
        <v>0</v>
      </c>
      <c r="S70" s="4" t="s">
        <v>4</v>
      </c>
    </row>
    <row r="71" spans="1:19" ht="15.75" customHeight="1" thickBot="1">
      <c r="A71" s="3"/>
      <c r="B71" s="4" t="s">
        <v>72</v>
      </c>
      <c r="C71" s="4">
        <v>18495</v>
      </c>
      <c r="D71" s="4" t="s">
        <v>307</v>
      </c>
      <c r="F71" s="3"/>
      <c r="G71" s="4" t="s">
        <v>72</v>
      </c>
      <c r="H71" s="4">
        <v>1040000</v>
      </c>
      <c r="I71" s="4" t="s">
        <v>104</v>
      </c>
      <c r="K71" s="3"/>
      <c r="L71" s="4" t="s">
        <v>72</v>
      </c>
      <c r="M71" s="4">
        <v>0</v>
      </c>
      <c r="N71" s="4" t="s">
        <v>4</v>
      </c>
      <c r="P71" s="3"/>
      <c r="Q71" s="4" t="s">
        <v>72</v>
      </c>
      <c r="R71" s="4">
        <v>-1.9994804599999999E-2</v>
      </c>
      <c r="S71" s="4" t="s">
        <v>4</v>
      </c>
    </row>
    <row r="72" spans="1:19" ht="15.75" customHeight="1" thickBot="1">
      <c r="A72" s="3"/>
      <c r="B72" s="4" t="s">
        <v>73</v>
      </c>
      <c r="C72" s="4">
        <v>18495</v>
      </c>
      <c r="D72" s="4" t="s">
        <v>307</v>
      </c>
      <c r="F72" s="3"/>
      <c r="G72" s="4" t="s">
        <v>73</v>
      </c>
      <c r="H72" s="4">
        <v>1040000</v>
      </c>
      <c r="I72" s="4" t="s">
        <v>104</v>
      </c>
      <c r="K72" s="3"/>
      <c r="L72" s="4" t="s">
        <v>73</v>
      </c>
      <c r="M72" s="4">
        <v>0</v>
      </c>
      <c r="N72" s="4" t="s">
        <v>4</v>
      </c>
      <c r="P72" s="3"/>
      <c r="Q72" s="4" t="s">
        <v>73</v>
      </c>
      <c r="R72" s="4">
        <v>-3.3329002599999998E-2</v>
      </c>
      <c r="S72" s="4" t="s">
        <v>4</v>
      </c>
    </row>
    <row r="73" spans="1:19" ht="15.75" customHeight="1" thickBot="1">
      <c r="A73" s="3"/>
      <c r="B73" s="4" t="s">
        <v>74</v>
      </c>
      <c r="C73" s="4">
        <v>18495</v>
      </c>
      <c r="D73" s="4" t="s">
        <v>307</v>
      </c>
      <c r="F73" s="3"/>
      <c r="G73" s="4" t="s">
        <v>74</v>
      </c>
      <c r="H73" s="4">
        <v>1040000</v>
      </c>
      <c r="I73" s="4" t="s">
        <v>104</v>
      </c>
      <c r="K73" s="3"/>
      <c r="L73" s="4" t="s">
        <v>74</v>
      </c>
      <c r="M73" s="4">
        <v>0</v>
      </c>
      <c r="N73" s="4" t="s">
        <v>4</v>
      </c>
      <c r="P73" s="3"/>
      <c r="Q73" s="4" t="s">
        <v>74</v>
      </c>
      <c r="R73" s="4">
        <v>-6.6519598499999999E-3</v>
      </c>
      <c r="S73" s="4" t="s">
        <v>4</v>
      </c>
    </row>
    <row r="74" spans="1:19" ht="15.75" customHeight="1" thickBot="1">
      <c r="A74" s="3"/>
      <c r="B74" s="4" t="s">
        <v>75</v>
      </c>
      <c r="C74" s="4">
        <v>18495</v>
      </c>
      <c r="D74" s="4" t="s">
        <v>307</v>
      </c>
      <c r="F74" s="3"/>
      <c r="G74" s="4" t="s">
        <v>75</v>
      </c>
      <c r="H74" s="4">
        <v>1040000</v>
      </c>
      <c r="I74" s="4" t="s">
        <v>104</v>
      </c>
      <c r="K74" s="3"/>
      <c r="L74" s="4" t="s">
        <v>75</v>
      </c>
      <c r="M74" s="4">
        <v>0</v>
      </c>
      <c r="N74" s="4" t="s">
        <v>4</v>
      </c>
      <c r="P74" s="3"/>
      <c r="Q74" s="4" t="s">
        <v>75</v>
      </c>
      <c r="R74" s="4">
        <v>-5.3323809100000001E-2</v>
      </c>
      <c r="S74" s="4" t="s">
        <v>4</v>
      </c>
    </row>
    <row r="75" spans="1:19" ht="15.75" customHeight="1" thickBot="1">
      <c r="A75" s="3"/>
      <c r="B75" s="4" t="s">
        <v>76</v>
      </c>
      <c r="C75" s="4">
        <v>18495</v>
      </c>
      <c r="D75" s="4" t="s">
        <v>307</v>
      </c>
      <c r="F75" s="3"/>
      <c r="G75" s="4" t="s">
        <v>76</v>
      </c>
      <c r="H75" s="4">
        <v>1050000</v>
      </c>
      <c r="I75" s="4" t="s">
        <v>104</v>
      </c>
      <c r="K75" s="3"/>
      <c r="L75" s="4" t="s">
        <v>76</v>
      </c>
      <c r="M75" s="4">
        <v>0</v>
      </c>
      <c r="N75" s="4" t="s">
        <v>4</v>
      </c>
      <c r="P75" s="3"/>
      <c r="Q75" s="4" t="s">
        <v>76</v>
      </c>
      <c r="R75" s="4">
        <v>-1.99991297E-2</v>
      </c>
      <c r="S75" s="4" t="s">
        <v>4</v>
      </c>
    </row>
    <row r="76" spans="1:19" ht="15.75" customHeight="1" thickBot="1">
      <c r="A76" s="3"/>
      <c r="B76" s="4" t="s">
        <v>77</v>
      </c>
      <c r="C76" s="4">
        <v>36990</v>
      </c>
      <c r="D76" s="4" t="s">
        <v>307</v>
      </c>
      <c r="F76" s="3"/>
      <c r="G76" s="4" t="s">
        <v>77</v>
      </c>
      <c r="H76" s="4">
        <v>1050000</v>
      </c>
      <c r="I76" s="4" t="s">
        <v>104</v>
      </c>
      <c r="K76" s="3"/>
      <c r="L76" s="4" t="s">
        <v>77</v>
      </c>
      <c r="M76" s="4">
        <v>0</v>
      </c>
      <c r="N76" s="4" t="s">
        <v>4</v>
      </c>
      <c r="P76" s="3"/>
      <c r="Q76" s="4" t="s">
        <v>77</v>
      </c>
      <c r="R76" s="4">
        <v>0</v>
      </c>
      <c r="S76" s="4" t="s">
        <v>4</v>
      </c>
    </row>
    <row r="77" spans="1:19" ht="15.75" customHeight="1" thickBot="1">
      <c r="A77" s="3"/>
      <c r="B77" s="4" t="s">
        <v>78</v>
      </c>
      <c r="C77" s="4">
        <v>18495</v>
      </c>
      <c r="D77" s="4" t="s">
        <v>307</v>
      </c>
      <c r="F77" s="3"/>
      <c r="G77" s="4" t="s">
        <v>78</v>
      </c>
      <c r="H77" s="4">
        <v>1050000</v>
      </c>
      <c r="I77" s="4" t="s">
        <v>104</v>
      </c>
      <c r="K77" s="3"/>
      <c r="L77" s="4" t="s">
        <v>78</v>
      </c>
      <c r="M77" s="4">
        <v>0</v>
      </c>
      <c r="N77" s="4" t="s">
        <v>4</v>
      </c>
      <c r="P77" s="3"/>
      <c r="Q77" s="4" t="s">
        <v>78</v>
      </c>
      <c r="R77" s="4">
        <v>6.6692601000000002E-3</v>
      </c>
      <c r="S77" s="4" t="s">
        <v>4</v>
      </c>
    </row>
    <row r="78" spans="1:19" ht="15.75" customHeight="1" thickBot="1">
      <c r="A78" s="3"/>
      <c r="B78" s="4" t="s">
        <v>79</v>
      </c>
      <c r="C78" s="4">
        <v>40072</v>
      </c>
      <c r="D78" s="4" t="s">
        <v>307</v>
      </c>
      <c r="F78" s="3"/>
      <c r="G78" s="4" t="s">
        <v>79</v>
      </c>
      <c r="H78" s="4">
        <v>1050000</v>
      </c>
      <c r="I78" s="4" t="s">
        <v>104</v>
      </c>
      <c r="K78" s="3"/>
      <c r="L78" s="4" t="s">
        <v>79</v>
      </c>
      <c r="M78" s="4">
        <v>0</v>
      </c>
      <c r="N78" s="4" t="s">
        <v>4</v>
      </c>
      <c r="P78" s="3"/>
      <c r="Q78" s="4" t="s">
        <v>79</v>
      </c>
      <c r="R78" s="4">
        <v>0</v>
      </c>
      <c r="S78" s="4" t="s">
        <v>4</v>
      </c>
    </row>
    <row r="79" spans="1:19" ht="15.75" customHeight="1" thickBot="1">
      <c r="A79" s="3"/>
      <c r="B79" s="4" t="s">
        <v>80</v>
      </c>
      <c r="C79" s="4">
        <v>20036</v>
      </c>
      <c r="D79" s="4" t="s">
        <v>307</v>
      </c>
      <c r="F79" s="3"/>
      <c r="G79" s="4" t="s">
        <v>80</v>
      </c>
      <c r="H79" s="4">
        <v>1050000</v>
      </c>
      <c r="I79" s="4" t="s">
        <v>104</v>
      </c>
      <c r="K79" s="3"/>
      <c r="L79" s="4" t="s">
        <v>80</v>
      </c>
      <c r="M79" s="4">
        <v>0</v>
      </c>
      <c r="N79" s="4" t="s">
        <v>4</v>
      </c>
      <c r="P79" s="3"/>
      <c r="Q79" s="4" t="s">
        <v>80</v>
      </c>
      <c r="R79" s="4">
        <v>-3.3329002599999998E-2</v>
      </c>
      <c r="S79" s="4" t="s">
        <v>4</v>
      </c>
    </row>
    <row r="80" spans="1:19" ht="15.75" customHeight="1" thickBot="1">
      <c r="A80" s="3"/>
      <c r="B80" s="4" t="s">
        <v>81</v>
      </c>
      <c r="C80" s="4">
        <v>20036</v>
      </c>
      <c r="D80" s="4" t="s">
        <v>307</v>
      </c>
      <c r="F80" s="3"/>
      <c r="G80" s="4" t="s">
        <v>81</v>
      </c>
      <c r="H80" s="4">
        <v>1050000</v>
      </c>
      <c r="I80" s="4" t="s">
        <v>104</v>
      </c>
      <c r="K80" s="3"/>
      <c r="L80" s="4" t="s">
        <v>81</v>
      </c>
      <c r="M80" s="4">
        <v>0</v>
      </c>
      <c r="N80" s="4" t="s">
        <v>4</v>
      </c>
      <c r="P80" s="3"/>
      <c r="Q80" s="4" t="s">
        <v>81</v>
      </c>
      <c r="R80" s="4">
        <v>0</v>
      </c>
      <c r="S80" s="4" t="s">
        <v>4</v>
      </c>
    </row>
    <row r="81" spans="1:19" ht="15.75" customHeight="1" thickBot="1">
      <c r="A81" s="3"/>
      <c r="B81" s="4" t="s">
        <v>82</v>
      </c>
      <c r="C81" s="4">
        <v>40072</v>
      </c>
      <c r="D81" s="4" t="s">
        <v>307</v>
      </c>
      <c r="F81" s="3"/>
      <c r="G81" s="4" t="s">
        <v>82</v>
      </c>
      <c r="H81" s="4">
        <v>1050000</v>
      </c>
      <c r="I81" s="4" t="s">
        <v>104</v>
      </c>
      <c r="K81" s="3"/>
      <c r="L81" s="4" t="s">
        <v>82</v>
      </c>
      <c r="M81" s="4">
        <v>0</v>
      </c>
      <c r="N81" s="4" t="s">
        <v>4</v>
      </c>
      <c r="P81" s="3"/>
      <c r="Q81" s="4" t="s">
        <v>82</v>
      </c>
      <c r="R81" s="4">
        <v>1.33298701E-2</v>
      </c>
      <c r="S81" s="4" t="s">
        <v>4</v>
      </c>
    </row>
    <row r="82" spans="1:19" ht="15.75" customHeight="1" thickBot="1">
      <c r="A82" s="3"/>
      <c r="B82" s="4" t="s">
        <v>83</v>
      </c>
      <c r="C82" s="4">
        <v>20036</v>
      </c>
      <c r="D82" s="4" t="s">
        <v>307</v>
      </c>
      <c r="F82" s="3"/>
      <c r="G82" s="4" t="s">
        <v>83</v>
      </c>
      <c r="H82" s="4">
        <v>1050000</v>
      </c>
      <c r="I82" s="4" t="s">
        <v>104</v>
      </c>
      <c r="K82" s="3"/>
      <c r="L82" s="4" t="s">
        <v>83</v>
      </c>
      <c r="M82" s="4">
        <v>0</v>
      </c>
      <c r="N82" s="4" t="s">
        <v>4</v>
      </c>
      <c r="P82" s="3"/>
      <c r="Q82" s="4" t="s">
        <v>83</v>
      </c>
      <c r="R82" s="4">
        <v>-3.3329002599999998E-2</v>
      </c>
      <c r="S82" s="4" t="s">
        <v>4</v>
      </c>
    </row>
    <row r="83" spans="1:19" ht="15.75" customHeight="1" thickBot="1">
      <c r="A83" s="3"/>
      <c r="B83" s="4" t="s">
        <v>84</v>
      </c>
      <c r="C83" s="4">
        <v>20036</v>
      </c>
      <c r="D83" s="4" t="s">
        <v>307</v>
      </c>
      <c r="F83" s="3"/>
      <c r="G83" s="4" t="s">
        <v>84</v>
      </c>
      <c r="H83" s="4">
        <v>1050000</v>
      </c>
      <c r="I83" s="4" t="s">
        <v>104</v>
      </c>
      <c r="K83" s="3"/>
      <c r="L83" s="4" t="s">
        <v>84</v>
      </c>
      <c r="M83" s="4">
        <v>0</v>
      </c>
      <c r="N83" s="4" t="s">
        <v>4</v>
      </c>
      <c r="P83" s="3"/>
      <c r="Q83" s="4" t="s">
        <v>84</v>
      </c>
      <c r="R83" s="4">
        <v>-2.0012108599999998E-2</v>
      </c>
      <c r="S83" s="4" t="s">
        <v>4</v>
      </c>
    </row>
    <row r="84" spans="1:19" ht="15.75" customHeight="1" thickBot="1">
      <c r="A84" s="3"/>
      <c r="B84" s="4" t="s">
        <v>85</v>
      </c>
      <c r="C84" s="4">
        <v>20036</v>
      </c>
      <c r="D84" s="4" t="s">
        <v>307</v>
      </c>
      <c r="F84" s="3"/>
      <c r="G84" s="4" t="s">
        <v>85</v>
      </c>
      <c r="H84" s="4">
        <v>1050000</v>
      </c>
      <c r="I84" s="4" t="s">
        <v>104</v>
      </c>
      <c r="K84" s="3"/>
      <c r="L84" s="4" t="s">
        <v>85</v>
      </c>
      <c r="M84" s="4">
        <v>0</v>
      </c>
      <c r="N84" s="4" t="s">
        <v>4</v>
      </c>
      <c r="P84" s="3"/>
      <c r="Q84" s="4" t="s">
        <v>85</v>
      </c>
      <c r="R84" s="4">
        <v>-9.3360990300000002E-2</v>
      </c>
      <c r="S84" s="4" t="s">
        <v>4</v>
      </c>
    </row>
    <row r="85" spans="1:19" ht="15.75" customHeight="1" thickBot="1">
      <c r="A85" s="3"/>
      <c r="B85" s="4" t="s">
        <v>86</v>
      </c>
      <c r="C85" s="4">
        <v>20036</v>
      </c>
      <c r="D85" s="4" t="s">
        <v>307</v>
      </c>
      <c r="F85" s="3"/>
      <c r="G85" s="4" t="s">
        <v>86</v>
      </c>
      <c r="H85" s="4">
        <v>1050000</v>
      </c>
      <c r="I85" s="4" t="s">
        <v>104</v>
      </c>
      <c r="K85" s="3"/>
      <c r="L85" s="4" t="s">
        <v>86</v>
      </c>
      <c r="M85" s="4">
        <v>0</v>
      </c>
      <c r="N85" s="4" t="s">
        <v>4</v>
      </c>
      <c r="P85" s="3"/>
      <c r="Q85" s="4" t="s">
        <v>86</v>
      </c>
      <c r="R85" s="4">
        <v>2.6659740099999999E-2</v>
      </c>
      <c r="S85" s="4" t="s">
        <v>4</v>
      </c>
    </row>
    <row r="86" spans="1:19" ht="15.75" customHeight="1" thickBot="1">
      <c r="A86" s="3"/>
      <c r="B86" s="4" t="s">
        <v>87</v>
      </c>
      <c r="C86" s="4">
        <v>21578</v>
      </c>
      <c r="D86" s="4" t="s">
        <v>307</v>
      </c>
      <c r="F86" s="3"/>
      <c r="G86" s="4" t="s">
        <v>87</v>
      </c>
      <c r="H86" s="4">
        <v>1050000</v>
      </c>
      <c r="I86" s="4" t="s">
        <v>104</v>
      </c>
      <c r="K86" s="3"/>
      <c r="L86" s="4" t="s">
        <v>87</v>
      </c>
      <c r="M86" s="4">
        <v>0</v>
      </c>
      <c r="N86" s="4" t="s">
        <v>4</v>
      </c>
      <c r="P86" s="3"/>
      <c r="Q86" s="4" t="s">
        <v>87</v>
      </c>
      <c r="R86" s="4">
        <v>0</v>
      </c>
      <c r="S86" s="4" t="s">
        <v>4</v>
      </c>
    </row>
    <row r="87" spans="1:19" ht="15.75" customHeight="1" thickBot="1">
      <c r="A87" s="3"/>
      <c r="B87" s="4" t="s">
        <v>88</v>
      </c>
      <c r="C87" s="4">
        <v>21578</v>
      </c>
      <c r="D87" s="4" t="s">
        <v>307</v>
      </c>
      <c r="F87" s="3"/>
      <c r="G87" s="4" t="s">
        <v>88</v>
      </c>
      <c r="H87" s="4">
        <v>1050000</v>
      </c>
      <c r="I87" s="4" t="s">
        <v>104</v>
      </c>
      <c r="K87" s="3"/>
      <c r="L87" s="4" t="s">
        <v>88</v>
      </c>
      <c r="M87" s="4">
        <v>0</v>
      </c>
      <c r="N87" s="4" t="s">
        <v>4</v>
      </c>
      <c r="P87" s="3"/>
      <c r="Q87" s="4" t="s">
        <v>88</v>
      </c>
      <c r="R87" s="4">
        <v>6.6649350300000002E-3</v>
      </c>
      <c r="S87" s="4" t="s">
        <v>4</v>
      </c>
    </row>
    <row r="88" spans="1:19" ht="15.75" customHeight="1" thickBot="1">
      <c r="A88" s="3"/>
      <c r="B88" s="4" t="s">
        <v>89</v>
      </c>
      <c r="C88" s="4">
        <v>21578</v>
      </c>
      <c r="D88" s="4" t="s">
        <v>307</v>
      </c>
      <c r="F88" s="3"/>
      <c r="G88" s="4" t="s">
        <v>89</v>
      </c>
      <c r="H88" s="4">
        <v>1050000</v>
      </c>
      <c r="I88" s="4" t="s">
        <v>104</v>
      </c>
      <c r="K88" s="3"/>
      <c r="L88" s="4" t="s">
        <v>89</v>
      </c>
      <c r="M88" s="4">
        <v>0</v>
      </c>
      <c r="N88" s="4" t="s">
        <v>4</v>
      </c>
      <c r="P88" s="3"/>
      <c r="Q88" s="4" t="s">
        <v>89</v>
      </c>
      <c r="R88" s="4">
        <v>0</v>
      </c>
      <c r="S88" s="4" t="s">
        <v>4</v>
      </c>
    </row>
    <row r="89" spans="1:19" ht="15.75" customHeight="1" thickBot="1">
      <c r="A89" s="3"/>
      <c r="B89" s="4" t="s">
        <v>90</v>
      </c>
      <c r="C89" s="4">
        <v>21578</v>
      </c>
      <c r="D89" s="4" t="s">
        <v>307</v>
      </c>
      <c r="F89" s="3"/>
      <c r="G89" s="4" t="s">
        <v>90</v>
      </c>
      <c r="H89" s="4">
        <v>1050000</v>
      </c>
      <c r="I89" s="4" t="s">
        <v>104</v>
      </c>
      <c r="K89" s="3"/>
      <c r="L89" s="4" t="s">
        <v>90</v>
      </c>
      <c r="M89" s="4">
        <v>0</v>
      </c>
      <c r="N89" s="4" t="s">
        <v>4</v>
      </c>
      <c r="P89" s="3"/>
      <c r="Q89" s="4" t="s">
        <v>90</v>
      </c>
      <c r="R89" s="4">
        <v>-3.3329002599999998E-2</v>
      </c>
      <c r="S89" s="4" t="s">
        <v>4</v>
      </c>
    </row>
    <row r="90" spans="1:19" ht="15.75" customHeight="1" thickBot="1">
      <c r="A90" s="3"/>
      <c r="B90" s="4" t="s">
        <v>91</v>
      </c>
      <c r="C90" s="4">
        <v>21578</v>
      </c>
      <c r="D90" s="4" t="s">
        <v>307</v>
      </c>
      <c r="F90" s="3"/>
      <c r="G90" s="4" t="s">
        <v>91</v>
      </c>
      <c r="H90" s="4">
        <v>1050000</v>
      </c>
      <c r="I90" s="4" t="s">
        <v>104</v>
      </c>
      <c r="K90" s="3"/>
      <c r="L90" s="4" t="s">
        <v>91</v>
      </c>
      <c r="M90" s="4">
        <v>0</v>
      </c>
      <c r="N90" s="4" t="s">
        <v>4</v>
      </c>
      <c r="P90" s="3"/>
      <c r="Q90" s="4" t="s">
        <v>91</v>
      </c>
      <c r="R90" s="4">
        <v>0</v>
      </c>
      <c r="S90" s="4" t="s">
        <v>4</v>
      </c>
    </row>
    <row r="91" spans="1:19" ht="15.75" customHeight="1" thickBot="1">
      <c r="A91" s="3"/>
      <c r="B91" s="4" t="s">
        <v>92</v>
      </c>
      <c r="C91" s="4">
        <v>21578</v>
      </c>
      <c r="D91" s="4" t="s">
        <v>307</v>
      </c>
      <c r="F91" s="3"/>
      <c r="G91" s="4" t="s">
        <v>92</v>
      </c>
      <c r="H91" s="4">
        <v>1050000</v>
      </c>
      <c r="I91" s="4" t="s">
        <v>104</v>
      </c>
      <c r="K91" s="3"/>
      <c r="L91" s="4" t="s">
        <v>92</v>
      </c>
      <c r="M91" s="4">
        <v>0</v>
      </c>
      <c r="N91" s="4" t="s">
        <v>4</v>
      </c>
      <c r="P91" s="3"/>
      <c r="Q91" s="4" t="s">
        <v>92</v>
      </c>
      <c r="R91" s="4">
        <v>-2.6659740099999999E-2</v>
      </c>
      <c r="S91" s="4" t="s">
        <v>4</v>
      </c>
    </row>
    <row r="92" spans="1:19" ht="15.75" customHeight="1" thickBot="1">
      <c r="A92" s="3"/>
      <c r="B92" s="4" t="s">
        <v>93</v>
      </c>
      <c r="C92" s="4">
        <v>21578</v>
      </c>
      <c r="D92" s="4" t="s">
        <v>307</v>
      </c>
      <c r="F92" s="3"/>
      <c r="G92" s="4" t="s">
        <v>93</v>
      </c>
      <c r="H92" s="4">
        <v>1050000</v>
      </c>
      <c r="I92" s="4" t="s">
        <v>104</v>
      </c>
      <c r="K92" s="3"/>
      <c r="L92" s="4" t="s">
        <v>93</v>
      </c>
      <c r="M92" s="4">
        <v>0.222222224</v>
      </c>
      <c r="N92" s="4" t="s">
        <v>4</v>
      </c>
      <c r="P92" s="3"/>
      <c r="Q92" s="4" t="s">
        <v>93</v>
      </c>
      <c r="R92" s="4">
        <v>-3.3329002599999998E-2</v>
      </c>
      <c r="S92" s="4" t="s">
        <v>4</v>
      </c>
    </row>
    <row r="93" spans="1:19" ht="15.75" customHeight="1" thickBot="1">
      <c r="A93" s="3"/>
      <c r="B93" s="4" t="s">
        <v>94</v>
      </c>
      <c r="C93" s="4">
        <v>21578</v>
      </c>
      <c r="D93" s="4" t="s">
        <v>307</v>
      </c>
      <c r="F93" s="3"/>
      <c r="G93" s="4" t="s">
        <v>94</v>
      </c>
      <c r="H93" s="4">
        <v>1050000</v>
      </c>
      <c r="I93" s="4" t="s">
        <v>104</v>
      </c>
      <c r="K93" s="3"/>
      <c r="L93" s="4" t="s">
        <v>94</v>
      </c>
      <c r="M93" s="4">
        <v>0.333333343</v>
      </c>
      <c r="N93" s="4" t="s">
        <v>4</v>
      </c>
      <c r="P93" s="3"/>
      <c r="Q93" s="4" t="s">
        <v>94</v>
      </c>
      <c r="R93" s="4">
        <v>5.3332459200000001E-2</v>
      </c>
      <c r="S93" s="4" t="s">
        <v>4</v>
      </c>
    </row>
    <row r="94" spans="1:19" ht="15.75" customHeight="1" thickBot="1">
      <c r="A94" s="3"/>
      <c r="B94" s="4" t="s">
        <v>95</v>
      </c>
      <c r="C94" s="4">
        <v>21578</v>
      </c>
      <c r="D94" s="4" t="s">
        <v>307</v>
      </c>
      <c r="F94" s="3"/>
      <c r="G94" s="4" t="s">
        <v>95</v>
      </c>
      <c r="H94" s="4">
        <v>1050000</v>
      </c>
      <c r="I94" s="4" t="s">
        <v>104</v>
      </c>
      <c r="K94" s="3"/>
      <c r="L94" s="4" t="s">
        <v>95</v>
      </c>
      <c r="M94" s="4">
        <v>0.111111112</v>
      </c>
      <c r="N94" s="4" t="s">
        <v>4</v>
      </c>
      <c r="P94" s="3"/>
      <c r="Q94" s="4" t="s">
        <v>95</v>
      </c>
      <c r="R94" s="4">
        <v>-5.3323809100000001E-2</v>
      </c>
      <c r="S94" s="4" t="s">
        <v>4</v>
      </c>
    </row>
    <row r="95" spans="1:19" ht="15.75" customHeight="1" thickBot="1">
      <c r="A95" s="3"/>
      <c r="B95" s="4" t="s">
        <v>96</v>
      </c>
      <c r="C95" s="4">
        <v>21578</v>
      </c>
      <c r="D95" s="4" t="s">
        <v>307</v>
      </c>
      <c r="F95" s="3"/>
      <c r="G95" s="4" t="s">
        <v>96</v>
      </c>
      <c r="H95" s="4">
        <v>1050000</v>
      </c>
      <c r="I95" s="4" t="s">
        <v>104</v>
      </c>
      <c r="K95" s="3"/>
      <c r="L95" s="4" t="s">
        <v>96</v>
      </c>
      <c r="M95" s="4">
        <v>0</v>
      </c>
      <c r="N95" s="4" t="s">
        <v>4</v>
      </c>
      <c r="P95" s="3"/>
      <c r="Q95" s="4" t="s">
        <v>96</v>
      </c>
      <c r="R95" s="4">
        <v>-5.3319480299999999E-2</v>
      </c>
      <c r="S95" s="4" t="s">
        <v>4</v>
      </c>
    </row>
    <row r="96" spans="1:19" ht="15.75" customHeight="1" thickBot="1">
      <c r="A96" s="3"/>
      <c r="B96" s="4" t="s">
        <v>97</v>
      </c>
      <c r="C96" s="4">
        <v>23119</v>
      </c>
      <c r="D96" s="4" t="s">
        <v>307</v>
      </c>
      <c r="F96" s="3"/>
      <c r="G96" s="4" t="s">
        <v>97</v>
      </c>
      <c r="H96" s="4">
        <v>1050000</v>
      </c>
      <c r="I96" s="4" t="s">
        <v>104</v>
      </c>
      <c r="K96" s="3"/>
      <c r="L96" s="4" t="s">
        <v>97</v>
      </c>
      <c r="M96" s="4">
        <v>0</v>
      </c>
      <c r="N96" s="4" t="s">
        <v>4</v>
      </c>
      <c r="P96" s="3"/>
      <c r="Q96" s="4" t="s">
        <v>97</v>
      </c>
      <c r="R96" s="4">
        <v>0</v>
      </c>
      <c r="S96" s="4" t="s">
        <v>4</v>
      </c>
    </row>
    <row r="97" spans="1:19" ht="15.75" customHeight="1" thickBot="1">
      <c r="A97" s="3"/>
      <c r="B97" s="4" t="s">
        <v>98</v>
      </c>
      <c r="C97" s="4">
        <v>23119</v>
      </c>
      <c r="D97" s="4" t="s">
        <v>307</v>
      </c>
      <c r="F97" s="3"/>
      <c r="G97" s="4" t="s">
        <v>98</v>
      </c>
      <c r="H97" s="4">
        <v>1050000</v>
      </c>
      <c r="I97" s="4" t="s">
        <v>104</v>
      </c>
      <c r="K97" s="3"/>
      <c r="L97" s="4" t="s">
        <v>98</v>
      </c>
      <c r="M97" s="4">
        <v>0</v>
      </c>
      <c r="N97" s="4" t="s">
        <v>4</v>
      </c>
      <c r="P97" s="3"/>
      <c r="Q97" s="4" t="s">
        <v>98</v>
      </c>
      <c r="R97" s="4">
        <v>6.6649350300000002E-3</v>
      </c>
      <c r="S97" s="4" t="s">
        <v>4</v>
      </c>
    </row>
    <row r="98" spans="1:19" ht="15.75" customHeight="1" thickBot="1">
      <c r="A98" s="3"/>
      <c r="B98" s="4" t="s">
        <v>99</v>
      </c>
      <c r="C98" s="4">
        <v>23119</v>
      </c>
      <c r="D98" s="4" t="s">
        <v>307</v>
      </c>
      <c r="F98" s="3"/>
      <c r="G98" s="4" t="s">
        <v>99</v>
      </c>
      <c r="H98" s="4">
        <v>1050000</v>
      </c>
      <c r="I98" s="4" t="s">
        <v>104</v>
      </c>
      <c r="K98" s="3"/>
      <c r="L98" s="4" t="s">
        <v>99</v>
      </c>
      <c r="M98" s="4">
        <v>0</v>
      </c>
      <c r="N98" s="4" t="s">
        <v>4</v>
      </c>
      <c r="P98" s="3"/>
      <c r="Q98" s="4" t="s">
        <v>99</v>
      </c>
      <c r="R98" s="4">
        <v>0</v>
      </c>
      <c r="S98" s="4" t="s">
        <v>4</v>
      </c>
    </row>
    <row r="99" spans="1:19" ht="15.75" customHeight="1" thickBot="1">
      <c r="A99" s="3"/>
      <c r="B99" s="4" t="s">
        <v>100</v>
      </c>
      <c r="C99" s="4">
        <v>23119</v>
      </c>
      <c r="D99" s="4" t="s">
        <v>307</v>
      </c>
      <c r="F99" s="3"/>
      <c r="G99" s="4" t="s">
        <v>100</v>
      </c>
      <c r="H99" s="4">
        <v>1050000</v>
      </c>
      <c r="I99" s="4" t="s">
        <v>104</v>
      </c>
      <c r="K99" s="3"/>
      <c r="L99" s="4" t="s">
        <v>100</v>
      </c>
      <c r="M99" s="4">
        <v>0</v>
      </c>
      <c r="N99" s="4" t="s">
        <v>4</v>
      </c>
      <c r="P99" s="3"/>
      <c r="Q99" s="4" t="s">
        <v>100</v>
      </c>
      <c r="R99" s="4">
        <v>-3.3350627899999999E-2</v>
      </c>
      <c r="S99" s="4" t="s">
        <v>4</v>
      </c>
    </row>
    <row r="100" spans="1:19" ht="15.75" customHeight="1" thickBot="1">
      <c r="A100" s="3"/>
      <c r="B100" s="4" t="s">
        <v>101</v>
      </c>
      <c r="C100" s="4">
        <v>23119</v>
      </c>
      <c r="D100" s="4" t="s">
        <v>307</v>
      </c>
      <c r="F100" s="3"/>
      <c r="G100" s="4" t="s">
        <v>101</v>
      </c>
      <c r="H100" s="4">
        <v>1050000</v>
      </c>
      <c r="I100" s="4" t="s">
        <v>104</v>
      </c>
      <c r="K100" s="3"/>
      <c r="L100" s="4" t="s">
        <v>101</v>
      </c>
      <c r="M100" s="4">
        <v>0</v>
      </c>
      <c r="N100" s="4" t="s">
        <v>4</v>
      </c>
      <c r="P100" s="3"/>
      <c r="Q100" s="4" t="s">
        <v>101</v>
      </c>
      <c r="R100" s="4">
        <v>0</v>
      </c>
      <c r="S100" s="4" t="s">
        <v>4</v>
      </c>
    </row>
    <row r="101" spans="1:19" ht="15.75" customHeight="1" thickBot="1">
      <c r="A101" s="3"/>
      <c r="B101" s="4" t="s">
        <v>102</v>
      </c>
      <c r="C101" s="4">
        <v>23119</v>
      </c>
      <c r="D101" s="4" t="s">
        <v>307</v>
      </c>
      <c r="F101" s="3"/>
      <c r="G101" s="4" t="s">
        <v>102</v>
      </c>
      <c r="H101" s="4">
        <v>1050000</v>
      </c>
      <c r="I101" s="4" t="s">
        <v>104</v>
      </c>
      <c r="K101" s="3"/>
      <c r="L101" s="4" t="s">
        <v>102</v>
      </c>
      <c r="M101" s="4">
        <v>0</v>
      </c>
      <c r="N101" s="4" t="s">
        <v>4</v>
      </c>
      <c r="P101" s="3"/>
      <c r="Q101" s="4" t="s">
        <v>102</v>
      </c>
      <c r="R101" s="4">
        <v>1.33298701E-2</v>
      </c>
      <c r="S101" s="4" t="s">
        <v>4</v>
      </c>
    </row>
    <row r="102" spans="1:19" ht="15.75" customHeight="1" thickBot="1">
      <c r="A102" s="3"/>
      <c r="B102" s="4" t="s">
        <v>103</v>
      </c>
      <c r="C102" s="4">
        <v>23119</v>
      </c>
      <c r="D102" s="4" t="s">
        <v>307</v>
      </c>
      <c r="F102" s="3"/>
      <c r="G102" s="4" t="s">
        <v>103</v>
      </c>
      <c r="H102" s="4">
        <v>1050000</v>
      </c>
      <c r="I102" s="4" t="s">
        <v>104</v>
      </c>
      <c r="K102" s="3"/>
      <c r="L102" s="4" t="s">
        <v>103</v>
      </c>
      <c r="M102" s="4">
        <v>0</v>
      </c>
      <c r="N102" s="4" t="s">
        <v>4</v>
      </c>
      <c r="P102" s="3"/>
      <c r="Q102" s="4" t="s">
        <v>103</v>
      </c>
      <c r="R102" s="4">
        <v>-3.3350627899999999E-2</v>
      </c>
      <c r="S102" s="4" t="s">
        <v>4</v>
      </c>
    </row>
    <row r="103" spans="1:19" ht="15.75" customHeight="1" thickBot="1">
      <c r="A103" s="3"/>
      <c r="B103" s="4" t="s">
        <v>105</v>
      </c>
      <c r="C103" s="4">
        <v>23119</v>
      </c>
      <c r="D103" s="4" t="s">
        <v>307</v>
      </c>
      <c r="F103" s="3"/>
      <c r="G103" s="4" t="s">
        <v>105</v>
      </c>
      <c r="H103" s="4">
        <v>1050000</v>
      </c>
      <c r="I103" s="4" t="s">
        <v>104</v>
      </c>
      <c r="K103" s="3"/>
      <c r="L103" s="4" t="s">
        <v>105</v>
      </c>
      <c r="M103" s="4">
        <v>0</v>
      </c>
      <c r="N103" s="4" t="s">
        <v>4</v>
      </c>
      <c r="P103" s="3"/>
      <c r="Q103" s="4" t="s">
        <v>105</v>
      </c>
      <c r="R103" s="4">
        <v>-2.6681369199999999E-2</v>
      </c>
      <c r="S103" s="4" t="s">
        <v>4</v>
      </c>
    </row>
    <row r="104" spans="1:19" ht="15.75" customHeight="1" thickBot="1">
      <c r="A104" s="3"/>
      <c r="B104" s="4" t="s">
        <v>106</v>
      </c>
      <c r="C104" s="4">
        <v>23119</v>
      </c>
      <c r="D104" s="4" t="s">
        <v>307</v>
      </c>
      <c r="F104" s="3"/>
      <c r="G104" s="4" t="s">
        <v>106</v>
      </c>
      <c r="H104" s="4">
        <v>1050000</v>
      </c>
      <c r="I104" s="4" t="s">
        <v>104</v>
      </c>
      <c r="K104" s="3"/>
      <c r="L104" s="4" t="s">
        <v>106</v>
      </c>
      <c r="M104" s="4">
        <v>0</v>
      </c>
      <c r="N104" s="4" t="s">
        <v>4</v>
      </c>
      <c r="P104" s="3"/>
      <c r="Q104" s="4" t="s">
        <v>106</v>
      </c>
      <c r="R104" s="4">
        <v>-9.3339368699999994E-2</v>
      </c>
      <c r="S104" s="4" t="s">
        <v>4</v>
      </c>
    </row>
    <row r="105" spans="1:19" ht="15.75" customHeight="1" thickBot="1">
      <c r="A105" s="3"/>
      <c r="B105" s="4" t="s">
        <v>107</v>
      </c>
      <c r="C105" s="4">
        <v>38532</v>
      </c>
      <c r="D105" s="4" t="s">
        <v>307</v>
      </c>
      <c r="F105" s="3"/>
      <c r="G105" s="4" t="s">
        <v>107</v>
      </c>
      <c r="H105" s="4">
        <v>1060000</v>
      </c>
      <c r="I105" s="4" t="s">
        <v>104</v>
      </c>
      <c r="K105" s="3"/>
      <c r="L105" s="4" t="s">
        <v>107</v>
      </c>
      <c r="M105" s="4">
        <v>0</v>
      </c>
      <c r="N105" s="4" t="s">
        <v>4</v>
      </c>
      <c r="P105" s="3"/>
      <c r="Q105" s="4" t="s">
        <v>107</v>
      </c>
      <c r="R105" s="4">
        <v>1.9994804599999999E-2</v>
      </c>
      <c r="S105" s="4" t="s">
        <v>4</v>
      </c>
    </row>
    <row r="106" spans="1:19" ht="15.75" customHeight="1" thickBot="1">
      <c r="A106" s="3"/>
      <c r="B106" s="4" t="s">
        <v>108</v>
      </c>
      <c r="C106" s="4">
        <v>15413</v>
      </c>
      <c r="D106" s="4" t="s">
        <v>307</v>
      </c>
      <c r="F106" s="3"/>
      <c r="G106" s="4" t="s">
        <v>108</v>
      </c>
      <c r="H106" s="4">
        <v>1060000</v>
      </c>
      <c r="I106" s="4" t="s">
        <v>104</v>
      </c>
      <c r="K106" s="3"/>
      <c r="L106" s="4" t="s">
        <v>108</v>
      </c>
      <c r="M106" s="4">
        <v>0</v>
      </c>
      <c r="N106" s="4" t="s">
        <v>4</v>
      </c>
      <c r="P106" s="3"/>
      <c r="Q106" s="4" t="s">
        <v>108</v>
      </c>
      <c r="R106" s="4">
        <v>0</v>
      </c>
      <c r="S106" s="4" t="s">
        <v>4</v>
      </c>
    </row>
    <row r="107" spans="1:19" ht="15.75" customHeight="1" thickBot="1">
      <c r="A107" s="3"/>
      <c r="B107" s="4" t="s">
        <v>109</v>
      </c>
      <c r="C107" s="4">
        <v>15413</v>
      </c>
      <c r="D107" s="4" t="s">
        <v>307</v>
      </c>
      <c r="F107" s="3"/>
      <c r="G107" s="4" t="s">
        <v>109</v>
      </c>
      <c r="H107" s="4">
        <v>1060000</v>
      </c>
      <c r="I107" s="4" t="s">
        <v>104</v>
      </c>
      <c r="K107" s="3"/>
      <c r="L107" s="4" t="s">
        <v>109</v>
      </c>
      <c r="M107" s="4">
        <v>0</v>
      </c>
      <c r="N107" s="4" t="s">
        <v>4</v>
      </c>
      <c r="P107" s="3"/>
      <c r="Q107" s="4" t="s">
        <v>109</v>
      </c>
      <c r="R107" s="4">
        <v>6.6649350300000002E-3</v>
      </c>
      <c r="S107" s="4" t="s">
        <v>4</v>
      </c>
    </row>
    <row r="108" spans="1:19" ht="15.75" customHeight="1" thickBot="1">
      <c r="A108" s="3"/>
      <c r="B108" s="4" t="s">
        <v>110</v>
      </c>
      <c r="C108" s="4">
        <v>15413</v>
      </c>
      <c r="D108" s="4" t="s">
        <v>307</v>
      </c>
      <c r="F108" s="3"/>
      <c r="G108" s="4" t="s">
        <v>110</v>
      </c>
      <c r="H108" s="4">
        <v>1060000</v>
      </c>
      <c r="I108" s="4" t="s">
        <v>104</v>
      </c>
      <c r="K108" s="3"/>
      <c r="L108" s="4" t="s">
        <v>110</v>
      </c>
      <c r="M108" s="4">
        <v>0</v>
      </c>
      <c r="N108" s="4" t="s">
        <v>4</v>
      </c>
      <c r="P108" s="3"/>
      <c r="Q108" s="4" t="s">
        <v>110</v>
      </c>
      <c r="R108" s="4">
        <v>0</v>
      </c>
      <c r="S108" s="4" t="s">
        <v>4</v>
      </c>
    </row>
    <row r="109" spans="1:19" ht="15.75" customHeight="1" thickBot="1">
      <c r="A109" s="3"/>
      <c r="B109" s="4" t="s">
        <v>111</v>
      </c>
      <c r="C109" s="4">
        <v>30826</v>
      </c>
      <c r="D109" s="4" t="s">
        <v>307</v>
      </c>
      <c r="F109" s="3"/>
      <c r="G109" s="4" t="s">
        <v>111</v>
      </c>
      <c r="H109" s="4">
        <v>1060000</v>
      </c>
      <c r="I109" s="4" t="s">
        <v>104</v>
      </c>
      <c r="K109" s="3"/>
      <c r="L109" s="4" t="s">
        <v>111</v>
      </c>
      <c r="M109" s="4">
        <v>0</v>
      </c>
      <c r="N109" s="4" t="s">
        <v>4</v>
      </c>
      <c r="P109" s="3"/>
      <c r="Q109" s="4" t="s">
        <v>111</v>
      </c>
      <c r="R109" s="4">
        <v>-3.3329002599999998E-2</v>
      </c>
      <c r="S109" s="4" t="s">
        <v>4</v>
      </c>
    </row>
    <row r="110" spans="1:19" ht="15.75" customHeight="1" thickBot="1">
      <c r="A110" s="3"/>
      <c r="B110" s="4" t="s">
        <v>112</v>
      </c>
      <c r="C110" s="4">
        <v>15413</v>
      </c>
      <c r="D110" s="4" t="s">
        <v>307</v>
      </c>
      <c r="F110" s="3"/>
      <c r="G110" s="4" t="s">
        <v>112</v>
      </c>
      <c r="H110" s="4">
        <v>1060000</v>
      </c>
      <c r="I110" s="4" t="s">
        <v>104</v>
      </c>
      <c r="K110" s="3"/>
      <c r="L110" s="4" t="s">
        <v>112</v>
      </c>
      <c r="M110" s="4">
        <v>0</v>
      </c>
      <c r="N110" s="4" t="s">
        <v>4</v>
      </c>
      <c r="P110" s="3"/>
      <c r="Q110" s="4" t="s">
        <v>112</v>
      </c>
      <c r="R110" s="4">
        <v>0</v>
      </c>
      <c r="S110" s="4" t="s">
        <v>4</v>
      </c>
    </row>
    <row r="111" spans="1:19" ht="15.75" customHeight="1" thickBot="1">
      <c r="A111" s="3"/>
      <c r="B111" s="4" t="s">
        <v>113</v>
      </c>
      <c r="C111" s="4">
        <v>15413</v>
      </c>
      <c r="D111" s="4" t="s">
        <v>307</v>
      </c>
      <c r="F111" s="3"/>
      <c r="G111" s="4" t="s">
        <v>113</v>
      </c>
      <c r="H111" s="4">
        <v>1060000</v>
      </c>
      <c r="I111" s="4" t="s">
        <v>104</v>
      </c>
      <c r="K111" s="3"/>
      <c r="L111" s="4" t="s">
        <v>113</v>
      </c>
      <c r="M111" s="4">
        <v>0</v>
      </c>
      <c r="N111" s="4" t="s">
        <v>4</v>
      </c>
      <c r="P111" s="3"/>
      <c r="Q111" s="4" t="s">
        <v>113</v>
      </c>
      <c r="R111" s="4">
        <v>6.6649350300000002E-3</v>
      </c>
      <c r="S111" s="4" t="s">
        <v>4</v>
      </c>
    </row>
    <row r="112" spans="1:19" ht="15.75" customHeight="1" thickBot="1">
      <c r="A112" s="3"/>
      <c r="B112" s="4" t="s">
        <v>114</v>
      </c>
      <c r="C112" s="4">
        <v>15413</v>
      </c>
      <c r="D112" s="4" t="s">
        <v>307</v>
      </c>
      <c r="F112" s="3"/>
      <c r="G112" s="4" t="s">
        <v>114</v>
      </c>
      <c r="H112" s="4">
        <v>1060000</v>
      </c>
      <c r="I112" s="4" t="s">
        <v>104</v>
      </c>
      <c r="K112" s="3"/>
      <c r="L112" s="4" t="s">
        <v>114</v>
      </c>
      <c r="M112" s="4">
        <v>0</v>
      </c>
      <c r="N112" s="4" t="s">
        <v>4</v>
      </c>
      <c r="P112" s="3"/>
      <c r="Q112" s="4" t="s">
        <v>114</v>
      </c>
      <c r="R112" s="4">
        <v>-6.6658005100000001E-2</v>
      </c>
      <c r="S112" s="4" t="s">
        <v>4</v>
      </c>
    </row>
    <row r="113" spans="1:19" ht="15.75" customHeight="1" thickBot="1">
      <c r="A113" s="3"/>
      <c r="B113" s="4" t="s">
        <v>115</v>
      </c>
      <c r="C113" s="4">
        <v>15413</v>
      </c>
      <c r="D113" s="4" t="s">
        <v>307</v>
      </c>
      <c r="F113" s="3"/>
      <c r="G113" s="4" t="s">
        <v>115</v>
      </c>
      <c r="H113" s="4">
        <v>1060000</v>
      </c>
      <c r="I113" s="4" t="s">
        <v>104</v>
      </c>
      <c r="K113" s="3"/>
      <c r="L113" s="4" t="s">
        <v>115</v>
      </c>
      <c r="M113" s="4">
        <v>0</v>
      </c>
      <c r="N113" s="4" t="s">
        <v>4</v>
      </c>
      <c r="P113" s="3"/>
      <c r="Q113" s="4" t="s">
        <v>115</v>
      </c>
      <c r="R113" s="4">
        <v>-2.6651089999999999E-2</v>
      </c>
      <c r="S113" s="4" t="s">
        <v>4</v>
      </c>
    </row>
    <row r="114" spans="1:19" ht="15.75" customHeight="1" thickBot="1">
      <c r="A114" s="3"/>
      <c r="B114" s="4" t="s">
        <v>116</v>
      </c>
      <c r="C114" s="4">
        <v>33908</v>
      </c>
      <c r="D114" s="4" t="s">
        <v>307</v>
      </c>
      <c r="F114" s="3"/>
      <c r="G114" s="4" t="s">
        <v>116</v>
      </c>
      <c r="H114" s="4">
        <v>1060000</v>
      </c>
      <c r="I114" s="4" t="s">
        <v>104</v>
      </c>
      <c r="K114" s="3"/>
      <c r="L114" s="4" t="s">
        <v>116</v>
      </c>
      <c r="M114" s="4">
        <v>0</v>
      </c>
      <c r="N114" s="4" t="s">
        <v>4</v>
      </c>
      <c r="P114" s="3"/>
      <c r="Q114" s="4" t="s">
        <v>116</v>
      </c>
      <c r="R114" s="4">
        <v>-1.9994804599999999E-2</v>
      </c>
      <c r="S114" s="4" t="s">
        <v>4</v>
      </c>
    </row>
    <row r="115" spans="1:19" ht="15.75" customHeight="1" thickBot="1">
      <c r="A115" s="3"/>
      <c r="B115" s="4" t="s">
        <v>117</v>
      </c>
      <c r="C115" s="4">
        <v>16954</v>
      </c>
      <c r="D115" s="4" t="s">
        <v>307</v>
      </c>
      <c r="F115" s="3"/>
      <c r="G115" s="4" t="s">
        <v>117</v>
      </c>
      <c r="H115" s="4">
        <v>1060000</v>
      </c>
      <c r="I115" s="4" t="s">
        <v>104</v>
      </c>
      <c r="K115" s="3"/>
      <c r="L115" s="4" t="s">
        <v>117</v>
      </c>
      <c r="M115" s="4">
        <v>0</v>
      </c>
      <c r="N115" s="4" t="s">
        <v>4</v>
      </c>
      <c r="P115" s="3"/>
      <c r="Q115" s="4" t="s">
        <v>117</v>
      </c>
      <c r="R115" s="4">
        <v>1.99991297E-2</v>
      </c>
      <c r="S115" s="4" t="s">
        <v>4</v>
      </c>
    </row>
    <row r="116" spans="1:19" ht="15.75" customHeight="1" thickBot="1">
      <c r="A116" s="3"/>
      <c r="B116" s="4" t="s">
        <v>118</v>
      </c>
      <c r="C116" s="4">
        <v>33908</v>
      </c>
      <c r="D116" s="4" t="s">
        <v>307</v>
      </c>
      <c r="F116" s="3"/>
      <c r="G116" s="4" t="s">
        <v>118</v>
      </c>
      <c r="H116" s="4">
        <v>1060000</v>
      </c>
      <c r="I116" s="4" t="s">
        <v>104</v>
      </c>
      <c r="K116" s="3"/>
      <c r="L116" s="4" t="s">
        <v>118</v>
      </c>
      <c r="M116" s="4">
        <v>0</v>
      </c>
      <c r="N116" s="4" t="s">
        <v>4</v>
      </c>
      <c r="P116" s="3"/>
      <c r="Q116" s="4" t="s">
        <v>118</v>
      </c>
      <c r="R116" s="4">
        <v>0</v>
      </c>
      <c r="S116" s="4" t="s">
        <v>4</v>
      </c>
    </row>
    <row r="117" spans="1:19" ht="15.75" customHeight="1" thickBot="1">
      <c r="A117" s="3"/>
      <c r="B117" s="4" t="s">
        <v>119</v>
      </c>
      <c r="C117" s="4">
        <v>16954</v>
      </c>
      <c r="D117" s="4" t="s">
        <v>307</v>
      </c>
      <c r="F117" s="3"/>
      <c r="G117" s="4" t="s">
        <v>119</v>
      </c>
      <c r="H117" s="4">
        <v>1060000</v>
      </c>
      <c r="I117" s="4" t="s">
        <v>104</v>
      </c>
      <c r="K117" s="3"/>
      <c r="L117" s="4" t="s">
        <v>119</v>
      </c>
      <c r="M117" s="4">
        <v>0</v>
      </c>
      <c r="N117" s="4" t="s">
        <v>4</v>
      </c>
      <c r="P117" s="3"/>
      <c r="Q117" s="4" t="s">
        <v>119</v>
      </c>
      <c r="R117" s="4">
        <v>-3.3329002599999998E-2</v>
      </c>
      <c r="S117" s="4" t="s">
        <v>4</v>
      </c>
    </row>
    <row r="118" spans="1:19" ht="15.75" customHeight="1" thickBot="1">
      <c r="A118" s="3"/>
      <c r="B118" s="4" t="s">
        <v>120</v>
      </c>
      <c r="C118" s="4">
        <v>16954</v>
      </c>
      <c r="D118" s="4" t="s">
        <v>307</v>
      </c>
      <c r="F118" s="3"/>
      <c r="G118" s="4" t="s">
        <v>120</v>
      </c>
      <c r="H118" s="4">
        <v>1060000</v>
      </c>
      <c r="I118" s="4" t="s">
        <v>104</v>
      </c>
      <c r="K118" s="3"/>
      <c r="L118" s="4" t="s">
        <v>120</v>
      </c>
      <c r="M118" s="4">
        <v>0</v>
      </c>
      <c r="N118" s="4" t="s">
        <v>4</v>
      </c>
      <c r="P118" s="3"/>
      <c r="Q118" s="4" t="s">
        <v>120</v>
      </c>
      <c r="R118" s="4">
        <v>0</v>
      </c>
      <c r="S118" s="4" t="s">
        <v>4</v>
      </c>
    </row>
    <row r="119" spans="1:19" ht="15.75" customHeight="1" thickBot="1">
      <c r="A119" s="3"/>
      <c r="B119" s="4" t="s">
        <v>121</v>
      </c>
      <c r="C119" s="4">
        <v>16954</v>
      </c>
      <c r="D119" s="4" t="s">
        <v>307</v>
      </c>
      <c r="F119" s="3"/>
      <c r="G119" s="4" t="s">
        <v>121</v>
      </c>
      <c r="H119" s="4">
        <v>1060000</v>
      </c>
      <c r="I119" s="4" t="s">
        <v>104</v>
      </c>
      <c r="K119" s="3"/>
      <c r="L119" s="4" t="s">
        <v>121</v>
      </c>
      <c r="M119" s="4">
        <v>0</v>
      </c>
      <c r="N119" s="4" t="s">
        <v>4</v>
      </c>
      <c r="P119" s="3"/>
      <c r="Q119" s="4" t="s">
        <v>121</v>
      </c>
      <c r="R119" s="4">
        <v>0.16666662700000001</v>
      </c>
      <c r="S119" s="4" t="s">
        <v>4</v>
      </c>
    </row>
    <row r="120" spans="1:19" ht="15.75" customHeight="1" thickBot="1">
      <c r="A120" s="3"/>
      <c r="B120" s="4" t="s">
        <v>122</v>
      </c>
      <c r="C120" s="4">
        <v>16954</v>
      </c>
      <c r="D120" s="4" t="s">
        <v>307</v>
      </c>
      <c r="F120" s="3"/>
      <c r="G120" s="4" t="s">
        <v>122</v>
      </c>
      <c r="H120" s="4">
        <v>1060000</v>
      </c>
      <c r="I120" s="4" t="s">
        <v>104</v>
      </c>
      <c r="K120" s="3"/>
      <c r="L120" s="4" t="s">
        <v>122</v>
      </c>
      <c r="M120" s="4">
        <v>0</v>
      </c>
      <c r="N120" s="4" t="s">
        <v>4</v>
      </c>
      <c r="P120" s="3"/>
      <c r="Q120" s="4" t="s">
        <v>122</v>
      </c>
      <c r="R120" s="4">
        <v>0</v>
      </c>
      <c r="S120" s="4" t="s">
        <v>4</v>
      </c>
    </row>
    <row r="121" spans="1:19" ht="15.75" customHeight="1" thickBot="1">
      <c r="A121" s="3"/>
      <c r="B121" s="4" t="s">
        <v>123</v>
      </c>
      <c r="C121" s="4">
        <v>16954</v>
      </c>
      <c r="D121" s="4" t="s">
        <v>307</v>
      </c>
      <c r="F121" s="3"/>
      <c r="G121" s="4" t="s">
        <v>123</v>
      </c>
      <c r="H121" s="4">
        <v>1060000</v>
      </c>
      <c r="I121" s="4" t="s">
        <v>104</v>
      </c>
      <c r="K121" s="3"/>
      <c r="L121" s="4" t="s">
        <v>123</v>
      </c>
      <c r="M121" s="4">
        <v>0</v>
      </c>
      <c r="N121" s="4" t="s">
        <v>4</v>
      </c>
      <c r="P121" s="3"/>
      <c r="Q121" s="4" t="s">
        <v>123</v>
      </c>
      <c r="R121" s="4">
        <v>6.6649350300000002E-3</v>
      </c>
      <c r="S121" s="4" t="s">
        <v>4</v>
      </c>
    </row>
    <row r="122" spans="1:19" ht="15.75" customHeight="1" thickBot="1">
      <c r="A122" s="3"/>
      <c r="B122" s="4" t="s">
        <v>124</v>
      </c>
      <c r="C122" s="4">
        <v>18495</v>
      </c>
      <c r="D122" s="4" t="s">
        <v>307</v>
      </c>
      <c r="F122" s="3"/>
      <c r="G122" s="4" t="s">
        <v>124</v>
      </c>
      <c r="H122" s="4">
        <v>1060000</v>
      </c>
      <c r="I122" s="4" t="s">
        <v>104</v>
      </c>
      <c r="K122" s="3"/>
      <c r="L122" s="4" t="s">
        <v>124</v>
      </c>
      <c r="M122" s="4">
        <v>0</v>
      </c>
      <c r="N122" s="4" t="s">
        <v>4</v>
      </c>
      <c r="P122" s="3"/>
      <c r="Q122" s="4" t="s">
        <v>124</v>
      </c>
      <c r="R122" s="4">
        <v>0</v>
      </c>
      <c r="S122" s="4" t="s">
        <v>4</v>
      </c>
    </row>
    <row r="123" spans="1:19" ht="15.75" customHeight="1" thickBot="1">
      <c r="A123" s="3"/>
      <c r="B123" s="4" t="s">
        <v>125</v>
      </c>
      <c r="C123" s="4">
        <v>18495</v>
      </c>
      <c r="D123" s="4" t="s">
        <v>307</v>
      </c>
      <c r="F123" s="3"/>
      <c r="G123" s="4" t="s">
        <v>125</v>
      </c>
      <c r="H123" s="4">
        <v>1060000</v>
      </c>
      <c r="I123" s="4" t="s">
        <v>104</v>
      </c>
      <c r="K123" s="3"/>
      <c r="L123" s="4" t="s">
        <v>125</v>
      </c>
      <c r="M123" s="4">
        <v>0.55555558199999999</v>
      </c>
      <c r="N123" s="4" t="s">
        <v>4</v>
      </c>
      <c r="P123" s="3"/>
      <c r="Q123" s="4" t="s">
        <v>125</v>
      </c>
      <c r="R123" s="4">
        <v>0.22666834299999999</v>
      </c>
      <c r="S123" s="4" t="s">
        <v>4</v>
      </c>
    </row>
    <row r="124" spans="1:19" ht="15.75" customHeight="1" thickBot="1">
      <c r="A124" s="3"/>
      <c r="B124" s="4" t="s">
        <v>126</v>
      </c>
      <c r="C124" s="4">
        <v>18495</v>
      </c>
      <c r="D124" s="4" t="s">
        <v>307</v>
      </c>
      <c r="F124" s="3"/>
      <c r="G124" s="4" t="s">
        <v>126</v>
      </c>
      <c r="H124" s="4">
        <v>1060000</v>
      </c>
      <c r="I124" s="4" t="s">
        <v>104</v>
      </c>
      <c r="K124" s="3"/>
      <c r="L124" s="4" t="s">
        <v>126</v>
      </c>
      <c r="M124" s="4">
        <v>0</v>
      </c>
      <c r="N124" s="4" t="s">
        <v>4</v>
      </c>
      <c r="P124" s="3"/>
      <c r="Q124" s="4" t="s">
        <v>126</v>
      </c>
      <c r="R124" s="4">
        <v>0.180005148</v>
      </c>
      <c r="S124" s="4" t="s">
        <v>4</v>
      </c>
    </row>
    <row r="125" spans="1:19" ht="15.75" customHeight="1" thickBot="1">
      <c r="A125" s="3"/>
      <c r="B125" s="4" t="s">
        <v>127</v>
      </c>
      <c r="C125" s="4">
        <v>36990</v>
      </c>
      <c r="D125" s="4" t="s">
        <v>307</v>
      </c>
      <c r="F125" s="3"/>
      <c r="G125" s="4" t="s">
        <v>127</v>
      </c>
      <c r="H125" s="4">
        <v>1060000</v>
      </c>
      <c r="I125" s="4" t="s">
        <v>104</v>
      </c>
      <c r="K125" s="3"/>
      <c r="L125" s="4" t="s">
        <v>127</v>
      </c>
      <c r="M125" s="4">
        <v>0</v>
      </c>
      <c r="N125" s="4" t="s">
        <v>4</v>
      </c>
      <c r="P125" s="3"/>
      <c r="Q125" s="4" t="s">
        <v>127</v>
      </c>
      <c r="R125" s="4">
        <v>1.33298701E-2</v>
      </c>
      <c r="S125" s="4" t="s">
        <v>4</v>
      </c>
    </row>
    <row r="126" spans="1:19" ht="15.75" customHeight="1" thickBot="1">
      <c r="A126" s="3"/>
      <c r="B126" s="4" t="s">
        <v>128</v>
      </c>
      <c r="C126" s="4">
        <v>18495</v>
      </c>
      <c r="D126" s="4" t="s">
        <v>307</v>
      </c>
      <c r="F126" s="3"/>
      <c r="G126" s="4" t="s">
        <v>128</v>
      </c>
      <c r="H126" s="4">
        <v>1060000</v>
      </c>
      <c r="I126" s="4" t="s">
        <v>104</v>
      </c>
      <c r="K126" s="3"/>
      <c r="L126" s="4" t="s">
        <v>128</v>
      </c>
      <c r="M126" s="4">
        <v>0</v>
      </c>
      <c r="N126" s="4" t="s">
        <v>4</v>
      </c>
      <c r="P126" s="3"/>
      <c r="Q126" s="4" t="s">
        <v>128</v>
      </c>
      <c r="R126" s="4">
        <v>0</v>
      </c>
      <c r="S126" s="4" t="s">
        <v>4</v>
      </c>
    </row>
    <row r="127" spans="1:19" ht="15.75" customHeight="1" thickBot="1">
      <c r="A127" s="3"/>
      <c r="B127" s="4" t="s">
        <v>129</v>
      </c>
      <c r="C127" s="4">
        <v>18495</v>
      </c>
      <c r="D127" s="4" t="s">
        <v>307</v>
      </c>
      <c r="F127" s="3"/>
      <c r="G127" s="4" t="s">
        <v>129</v>
      </c>
      <c r="H127" s="4">
        <v>1060000</v>
      </c>
      <c r="I127" s="4" t="s">
        <v>104</v>
      </c>
      <c r="K127" s="3"/>
      <c r="L127" s="4" t="s">
        <v>129</v>
      </c>
      <c r="M127" s="4">
        <v>0</v>
      </c>
      <c r="N127" s="4" t="s">
        <v>4</v>
      </c>
      <c r="P127" s="3"/>
      <c r="Q127" s="4" t="s">
        <v>129</v>
      </c>
      <c r="R127" s="4">
        <v>6.6649350300000002E-3</v>
      </c>
      <c r="S127" s="4" t="s">
        <v>4</v>
      </c>
    </row>
    <row r="128" spans="1:19" ht="15.75" customHeight="1" thickBot="1">
      <c r="A128" s="3"/>
      <c r="B128" s="4" t="s">
        <v>130</v>
      </c>
      <c r="C128" s="4">
        <v>18495</v>
      </c>
      <c r="D128" s="4" t="s">
        <v>307</v>
      </c>
      <c r="F128" s="3"/>
      <c r="G128" s="4" t="s">
        <v>130</v>
      </c>
      <c r="H128" s="4">
        <v>1060000</v>
      </c>
      <c r="I128" s="4" t="s">
        <v>104</v>
      </c>
      <c r="K128" s="3"/>
      <c r="L128" s="4" t="s">
        <v>130</v>
      </c>
      <c r="M128" s="4">
        <v>0</v>
      </c>
      <c r="N128" s="4" t="s">
        <v>4</v>
      </c>
      <c r="P128" s="3"/>
      <c r="Q128" s="4" t="s">
        <v>130</v>
      </c>
      <c r="R128" s="4">
        <v>0</v>
      </c>
      <c r="S128" s="4" t="s">
        <v>4</v>
      </c>
    </row>
    <row r="129" spans="1:19" ht="15.75" customHeight="1" thickBot="1">
      <c r="A129" s="3"/>
      <c r="B129" s="4" t="s">
        <v>131</v>
      </c>
      <c r="C129" s="4">
        <v>18495</v>
      </c>
      <c r="D129" s="4" t="s">
        <v>307</v>
      </c>
      <c r="F129" s="3"/>
      <c r="G129" s="4" t="s">
        <v>131</v>
      </c>
      <c r="H129" s="4">
        <v>1060000</v>
      </c>
      <c r="I129" s="4" t="s">
        <v>104</v>
      </c>
      <c r="K129" s="3"/>
      <c r="L129" s="4" t="s">
        <v>131</v>
      </c>
      <c r="M129" s="4">
        <v>0</v>
      </c>
      <c r="N129" s="4" t="s">
        <v>4</v>
      </c>
      <c r="P129" s="3"/>
      <c r="Q129" s="4" t="s">
        <v>131</v>
      </c>
      <c r="R129" s="4">
        <v>-3.3329002599999998E-2</v>
      </c>
      <c r="S129" s="4" t="s">
        <v>4</v>
      </c>
    </row>
    <row r="130" spans="1:19" ht="15.75" customHeight="1" thickBot="1">
      <c r="A130" s="3"/>
      <c r="B130" s="4" t="s">
        <v>132</v>
      </c>
      <c r="C130" s="4">
        <v>18495</v>
      </c>
      <c r="D130" s="4" t="s">
        <v>307</v>
      </c>
      <c r="F130" s="3"/>
      <c r="G130" s="4" t="s">
        <v>132</v>
      </c>
      <c r="H130" s="4">
        <v>1060000</v>
      </c>
      <c r="I130" s="4" t="s">
        <v>104</v>
      </c>
      <c r="K130" s="3"/>
      <c r="L130" s="4" t="s">
        <v>132</v>
      </c>
      <c r="M130" s="4">
        <v>0</v>
      </c>
      <c r="N130" s="4" t="s">
        <v>4</v>
      </c>
      <c r="P130" s="3"/>
      <c r="Q130" s="4" t="s">
        <v>132</v>
      </c>
      <c r="R130" s="4">
        <v>0</v>
      </c>
      <c r="S130" s="4" t="s">
        <v>4</v>
      </c>
    </row>
    <row r="131" spans="1:19" ht="15.75" customHeight="1" thickBot="1">
      <c r="A131" s="3"/>
      <c r="B131" s="4" t="s">
        <v>133</v>
      </c>
      <c r="C131" s="4">
        <v>20036</v>
      </c>
      <c r="D131" s="4" t="s">
        <v>307</v>
      </c>
      <c r="F131" s="3"/>
      <c r="G131" s="4" t="s">
        <v>133</v>
      </c>
      <c r="H131" s="4">
        <v>1060000</v>
      </c>
      <c r="I131" s="4" t="s">
        <v>104</v>
      </c>
      <c r="K131" s="3"/>
      <c r="L131" s="4" t="s">
        <v>133</v>
      </c>
      <c r="M131" s="4">
        <v>0</v>
      </c>
      <c r="N131" s="4" t="s">
        <v>4</v>
      </c>
      <c r="P131" s="3"/>
      <c r="Q131" s="4" t="s">
        <v>133</v>
      </c>
      <c r="R131" s="4">
        <v>6.6692601000000002E-3</v>
      </c>
      <c r="S131" s="4" t="s">
        <v>4</v>
      </c>
    </row>
    <row r="132" spans="1:19" ht="15.75" customHeight="1" thickBot="1">
      <c r="A132" s="3"/>
      <c r="B132" s="4" t="s">
        <v>134</v>
      </c>
      <c r="C132" s="4">
        <v>20036</v>
      </c>
      <c r="D132" s="4" t="s">
        <v>307</v>
      </c>
      <c r="F132" s="3"/>
      <c r="G132" s="4" t="s">
        <v>134</v>
      </c>
      <c r="H132" s="4">
        <v>1060000</v>
      </c>
      <c r="I132" s="4" t="s">
        <v>104</v>
      </c>
      <c r="K132" s="3"/>
      <c r="L132" s="4" t="s">
        <v>134</v>
      </c>
      <c r="M132" s="4">
        <v>0</v>
      </c>
      <c r="N132" s="4" t="s">
        <v>4</v>
      </c>
      <c r="P132" s="3"/>
      <c r="Q132" s="4" t="s">
        <v>134</v>
      </c>
      <c r="R132" s="4">
        <v>6.6649350300000002E-3</v>
      </c>
      <c r="S132" s="4" t="s">
        <v>4</v>
      </c>
    </row>
    <row r="133" spans="1:19" ht="15.75" customHeight="1" thickBot="1">
      <c r="A133" s="3"/>
      <c r="B133" s="4" t="s">
        <v>135</v>
      </c>
      <c r="C133" s="4">
        <v>20036</v>
      </c>
      <c r="D133" s="4" t="s">
        <v>307</v>
      </c>
      <c r="F133" s="3"/>
      <c r="G133" s="4" t="s">
        <v>135</v>
      </c>
      <c r="H133" s="4">
        <v>1060000</v>
      </c>
      <c r="I133" s="4" t="s">
        <v>104</v>
      </c>
      <c r="K133" s="3"/>
      <c r="L133" s="4" t="s">
        <v>135</v>
      </c>
      <c r="M133" s="4">
        <v>0</v>
      </c>
      <c r="N133" s="4" t="s">
        <v>4</v>
      </c>
      <c r="P133" s="3"/>
      <c r="Q133" s="4" t="s">
        <v>135</v>
      </c>
      <c r="R133" s="4">
        <v>1.33385202E-2</v>
      </c>
      <c r="S133" s="4" t="s">
        <v>4</v>
      </c>
    </row>
    <row r="134" spans="1:19" ht="15.75" customHeight="1" thickBot="1">
      <c r="A134" s="3"/>
      <c r="B134" s="4" t="s">
        <v>136</v>
      </c>
      <c r="C134" s="4">
        <v>20036</v>
      </c>
      <c r="D134" s="4" t="s">
        <v>307</v>
      </c>
      <c r="F134" s="3"/>
      <c r="G134" s="4" t="s">
        <v>136</v>
      </c>
      <c r="H134" s="4">
        <v>1060000</v>
      </c>
      <c r="I134" s="4" t="s">
        <v>104</v>
      </c>
      <c r="K134" s="3"/>
      <c r="L134" s="4" t="s">
        <v>136</v>
      </c>
      <c r="M134" s="4">
        <v>0</v>
      </c>
      <c r="N134" s="4" t="s">
        <v>4</v>
      </c>
      <c r="P134" s="3"/>
      <c r="Q134" s="4" t="s">
        <v>136</v>
      </c>
      <c r="R134" s="4">
        <v>-5.9988740800000002E-2</v>
      </c>
      <c r="S134" s="4" t="s">
        <v>4</v>
      </c>
    </row>
    <row r="135" spans="1:19" ht="15.75" customHeight="1" thickBot="1">
      <c r="A135" s="3"/>
      <c r="B135" s="4" t="s">
        <v>137</v>
      </c>
      <c r="C135" s="4">
        <v>40072</v>
      </c>
      <c r="D135" s="4" t="s">
        <v>307</v>
      </c>
      <c r="F135" s="3"/>
      <c r="G135" s="4" t="s">
        <v>137</v>
      </c>
      <c r="H135" s="4">
        <v>1060000</v>
      </c>
      <c r="I135" s="4" t="s">
        <v>104</v>
      </c>
      <c r="K135" s="3"/>
      <c r="L135" s="4" t="s">
        <v>137</v>
      </c>
      <c r="M135" s="4">
        <v>0</v>
      </c>
      <c r="N135" s="4" t="s">
        <v>4</v>
      </c>
      <c r="P135" s="3"/>
      <c r="Q135" s="4" t="s">
        <v>137</v>
      </c>
      <c r="R135" s="4">
        <v>-2.66640652E-2</v>
      </c>
      <c r="S135" s="4" t="s">
        <v>4</v>
      </c>
    </row>
    <row r="136" spans="1:19" ht="15.75" customHeight="1" thickBot="1">
      <c r="A136" s="3"/>
      <c r="B136" s="4" t="s">
        <v>138</v>
      </c>
      <c r="C136" s="4">
        <v>20036</v>
      </c>
      <c r="D136" s="4" t="s">
        <v>307</v>
      </c>
      <c r="F136" s="3"/>
      <c r="G136" s="4" t="s">
        <v>138</v>
      </c>
      <c r="H136" s="4">
        <v>1070000</v>
      </c>
      <c r="I136" s="4" t="s">
        <v>104</v>
      </c>
      <c r="K136" s="3"/>
      <c r="L136" s="4" t="s">
        <v>138</v>
      </c>
      <c r="M136" s="4">
        <v>0</v>
      </c>
      <c r="N136" s="4" t="s">
        <v>4</v>
      </c>
      <c r="P136" s="3"/>
      <c r="Q136" s="4" t="s">
        <v>138</v>
      </c>
      <c r="R136" s="4">
        <v>0</v>
      </c>
      <c r="S136" s="4" t="s">
        <v>4</v>
      </c>
    </row>
    <row r="137" spans="1:19" ht="15.75" customHeight="1" thickBot="1">
      <c r="A137" s="3"/>
      <c r="B137" s="4" t="s">
        <v>139</v>
      </c>
      <c r="C137" s="4">
        <v>20036</v>
      </c>
      <c r="D137" s="4" t="s">
        <v>307</v>
      </c>
      <c r="F137" s="3"/>
      <c r="G137" s="4" t="s">
        <v>139</v>
      </c>
      <c r="H137" s="4">
        <v>1070000</v>
      </c>
      <c r="I137" s="4" t="s">
        <v>104</v>
      </c>
      <c r="K137" s="3"/>
      <c r="L137" s="4" t="s">
        <v>139</v>
      </c>
      <c r="M137" s="4">
        <v>0</v>
      </c>
      <c r="N137" s="4" t="s">
        <v>4</v>
      </c>
      <c r="P137" s="3"/>
      <c r="Q137" s="4" t="s">
        <v>139</v>
      </c>
      <c r="R137" s="4">
        <v>6.6692601000000002E-3</v>
      </c>
      <c r="S137" s="4" t="s">
        <v>4</v>
      </c>
    </row>
    <row r="138" spans="1:19" ht="15.75" customHeight="1" thickBot="1">
      <c r="A138" s="3"/>
      <c r="B138" s="4" t="s">
        <v>140</v>
      </c>
      <c r="C138" s="4">
        <v>20036</v>
      </c>
      <c r="D138" s="4" t="s">
        <v>307</v>
      </c>
      <c r="F138" s="3"/>
      <c r="G138" s="4" t="s">
        <v>140</v>
      </c>
      <c r="H138" s="4">
        <v>1070000</v>
      </c>
      <c r="I138" s="4" t="s">
        <v>104</v>
      </c>
      <c r="K138" s="3"/>
      <c r="L138" s="4" t="s">
        <v>140</v>
      </c>
      <c r="M138" s="4">
        <v>0</v>
      </c>
      <c r="N138" s="4" t="s">
        <v>4</v>
      </c>
      <c r="P138" s="3"/>
      <c r="Q138" s="4" t="s">
        <v>140</v>
      </c>
      <c r="R138" s="4">
        <v>0</v>
      </c>
      <c r="S138" s="4" t="s">
        <v>4</v>
      </c>
    </row>
    <row r="139" spans="1:19" ht="15.75" customHeight="1" thickBot="1">
      <c r="A139" s="3"/>
      <c r="B139" s="4" t="s">
        <v>141</v>
      </c>
      <c r="C139" s="4">
        <v>20036</v>
      </c>
      <c r="D139" s="4" t="s">
        <v>307</v>
      </c>
      <c r="F139" s="3"/>
      <c r="G139" s="4" t="s">
        <v>141</v>
      </c>
      <c r="H139" s="4">
        <v>1070000</v>
      </c>
      <c r="I139" s="4" t="s">
        <v>104</v>
      </c>
      <c r="K139" s="3"/>
      <c r="L139" s="4" t="s">
        <v>141</v>
      </c>
      <c r="M139" s="4">
        <v>0</v>
      </c>
      <c r="N139" s="4" t="s">
        <v>4</v>
      </c>
      <c r="P139" s="3"/>
      <c r="Q139" s="4" t="s">
        <v>141</v>
      </c>
      <c r="R139" s="4">
        <v>-3.3329002599999998E-2</v>
      </c>
      <c r="S139" s="4" t="s">
        <v>4</v>
      </c>
    </row>
    <row r="140" spans="1:19" ht="15.75" customHeight="1" thickBot="1">
      <c r="A140" s="3"/>
      <c r="B140" s="4" t="s">
        <v>142</v>
      </c>
      <c r="C140" s="4">
        <v>21578</v>
      </c>
      <c r="D140" s="4" t="s">
        <v>307</v>
      </c>
      <c r="F140" s="3"/>
      <c r="G140" s="4" t="s">
        <v>142</v>
      </c>
      <c r="H140" s="4">
        <v>1070000</v>
      </c>
      <c r="I140" s="4" t="s">
        <v>104</v>
      </c>
      <c r="K140" s="3"/>
      <c r="L140" s="4" t="s">
        <v>142</v>
      </c>
      <c r="M140" s="4">
        <v>0</v>
      </c>
      <c r="N140" s="4" t="s">
        <v>4</v>
      </c>
      <c r="P140" s="3"/>
      <c r="Q140" s="4" t="s">
        <v>142</v>
      </c>
      <c r="R140" s="4">
        <v>0</v>
      </c>
      <c r="S140" s="4" t="s">
        <v>4</v>
      </c>
    </row>
    <row r="141" spans="1:19" ht="15.75" customHeight="1" thickBot="1">
      <c r="A141" s="3"/>
      <c r="B141" s="4" t="s">
        <v>143</v>
      </c>
      <c r="C141" s="4">
        <v>43156</v>
      </c>
      <c r="D141" s="4" t="s">
        <v>307</v>
      </c>
      <c r="F141" s="3"/>
      <c r="G141" s="4" t="s">
        <v>143</v>
      </c>
      <c r="H141" s="4">
        <v>1070000</v>
      </c>
      <c r="I141" s="4" t="s">
        <v>104</v>
      </c>
      <c r="K141" s="3"/>
      <c r="L141" s="4" t="s">
        <v>143</v>
      </c>
      <c r="M141" s="4">
        <v>0</v>
      </c>
      <c r="N141" s="4" t="s">
        <v>4</v>
      </c>
      <c r="P141" s="3"/>
      <c r="Q141" s="4" t="s">
        <v>143</v>
      </c>
      <c r="R141" s="4">
        <v>6.6649350300000002E-3</v>
      </c>
      <c r="S141" s="4" t="s">
        <v>4</v>
      </c>
    </row>
    <row r="142" spans="1:19" ht="15.75" customHeight="1" thickBot="1">
      <c r="A142" s="3"/>
      <c r="B142" s="4" t="s">
        <v>144</v>
      </c>
      <c r="C142" s="4">
        <v>21578</v>
      </c>
      <c r="D142" s="4" t="s">
        <v>307</v>
      </c>
      <c r="F142" s="3"/>
      <c r="G142" s="4" t="s">
        <v>144</v>
      </c>
      <c r="H142" s="4">
        <v>1070000</v>
      </c>
      <c r="I142" s="4" t="s">
        <v>104</v>
      </c>
      <c r="K142" s="3"/>
      <c r="L142" s="4" t="s">
        <v>144</v>
      </c>
      <c r="M142" s="4">
        <v>0</v>
      </c>
      <c r="N142" s="4" t="s">
        <v>4</v>
      </c>
      <c r="P142" s="3"/>
      <c r="Q142" s="4" t="s">
        <v>144</v>
      </c>
      <c r="R142" s="4">
        <v>0</v>
      </c>
      <c r="S142" s="4" t="s">
        <v>4</v>
      </c>
    </row>
    <row r="143" spans="1:19" ht="15.75" customHeight="1" thickBot="1">
      <c r="A143" s="3"/>
      <c r="B143" s="4" t="s">
        <v>145</v>
      </c>
      <c r="C143" s="4">
        <v>21578</v>
      </c>
      <c r="D143" s="4" t="s">
        <v>307</v>
      </c>
      <c r="F143" s="3"/>
      <c r="G143" s="4" t="s">
        <v>145</v>
      </c>
      <c r="H143" s="4">
        <v>1070000</v>
      </c>
      <c r="I143" s="4" t="s">
        <v>104</v>
      </c>
      <c r="K143" s="3"/>
      <c r="L143" s="4" t="s">
        <v>145</v>
      </c>
      <c r="M143" s="4">
        <v>0</v>
      </c>
      <c r="N143" s="4" t="s">
        <v>4</v>
      </c>
      <c r="P143" s="3"/>
      <c r="Q143" s="4" t="s">
        <v>145</v>
      </c>
      <c r="R143" s="4">
        <v>-5.3345438100000003E-2</v>
      </c>
      <c r="S143" s="4" t="s">
        <v>4</v>
      </c>
    </row>
    <row r="144" spans="1:19" ht="15.75" customHeight="1" thickBot="1">
      <c r="A144" s="3"/>
      <c r="B144" s="4" t="s">
        <v>146</v>
      </c>
      <c r="C144" s="4">
        <v>21578</v>
      </c>
      <c r="D144" s="4" t="s">
        <v>307</v>
      </c>
      <c r="F144" s="3"/>
      <c r="G144" s="4" t="s">
        <v>146</v>
      </c>
      <c r="H144" s="4">
        <v>1070000</v>
      </c>
      <c r="I144" s="4" t="s">
        <v>104</v>
      </c>
      <c r="K144" s="3"/>
      <c r="L144" s="4" t="s">
        <v>146</v>
      </c>
      <c r="M144" s="4">
        <v>0</v>
      </c>
      <c r="N144" s="4" t="s">
        <v>4</v>
      </c>
      <c r="P144" s="3"/>
      <c r="Q144" s="4" t="s">
        <v>146</v>
      </c>
      <c r="R144" s="4">
        <v>-2.6681369199999999E-2</v>
      </c>
      <c r="S144" s="4" t="s">
        <v>4</v>
      </c>
    </row>
    <row r="145" spans="1:19" ht="15.75" customHeight="1" thickBot="1">
      <c r="A145" s="3"/>
      <c r="B145" s="4" t="s">
        <v>147</v>
      </c>
      <c r="C145" s="4">
        <v>21578</v>
      </c>
      <c r="D145" s="4" t="s">
        <v>307</v>
      </c>
      <c r="F145" s="3"/>
      <c r="G145" s="4" t="s">
        <v>147</v>
      </c>
      <c r="H145" s="4">
        <v>1070000</v>
      </c>
      <c r="I145" s="4" t="s">
        <v>104</v>
      </c>
      <c r="K145" s="3"/>
      <c r="L145" s="4" t="s">
        <v>147</v>
      </c>
      <c r="M145" s="4">
        <v>0</v>
      </c>
      <c r="N145" s="4" t="s">
        <v>4</v>
      </c>
      <c r="P145" s="3"/>
      <c r="Q145" s="4" t="s">
        <v>147</v>
      </c>
      <c r="R145" s="4">
        <v>6.6649350300000002E-3</v>
      </c>
      <c r="S145" s="4" t="s">
        <v>4</v>
      </c>
    </row>
    <row r="146" spans="1:19" ht="15.75" customHeight="1" thickBot="1">
      <c r="A146" s="3"/>
      <c r="B146" s="4" t="s">
        <v>148</v>
      </c>
      <c r="C146" s="4">
        <v>21578</v>
      </c>
      <c r="D146" s="4" t="s">
        <v>307</v>
      </c>
      <c r="F146" s="3"/>
      <c r="G146" s="4" t="s">
        <v>148</v>
      </c>
      <c r="H146" s="4">
        <v>1070000</v>
      </c>
      <c r="I146" s="4" t="s">
        <v>104</v>
      </c>
      <c r="K146" s="3"/>
      <c r="L146" s="4" t="s">
        <v>148</v>
      </c>
      <c r="M146" s="4">
        <v>0</v>
      </c>
      <c r="N146" s="4" t="s">
        <v>4</v>
      </c>
      <c r="P146" s="3"/>
      <c r="Q146" s="4" t="s">
        <v>148</v>
      </c>
      <c r="R146" s="4">
        <v>0</v>
      </c>
      <c r="S146" s="4" t="s">
        <v>4</v>
      </c>
    </row>
    <row r="147" spans="1:19" ht="15.75" customHeight="1" thickBot="1">
      <c r="A147" s="3"/>
      <c r="B147" s="4" t="s">
        <v>149</v>
      </c>
      <c r="C147" s="4">
        <v>21578</v>
      </c>
      <c r="D147" s="4" t="s">
        <v>307</v>
      </c>
      <c r="F147" s="3"/>
      <c r="G147" s="4" t="s">
        <v>149</v>
      </c>
      <c r="H147" s="4">
        <v>1070000</v>
      </c>
      <c r="I147" s="4" t="s">
        <v>104</v>
      </c>
      <c r="K147" s="3"/>
      <c r="L147" s="4" t="s">
        <v>149</v>
      </c>
      <c r="M147" s="4">
        <v>0</v>
      </c>
      <c r="N147" s="4" t="s">
        <v>4</v>
      </c>
      <c r="P147" s="3"/>
      <c r="Q147" s="4" t="s">
        <v>149</v>
      </c>
      <c r="R147" s="4">
        <v>6.6649350300000002E-3</v>
      </c>
      <c r="S147" s="4" t="s">
        <v>4</v>
      </c>
    </row>
    <row r="148" spans="1:19" ht="15.75" customHeight="1" thickBot="1">
      <c r="A148" s="3"/>
      <c r="B148" s="4" t="s">
        <v>150</v>
      </c>
      <c r="C148" s="4">
        <v>21578</v>
      </c>
      <c r="D148" s="4" t="s">
        <v>307</v>
      </c>
      <c r="F148" s="3"/>
      <c r="G148" s="4" t="s">
        <v>150</v>
      </c>
      <c r="H148" s="4">
        <v>1070000</v>
      </c>
      <c r="I148" s="4" t="s">
        <v>104</v>
      </c>
      <c r="K148" s="3"/>
      <c r="L148" s="4" t="s">
        <v>150</v>
      </c>
      <c r="M148" s="4">
        <v>0</v>
      </c>
      <c r="N148" s="4" t="s">
        <v>4</v>
      </c>
      <c r="P148" s="3"/>
      <c r="Q148" s="4" t="s">
        <v>150</v>
      </c>
      <c r="R148" s="4">
        <v>0</v>
      </c>
      <c r="S148" s="4" t="s">
        <v>4</v>
      </c>
    </row>
    <row r="149" spans="1:19" ht="15.75" customHeight="1" thickBot="1">
      <c r="A149" s="3"/>
      <c r="B149" s="4" t="s">
        <v>151</v>
      </c>
      <c r="C149" s="4">
        <v>23119</v>
      </c>
      <c r="D149" s="4" t="s">
        <v>307</v>
      </c>
      <c r="F149" s="3"/>
      <c r="G149" s="4" t="s">
        <v>151</v>
      </c>
      <c r="H149" s="4">
        <v>1070000</v>
      </c>
      <c r="I149" s="4" t="s">
        <v>104</v>
      </c>
      <c r="K149" s="3"/>
      <c r="L149" s="4" t="s">
        <v>151</v>
      </c>
      <c r="M149" s="4">
        <v>0</v>
      </c>
      <c r="N149" s="4" t="s">
        <v>4</v>
      </c>
      <c r="P149" s="3"/>
      <c r="Q149" s="4" t="s">
        <v>151</v>
      </c>
      <c r="R149" s="4">
        <v>-3.3329002599999998E-2</v>
      </c>
      <c r="S149" s="4" t="s">
        <v>4</v>
      </c>
    </row>
    <row r="150" spans="1:19" ht="15.75" customHeight="1" thickBot="1">
      <c r="A150" s="3"/>
      <c r="B150" s="4" t="s">
        <v>152</v>
      </c>
      <c r="C150" s="4">
        <v>23119</v>
      </c>
      <c r="D150" s="4" t="s">
        <v>307</v>
      </c>
      <c r="F150" s="3"/>
      <c r="G150" s="4" t="s">
        <v>152</v>
      </c>
      <c r="H150" s="4">
        <v>1070000</v>
      </c>
      <c r="I150" s="4" t="s">
        <v>104</v>
      </c>
      <c r="K150" s="3"/>
      <c r="L150" s="4" t="s">
        <v>152</v>
      </c>
      <c r="M150" s="4">
        <v>0</v>
      </c>
      <c r="N150" s="4" t="s">
        <v>4</v>
      </c>
      <c r="P150" s="3"/>
      <c r="Q150" s="4" t="s">
        <v>152</v>
      </c>
      <c r="R150" s="4">
        <v>0</v>
      </c>
      <c r="S150" s="4" t="s">
        <v>4</v>
      </c>
    </row>
    <row r="151" spans="1:19" ht="15.75" customHeight="1" thickBot="1">
      <c r="A151" s="3"/>
      <c r="B151" s="4" t="s">
        <v>153</v>
      </c>
      <c r="C151" s="4">
        <v>23119</v>
      </c>
      <c r="D151" s="4" t="s">
        <v>307</v>
      </c>
      <c r="F151" s="3"/>
      <c r="G151" s="4" t="s">
        <v>153</v>
      </c>
      <c r="H151" s="4">
        <v>1070000</v>
      </c>
      <c r="I151" s="4" t="s">
        <v>104</v>
      </c>
      <c r="K151" s="3"/>
      <c r="L151" s="4" t="s">
        <v>153</v>
      </c>
      <c r="M151" s="4">
        <v>0</v>
      </c>
      <c r="N151" s="4" t="s">
        <v>4</v>
      </c>
      <c r="P151" s="3"/>
      <c r="Q151" s="4" t="s">
        <v>153</v>
      </c>
      <c r="R151" s="4">
        <v>0</v>
      </c>
      <c r="S151" s="4" t="s">
        <v>4</v>
      </c>
    </row>
    <row r="152" spans="1:19" ht="15.75" customHeight="1" thickBot="1">
      <c r="A152" s="3"/>
      <c r="B152" s="4" t="s">
        <v>154</v>
      </c>
      <c r="C152" s="4">
        <v>23119</v>
      </c>
      <c r="D152" s="4" t="s">
        <v>307</v>
      </c>
      <c r="F152" s="3"/>
      <c r="G152" s="4" t="s">
        <v>154</v>
      </c>
      <c r="H152" s="4">
        <v>1070000</v>
      </c>
      <c r="I152" s="4" t="s">
        <v>104</v>
      </c>
      <c r="K152" s="3"/>
      <c r="L152" s="4" t="s">
        <v>154</v>
      </c>
      <c r="M152" s="4">
        <v>0.111111112</v>
      </c>
      <c r="N152" s="4" t="s">
        <v>4</v>
      </c>
      <c r="P152" s="3"/>
      <c r="Q152" s="4" t="s">
        <v>154</v>
      </c>
      <c r="R152" s="4">
        <v>-2.6659740099999999E-2</v>
      </c>
      <c r="S152" s="4" t="s">
        <v>4</v>
      </c>
    </row>
    <row r="153" spans="1:19" ht="15.75" customHeight="1" thickBot="1">
      <c r="A153" s="3"/>
      <c r="B153" s="4" t="s">
        <v>155</v>
      </c>
      <c r="C153" s="4">
        <v>23119</v>
      </c>
      <c r="D153" s="4" t="s">
        <v>307</v>
      </c>
      <c r="F153" s="3"/>
      <c r="G153" s="4" t="s">
        <v>155</v>
      </c>
      <c r="H153" s="4">
        <v>1070000</v>
      </c>
      <c r="I153" s="4" t="s">
        <v>104</v>
      </c>
      <c r="K153" s="3"/>
      <c r="L153" s="4" t="s">
        <v>155</v>
      </c>
      <c r="M153" s="4">
        <v>0.222222224</v>
      </c>
      <c r="N153" s="4" t="s">
        <v>4</v>
      </c>
      <c r="P153" s="3"/>
      <c r="Q153" s="4" t="s">
        <v>155</v>
      </c>
      <c r="R153" s="4">
        <v>-2.6655413199999999E-2</v>
      </c>
      <c r="S153" s="4" t="s">
        <v>4</v>
      </c>
    </row>
    <row r="154" spans="1:19" ht="15.75" customHeight="1" thickBot="1">
      <c r="A154" s="3"/>
      <c r="B154" s="4" t="s">
        <v>156</v>
      </c>
      <c r="C154" s="4">
        <v>23119</v>
      </c>
      <c r="D154" s="4" t="s">
        <v>307</v>
      </c>
      <c r="F154" s="3"/>
      <c r="G154" s="4" t="s">
        <v>156</v>
      </c>
      <c r="H154" s="4">
        <v>1070000</v>
      </c>
      <c r="I154" s="4" t="s">
        <v>104</v>
      </c>
      <c r="K154" s="3"/>
      <c r="L154" s="4" t="s">
        <v>156</v>
      </c>
      <c r="M154" s="4">
        <v>0.111111112</v>
      </c>
      <c r="N154" s="4" t="s">
        <v>4</v>
      </c>
      <c r="P154" s="3"/>
      <c r="Q154" s="4" t="s">
        <v>156</v>
      </c>
      <c r="R154" s="4">
        <v>-2.66640652E-2</v>
      </c>
      <c r="S154" s="4" t="s">
        <v>4</v>
      </c>
    </row>
    <row r="155" spans="1:19" ht="15.75" customHeight="1" thickBot="1">
      <c r="A155" s="3"/>
      <c r="B155" s="4" t="s">
        <v>157</v>
      </c>
      <c r="C155" s="4">
        <v>23119</v>
      </c>
      <c r="D155" s="4" t="s">
        <v>307</v>
      </c>
      <c r="F155" s="3"/>
      <c r="G155" s="4" t="s">
        <v>157</v>
      </c>
      <c r="H155" s="4">
        <v>1070000</v>
      </c>
      <c r="I155" s="4" t="s">
        <v>104</v>
      </c>
      <c r="K155" s="3"/>
      <c r="L155" s="4" t="s">
        <v>157</v>
      </c>
      <c r="M155" s="4">
        <v>0</v>
      </c>
      <c r="N155" s="4" t="s">
        <v>4</v>
      </c>
      <c r="P155" s="3"/>
      <c r="Q155" s="4" t="s">
        <v>157</v>
      </c>
      <c r="R155" s="4">
        <v>6.6692601000000002E-3</v>
      </c>
      <c r="S155" s="4" t="s">
        <v>4</v>
      </c>
    </row>
    <row r="156" spans="1:19" ht="15.75" customHeight="1" thickBot="1">
      <c r="A156" s="3"/>
      <c r="B156" s="4" t="s">
        <v>158</v>
      </c>
      <c r="C156" s="4">
        <v>23119</v>
      </c>
      <c r="D156" s="4" t="s">
        <v>307</v>
      </c>
      <c r="F156" s="3"/>
      <c r="G156" s="4" t="s">
        <v>158</v>
      </c>
      <c r="H156" s="4">
        <v>1070000</v>
      </c>
      <c r="I156" s="4" t="s">
        <v>104</v>
      </c>
      <c r="K156" s="3"/>
      <c r="L156" s="4" t="s">
        <v>158</v>
      </c>
      <c r="M156" s="4">
        <v>0</v>
      </c>
      <c r="N156" s="4" t="s">
        <v>4</v>
      </c>
      <c r="P156" s="3"/>
      <c r="Q156" s="4" t="s">
        <v>158</v>
      </c>
      <c r="R156" s="4">
        <v>0</v>
      </c>
      <c r="S156" s="4" t="s">
        <v>4</v>
      </c>
    </row>
    <row r="157" spans="1:19" ht="15.75" customHeight="1" thickBot="1">
      <c r="A157" s="3"/>
      <c r="B157" s="4" t="s">
        <v>159</v>
      </c>
      <c r="C157" s="4">
        <v>23119</v>
      </c>
      <c r="D157" s="4" t="s">
        <v>307</v>
      </c>
      <c r="F157" s="3"/>
      <c r="G157" s="4" t="s">
        <v>159</v>
      </c>
      <c r="H157" s="4">
        <v>1070000</v>
      </c>
      <c r="I157" s="4" t="s">
        <v>104</v>
      </c>
      <c r="K157" s="3"/>
      <c r="L157" s="4" t="s">
        <v>159</v>
      </c>
      <c r="M157" s="4">
        <v>0</v>
      </c>
      <c r="N157" s="4" t="s">
        <v>4</v>
      </c>
      <c r="P157" s="3"/>
      <c r="Q157" s="4" t="s">
        <v>159</v>
      </c>
      <c r="R157" s="4">
        <v>6.6649350300000002E-3</v>
      </c>
      <c r="S157" s="4" t="s">
        <v>4</v>
      </c>
    </row>
    <row r="158" spans="1:19" ht="15.75" customHeight="1" thickBot="1">
      <c r="A158" s="3"/>
      <c r="B158" s="4" t="s">
        <v>160</v>
      </c>
      <c r="C158" s="4">
        <v>23119</v>
      </c>
      <c r="D158" s="4" t="s">
        <v>307</v>
      </c>
      <c r="F158" s="3"/>
      <c r="G158" s="4" t="s">
        <v>160</v>
      </c>
      <c r="H158" s="4">
        <v>1070000</v>
      </c>
      <c r="I158" s="4" t="s">
        <v>104</v>
      </c>
      <c r="K158" s="3"/>
      <c r="L158" s="4" t="s">
        <v>160</v>
      </c>
      <c r="M158" s="4">
        <v>0</v>
      </c>
      <c r="N158" s="4" t="s">
        <v>4</v>
      </c>
      <c r="P158" s="3"/>
      <c r="Q158" s="4" t="s">
        <v>160</v>
      </c>
      <c r="R158" s="4">
        <v>0</v>
      </c>
      <c r="S158" s="4" t="s">
        <v>4</v>
      </c>
    </row>
    <row r="159" spans="1:19" ht="15.75" customHeight="1" thickBot="1">
      <c r="A159" s="3"/>
      <c r="B159" s="4" t="s">
        <v>161</v>
      </c>
      <c r="C159" s="4">
        <v>15413</v>
      </c>
      <c r="D159" s="4" t="s">
        <v>307</v>
      </c>
      <c r="F159" s="3"/>
      <c r="G159" s="4" t="s">
        <v>161</v>
      </c>
      <c r="H159" s="4">
        <v>1070000</v>
      </c>
      <c r="I159" s="4" t="s">
        <v>104</v>
      </c>
      <c r="K159" s="3"/>
      <c r="L159" s="4" t="s">
        <v>161</v>
      </c>
      <c r="M159" s="4">
        <v>0</v>
      </c>
      <c r="N159" s="4" t="s">
        <v>4</v>
      </c>
      <c r="P159" s="3"/>
      <c r="Q159" s="4" t="s">
        <v>161</v>
      </c>
      <c r="R159" s="4">
        <v>-3.3350627899999999E-2</v>
      </c>
      <c r="S159" s="4" t="s">
        <v>4</v>
      </c>
    </row>
    <row r="160" spans="1:19" ht="15.75" customHeight="1" thickBot="1">
      <c r="A160" s="3"/>
      <c r="B160" s="4" t="s">
        <v>162</v>
      </c>
      <c r="C160" s="4">
        <v>15413</v>
      </c>
      <c r="D160" s="4" t="s">
        <v>307</v>
      </c>
      <c r="F160" s="3"/>
      <c r="G160" s="4" t="s">
        <v>162</v>
      </c>
      <c r="H160" s="4">
        <v>1070000</v>
      </c>
      <c r="I160" s="4" t="s">
        <v>104</v>
      </c>
      <c r="K160" s="3"/>
      <c r="L160" s="4" t="s">
        <v>162</v>
      </c>
      <c r="M160" s="4">
        <v>0</v>
      </c>
      <c r="N160" s="4" t="s">
        <v>4</v>
      </c>
      <c r="P160" s="3"/>
      <c r="Q160" s="4" t="s">
        <v>162</v>
      </c>
      <c r="R160" s="4">
        <v>0</v>
      </c>
      <c r="S160" s="4" t="s">
        <v>4</v>
      </c>
    </row>
    <row r="161" spans="1:19" ht="15.75" customHeight="1" thickBot="1">
      <c r="A161" s="3"/>
      <c r="B161" s="4" t="s">
        <v>163</v>
      </c>
      <c r="C161" s="4">
        <v>15413</v>
      </c>
      <c r="D161" s="4" t="s">
        <v>307</v>
      </c>
      <c r="F161" s="3"/>
      <c r="G161" s="4" t="s">
        <v>163</v>
      </c>
      <c r="H161" s="4">
        <v>1070000</v>
      </c>
      <c r="I161" s="4" t="s">
        <v>104</v>
      </c>
      <c r="K161" s="3"/>
      <c r="L161" s="4" t="s">
        <v>163</v>
      </c>
      <c r="M161" s="4">
        <v>0</v>
      </c>
      <c r="N161" s="4" t="s">
        <v>4</v>
      </c>
      <c r="P161" s="3"/>
      <c r="Q161" s="4" t="s">
        <v>163</v>
      </c>
      <c r="R161" s="4">
        <v>0</v>
      </c>
      <c r="S161" s="4" t="s">
        <v>4</v>
      </c>
    </row>
    <row r="162" spans="1:19" ht="15.75" customHeight="1" thickBot="1">
      <c r="A162" s="3"/>
      <c r="B162" s="4" t="s">
        <v>164</v>
      </c>
      <c r="C162" s="4">
        <v>15413</v>
      </c>
      <c r="D162" s="4" t="s">
        <v>307</v>
      </c>
      <c r="F162" s="3"/>
      <c r="G162" s="4" t="s">
        <v>164</v>
      </c>
      <c r="H162" s="4">
        <v>1070000</v>
      </c>
      <c r="I162" s="4" t="s">
        <v>104</v>
      </c>
      <c r="K162" s="3"/>
      <c r="L162" s="4" t="s">
        <v>164</v>
      </c>
      <c r="M162" s="4">
        <v>0</v>
      </c>
      <c r="N162" s="4" t="s">
        <v>4</v>
      </c>
      <c r="P162" s="3"/>
      <c r="Q162" s="4" t="s">
        <v>164</v>
      </c>
      <c r="R162" s="4">
        <v>0</v>
      </c>
      <c r="S162" s="4" t="s">
        <v>4</v>
      </c>
    </row>
    <row r="163" spans="1:19" ht="15.75" customHeight="1" thickBot="1">
      <c r="A163" s="3"/>
      <c r="B163" s="4" t="s">
        <v>165</v>
      </c>
      <c r="C163" s="4">
        <v>15413</v>
      </c>
      <c r="D163" s="4" t="s">
        <v>307</v>
      </c>
      <c r="F163" s="3"/>
      <c r="G163" s="4" t="s">
        <v>165</v>
      </c>
      <c r="H163" s="4">
        <v>1070000</v>
      </c>
      <c r="I163" s="4" t="s">
        <v>104</v>
      </c>
      <c r="K163" s="3"/>
      <c r="L163" s="4" t="s">
        <v>165</v>
      </c>
      <c r="M163" s="4">
        <v>0</v>
      </c>
      <c r="N163" s="4" t="s">
        <v>4</v>
      </c>
      <c r="P163" s="3"/>
      <c r="Q163" s="4" t="s">
        <v>165</v>
      </c>
      <c r="R163" s="4">
        <v>-6.0036327700000003E-2</v>
      </c>
      <c r="S163" s="4" t="s">
        <v>4</v>
      </c>
    </row>
    <row r="164" spans="1:19" ht="15.75" customHeight="1" thickBot="1">
      <c r="A164" s="3"/>
      <c r="B164" s="4" t="s">
        <v>166</v>
      </c>
      <c r="C164" s="4">
        <v>15413</v>
      </c>
      <c r="D164" s="4" t="s">
        <v>307</v>
      </c>
      <c r="F164" s="3"/>
      <c r="G164" s="4" t="s">
        <v>166</v>
      </c>
      <c r="H164" s="4">
        <v>1070000</v>
      </c>
      <c r="I164" s="4" t="s">
        <v>104</v>
      </c>
      <c r="K164" s="3"/>
      <c r="L164" s="4" t="s">
        <v>166</v>
      </c>
      <c r="M164" s="4">
        <v>0</v>
      </c>
      <c r="N164" s="4" t="s">
        <v>4</v>
      </c>
      <c r="P164" s="3"/>
      <c r="Q164" s="4" t="s">
        <v>166</v>
      </c>
      <c r="R164" s="4">
        <v>-2.6659740099999999E-2</v>
      </c>
      <c r="S164" s="4" t="s">
        <v>4</v>
      </c>
    </row>
    <row r="165" spans="1:19" ht="15.75" customHeight="1" thickBot="1">
      <c r="A165" s="3"/>
      <c r="B165" s="4" t="s">
        <v>167</v>
      </c>
      <c r="C165" s="4">
        <v>15413</v>
      </c>
      <c r="D165" s="4" t="s">
        <v>307</v>
      </c>
      <c r="F165" s="3"/>
      <c r="G165" s="4" t="s">
        <v>167</v>
      </c>
      <c r="H165" s="4">
        <v>1070000</v>
      </c>
      <c r="I165" s="4" t="s">
        <v>104</v>
      </c>
      <c r="K165" s="3"/>
      <c r="L165" s="4" t="s">
        <v>167</v>
      </c>
      <c r="M165" s="4">
        <v>0</v>
      </c>
      <c r="N165" s="4" t="s">
        <v>4</v>
      </c>
      <c r="P165" s="3"/>
      <c r="Q165" s="4" t="s">
        <v>167</v>
      </c>
      <c r="R165" s="4">
        <v>1.33298701E-2</v>
      </c>
      <c r="S165" s="4" t="s">
        <v>4</v>
      </c>
    </row>
    <row r="166" spans="1:19" ht="15.75" customHeight="1" thickBot="1">
      <c r="A166" s="3"/>
      <c r="B166" s="4" t="s">
        <v>168</v>
      </c>
      <c r="C166" s="4">
        <v>15413</v>
      </c>
      <c r="D166" s="4" t="s">
        <v>307</v>
      </c>
      <c r="F166" s="3"/>
      <c r="G166" s="4" t="s">
        <v>168</v>
      </c>
      <c r="H166" s="4">
        <v>1080000</v>
      </c>
      <c r="I166" s="4" t="s">
        <v>104</v>
      </c>
      <c r="K166" s="3"/>
      <c r="L166" s="4" t="s">
        <v>168</v>
      </c>
      <c r="M166" s="4">
        <v>0</v>
      </c>
      <c r="N166" s="4" t="s">
        <v>4</v>
      </c>
      <c r="P166" s="3"/>
      <c r="Q166" s="4" t="s">
        <v>168</v>
      </c>
      <c r="R166" s="4">
        <v>0</v>
      </c>
      <c r="S166" s="4" t="s">
        <v>4</v>
      </c>
    </row>
    <row r="167" spans="1:19" ht="15.75" customHeight="1" thickBot="1">
      <c r="A167" s="3"/>
      <c r="B167" s="4" t="s">
        <v>169</v>
      </c>
      <c r="C167" s="4">
        <v>30826</v>
      </c>
      <c r="D167" s="4" t="s">
        <v>307</v>
      </c>
      <c r="F167" s="3"/>
      <c r="G167" s="4" t="s">
        <v>169</v>
      </c>
      <c r="H167" s="4">
        <v>1080000</v>
      </c>
      <c r="I167" s="4" t="s">
        <v>104</v>
      </c>
      <c r="K167" s="3"/>
      <c r="L167" s="4" t="s">
        <v>169</v>
      </c>
      <c r="M167" s="4">
        <v>0</v>
      </c>
      <c r="N167" s="4" t="s">
        <v>4</v>
      </c>
      <c r="P167" s="3"/>
      <c r="Q167" s="4" t="s">
        <v>169</v>
      </c>
      <c r="R167" s="4">
        <v>0</v>
      </c>
      <c r="S167" s="4" t="s">
        <v>4</v>
      </c>
    </row>
    <row r="168" spans="1:19" ht="15.75" customHeight="1" thickBot="1">
      <c r="A168" s="3"/>
      <c r="B168" s="4" t="s">
        <v>170</v>
      </c>
      <c r="C168" s="4">
        <v>16954</v>
      </c>
      <c r="D168" s="4" t="s">
        <v>307</v>
      </c>
      <c r="F168" s="3"/>
      <c r="G168" s="4" t="s">
        <v>170</v>
      </c>
      <c r="H168" s="4">
        <v>1080000</v>
      </c>
      <c r="I168" s="4" t="s">
        <v>104</v>
      </c>
      <c r="K168" s="3"/>
      <c r="L168" s="4" t="s">
        <v>170</v>
      </c>
      <c r="M168" s="4">
        <v>0</v>
      </c>
      <c r="N168" s="4" t="s">
        <v>4</v>
      </c>
      <c r="P168" s="3"/>
      <c r="Q168" s="4" t="s">
        <v>170</v>
      </c>
      <c r="R168" s="4">
        <v>0</v>
      </c>
      <c r="S168" s="4" t="s">
        <v>4</v>
      </c>
    </row>
    <row r="169" spans="1:19" ht="15.75" customHeight="1" thickBot="1">
      <c r="A169" s="3"/>
      <c r="B169" s="4" t="s">
        <v>171</v>
      </c>
      <c r="C169" s="4">
        <v>16954</v>
      </c>
      <c r="D169" s="4" t="s">
        <v>307</v>
      </c>
      <c r="F169" s="3"/>
      <c r="G169" s="4" t="s">
        <v>171</v>
      </c>
      <c r="H169" s="4">
        <v>1080000</v>
      </c>
      <c r="I169" s="4" t="s">
        <v>104</v>
      </c>
      <c r="K169" s="3"/>
      <c r="L169" s="4" t="s">
        <v>171</v>
      </c>
      <c r="M169" s="4">
        <v>0</v>
      </c>
      <c r="N169" s="4" t="s">
        <v>4</v>
      </c>
      <c r="P169" s="3"/>
      <c r="Q169" s="4" t="s">
        <v>171</v>
      </c>
      <c r="R169" s="4">
        <v>-3.3329002599999998E-2</v>
      </c>
      <c r="S169" s="4" t="s">
        <v>4</v>
      </c>
    </row>
    <row r="170" spans="1:19" ht="15.75" customHeight="1" thickBot="1">
      <c r="A170" s="3"/>
      <c r="B170" s="4" t="s">
        <v>172</v>
      </c>
      <c r="C170" s="4">
        <v>16954</v>
      </c>
      <c r="D170" s="4" t="s">
        <v>307</v>
      </c>
      <c r="F170" s="3"/>
      <c r="G170" s="4" t="s">
        <v>172</v>
      </c>
      <c r="H170" s="4">
        <v>1080000</v>
      </c>
      <c r="I170" s="4" t="s">
        <v>104</v>
      </c>
      <c r="K170" s="3"/>
      <c r="L170" s="4" t="s">
        <v>172</v>
      </c>
      <c r="M170" s="4">
        <v>0</v>
      </c>
      <c r="N170" s="4" t="s">
        <v>4</v>
      </c>
      <c r="P170" s="3"/>
      <c r="Q170" s="4" t="s">
        <v>172</v>
      </c>
      <c r="R170" s="4">
        <v>0</v>
      </c>
      <c r="S170" s="4" t="s">
        <v>4</v>
      </c>
    </row>
    <row r="171" spans="1:19" ht="15.75" customHeight="1" thickBot="1">
      <c r="A171" s="3"/>
      <c r="B171" s="4" t="s">
        <v>173</v>
      </c>
      <c r="C171" s="4">
        <v>16954</v>
      </c>
      <c r="D171" s="4" t="s">
        <v>307</v>
      </c>
      <c r="F171" s="3"/>
      <c r="G171" s="4" t="s">
        <v>173</v>
      </c>
      <c r="H171" s="4">
        <v>1080000</v>
      </c>
      <c r="I171" s="4" t="s">
        <v>104</v>
      </c>
      <c r="K171" s="3"/>
      <c r="L171" s="4" t="s">
        <v>173</v>
      </c>
      <c r="M171" s="4">
        <v>0</v>
      </c>
      <c r="N171" s="4" t="s">
        <v>4</v>
      </c>
      <c r="P171" s="3"/>
      <c r="Q171" s="4" t="s">
        <v>173</v>
      </c>
      <c r="R171" s="4">
        <v>0</v>
      </c>
      <c r="S171" s="4" t="s">
        <v>4</v>
      </c>
    </row>
    <row r="172" spans="1:19" ht="15.75" customHeight="1" thickBot="1">
      <c r="A172" s="3"/>
      <c r="B172" s="4" t="s">
        <v>174</v>
      </c>
      <c r="C172" s="4">
        <v>16954</v>
      </c>
      <c r="D172" s="4" t="s">
        <v>307</v>
      </c>
      <c r="F172" s="3"/>
      <c r="G172" s="4" t="s">
        <v>174</v>
      </c>
      <c r="H172" s="4">
        <v>1080000</v>
      </c>
      <c r="I172" s="4" t="s">
        <v>104</v>
      </c>
      <c r="K172" s="3"/>
      <c r="L172" s="4" t="s">
        <v>174</v>
      </c>
      <c r="M172" s="4">
        <v>0</v>
      </c>
      <c r="N172" s="4" t="s">
        <v>4</v>
      </c>
      <c r="P172" s="3"/>
      <c r="Q172" s="4" t="s">
        <v>174</v>
      </c>
      <c r="R172" s="4">
        <v>6.6649350300000002E-3</v>
      </c>
      <c r="S172" s="4" t="s">
        <v>4</v>
      </c>
    </row>
    <row r="173" spans="1:19" ht="15.75" customHeight="1" thickBot="1">
      <c r="A173" s="3"/>
      <c r="B173" s="4" t="s">
        <v>175</v>
      </c>
      <c r="C173" s="4">
        <v>16954</v>
      </c>
      <c r="D173" s="4" t="s">
        <v>307</v>
      </c>
      <c r="F173" s="3"/>
      <c r="G173" s="4" t="s">
        <v>175</v>
      </c>
      <c r="H173" s="4">
        <v>1080000</v>
      </c>
      <c r="I173" s="4" t="s">
        <v>104</v>
      </c>
      <c r="K173" s="3"/>
      <c r="L173" s="4" t="s">
        <v>175</v>
      </c>
      <c r="M173" s="4">
        <v>0</v>
      </c>
      <c r="N173" s="4" t="s">
        <v>4</v>
      </c>
      <c r="P173" s="3"/>
      <c r="Q173" s="4" t="s">
        <v>175</v>
      </c>
      <c r="R173" s="4">
        <v>-3.9989616700000001E-2</v>
      </c>
      <c r="S173" s="4" t="s">
        <v>4</v>
      </c>
    </row>
    <row r="174" spans="1:19" ht="15.75" customHeight="1" thickBot="1">
      <c r="A174" s="3"/>
      <c r="B174" s="4" t="s">
        <v>176</v>
      </c>
      <c r="C174" s="4">
        <v>16954</v>
      </c>
      <c r="D174" s="4" t="s">
        <v>307</v>
      </c>
      <c r="F174" s="3"/>
      <c r="G174" s="4" t="s">
        <v>176</v>
      </c>
      <c r="H174" s="4">
        <v>1080000</v>
      </c>
      <c r="I174" s="4" t="s">
        <v>104</v>
      </c>
      <c r="K174" s="3"/>
      <c r="L174" s="4" t="s">
        <v>176</v>
      </c>
      <c r="M174" s="4">
        <v>0</v>
      </c>
      <c r="N174" s="4" t="s">
        <v>4</v>
      </c>
      <c r="P174" s="3"/>
      <c r="Q174" s="4" t="s">
        <v>176</v>
      </c>
      <c r="R174" s="4">
        <v>-2.6659740099999999E-2</v>
      </c>
      <c r="S174" s="4" t="s">
        <v>4</v>
      </c>
    </row>
    <row r="175" spans="1:19" ht="15.75" customHeight="1" thickBot="1">
      <c r="A175" s="3"/>
      <c r="B175" s="4" t="s">
        <v>177</v>
      </c>
      <c r="C175" s="4">
        <v>16954</v>
      </c>
      <c r="D175" s="4" t="s">
        <v>307</v>
      </c>
      <c r="F175" s="3"/>
      <c r="G175" s="4" t="s">
        <v>177</v>
      </c>
      <c r="H175" s="4">
        <v>1080000</v>
      </c>
      <c r="I175" s="4" t="s">
        <v>104</v>
      </c>
      <c r="K175" s="3"/>
      <c r="L175" s="4" t="s">
        <v>177</v>
      </c>
      <c r="M175" s="4">
        <v>0</v>
      </c>
      <c r="N175" s="4" t="s">
        <v>4</v>
      </c>
      <c r="P175" s="3"/>
      <c r="Q175" s="4" t="s">
        <v>177</v>
      </c>
      <c r="R175" s="4">
        <v>1.33341951E-2</v>
      </c>
      <c r="S175" s="4" t="s">
        <v>4</v>
      </c>
    </row>
    <row r="176" spans="1:19" ht="15.75" customHeight="1" thickBot="1">
      <c r="A176" s="3"/>
      <c r="B176" s="4" t="s">
        <v>178</v>
      </c>
      <c r="C176" s="4">
        <v>16954</v>
      </c>
      <c r="D176" s="4" t="s">
        <v>307</v>
      </c>
      <c r="F176" s="3"/>
      <c r="G176" s="4" t="s">
        <v>178</v>
      </c>
      <c r="H176" s="4">
        <v>1080000</v>
      </c>
      <c r="I176" s="4" t="s">
        <v>104</v>
      </c>
      <c r="K176" s="3"/>
      <c r="L176" s="4" t="s">
        <v>178</v>
      </c>
      <c r="M176" s="4">
        <v>0</v>
      </c>
      <c r="N176" s="4" t="s">
        <v>4</v>
      </c>
      <c r="P176" s="3"/>
      <c r="Q176" s="4" t="s">
        <v>178</v>
      </c>
      <c r="R176" s="4">
        <v>-3.3329002599999998E-2</v>
      </c>
      <c r="S176" s="4" t="s">
        <v>4</v>
      </c>
    </row>
    <row r="177" spans="1:19" ht="15.75" customHeight="1" thickBot="1">
      <c r="A177" s="3"/>
      <c r="B177" s="4" t="s">
        <v>179</v>
      </c>
      <c r="C177" s="4">
        <v>16954</v>
      </c>
      <c r="D177" s="4" t="s">
        <v>307</v>
      </c>
      <c r="F177" s="3"/>
      <c r="G177" s="4" t="s">
        <v>179</v>
      </c>
      <c r="H177" s="4">
        <v>1080000</v>
      </c>
      <c r="I177" s="4" t="s">
        <v>104</v>
      </c>
      <c r="K177" s="3"/>
      <c r="L177" s="4" t="s">
        <v>179</v>
      </c>
      <c r="M177" s="4">
        <v>0</v>
      </c>
      <c r="N177" s="4" t="s">
        <v>4</v>
      </c>
      <c r="P177" s="3"/>
      <c r="Q177" s="4" t="s">
        <v>179</v>
      </c>
      <c r="R177" s="4">
        <v>0</v>
      </c>
      <c r="S177" s="4" t="s">
        <v>4</v>
      </c>
    </row>
    <row r="178" spans="1:19" ht="15.75" customHeight="1" thickBot="1">
      <c r="A178" s="3"/>
      <c r="B178" s="4" t="s">
        <v>180</v>
      </c>
      <c r="C178" s="4">
        <v>18495</v>
      </c>
      <c r="D178" s="4" t="s">
        <v>307</v>
      </c>
      <c r="F178" s="3"/>
      <c r="G178" s="4" t="s">
        <v>180</v>
      </c>
      <c r="H178" s="4">
        <v>1080000</v>
      </c>
      <c r="I178" s="4" t="s">
        <v>104</v>
      </c>
      <c r="K178" s="3"/>
      <c r="L178" s="4" t="s">
        <v>180</v>
      </c>
      <c r="M178" s="4">
        <v>0</v>
      </c>
      <c r="N178" s="4" t="s">
        <v>4</v>
      </c>
      <c r="P178" s="3"/>
      <c r="Q178" s="4" t="s">
        <v>180</v>
      </c>
      <c r="R178" s="4">
        <v>0</v>
      </c>
      <c r="S178" s="4" t="s">
        <v>4</v>
      </c>
    </row>
    <row r="179" spans="1:19" ht="15.75" customHeight="1" thickBot="1">
      <c r="A179" s="3"/>
      <c r="B179" s="4" t="s">
        <v>181</v>
      </c>
      <c r="C179" s="4">
        <v>18495</v>
      </c>
      <c r="D179" s="4" t="s">
        <v>307</v>
      </c>
      <c r="F179" s="3"/>
      <c r="G179" s="4" t="s">
        <v>181</v>
      </c>
      <c r="H179" s="4">
        <v>1080000</v>
      </c>
      <c r="I179" s="4" t="s">
        <v>104</v>
      </c>
      <c r="K179" s="3"/>
      <c r="L179" s="4" t="s">
        <v>181</v>
      </c>
      <c r="M179" s="4">
        <v>0</v>
      </c>
      <c r="N179" s="4" t="s">
        <v>4</v>
      </c>
      <c r="P179" s="3"/>
      <c r="Q179" s="4" t="s">
        <v>181</v>
      </c>
      <c r="R179" s="4">
        <v>0</v>
      </c>
      <c r="S179" s="4" t="s">
        <v>4</v>
      </c>
    </row>
    <row r="180" spans="1:19" ht="15.75" customHeight="1" thickBot="1">
      <c r="A180" s="3"/>
      <c r="B180" s="4" t="s">
        <v>182</v>
      </c>
      <c r="C180" s="4">
        <v>18495</v>
      </c>
      <c r="D180" s="4" t="s">
        <v>307</v>
      </c>
      <c r="F180" s="3"/>
      <c r="G180" s="4" t="s">
        <v>182</v>
      </c>
      <c r="H180" s="4">
        <v>1080000</v>
      </c>
      <c r="I180" s="4" t="s">
        <v>104</v>
      </c>
      <c r="K180" s="3"/>
      <c r="L180" s="4" t="s">
        <v>182</v>
      </c>
      <c r="M180" s="4">
        <v>0</v>
      </c>
      <c r="N180" s="4" t="s">
        <v>4</v>
      </c>
      <c r="P180" s="3"/>
      <c r="Q180" s="4" t="s">
        <v>182</v>
      </c>
      <c r="R180" s="4">
        <v>0.16666662700000001</v>
      </c>
      <c r="S180" s="4" t="s">
        <v>4</v>
      </c>
    </row>
    <row r="181" spans="1:19" ht="15.75" customHeight="1" thickBot="1">
      <c r="A181" s="3"/>
      <c r="B181" s="4" t="s">
        <v>183</v>
      </c>
      <c r="C181" s="4">
        <v>36990</v>
      </c>
      <c r="D181" s="4" t="s">
        <v>307</v>
      </c>
      <c r="F181" s="3"/>
      <c r="G181" s="4" t="s">
        <v>183</v>
      </c>
      <c r="H181" s="4">
        <v>1080000</v>
      </c>
      <c r="I181" s="4" t="s">
        <v>104</v>
      </c>
      <c r="K181" s="3"/>
      <c r="L181" s="4" t="s">
        <v>183</v>
      </c>
      <c r="M181" s="4">
        <v>0</v>
      </c>
      <c r="N181" s="4" t="s">
        <v>4</v>
      </c>
      <c r="P181" s="3"/>
      <c r="Q181" s="4" t="s">
        <v>183</v>
      </c>
      <c r="R181" s="4">
        <v>0</v>
      </c>
      <c r="S181" s="4" t="s">
        <v>4</v>
      </c>
    </row>
    <row r="182" spans="1:19" ht="15.75" customHeight="1" thickBot="1">
      <c r="A182" s="3"/>
      <c r="B182" s="4" t="s">
        <v>184</v>
      </c>
      <c r="C182" s="4">
        <v>18495</v>
      </c>
      <c r="D182" s="4" t="s">
        <v>307</v>
      </c>
      <c r="F182" s="3"/>
      <c r="G182" s="4" t="s">
        <v>184</v>
      </c>
      <c r="H182" s="4">
        <v>1080000</v>
      </c>
      <c r="I182" s="4" t="s">
        <v>104</v>
      </c>
      <c r="K182" s="3"/>
      <c r="L182" s="4" t="s">
        <v>184</v>
      </c>
      <c r="M182" s="4">
        <v>0.222222224</v>
      </c>
      <c r="N182" s="4" t="s">
        <v>4</v>
      </c>
      <c r="P182" s="3"/>
      <c r="Q182" s="4" t="s">
        <v>184</v>
      </c>
      <c r="R182" s="4">
        <v>0</v>
      </c>
      <c r="S182" s="4" t="s">
        <v>4</v>
      </c>
    </row>
    <row r="183" spans="1:19" ht="15.75" customHeight="1" thickBot="1">
      <c r="A183" s="3"/>
      <c r="B183" s="4" t="s">
        <v>185</v>
      </c>
      <c r="C183" s="4">
        <v>36990</v>
      </c>
      <c r="D183" s="4" t="s">
        <v>307</v>
      </c>
      <c r="F183" s="3"/>
      <c r="G183" s="4" t="s">
        <v>185</v>
      </c>
      <c r="H183" s="4">
        <v>1080000</v>
      </c>
      <c r="I183" s="4" t="s">
        <v>104</v>
      </c>
      <c r="K183" s="3"/>
      <c r="L183" s="4" t="s">
        <v>185</v>
      </c>
      <c r="M183" s="4">
        <v>0</v>
      </c>
      <c r="N183" s="4" t="s">
        <v>4</v>
      </c>
      <c r="P183" s="3"/>
      <c r="Q183" s="4" t="s">
        <v>185</v>
      </c>
      <c r="R183" s="4">
        <v>0.20666488999999999</v>
      </c>
      <c r="S183" s="4" t="s">
        <v>4</v>
      </c>
    </row>
    <row r="184" spans="1:19" ht="15.75" customHeight="1" thickBot="1">
      <c r="A184" s="3"/>
      <c r="B184" s="4" t="s">
        <v>186</v>
      </c>
      <c r="C184" s="4">
        <v>18495</v>
      </c>
      <c r="D184" s="4" t="s">
        <v>307</v>
      </c>
      <c r="F184" s="3"/>
      <c r="G184" s="4" t="s">
        <v>186</v>
      </c>
      <c r="H184" s="4">
        <v>1080000</v>
      </c>
      <c r="I184" s="4" t="s">
        <v>104</v>
      </c>
      <c r="K184" s="3"/>
      <c r="L184" s="4" t="s">
        <v>186</v>
      </c>
      <c r="M184" s="4">
        <v>0.111111112</v>
      </c>
      <c r="N184" s="4" t="s">
        <v>4</v>
      </c>
      <c r="P184" s="3"/>
      <c r="Q184" s="4" t="s">
        <v>186</v>
      </c>
      <c r="R184" s="4">
        <v>1.3338523E-2</v>
      </c>
      <c r="S184" s="4" t="s">
        <v>4</v>
      </c>
    </row>
    <row r="185" spans="1:19" ht="15.75" customHeight="1" thickBot="1">
      <c r="A185" s="3"/>
      <c r="B185" s="4" t="s">
        <v>187</v>
      </c>
      <c r="C185" s="4">
        <v>18495</v>
      </c>
      <c r="D185" s="4" t="s">
        <v>307</v>
      </c>
      <c r="F185" s="3"/>
      <c r="G185" s="4" t="s">
        <v>187</v>
      </c>
      <c r="H185" s="4">
        <v>1080000</v>
      </c>
      <c r="I185" s="4" t="s">
        <v>104</v>
      </c>
      <c r="K185" s="3"/>
      <c r="L185" s="4" t="s">
        <v>187</v>
      </c>
      <c r="M185" s="4">
        <v>0</v>
      </c>
      <c r="N185" s="4" t="s">
        <v>4</v>
      </c>
      <c r="P185" s="3"/>
      <c r="Q185" s="4" t="s">
        <v>187</v>
      </c>
      <c r="R185" s="4">
        <v>6.6649350300000002E-3</v>
      </c>
      <c r="S185" s="4" t="s">
        <v>4</v>
      </c>
    </row>
    <row r="186" spans="1:19" ht="15.75" customHeight="1" thickBot="1">
      <c r="A186" s="3"/>
      <c r="B186" s="4" t="s">
        <v>188</v>
      </c>
      <c r="C186" s="4">
        <v>20036</v>
      </c>
      <c r="D186" s="4" t="s">
        <v>307</v>
      </c>
      <c r="F186" s="3"/>
      <c r="G186" s="4" t="s">
        <v>188</v>
      </c>
      <c r="H186" s="4">
        <v>1080000</v>
      </c>
      <c r="I186" s="4" t="s">
        <v>104</v>
      </c>
      <c r="K186" s="3"/>
      <c r="L186" s="4" t="s">
        <v>188</v>
      </c>
      <c r="M186" s="4">
        <v>0</v>
      </c>
      <c r="N186" s="4" t="s">
        <v>4</v>
      </c>
      <c r="P186" s="3"/>
      <c r="Q186" s="4" t="s">
        <v>188</v>
      </c>
      <c r="R186" s="4">
        <v>0</v>
      </c>
      <c r="S186" s="4" t="s">
        <v>4</v>
      </c>
    </row>
    <row r="187" spans="1:19" ht="15.75" customHeight="1" thickBot="1">
      <c r="A187" s="3"/>
      <c r="B187" s="4" t="s">
        <v>189</v>
      </c>
      <c r="C187" s="4">
        <v>20036</v>
      </c>
      <c r="D187" s="4" t="s">
        <v>307</v>
      </c>
      <c r="F187" s="3"/>
      <c r="G187" s="4" t="s">
        <v>189</v>
      </c>
      <c r="H187" s="4">
        <v>1080000</v>
      </c>
      <c r="I187" s="4" t="s">
        <v>104</v>
      </c>
      <c r="K187" s="3"/>
      <c r="L187" s="4" t="s">
        <v>189</v>
      </c>
      <c r="M187" s="4">
        <v>0</v>
      </c>
      <c r="N187" s="4" t="s">
        <v>4</v>
      </c>
      <c r="P187" s="3"/>
      <c r="Q187" s="4" t="s">
        <v>189</v>
      </c>
      <c r="R187" s="4">
        <v>6.6649350300000002E-3</v>
      </c>
      <c r="S187" s="4" t="s">
        <v>4</v>
      </c>
    </row>
    <row r="188" spans="1:19" ht="15.75" customHeight="1" thickBot="1">
      <c r="A188" s="3"/>
      <c r="B188" s="4" t="s">
        <v>190</v>
      </c>
      <c r="C188" s="4">
        <v>20036</v>
      </c>
      <c r="D188" s="4" t="s">
        <v>307</v>
      </c>
      <c r="F188" s="3"/>
      <c r="G188" s="4" t="s">
        <v>190</v>
      </c>
      <c r="H188" s="4">
        <v>1080000</v>
      </c>
      <c r="I188" s="4" t="s">
        <v>104</v>
      </c>
      <c r="K188" s="3"/>
      <c r="L188" s="4" t="s">
        <v>190</v>
      </c>
      <c r="M188" s="4">
        <v>0</v>
      </c>
      <c r="N188" s="4" t="s">
        <v>4</v>
      </c>
      <c r="P188" s="3"/>
      <c r="Q188" s="4" t="s">
        <v>190</v>
      </c>
      <c r="R188" s="4">
        <v>0</v>
      </c>
      <c r="S188" s="4" t="s">
        <v>4</v>
      </c>
    </row>
    <row r="189" spans="1:19" ht="15.75" customHeight="1" thickBot="1">
      <c r="A189" s="3"/>
      <c r="B189" s="4" t="s">
        <v>191</v>
      </c>
      <c r="C189" s="4">
        <v>20036</v>
      </c>
      <c r="D189" s="4" t="s">
        <v>307</v>
      </c>
      <c r="F189" s="3"/>
      <c r="G189" s="4" t="s">
        <v>191</v>
      </c>
      <c r="H189" s="4">
        <v>1080000</v>
      </c>
      <c r="I189" s="4" t="s">
        <v>104</v>
      </c>
      <c r="K189" s="3"/>
      <c r="L189" s="4" t="s">
        <v>191</v>
      </c>
      <c r="M189" s="4">
        <v>0</v>
      </c>
      <c r="N189" s="4" t="s">
        <v>4</v>
      </c>
      <c r="P189" s="3"/>
      <c r="Q189" s="4" t="s">
        <v>191</v>
      </c>
      <c r="R189" s="4">
        <v>0</v>
      </c>
      <c r="S189" s="4" t="s">
        <v>4</v>
      </c>
    </row>
    <row r="190" spans="1:19" ht="15.75" customHeight="1" thickBot="1">
      <c r="A190" s="3"/>
      <c r="B190" s="4" t="s">
        <v>192</v>
      </c>
      <c r="C190" s="4">
        <v>40072</v>
      </c>
      <c r="D190" s="4" t="s">
        <v>307</v>
      </c>
      <c r="F190" s="3"/>
      <c r="G190" s="4" t="s">
        <v>192</v>
      </c>
      <c r="H190" s="4">
        <v>1080000</v>
      </c>
      <c r="I190" s="4" t="s">
        <v>104</v>
      </c>
      <c r="K190" s="3"/>
      <c r="L190" s="4" t="s">
        <v>192</v>
      </c>
      <c r="M190" s="4">
        <v>0</v>
      </c>
      <c r="N190" s="4" t="s">
        <v>4</v>
      </c>
      <c r="P190" s="3"/>
      <c r="Q190" s="4" t="s">
        <v>192</v>
      </c>
      <c r="R190" s="4">
        <v>0</v>
      </c>
      <c r="S190" s="4" t="s">
        <v>4</v>
      </c>
    </row>
    <row r="191" spans="1:19" ht="15.75" customHeight="1" thickBot="1">
      <c r="A191" s="3"/>
      <c r="B191" s="4" t="s">
        <v>193</v>
      </c>
      <c r="C191" s="4">
        <v>20036</v>
      </c>
      <c r="D191" s="4" t="s">
        <v>307</v>
      </c>
      <c r="F191" s="3"/>
      <c r="G191" s="4" t="s">
        <v>193</v>
      </c>
      <c r="H191" s="4">
        <v>1080000</v>
      </c>
      <c r="I191" s="4" t="s">
        <v>104</v>
      </c>
      <c r="K191" s="3"/>
      <c r="L191" s="4" t="s">
        <v>193</v>
      </c>
      <c r="M191" s="4">
        <v>0</v>
      </c>
      <c r="N191" s="4" t="s">
        <v>4</v>
      </c>
      <c r="P191" s="3"/>
      <c r="Q191" s="4" t="s">
        <v>193</v>
      </c>
      <c r="R191" s="4">
        <v>-3.3329002599999998E-2</v>
      </c>
      <c r="S191" s="4" t="s">
        <v>4</v>
      </c>
    </row>
    <row r="192" spans="1:19" ht="15.75" customHeight="1" thickBot="1">
      <c r="A192" s="3"/>
      <c r="B192" s="4" t="s">
        <v>194</v>
      </c>
      <c r="C192" s="4">
        <v>20036</v>
      </c>
      <c r="D192" s="4" t="s">
        <v>307</v>
      </c>
      <c r="F192" s="3"/>
      <c r="G192" s="4" t="s">
        <v>194</v>
      </c>
      <c r="H192" s="4">
        <v>1080000</v>
      </c>
      <c r="I192" s="4" t="s">
        <v>104</v>
      </c>
      <c r="K192" s="3"/>
      <c r="L192" s="4" t="s">
        <v>194</v>
      </c>
      <c r="M192" s="4">
        <v>0</v>
      </c>
      <c r="N192" s="4" t="s">
        <v>4</v>
      </c>
      <c r="P192" s="3"/>
      <c r="Q192" s="4" t="s">
        <v>194</v>
      </c>
      <c r="R192" s="4">
        <v>6.6692601000000002E-3</v>
      </c>
      <c r="S192" s="4" t="s">
        <v>4</v>
      </c>
    </row>
    <row r="193" spans="1:19" ht="15.75" customHeight="1" thickBot="1">
      <c r="A193" s="3"/>
      <c r="B193" s="4" t="s">
        <v>195</v>
      </c>
      <c r="C193" s="4">
        <v>20036</v>
      </c>
      <c r="D193" s="4" t="s">
        <v>307</v>
      </c>
      <c r="F193" s="3"/>
      <c r="G193" s="4" t="s">
        <v>195</v>
      </c>
      <c r="H193" s="4">
        <v>1080000</v>
      </c>
      <c r="I193" s="4" t="s">
        <v>104</v>
      </c>
      <c r="K193" s="3"/>
      <c r="L193" s="4" t="s">
        <v>195</v>
      </c>
      <c r="M193" s="4">
        <v>0</v>
      </c>
      <c r="N193" s="4" t="s">
        <v>4</v>
      </c>
      <c r="P193" s="3"/>
      <c r="Q193" s="4" t="s">
        <v>195</v>
      </c>
      <c r="R193" s="4">
        <v>-6.6606099700000001E-3</v>
      </c>
      <c r="S193" s="4" t="s">
        <v>4</v>
      </c>
    </row>
    <row r="194" spans="1:19" ht="15.75" customHeight="1" thickBot="1">
      <c r="A194" s="3"/>
      <c r="B194" s="4" t="s">
        <v>196</v>
      </c>
      <c r="C194" s="4">
        <v>20036</v>
      </c>
      <c r="D194" s="4" t="s">
        <v>307</v>
      </c>
      <c r="F194" s="3"/>
      <c r="G194" s="4" t="s">
        <v>196</v>
      </c>
      <c r="H194" s="4">
        <v>1080000</v>
      </c>
      <c r="I194" s="4" t="s">
        <v>104</v>
      </c>
      <c r="K194" s="3"/>
      <c r="L194" s="4" t="s">
        <v>196</v>
      </c>
      <c r="M194" s="4">
        <v>0</v>
      </c>
      <c r="N194" s="4" t="s">
        <v>4</v>
      </c>
      <c r="P194" s="3"/>
      <c r="Q194" s="4" t="s">
        <v>196</v>
      </c>
      <c r="R194" s="4">
        <v>-2.66640652E-2</v>
      </c>
      <c r="S194" s="4" t="s">
        <v>4</v>
      </c>
    </row>
    <row r="195" spans="1:19" ht="15.75" customHeight="1" thickBot="1">
      <c r="A195" s="3"/>
      <c r="B195" s="4" t="s">
        <v>197</v>
      </c>
      <c r="C195" s="4">
        <v>21578</v>
      </c>
      <c r="D195" s="4" t="s">
        <v>307</v>
      </c>
      <c r="F195" s="3"/>
      <c r="G195" s="4" t="s">
        <v>197</v>
      </c>
      <c r="H195" s="4">
        <v>1090000</v>
      </c>
      <c r="I195" s="4" t="s">
        <v>104</v>
      </c>
      <c r="K195" s="3"/>
      <c r="L195" s="4" t="s">
        <v>197</v>
      </c>
      <c r="M195" s="4">
        <v>0</v>
      </c>
      <c r="N195" s="4" t="s">
        <v>4</v>
      </c>
      <c r="P195" s="3"/>
      <c r="Q195" s="4" t="s">
        <v>197</v>
      </c>
      <c r="R195" s="4">
        <v>6.6649350300000002E-3</v>
      </c>
      <c r="S195" s="4" t="s">
        <v>4</v>
      </c>
    </row>
    <row r="196" spans="1:19" ht="15.75" customHeight="1" thickBot="1">
      <c r="A196" s="3"/>
      <c r="B196" s="4" t="s">
        <v>198</v>
      </c>
      <c r="C196" s="4">
        <v>21578</v>
      </c>
      <c r="D196" s="4" t="s">
        <v>307</v>
      </c>
      <c r="F196" s="3"/>
      <c r="G196" s="4" t="s">
        <v>198</v>
      </c>
      <c r="H196" s="4">
        <v>1090000</v>
      </c>
      <c r="I196" s="4" t="s">
        <v>104</v>
      </c>
      <c r="K196" s="3"/>
      <c r="L196" s="4" t="s">
        <v>198</v>
      </c>
      <c r="M196" s="4">
        <v>0</v>
      </c>
      <c r="N196" s="4" t="s">
        <v>4</v>
      </c>
      <c r="P196" s="3"/>
      <c r="Q196" s="4" t="s">
        <v>198</v>
      </c>
      <c r="R196" s="4">
        <v>0</v>
      </c>
      <c r="S196" s="4" t="s">
        <v>4</v>
      </c>
    </row>
    <row r="197" spans="1:19" ht="15.75" customHeight="1" thickBot="1">
      <c r="A197" s="3"/>
      <c r="B197" s="4" t="s">
        <v>199</v>
      </c>
      <c r="C197" s="4">
        <v>21578</v>
      </c>
      <c r="D197" s="4" t="s">
        <v>307</v>
      </c>
      <c r="F197" s="3"/>
      <c r="G197" s="4" t="s">
        <v>199</v>
      </c>
      <c r="H197" s="4">
        <v>1090000</v>
      </c>
      <c r="I197" s="4" t="s">
        <v>104</v>
      </c>
      <c r="K197" s="3"/>
      <c r="L197" s="4" t="s">
        <v>199</v>
      </c>
      <c r="M197" s="4">
        <v>0</v>
      </c>
      <c r="N197" s="4" t="s">
        <v>4</v>
      </c>
      <c r="P197" s="3"/>
      <c r="Q197" s="4" t="s">
        <v>199</v>
      </c>
      <c r="R197" s="4">
        <v>6.6692601000000002E-3</v>
      </c>
      <c r="S197" s="4" t="s">
        <v>4</v>
      </c>
    </row>
    <row r="198" spans="1:19" ht="15.75" customHeight="1" thickBot="1">
      <c r="A198" s="3"/>
      <c r="B198" s="4" t="s">
        <v>200</v>
      </c>
      <c r="C198" s="4">
        <v>21578</v>
      </c>
      <c r="D198" s="4" t="s">
        <v>307</v>
      </c>
      <c r="F198" s="3"/>
      <c r="G198" s="4" t="s">
        <v>200</v>
      </c>
      <c r="H198" s="4">
        <v>1090000</v>
      </c>
      <c r="I198" s="4" t="s">
        <v>104</v>
      </c>
      <c r="K198" s="3"/>
      <c r="L198" s="4" t="s">
        <v>200</v>
      </c>
      <c r="M198" s="4">
        <v>0</v>
      </c>
      <c r="N198" s="4" t="s">
        <v>4</v>
      </c>
      <c r="P198" s="3"/>
      <c r="Q198" s="4" t="s">
        <v>200</v>
      </c>
      <c r="R198" s="4">
        <v>0</v>
      </c>
      <c r="S198" s="4" t="s">
        <v>4</v>
      </c>
    </row>
    <row r="199" spans="1:19" ht="15.75" customHeight="1" thickBot="1">
      <c r="A199" s="3"/>
      <c r="B199" s="4" t="s">
        <v>201</v>
      </c>
      <c r="C199" s="4">
        <v>21578</v>
      </c>
      <c r="D199" s="4" t="s">
        <v>307</v>
      </c>
      <c r="F199" s="3"/>
      <c r="G199" s="4" t="s">
        <v>201</v>
      </c>
      <c r="H199" s="4">
        <v>1090000</v>
      </c>
      <c r="I199" s="4" t="s">
        <v>104</v>
      </c>
      <c r="K199" s="3"/>
      <c r="L199" s="4" t="s">
        <v>201</v>
      </c>
      <c r="M199" s="4">
        <v>0</v>
      </c>
      <c r="N199" s="4" t="s">
        <v>4</v>
      </c>
      <c r="P199" s="3"/>
      <c r="Q199" s="4" t="s">
        <v>201</v>
      </c>
      <c r="R199" s="4">
        <v>0</v>
      </c>
      <c r="S199" s="4" t="s">
        <v>4</v>
      </c>
    </row>
    <row r="200" spans="1:19" ht="15.75" customHeight="1" thickBot="1">
      <c r="A200" s="3"/>
      <c r="B200" s="4" t="s">
        <v>202</v>
      </c>
      <c r="C200" s="4">
        <v>21578</v>
      </c>
      <c r="D200" s="4" t="s">
        <v>307</v>
      </c>
      <c r="F200" s="3"/>
      <c r="G200" s="4" t="s">
        <v>202</v>
      </c>
      <c r="H200" s="4">
        <v>1090000</v>
      </c>
      <c r="I200" s="4" t="s">
        <v>104</v>
      </c>
      <c r="K200" s="3"/>
      <c r="L200" s="4" t="s">
        <v>202</v>
      </c>
      <c r="M200" s="4">
        <v>0</v>
      </c>
      <c r="N200" s="4" t="s">
        <v>4</v>
      </c>
      <c r="P200" s="3"/>
      <c r="Q200" s="4" t="s">
        <v>202</v>
      </c>
      <c r="R200" s="4">
        <v>-3.3329002599999998E-2</v>
      </c>
      <c r="S200" s="4" t="s">
        <v>4</v>
      </c>
    </row>
    <row r="201" spans="1:19" ht="15.75" customHeight="1" thickBot="1">
      <c r="A201" s="3"/>
      <c r="B201" s="4" t="s">
        <v>203</v>
      </c>
      <c r="C201" s="4">
        <v>21578</v>
      </c>
      <c r="D201" s="4" t="s">
        <v>307</v>
      </c>
      <c r="F201" s="3"/>
      <c r="G201" s="4" t="s">
        <v>203</v>
      </c>
      <c r="H201" s="4">
        <v>1090000</v>
      </c>
      <c r="I201" s="4" t="s">
        <v>104</v>
      </c>
      <c r="K201" s="3"/>
      <c r="L201" s="4" t="s">
        <v>203</v>
      </c>
      <c r="M201" s="4">
        <v>0</v>
      </c>
      <c r="N201" s="4" t="s">
        <v>4</v>
      </c>
      <c r="P201" s="3"/>
      <c r="Q201" s="4" t="s">
        <v>203</v>
      </c>
      <c r="R201" s="4">
        <v>0</v>
      </c>
      <c r="S201" s="4" t="s">
        <v>4</v>
      </c>
    </row>
    <row r="202" spans="1:19" ht="15.75" customHeight="1" thickBot="1">
      <c r="A202" s="3"/>
      <c r="B202" s="4" t="s">
        <v>204</v>
      </c>
      <c r="C202" s="4">
        <v>21578</v>
      </c>
      <c r="D202" s="4" t="s">
        <v>307</v>
      </c>
      <c r="F202" s="3"/>
      <c r="G202" s="4" t="s">
        <v>204</v>
      </c>
      <c r="H202" s="4">
        <v>1090000</v>
      </c>
      <c r="I202" s="4" t="s">
        <v>104</v>
      </c>
      <c r="K202" s="3"/>
      <c r="L202" s="4" t="s">
        <v>204</v>
      </c>
      <c r="M202" s="4">
        <v>0</v>
      </c>
      <c r="N202" s="4" t="s">
        <v>4</v>
      </c>
      <c r="P202" s="3"/>
      <c r="Q202" s="4" t="s">
        <v>204</v>
      </c>
      <c r="R202" s="4">
        <v>0</v>
      </c>
      <c r="S202" s="4" t="s">
        <v>4</v>
      </c>
    </row>
    <row r="203" spans="1:19" ht="15.75" customHeight="1" thickBot="1">
      <c r="A203" s="3"/>
      <c r="B203" s="4" t="s">
        <v>205</v>
      </c>
      <c r="C203" s="4">
        <v>21578</v>
      </c>
      <c r="D203" s="4" t="s">
        <v>307</v>
      </c>
      <c r="F203" s="3"/>
      <c r="G203" s="4" t="s">
        <v>205</v>
      </c>
      <c r="H203" s="4">
        <v>1090000</v>
      </c>
      <c r="I203" s="4" t="s">
        <v>104</v>
      </c>
      <c r="K203" s="3"/>
      <c r="L203" s="4" t="s">
        <v>205</v>
      </c>
      <c r="M203" s="4">
        <v>0</v>
      </c>
      <c r="N203" s="4" t="s">
        <v>4</v>
      </c>
      <c r="P203" s="3"/>
      <c r="Q203" s="4" t="s">
        <v>205</v>
      </c>
      <c r="R203" s="4">
        <v>-1.33298701E-2</v>
      </c>
      <c r="S203" s="4" t="s">
        <v>4</v>
      </c>
    </row>
    <row r="204" spans="1:19" ht="15.75" customHeight="1" thickBot="1">
      <c r="A204" s="3"/>
      <c r="B204" s="4" t="s">
        <v>206</v>
      </c>
      <c r="C204" s="4">
        <v>21578</v>
      </c>
      <c r="D204" s="4" t="s">
        <v>307</v>
      </c>
      <c r="F204" s="3"/>
      <c r="G204" s="4" t="s">
        <v>206</v>
      </c>
      <c r="H204" s="4">
        <v>1090000</v>
      </c>
      <c r="I204" s="4" t="s">
        <v>104</v>
      </c>
      <c r="K204" s="3"/>
      <c r="L204" s="4" t="s">
        <v>206</v>
      </c>
      <c r="M204" s="4">
        <v>0</v>
      </c>
      <c r="N204" s="4" t="s">
        <v>4</v>
      </c>
      <c r="P204" s="3"/>
      <c r="Q204" s="4" t="s">
        <v>206</v>
      </c>
      <c r="R204" s="4">
        <v>-2.6681369199999999E-2</v>
      </c>
      <c r="S204" s="4" t="s">
        <v>4</v>
      </c>
    </row>
    <row r="205" spans="1:19" ht="15.75" customHeight="1" thickBot="1">
      <c r="A205" s="3"/>
      <c r="B205" s="4" t="s">
        <v>207</v>
      </c>
      <c r="C205" s="4">
        <v>23119</v>
      </c>
      <c r="D205" s="4" t="s">
        <v>307</v>
      </c>
      <c r="F205" s="3"/>
      <c r="G205" s="4" t="s">
        <v>207</v>
      </c>
      <c r="H205" s="4">
        <v>1090000</v>
      </c>
      <c r="I205" s="4" t="s">
        <v>104</v>
      </c>
      <c r="K205" s="3"/>
      <c r="L205" s="4" t="s">
        <v>207</v>
      </c>
      <c r="M205" s="4">
        <v>0</v>
      </c>
      <c r="N205" s="4" t="s">
        <v>4</v>
      </c>
      <c r="P205" s="3"/>
      <c r="Q205" s="4" t="s">
        <v>207</v>
      </c>
      <c r="R205" s="4">
        <v>1.9994804599999999E-2</v>
      </c>
      <c r="S205" s="4" t="s">
        <v>4</v>
      </c>
    </row>
    <row r="206" spans="1:19" ht="15.75" customHeight="1" thickBot="1">
      <c r="A206" s="3"/>
      <c r="B206" s="4" t="s">
        <v>208</v>
      </c>
      <c r="C206" s="4">
        <v>23119</v>
      </c>
      <c r="D206" s="4" t="s">
        <v>307</v>
      </c>
      <c r="F206" s="3"/>
      <c r="G206" s="4" t="s">
        <v>208</v>
      </c>
      <c r="H206" s="4">
        <v>1090000</v>
      </c>
      <c r="I206" s="4" t="s">
        <v>104</v>
      </c>
      <c r="K206" s="3"/>
      <c r="L206" s="4" t="s">
        <v>208</v>
      </c>
      <c r="M206" s="4">
        <v>0</v>
      </c>
      <c r="N206" s="4" t="s">
        <v>4</v>
      </c>
      <c r="P206" s="3"/>
      <c r="Q206" s="4" t="s">
        <v>208</v>
      </c>
      <c r="R206" s="4">
        <v>0</v>
      </c>
      <c r="S206" s="4" t="s">
        <v>4</v>
      </c>
    </row>
    <row r="207" spans="1:19" ht="15.75" customHeight="1" thickBot="1">
      <c r="A207" s="3"/>
      <c r="B207" s="4" t="s">
        <v>209</v>
      </c>
      <c r="C207" s="4">
        <v>23119</v>
      </c>
      <c r="D207" s="4" t="s">
        <v>307</v>
      </c>
      <c r="F207" s="3"/>
      <c r="G207" s="4" t="s">
        <v>209</v>
      </c>
      <c r="H207" s="4">
        <v>1090000</v>
      </c>
      <c r="I207" s="4" t="s">
        <v>104</v>
      </c>
      <c r="K207" s="3"/>
      <c r="L207" s="4" t="s">
        <v>209</v>
      </c>
      <c r="M207" s="4">
        <v>0</v>
      </c>
      <c r="N207" s="4" t="s">
        <v>4</v>
      </c>
      <c r="P207" s="3"/>
      <c r="Q207" s="4" t="s">
        <v>209</v>
      </c>
      <c r="R207" s="4">
        <v>0</v>
      </c>
      <c r="S207" s="4" t="s">
        <v>4</v>
      </c>
    </row>
    <row r="208" spans="1:19" ht="15.75" customHeight="1" thickBot="1">
      <c r="A208" s="3"/>
      <c r="B208" s="4" t="s">
        <v>210</v>
      </c>
      <c r="C208" s="4">
        <v>69357</v>
      </c>
      <c r="D208" s="4" t="s">
        <v>307</v>
      </c>
      <c r="F208" s="3"/>
      <c r="G208" s="4" t="s">
        <v>210</v>
      </c>
      <c r="H208" s="4">
        <v>1090000</v>
      </c>
      <c r="I208" s="4" t="s">
        <v>104</v>
      </c>
      <c r="K208" s="3"/>
      <c r="L208" s="4" t="s">
        <v>210</v>
      </c>
      <c r="M208" s="4">
        <v>0</v>
      </c>
      <c r="N208" s="4" t="s">
        <v>4</v>
      </c>
      <c r="P208" s="3"/>
      <c r="Q208" s="4" t="s">
        <v>210</v>
      </c>
      <c r="R208" s="4">
        <v>0</v>
      </c>
      <c r="S208" s="4" t="s">
        <v>4</v>
      </c>
    </row>
    <row r="209" spans="1:19" ht="15.75" customHeight="1" thickBot="1">
      <c r="A209" s="3"/>
      <c r="B209" s="4" t="s">
        <v>211</v>
      </c>
      <c r="C209" s="4">
        <v>23119</v>
      </c>
      <c r="D209" s="4" t="s">
        <v>307</v>
      </c>
      <c r="F209" s="3"/>
      <c r="G209" s="4" t="s">
        <v>211</v>
      </c>
      <c r="H209" s="4">
        <v>1090000</v>
      </c>
      <c r="I209" s="4" t="s">
        <v>104</v>
      </c>
      <c r="K209" s="3"/>
      <c r="L209" s="4" t="s">
        <v>211</v>
      </c>
      <c r="M209" s="4">
        <v>0</v>
      </c>
      <c r="N209" s="4" t="s">
        <v>4</v>
      </c>
      <c r="P209" s="3"/>
      <c r="Q209" s="4" t="s">
        <v>211</v>
      </c>
      <c r="R209" s="4">
        <v>0</v>
      </c>
      <c r="S209" s="4" t="s">
        <v>4</v>
      </c>
    </row>
    <row r="210" spans="1:19" ht="15.75" customHeight="1" thickBot="1">
      <c r="A210" s="3"/>
      <c r="B210" s="4" t="s">
        <v>212</v>
      </c>
      <c r="C210" s="4">
        <v>23119</v>
      </c>
      <c r="D210" s="4" t="s">
        <v>307</v>
      </c>
      <c r="F210" s="3"/>
      <c r="G210" s="4" t="s">
        <v>212</v>
      </c>
      <c r="H210" s="4">
        <v>1090000</v>
      </c>
      <c r="I210" s="4" t="s">
        <v>104</v>
      </c>
      <c r="K210" s="3"/>
      <c r="L210" s="4" t="s">
        <v>212</v>
      </c>
      <c r="M210" s="4">
        <v>0</v>
      </c>
      <c r="N210" s="4" t="s">
        <v>4</v>
      </c>
      <c r="P210" s="3"/>
      <c r="Q210" s="4" t="s">
        <v>212</v>
      </c>
      <c r="R210" s="4">
        <v>0</v>
      </c>
      <c r="S210" s="4" t="s">
        <v>4</v>
      </c>
    </row>
    <row r="211" spans="1:19" ht="15.75" customHeight="1" thickBot="1">
      <c r="A211" s="3"/>
      <c r="B211" s="4" t="s">
        <v>213</v>
      </c>
      <c r="C211" s="4">
        <v>23119</v>
      </c>
      <c r="D211" s="4" t="s">
        <v>307</v>
      </c>
      <c r="F211" s="3"/>
      <c r="G211" s="4" t="s">
        <v>213</v>
      </c>
      <c r="H211" s="4">
        <v>1090000</v>
      </c>
      <c r="I211" s="4" t="s">
        <v>104</v>
      </c>
      <c r="K211" s="3"/>
      <c r="L211" s="4" t="s">
        <v>213</v>
      </c>
      <c r="M211" s="4">
        <v>0</v>
      </c>
      <c r="N211" s="4" t="s">
        <v>4</v>
      </c>
      <c r="P211" s="3"/>
      <c r="Q211" s="4" t="s">
        <v>213</v>
      </c>
      <c r="R211" s="4">
        <v>-3.3329002599999998E-2</v>
      </c>
      <c r="S211" s="4" t="s">
        <v>4</v>
      </c>
    </row>
    <row r="212" spans="1:19" ht="15.75" customHeight="1" thickBot="1">
      <c r="A212" s="3"/>
      <c r="B212" s="4" t="s">
        <v>214</v>
      </c>
      <c r="C212" s="4">
        <v>23119</v>
      </c>
      <c r="D212" s="4" t="s">
        <v>307</v>
      </c>
      <c r="F212" s="3"/>
      <c r="G212" s="4" t="s">
        <v>214</v>
      </c>
      <c r="H212" s="4">
        <v>1090000</v>
      </c>
      <c r="I212" s="4" t="s">
        <v>104</v>
      </c>
      <c r="K212" s="3"/>
      <c r="L212" s="4" t="s">
        <v>214</v>
      </c>
      <c r="M212" s="4">
        <v>0.111111112</v>
      </c>
      <c r="N212" s="4" t="s">
        <v>4</v>
      </c>
      <c r="P212" s="3"/>
      <c r="Q212" s="4" t="s">
        <v>214</v>
      </c>
      <c r="R212" s="4">
        <v>0</v>
      </c>
      <c r="S212" s="4" t="s">
        <v>4</v>
      </c>
    </row>
    <row r="213" spans="1:19" ht="15.75" customHeight="1" thickBot="1">
      <c r="A213" s="3"/>
      <c r="B213" s="4" t="s">
        <v>215</v>
      </c>
      <c r="C213" s="4">
        <v>15413</v>
      </c>
      <c r="D213" s="4" t="s">
        <v>307</v>
      </c>
      <c r="F213" s="3"/>
      <c r="G213" s="4" t="s">
        <v>215</v>
      </c>
      <c r="H213" s="4">
        <v>1090000</v>
      </c>
      <c r="I213" s="4" t="s">
        <v>104</v>
      </c>
      <c r="K213" s="3"/>
      <c r="L213" s="4" t="s">
        <v>215</v>
      </c>
      <c r="M213" s="4">
        <v>0.111111112</v>
      </c>
      <c r="N213" s="4" t="s">
        <v>4</v>
      </c>
      <c r="P213" s="3"/>
      <c r="Q213" s="4" t="s">
        <v>215</v>
      </c>
      <c r="R213" s="4">
        <v>-1.9994804599999999E-2</v>
      </c>
      <c r="S213" s="4" t="s">
        <v>4</v>
      </c>
    </row>
    <row r="214" spans="1:19" ht="15.75" customHeight="1" thickBot="1">
      <c r="A214" s="3"/>
      <c r="B214" s="4" t="s">
        <v>216</v>
      </c>
      <c r="C214" s="4">
        <v>15413</v>
      </c>
      <c r="D214" s="4" t="s">
        <v>307</v>
      </c>
      <c r="F214" s="3"/>
      <c r="G214" s="4" t="s">
        <v>216</v>
      </c>
      <c r="H214" s="4">
        <v>1090000</v>
      </c>
      <c r="I214" s="4" t="s">
        <v>104</v>
      </c>
      <c r="K214" s="3"/>
      <c r="L214" s="4" t="s">
        <v>216</v>
      </c>
      <c r="M214" s="4">
        <v>0</v>
      </c>
      <c r="N214" s="4" t="s">
        <v>4</v>
      </c>
      <c r="P214" s="3"/>
      <c r="Q214" s="4" t="s">
        <v>216</v>
      </c>
      <c r="R214" s="4">
        <v>-1.9994804599999999E-2</v>
      </c>
      <c r="S214" s="4" t="s">
        <v>4</v>
      </c>
    </row>
    <row r="215" spans="1:19" ht="15.75" customHeight="1" thickBot="1">
      <c r="A215" s="3"/>
      <c r="B215" s="4" t="s">
        <v>217</v>
      </c>
      <c r="C215" s="4">
        <v>15413</v>
      </c>
      <c r="D215" s="4" t="s">
        <v>307</v>
      </c>
      <c r="F215" s="3"/>
      <c r="G215" s="4" t="s">
        <v>217</v>
      </c>
      <c r="H215" s="4">
        <v>1090000</v>
      </c>
      <c r="I215" s="4" t="s">
        <v>104</v>
      </c>
      <c r="K215" s="3"/>
      <c r="L215" s="4" t="s">
        <v>217</v>
      </c>
      <c r="M215" s="4">
        <v>0</v>
      </c>
      <c r="N215" s="4" t="s">
        <v>4</v>
      </c>
      <c r="P215" s="3"/>
      <c r="Q215" s="4" t="s">
        <v>217</v>
      </c>
      <c r="R215" s="4">
        <v>6.6692601000000002E-3</v>
      </c>
      <c r="S215" s="4" t="s">
        <v>4</v>
      </c>
    </row>
    <row r="216" spans="1:19" ht="15.75" customHeight="1" thickBot="1">
      <c r="A216" s="3"/>
      <c r="B216" s="4" t="s">
        <v>218</v>
      </c>
      <c r="C216" s="4">
        <v>15413</v>
      </c>
      <c r="D216" s="4" t="s">
        <v>307</v>
      </c>
      <c r="F216" s="3"/>
      <c r="G216" s="4" t="s">
        <v>218</v>
      </c>
      <c r="H216" s="4">
        <v>1090000</v>
      </c>
      <c r="I216" s="4" t="s">
        <v>104</v>
      </c>
      <c r="K216" s="3"/>
      <c r="L216" s="4" t="s">
        <v>218</v>
      </c>
      <c r="M216" s="4">
        <v>0</v>
      </c>
      <c r="N216" s="4" t="s">
        <v>4</v>
      </c>
      <c r="P216" s="3"/>
      <c r="Q216" s="4" t="s">
        <v>218</v>
      </c>
      <c r="R216" s="4">
        <v>0</v>
      </c>
      <c r="S216" s="4" t="s">
        <v>4</v>
      </c>
    </row>
    <row r="217" spans="1:19" ht="15.75" customHeight="1" thickBot="1">
      <c r="A217" s="3"/>
      <c r="B217" s="4" t="s">
        <v>219</v>
      </c>
      <c r="C217" s="4">
        <v>30826</v>
      </c>
      <c r="D217" s="4" t="s">
        <v>307</v>
      </c>
      <c r="F217" s="3"/>
      <c r="G217" s="4" t="s">
        <v>219</v>
      </c>
      <c r="H217" s="4">
        <v>1090000</v>
      </c>
      <c r="I217" s="4" t="s">
        <v>104</v>
      </c>
      <c r="K217" s="3"/>
      <c r="L217" s="4" t="s">
        <v>219</v>
      </c>
      <c r="M217" s="4">
        <v>0</v>
      </c>
      <c r="N217" s="4" t="s">
        <v>4</v>
      </c>
      <c r="P217" s="3"/>
      <c r="Q217" s="4" t="s">
        <v>219</v>
      </c>
      <c r="R217" s="4">
        <v>6.6649350300000002E-3</v>
      </c>
      <c r="S217" s="4" t="s">
        <v>4</v>
      </c>
    </row>
    <row r="218" spans="1:19" ht="15.75" customHeight="1" thickBot="1">
      <c r="A218" s="3"/>
      <c r="B218" s="4" t="s">
        <v>220</v>
      </c>
      <c r="C218" s="4">
        <v>30826</v>
      </c>
      <c r="D218" s="4" t="s">
        <v>307</v>
      </c>
      <c r="F218" s="3"/>
      <c r="G218" s="4" t="s">
        <v>220</v>
      </c>
      <c r="H218" s="4">
        <v>1090000</v>
      </c>
      <c r="I218" s="4" t="s">
        <v>104</v>
      </c>
      <c r="K218" s="3"/>
      <c r="L218" s="4" t="s">
        <v>220</v>
      </c>
      <c r="M218" s="4">
        <v>0</v>
      </c>
      <c r="N218" s="4" t="s">
        <v>4</v>
      </c>
      <c r="P218" s="3"/>
      <c r="Q218" s="4" t="s">
        <v>220</v>
      </c>
      <c r="R218" s="4">
        <v>0</v>
      </c>
      <c r="S218" s="4" t="s">
        <v>4</v>
      </c>
    </row>
    <row r="219" spans="1:19" ht="15.75" customHeight="1" thickBot="1">
      <c r="A219" s="3"/>
      <c r="B219" s="4" t="s">
        <v>221</v>
      </c>
      <c r="C219" s="4">
        <v>15413</v>
      </c>
      <c r="D219" s="4" t="s">
        <v>307</v>
      </c>
      <c r="F219" s="3"/>
      <c r="G219" s="4" t="s">
        <v>221</v>
      </c>
      <c r="H219" s="4">
        <v>1090000</v>
      </c>
      <c r="I219" s="4" t="s">
        <v>104</v>
      </c>
      <c r="K219" s="3"/>
      <c r="L219" s="4" t="s">
        <v>221</v>
      </c>
      <c r="M219" s="4">
        <v>0</v>
      </c>
      <c r="N219" s="4" t="s">
        <v>4</v>
      </c>
      <c r="P219" s="3"/>
      <c r="Q219" s="4" t="s">
        <v>221</v>
      </c>
      <c r="R219" s="4">
        <v>0</v>
      </c>
      <c r="S219" s="4" t="s">
        <v>4</v>
      </c>
    </row>
    <row r="220" spans="1:19" ht="15.75" customHeight="1" thickBot="1">
      <c r="A220" s="3"/>
      <c r="B220" s="4" t="s">
        <v>222</v>
      </c>
      <c r="C220" s="4">
        <v>32367</v>
      </c>
      <c r="D220" s="4" t="s">
        <v>307</v>
      </c>
      <c r="F220" s="3"/>
      <c r="G220" s="4" t="s">
        <v>222</v>
      </c>
      <c r="H220" s="4">
        <v>1090000</v>
      </c>
      <c r="I220" s="4" t="s">
        <v>104</v>
      </c>
      <c r="K220" s="3"/>
      <c r="L220" s="4" t="s">
        <v>222</v>
      </c>
      <c r="M220" s="4">
        <v>0</v>
      </c>
      <c r="N220" s="4" t="s">
        <v>4</v>
      </c>
      <c r="P220" s="3"/>
      <c r="Q220" s="4" t="s">
        <v>222</v>
      </c>
      <c r="R220" s="4">
        <v>-3.3350627899999999E-2</v>
      </c>
      <c r="S220" s="4" t="s">
        <v>4</v>
      </c>
    </row>
    <row r="221" spans="1:19" ht="15.75" customHeight="1" thickBot="1">
      <c r="A221" s="3"/>
      <c r="B221" s="4" t="s">
        <v>223</v>
      </c>
      <c r="C221" s="4">
        <v>16954</v>
      </c>
      <c r="D221" s="4" t="s">
        <v>307</v>
      </c>
      <c r="F221" s="3"/>
      <c r="G221" s="4" t="s">
        <v>223</v>
      </c>
      <c r="H221" s="4">
        <v>1090000</v>
      </c>
      <c r="I221" s="4" t="s">
        <v>104</v>
      </c>
      <c r="K221" s="3"/>
      <c r="L221" s="4" t="s">
        <v>223</v>
      </c>
      <c r="M221" s="4">
        <v>0</v>
      </c>
      <c r="N221" s="4" t="s">
        <v>4</v>
      </c>
      <c r="P221" s="3"/>
      <c r="Q221" s="4" t="s">
        <v>223</v>
      </c>
      <c r="R221" s="4">
        <v>0</v>
      </c>
      <c r="S221" s="4" t="s">
        <v>4</v>
      </c>
    </row>
    <row r="222" spans="1:19" ht="15.75" customHeight="1" thickBot="1">
      <c r="A222" s="3"/>
      <c r="B222" s="4" t="s">
        <v>224</v>
      </c>
      <c r="C222" s="4">
        <v>16954</v>
      </c>
      <c r="D222" s="4" t="s">
        <v>307</v>
      </c>
      <c r="F222" s="3"/>
      <c r="G222" s="4" t="s">
        <v>224</v>
      </c>
      <c r="H222" s="4">
        <v>1090000</v>
      </c>
      <c r="I222" s="4" t="s">
        <v>104</v>
      </c>
      <c r="K222" s="3"/>
      <c r="L222" s="4" t="s">
        <v>224</v>
      </c>
      <c r="M222" s="4">
        <v>0</v>
      </c>
      <c r="N222" s="4" t="s">
        <v>4</v>
      </c>
      <c r="P222" s="3"/>
      <c r="Q222" s="4" t="s">
        <v>224</v>
      </c>
      <c r="R222" s="4">
        <v>0</v>
      </c>
      <c r="S222" s="4" t="s">
        <v>4</v>
      </c>
    </row>
    <row r="223" spans="1:19" ht="15.75" customHeight="1" thickBot="1">
      <c r="A223" s="3"/>
      <c r="B223" s="4" t="s">
        <v>225</v>
      </c>
      <c r="C223" s="4">
        <v>16954</v>
      </c>
      <c r="D223" s="4" t="s">
        <v>307</v>
      </c>
      <c r="F223" s="3"/>
      <c r="G223" s="4" t="s">
        <v>225</v>
      </c>
      <c r="H223" s="4">
        <v>1090000</v>
      </c>
      <c r="I223" s="4" t="s">
        <v>104</v>
      </c>
      <c r="K223" s="3"/>
      <c r="L223" s="4" t="s">
        <v>225</v>
      </c>
      <c r="M223" s="4">
        <v>0</v>
      </c>
      <c r="N223" s="4" t="s">
        <v>4</v>
      </c>
      <c r="P223" s="3"/>
      <c r="Q223" s="4" t="s">
        <v>225</v>
      </c>
      <c r="R223" s="4">
        <v>-2.6685694199999999E-2</v>
      </c>
      <c r="S223" s="4" t="s">
        <v>4</v>
      </c>
    </row>
    <row r="224" spans="1:19" ht="17.25" thickBot="1">
      <c r="A224" s="3"/>
      <c r="B224" s="4" t="s">
        <v>226</v>
      </c>
      <c r="C224" s="4">
        <v>16954</v>
      </c>
      <c r="D224" s="4" t="s">
        <v>307</v>
      </c>
      <c r="F224" s="3"/>
      <c r="G224" s="4" t="s">
        <v>226</v>
      </c>
      <c r="H224" s="4">
        <v>1090000</v>
      </c>
      <c r="I224" s="4" t="s">
        <v>104</v>
      </c>
      <c r="K224" s="3"/>
      <c r="L224" s="4" t="s">
        <v>226</v>
      </c>
      <c r="M224" s="4">
        <v>0</v>
      </c>
      <c r="N224" s="4" t="s">
        <v>4</v>
      </c>
      <c r="P224" s="3"/>
      <c r="Q224" s="4" t="s">
        <v>226</v>
      </c>
      <c r="R224" s="4">
        <v>-2.6659740099999999E-2</v>
      </c>
      <c r="S224" s="4" t="s">
        <v>4</v>
      </c>
    </row>
    <row r="225" spans="1:19" ht="17.25" thickBot="1">
      <c r="A225" s="3"/>
      <c r="B225" s="4" t="s">
        <v>227</v>
      </c>
      <c r="C225" s="4">
        <v>33908</v>
      </c>
      <c r="D225" s="4" t="s">
        <v>307</v>
      </c>
      <c r="F225" s="3"/>
      <c r="G225" s="4" t="s">
        <v>227</v>
      </c>
      <c r="H225" s="4">
        <v>1100000</v>
      </c>
      <c r="I225" s="4" t="s">
        <v>104</v>
      </c>
      <c r="K225" s="3"/>
      <c r="L225" s="4" t="s">
        <v>227</v>
      </c>
      <c r="M225" s="4">
        <v>0</v>
      </c>
      <c r="N225" s="4" t="s">
        <v>4</v>
      </c>
      <c r="P225" s="3"/>
      <c r="Q225" s="4" t="s">
        <v>227</v>
      </c>
      <c r="R225" s="4">
        <v>1.33298701E-2</v>
      </c>
      <c r="S225" s="4" t="s">
        <v>4</v>
      </c>
    </row>
    <row r="226" spans="1:19" ht="17.25" thickBot="1">
      <c r="A226" s="3"/>
      <c r="B226" s="4" t="s">
        <v>228</v>
      </c>
      <c r="C226" s="4">
        <v>33908</v>
      </c>
      <c r="D226" s="4" t="s">
        <v>307</v>
      </c>
      <c r="F226" s="3"/>
      <c r="G226" s="4" t="s">
        <v>228</v>
      </c>
      <c r="H226" s="4">
        <v>1100000</v>
      </c>
      <c r="I226" s="4" t="s">
        <v>104</v>
      </c>
      <c r="K226" s="3"/>
      <c r="L226" s="4" t="s">
        <v>228</v>
      </c>
      <c r="M226" s="4">
        <v>0</v>
      </c>
      <c r="N226" s="4" t="s">
        <v>4</v>
      </c>
      <c r="P226" s="3"/>
      <c r="Q226" s="4" t="s">
        <v>228</v>
      </c>
      <c r="R226" s="4">
        <v>0</v>
      </c>
      <c r="S226" s="4" t="s">
        <v>4</v>
      </c>
    </row>
    <row r="227" spans="1:19" ht="17.25" thickBot="1">
      <c r="A227" s="3"/>
      <c r="B227" s="4" t="s">
        <v>229</v>
      </c>
      <c r="C227" s="4">
        <v>16954</v>
      </c>
      <c r="D227" s="4" t="s">
        <v>307</v>
      </c>
      <c r="F227" s="3"/>
      <c r="G227" s="4" t="s">
        <v>229</v>
      </c>
      <c r="H227" s="4">
        <v>1100000</v>
      </c>
      <c r="I227" s="4" t="s">
        <v>104</v>
      </c>
      <c r="K227" s="3"/>
      <c r="L227" s="4" t="s">
        <v>229</v>
      </c>
      <c r="M227" s="4">
        <v>0</v>
      </c>
      <c r="N227" s="4" t="s">
        <v>4</v>
      </c>
      <c r="P227" s="3"/>
      <c r="Q227" s="4" t="s">
        <v>229</v>
      </c>
      <c r="R227" s="4">
        <v>6.6649350300000002E-3</v>
      </c>
      <c r="S227" s="4" t="s">
        <v>4</v>
      </c>
    </row>
    <row r="228" spans="1:19" ht="17.25" thickBot="1">
      <c r="A228" s="3"/>
      <c r="B228" s="4" t="s">
        <v>230</v>
      </c>
      <c r="C228" s="4">
        <v>18495</v>
      </c>
      <c r="D228" s="4" t="s">
        <v>307</v>
      </c>
      <c r="F228" s="3"/>
      <c r="G228" s="4" t="s">
        <v>230</v>
      </c>
      <c r="H228" s="4">
        <v>1100000</v>
      </c>
      <c r="I228" s="4" t="s">
        <v>104</v>
      </c>
      <c r="K228" s="3"/>
      <c r="L228" s="4" t="s">
        <v>230</v>
      </c>
      <c r="M228" s="4">
        <v>0</v>
      </c>
      <c r="N228" s="4" t="s">
        <v>4</v>
      </c>
      <c r="P228" s="3"/>
      <c r="Q228" s="4" t="s">
        <v>230</v>
      </c>
      <c r="R228" s="4">
        <v>0</v>
      </c>
      <c r="S228" s="4" t="s">
        <v>4</v>
      </c>
    </row>
    <row r="229" spans="1:19" ht="17.25" thickBot="1">
      <c r="A229" s="3"/>
      <c r="B229" s="4" t="s">
        <v>231</v>
      </c>
      <c r="C229" s="4">
        <v>36990</v>
      </c>
      <c r="D229" s="4" t="s">
        <v>307</v>
      </c>
      <c r="F229" s="3"/>
      <c r="G229" s="4" t="s">
        <v>231</v>
      </c>
      <c r="H229" s="4">
        <v>1100000</v>
      </c>
      <c r="I229" s="4" t="s">
        <v>104</v>
      </c>
      <c r="K229" s="3"/>
      <c r="L229" s="4" t="s">
        <v>231</v>
      </c>
      <c r="M229" s="4">
        <v>0</v>
      </c>
      <c r="N229" s="4" t="s">
        <v>4</v>
      </c>
      <c r="P229" s="3"/>
      <c r="Q229" s="4" t="s">
        <v>231</v>
      </c>
      <c r="R229" s="4">
        <v>0</v>
      </c>
      <c r="S229" s="4" t="s">
        <v>4</v>
      </c>
    </row>
    <row r="230" spans="1:19" ht="17.25" thickBot="1">
      <c r="A230" s="3"/>
      <c r="B230" s="4" t="s">
        <v>232</v>
      </c>
      <c r="C230" s="4">
        <v>36990</v>
      </c>
      <c r="D230" s="4" t="s">
        <v>307</v>
      </c>
      <c r="F230" s="3"/>
      <c r="G230" s="4" t="s">
        <v>232</v>
      </c>
      <c r="H230" s="4">
        <v>1100000</v>
      </c>
      <c r="I230" s="4" t="s">
        <v>104</v>
      </c>
      <c r="K230" s="3"/>
      <c r="L230" s="4" t="s">
        <v>232</v>
      </c>
      <c r="M230" s="4">
        <v>0</v>
      </c>
      <c r="N230" s="4" t="s">
        <v>4</v>
      </c>
      <c r="P230" s="3"/>
      <c r="Q230" s="4" t="s">
        <v>232</v>
      </c>
      <c r="R230" s="4">
        <v>0</v>
      </c>
      <c r="S230" s="4" t="s">
        <v>4</v>
      </c>
    </row>
    <row r="231" spans="1:19" ht="17.25" thickBot="1">
      <c r="A231" s="3"/>
      <c r="B231" s="4" t="s">
        <v>233</v>
      </c>
      <c r="C231" s="4">
        <v>18495</v>
      </c>
      <c r="D231" s="4" t="s">
        <v>307</v>
      </c>
      <c r="F231" s="3"/>
      <c r="G231" s="4" t="s">
        <v>233</v>
      </c>
      <c r="H231" s="4">
        <v>1100000</v>
      </c>
      <c r="I231" s="4" t="s">
        <v>104</v>
      </c>
      <c r="K231" s="3"/>
      <c r="L231" s="4" t="s">
        <v>233</v>
      </c>
      <c r="M231" s="4">
        <v>0</v>
      </c>
      <c r="N231" s="4" t="s">
        <v>4</v>
      </c>
      <c r="P231" s="3"/>
      <c r="Q231" s="4" t="s">
        <v>233</v>
      </c>
      <c r="R231" s="4">
        <v>0</v>
      </c>
      <c r="S231" s="4" t="s">
        <v>4</v>
      </c>
    </row>
    <row r="232" spans="1:19" ht="17.25" thickBot="1">
      <c r="A232" s="3"/>
      <c r="B232" s="4" t="s">
        <v>234</v>
      </c>
      <c r="C232" s="4">
        <v>18495</v>
      </c>
      <c r="D232" s="4" t="s">
        <v>307</v>
      </c>
      <c r="F232" s="3"/>
      <c r="G232" s="4" t="s">
        <v>234</v>
      </c>
      <c r="H232" s="4">
        <v>1100000</v>
      </c>
      <c r="I232" s="4" t="s">
        <v>104</v>
      </c>
      <c r="K232" s="3"/>
      <c r="L232" s="4" t="s">
        <v>234</v>
      </c>
      <c r="M232" s="4">
        <v>0</v>
      </c>
      <c r="N232" s="4" t="s">
        <v>4</v>
      </c>
      <c r="P232" s="3"/>
      <c r="Q232" s="4" t="s">
        <v>234</v>
      </c>
      <c r="R232" s="4">
        <v>0</v>
      </c>
      <c r="S232" s="4" t="s">
        <v>4</v>
      </c>
    </row>
    <row r="233" spans="1:19" ht="17.25" thickBot="1">
      <c r="A233" s="3"/>
      <c r="B233" s="4" t="s">
        <v>235</v>
      </c>
      <c r="C233" s="4">
        <v>18495</v>
      </c>
      <c r="D233" s="4" t="s">
        <v>307</v>
      </c>
      <c r="F233" s="3"/>
      <c r="G233" s="4" t="s">
        <v>235</v>
      </c>
      <c r="H233" s="4">
        <v>1100000</v>
      </c>
      <c r="I233" s="4" t="s">
        <v>104</v>
      </c>
      <c r="K233" s="3"/>
      <c r="L233" s="4" t="s">
        <v>235</v>
      </c>
      <c r="M233" s="4">
        <v>0</v>
      </c>
      <c r="N233" s="4" t="s">
        <v>4</v>
      </c>
      <c r="P233" s="3"/>
      <c r="Q233" s="4" t="s">
        <v>235</v>
      </c>
      <c r="R233" s="4">
        <v>-6.6658005100000001E-2</v>
      </c>
      <c r="S233" s="4" t="s">
        <v>4</v>
      </c>
    </row>
    <row r="234" spans="1:19" ht="17.25" thickBot="1">
      <c r="A234" s="3"/>
      <c r="B234" s="4" t="s">
        <v>236</v>
      </c>
      <c r="C234" s="4">
        <v>18495</v>
      </c>
      <c r="D234" s="4" t="s">
        <v>307</v>
      </c>
      <c r="F234" s="3"/>
      <c r="G234" s="4" t="s">
        <v>236</v>
      </c>
      <c r="H234" s="4">
        <v>1100000</v>
      </c>
      <c r="I234" s="4" t="s">
        <v>104</v>
      </c>
      <c r="K234" s="3"/>
      <c r="L234" s="4" t="s">
        <v>236</v>
      </c>
      <c r="M234" s="4">
        <v>0</v>
      </c>
      <c r="N234" s="4" t="s">
        <v>4</v>
      </c>
      <c r="P234" s="3"/>
      <c r="Q234" s="4" t="s">
        <v>236</v>
      </c>
      <c r="R234" s="4">
        <v>-1.9994804599999999E-2</v>
      </c>
      <c r="S234" s="4" t="s">
        <v>4</v>
      </c>
    </row>
    <row r="235" spans="1:19" ht="17.25" thickBot="1">
      <c r="A235" s="3"/>
      <c r="B235" s="4" t="s">
        <v>237</v>
      </c>
      <c r="C235" s="4">
        <v>38531</v>
      </c>
      <c r="D235" s="4" t="s">
        <v>307</v>
      </c>
      <c r="F235" s="3"/>
      <c r="G235" s="4" t="s">
        <v>237</v>
      </c>
      <c r="H235" s="4">
        <v>1100000</v>
      </c>
      <c r="I235" s="4" t="s">
        <v>104</v>
      </c>
      <c r="K235" s="3"/>
      <c r="L235" s="4" t="s">
        <v>237</v>
      </c>
      <c r="M235" s="4">
        <v>0</v>
      </c>
      <c r="N235" s="4" t="s">
        <v>4</v>
      </c>
      <c r="P235" s="3"/>
      <c r="Q235" s="4" t="s">
        <v>237</v>
      </c>
      <c r="R235" s="4">
        <v>1.33341951E-2</v>
      </c>
      <c r="S235" s="4" t="s">
        <v>4</v>
      </c>
    </row>
    <row r="236" spans="1:19" ht="17.25" thickBot="1">
      <c r="A236" s="3"/>
      <c r="B236" s="4" t="s">
        <v>238</v>
      </c>
      <c r="C236" s="4">
        <v>20036</v>
      </c>
      <c r="D236" s="4" t="s">
        <v>307</v>
      </c>
      <c r="F236" s="3"/>
      <c r="G236" s="4" t="s">
        <v>238</v>
      </c>
      <c r="H236" s="4">
        <v>1100000</v>
      </c>
      <c r="I236" s="4" t="s">
        <v>104</v>
      </c>
      <c r="K236" s="3"/>
      <c r="L236" s="4" t="s">
        <v>238</v>
      </c>
      <c r="M236" s="4">
        <v>0</v>
      </c>
      <c r="N236" s="4" t="s">
        <v>4</v>
      </c>
      <c r="P236" s="3"/>
      <c r="Q236" s="4" t="s">
        <v>238</v>
      </c>
      <c r="R236" s="4">
        <v>0</v>
      </c>
      <c r="S236" s="4" t="s">
        <v>4</v>
      </c>
    </row>
    <row r="237" spans="1:19" ht="17.25" thickBot="1">
      <c r="A237" s="3"/>
      <c r="B237" s="4" t="s">
        <v>239</v>
      </c>
      <c r="C237" s="4">
        <v>40072</v>
      </c>
      <c r="D237" s="4" t="s">
        <v>307</v>
      </c>
      <c r="F237" s="3"/>
      <c r="G237" s="4" t="s">
        <v>239</v>
      </c>
      <c r="H237" s="4">
        <v>1100000</v>
      </c>
      <c r="I237" s="4" t="s">
        <v>104</v>
      </c>
      <c r="K237" s="3"/>
      <c r="L237" s="4" t="s">
        <v>239</v>
      </c>
      <c r="M237" s="4">
        <v>0</v>
      </c>
      <c r="N237" s="4" t="s">
        <v>4</v>
      </c>
      <c r="P237" s="3"/>
      <c r="Q237" s="4" t="s">
        <v>239</v>
      </c>
      <c r="R237" s="4">
        <v>0</v>
      </c>
      <c r="S237" s="4" t="s">
        <v>4</v>
      </c>
    </row>
    <row r="238" spans="1:19" ht="17.25" thickBot="1">
      <c r="A238" s="3"/>
      <c r="B238" s="4" t="s">
        <v>240</v>
      </c>
      <c r="C238" s="4">
        <v>20036</v>
      </c>
      <c r="D238" s="4" t="s">
        <v>307</v>
      </c>
      <c r="F238" s="3"/>
      <c r="G238" s="4" t="s">
        <v>240</v>
      </c>
      <c r="H238" s="4">
        <v>1100000</v>
      </c>
      <c r="I238" s="4" t="s">
        <v>104</v>
      </c>
      <c r="K238" s="3"/>
      <c r="L238" s="4" t="s">
        <v>240</v>
      </c>
      <c r="M238" s="4">
        <v>0</v>
      </c>
      <c r="N238" s="4" t="s">
        <v>4</v>
      </c>
      <c r="P238" s="3"/>
      <c r="Q238" s="4" t="s">
        <v>240</v>
      </c>
      <c r="R238" s="4">
        <v>0</v>
      </c>
      <c r="S238" s="4" t="s">
        <v>4</v>
      </c>
    </row>
    <row r="239" spans="1:19" ht="17.25" thickBot="1">
      <c r="A239" s="3"/>
      <c r="B239" s="4" t="s">
        <v>241</v>
      </c>
      <c r="C239" s="4">
        <v>20036</v>
      </c>
      <c r="D239" s="4" t="s">
        <v>307</v>
      </c>
      <c r="F239" s="3"/>
      <c r="G239" s="4" t="s">
        <v>241</v>
      </c>
      <c r="H239" s="4">
        <v>1100000</v>
      </c>
      <c r="I239" s="4" t="s">
        <v>104</v>
      </c>
      <c r="K239" s="3"/>
      <c r="L239" s="4" t="s">
        <v>241</v>
      </c>
      <c r="M239" s="4">
        <v>0</v>
      </c>
      <c r="N239" s="4" t="s">
        <v>4</v>
      </c>
      <c r="P239" s="3"/>
      <c r="Q239" s="4" t="s">
        <v>241</v>
      </c>
      <c r="R239" s="4">
        <v>0</v>
      </c>
      <c r="S239" s="4" t="s">
        <v>4</v>
      </c>
    </row>
    <row r="240" spans="1:19" ht="17.25" thickBot="1">
      <c r="A240" s="3"/>
      <c r="B240" s="4" t="s">
        <v>242</v>
      </c>
      <c r="C240" s="4">
        <v>20036</v>
      </c>
      <c r="D240" s="4" t="s">
        <v>307</v>
      </c>
      <c r="F240" s="3"/>
      <c r="G240" s="4" t="s">
        <v>242</v>
      </c>
      <c r="H240" s="4">
        <v>1100000</v>
      </c>
      <c r="I240" s="4" t="s">
        <v>104</v>
      </c>
      <c r="K240" s="3"/>
      <c r="L240" s="4" t="s">
        <v>242</v>
      </c>
      <c r="M240" s="4">
        <v>0</v>
      </c>
      <c r="N240" s="4" t="s">
        <v>4</v>
      </c>
      <c r="P240" s="3"/>
      <c r="Q240" s="4" t="s">
        <v>242</v>
      </c>
      <c r="R240" s="4">
        <v>0</v>
      </c>
      <c r="S240" s="4" t="s">
        <v>4</v>
      </c>
    </row>
    <row r="241" spans="1:19" ht="17.25" thickBot="1">
      <c r="A241" s="3"/>
      <c r="B241" s="4" t="s">
        <v>243</v>
      </c>
      <c r="C241" s="4">
        <v>20036</v>
      </c>
      <c r="D241" s="4" t="s">
        <v>307</v>
      </c>
      <c r="F241" s="3"/>
      <c r="G241" s="4" t="s">
        <v>243</v>
      </c>
      <c r="H241" s="4">
        <v>1100000</v>
      </c>
      <c r="I241" s="4" t="s">
        <v>104</v>
      </c>
      <c r="K241" s="3"/>
      <c r="L241" s="4" t="s">
        <v>243</v>
      </c>
      <c r="M241" s="4">
        <v>0</v>
      </c>
      <c r="N241" s="4" t="s">
        <v>4</v>
      </c>
      <c r="P241" s="3"/>
      <c r="Q241" s="4" t="s">
        <v>243</v>
      </c>
      <c r="R241" s="4">
        <v>0</v>
      </c>
      <c r="S241" s="4" t="s">
        <v>4</v>
      </c>
    </row>
    <row r="242" spans="1:19" ht="17.25" thickBot="1">
      <c r="A242" s="3"/>
      <c r="B242" s="4" t="s">
        <v>244</v>
      </c>
      <c r="C242" s="4">
        <v>20036</v>
      </c>
      <c r="D242" s="4" t="s">
        <v>307</v>
      </c>
      <c r="F242" s="3"/>
      <c r="G242" s="4" t="s">
        <v>244</v>
      </c>
      <c r="H242" s="4">
        <v>1100000</v>
      </c>
      <c r="I242" s="4" t="s">
        <v>104</v>
      </c>
      <c r="K242" s="3"/>
      <c r="L242" s="4" t="s">
        <v>244</v>
      </c>
      <c r="M242" s="4">
        <v>0</v>
      </c>
      <c r="N242" s="4" t="s">
        <v>4</v>
      </c>
      <c r="P242" s="3"/>
      <c r="Q242" s="4" t="s">
        <v>244</v>
      </c>
      <c r="R242" s="4">
        <v>0</v>
      </c>
      <c r="S242" s="4" t="s">
        <v>4</v>
      </c>
    </row>
    <row r="243" spans="1:19" ht="17.25" thickBot="1">
      <c r="A243" s="3"/>
      <c r="B243" s="4" t="s">
        <v>245</v>
      </c>
      <c r="C243" s="4">
        <v>20036</v>
      </c>
      <c r="D243" s="4" t="s">
        <v>307</v>
      </c>
      <c r="F243" s="3"/>
      <c r="G243" s="4" t="s">
        <v>245</v>
      </c>
      <c r="H243" s="4">
        <v>1100000</v>
      </c>
      <c r="I243" s="4" t="s">
        <v>104</v>
      </c>
      <c r="K243" s="3"/>
      <c r="L243" s="4" t="s">
        <v>245</v>
      </c>
      <c r="M243" s="4">
        <v>0.111111112</v>
      </c>
      <c r="N243" s="4" t="s">
        <v>4</v>
      </c>
      <c r="P243" s="3"/>
      <c r="Q243" s="4" t="s">
        <v>245</v>
      </c>
      <c r="R243" s="4">
        <v>0</v>
      </c>
      <c r="S243" s="4" t="s">
        <v>4</v>
      </c>
    </row>
    <row r="244" spans="1:19" ht="17.25" thickBot="1">
      <c r="A244" s="3"/>
      <c r="B244" s="4" t="s">
        <v>246</v>
      </c>
      <c r="C244" s="4">
        <v>21578</v>
      </c>
      <c r="D244" s="4" t="s">
        <v>307</v>
      </c>
      <c r="F244" s="3"/>
      <c r="G244" s="4" t="s">
        <v>246</v>
      </c>
      <c r="H244" s="4">
        <v>1100000</v>
      </c>
      <c r="I244" s="4" t="s">
        <v>104</v>
      </c>
      <c r="K244" s="3"/>
      <c r="L244" s="4" t="s">
        <v>246</v>
      </c>
      <c r="M244" s="4">
        <v>0</v>
      </c>
      <c r="N244" s="4" t="s">
        <v>4</v>
      </c>
      <c r="P244" s="3"/>
      <c r="Q244" s="4" t="s">
        <v>246</v>
      </c>
      <c r="R244" s="4">
        <v>0.180005148</v>
      </c>
      <c r="S244" s="4" t="s">
        <v>4</v>
      </c>
    </row>
    <row r="245" spans="1:19" ht="17.25" thickBot="1">
      <c r="A245" s="3"/>
      <c r="B245" s="4" t="s">
        <v>247</v>
      </c>
      <c r="C245" s="4">
        <v>21578</v>
      </c>
      <c r="D245" s="4" t="s">
        <v>307</v>
      </c>
      <c r="F245" s="3"/>
      <c r="G245" s="4" t="s">
        <v>247</v>
      </c>
      <c r="H245" s="4">
        <v>1100000</v>
      </c>
      <c r="I245" s="4" t="s">
        <v>104</v>
      </c>
      <c r="K245" s="3"/>
      <c r="L245" s="4" t="s">
        <v>247</v>
      </c>
      <c r="M245" s="4">
        <v>0</v>
      </c>
      <c r="N245" s="4" t="s">
        <v>4</v>
      </c>
      <c r="P245" s="3"/>
      <c r="Q245" s="4" t="s">
        <v>247</v>
      </c>
      <c r="R245" s="4">
        <v>1.33298701E-2</v>
      </c>
      <c r="S245" s="4" t="s">
        <v>4</v>
      </c>
    </row>
    <row r="246" spans="1:19" ht="17.25" thickBot="1">
      <c r="A246" s="3"/>
      <c r="B246" s="4" t="s">
        <v>248</v>
      </c>
      <c r="C246" s="4">
        <v>21578</v>
      </c>
      <c r="D246" s="4" t="s">
        <v>307</v>
      </c>
      <c r="F246" s="3"/>
      <c r="G246" s="4" t="s">
        <v>248</v>
      </c>
      <c r="H246" s="4">
        <v>1100000</v>
      </c>
      <c r="I246" s="4" t="s">
        <v>104</v>
      </c>
      <c r="K246" s="3"/>
      <c r="L246" s="4" t="s">
        <v>248</v>
      </c>
      <c r="M246" s="4">
        <v>0</v>
      </c>
      <c r="N246" s="4" t="s">
        <v>4</v>
      </c>
      <c r="P246" s="3"/>
      <c r="Q246" s="4" t="s">
        <v>248</v>
      </c>
      <c r="R246" s="4">
        <v>0</v>
      </c>
      <c r="S246" s="4" t="s">
        <v>4</v>
      </c>
    </row>
    <row r="247" spans="1:19" ht="17.25" thickBot="1">
      <c r="A247" s="3"/>
      <c r="B247" s="4" t="s">
        <v>249</v>
      </c>
      <c r="C247" s="4">
        <v>43156</v>
      </c>
      <c r="D247" s="4" t="s">
        <v>307</v>
      </c>
      <c r="F247" s="3"/>
      <c r="G247" s="4" t="s">
        <v>249</v>
      </c>
      <c r="H247" s="4">
        <v>1100000</v>
      </c>
      <c r="I247" s="4" t="s">
        <v>104</v>
      </c>
      <c r="K247" s="3"/>
      <c r="L247" s="4" t="s">
        <v>249</v>
      </c>
      <c r="M247" s="4">
        <v>0</v>
      </c>
      <c r="N247" s="4" t="s">
        <v>4</v>
      </c>
      <c r="P247" s="3"/>
      <c r="Q247" s="4" t="s">
        <v>249</v>
      </c>
      <c r="R247" s="4">
        <v>6.6649350300000002E-3</v>
      </c>
      <c r="S247" s="4" t="s">
        <v>4</v>
      </c>
    </row>
    <row r="248" spans="1:19" ht="17.25" thickBot="1">
      <c r="A248" s="3"/>
      <c r="B248" s="4" t="s">
        <v>250</v>
      </c>
      <c r="C248" s="4">
        <v>21578</v>
      </c>
      <c r="D248" s="4" t="s">
        <v>307</v>
      </c>
      <c r="F248" s="3"/>
      <c r="G248" s="4" t="s">
        <v>250</v>
      </c>
      <c r="H248" s="4">
        <v>1100000</v>
      </c>
      <c r="I248" s="4" t="s">
        <v>104</v>
      </c>
      <c r="K248" s="3"/>
      <c r="L248" s="4" t="s">
        <v>250</v>
      </c>
      <c r="M248" s="4">
        <v>0</v>
      </c>
      <c r="N248" s="4" t="s">
        <v>4</v>
      </c>
      <c r="P248" s="3"/>
      <c r="Q248" s="4" t="s">
        <v>250</v>
      </c>
      <c r="R248" s="4">
        <v>0</v>
      </c>
      <c r="S248" s="4" t="s">
        <v>4</v>
      </c>
    </row>
    <row r="249" spans="1:19" ht="17.25" thickBot="1">
      <c r="A249" s="3"/>
      <c r="B249" s="4" t="s">
        <v>251</v>
      </c>
      <c r="C249" s="4">
        <v>43156</v>
      </c>
      <c r="D249" s="4" t="s">
        <v>307</v>
      </c>
      <c r="F249" s="3"/>
      <c r="G249" s="4" t="s">
        <v>251</v>
      </c>
      <c r="H249" s="4">
        <v>1100000</v>
      </c>
      <c r="I249" s="4" t="s">
        <v>104</v>
      </c>
      <c r="K249" s="3"/>
      <c r="L249" s="4" t="s">
        <v>251</v>
      </c>
      <c r="M249" s="4">
        <v>0</v>
      </c>
      <c r="N249" s="4" t="s">
        <v>4</v>
      </c>
      <c r="P249" s="3"/>
      <c r="Q249" s="4" t="s">
        <v>251</v>
      </c>
      <c r="R249" s="4">
        <v>0</v>
      </c>
      <c r="S249" s="4" t="s">
        <v>4</v>
      </c>
    </row>
    <row r="250" spans="1:19" ht="17.25" thickBot="1">
      <c r="A250" s="3"/>
      <c r="B250" s="4" t="s">
        <v>252</v>
      </c>
      <c r="C250" s="4">
        <v>21578</v>
      </c>
      <c r="D250" s="4" t="s">
        <v>307</v>
      </c>
      <c r="F250" s="3"/>
      <c r="G250" s="4" t="s">
        <v>252</v>
      </c>
      <c r="H250" s="4">
        <v>1100000</v>
      </c>
      <c r="I250" s="4" t="s">
        <v>104</v>
      </c>
      <c r="K250" s="3"/>
      <c r="L250" s="4" t="s">
        <v>252</v>
      </c>
      <c r="M250" s="4">
        <v>0</v>
      </c>
      <c r="N250" s="4" t="s">
        <v>4</v>
      </c>
      <c r="P250" s="3"/>
      <c r="Q250" s="4" t="s">
        <v>252</v>
      </c>
      <c r="R250" s="4">
        <v>0</v>
      </c>
      <c r="S250" s="4" t="s">
        <v>4</v>
      </c>
    </row>
    <row r="251" spans="1:19" ht="17.25" thickBot="1">
      <c r="A251" s="3"/>
      <c r="B251" s="4" t="s">
        <v>253</v>
      </c>
      <c r="C251" s="4">
        <v>44697</v>
      </c>
      <c r="D251" s="4" t="s">
        <v>307</v>
      </c>
      <c r="F251" s="3"/>
      <c r="G251" s="4" t="s">
        <v>253</v>
      </c>
      <c r="H251" s="4">
        <v>1100000</v>
      </c>
      <c r="I251" s="4" t="s">
        <v>104</v>
      </c>
      <c r="K251" s="3"/>
      <c r="L251" s="4" t="s">
        <v>253</v>
      </c>
      <c r="M251" s="4">
        <v>0</v>
      </c>
      <c r="N251" s="4" t="s">
        <v>4</v>
      </c>
      <c r="P251" s="3"/>
      <c r="Q251" s="4" t="s">
        <v>253</v>
      </c>
      <c r="R251" s="4">
        <v>0</v>
      </c>
      <c r="S251" s="4" t="s">
        <v>4</v>
      </c>
    </row>
    <row r="252" spans="1:19" ht="17.25" thickBot="1">
      <c r="A252" s="3"/>
      <c r="B252" s="4" t="s">
        <v>254</v>
      </c>
      <c r="C252" s="4">
        <v>46238</v>
      </c>
      <c r="D252" s="4" t="s">
        <v>307</v>
      </c>
      <c r="F252" s="3"/>
      <c r="G252" s="4" t="s">
        <v>254</v>
      </c>
      <c r="H252" s="4">
        <v>1100000</v>
      </c>
      <c r="I252" s="4" t="s">
        <v>104</v>
      </c>
      <c r="K252" s="3"/>
      <c r="L252" s="4" t="s">
        <v>254</v>
      </c>
      <c r="M252" s="4">
        <v>0</v>
      </c>
      <c r="N252" s="4" t="s">
        <v>4</v>
      </c>
      <c r="P252" s="3"/>
      <c r="Q252" s="4" t="s">
        <v>254</v>
      </c>
      <c r="R252" s="4">
        <v>0</v>
      </c>
      <c r="S252" s="4" t="s">
        <v>4</v>
      </c>
    </row>
    <row r="253" spans="1:19" ht="17.25" thickBot="1">
      <c r="A253" s="3"/>
      <c r="B253" s="4" t="s">
        <v>255</v>
      </c>
      <c r="C253" s="4">
        <v>23119</v>
      </c>
      <c r="D253" s="4" t="s">
        <v>307</v>
      </c>
      <c r="F253" s="3"/>
      <c r="G253" s="4" t="s">
        <v>255</v>
      </c>
      <c r="H253" s="4">
        <v>1100000</v>
      </c>
      <c r="I253" s="4" t="s">
        <v>104</v>
      </c>
      <c r="K253" s="3"/>
      <c r="L253" s="4" t="s">
        <v>255</v>
      </c>
      <c r="M253" s="4">
        <v>0</v>
      </c>
      <c r="N253" s="4" t="s">
        <v>4</v>
      </c>
      <c r="P253" s="3"/>
      <c r="Q253" s="4" t="s">
        <v>255</v>
      </c>
      <c r="R253" s="4">
        <v>0</v>
      </c>
      <c r="S253" s="4" t="s">
        <v>4</v>
      </c>
    </row>
    <row r="254" spans="1:19" ht="17.25" thickBot="1">
      <c r="A254" s="3"/>
      <c r="B254" s="4" t="s">
        <v>256</v>
      </c>
      <c r="C254" s="4">
        <v>23119</v>
      </c>
      <c r="D254" s="4" t="s">
        <v>307</v>
      </c>
      <c r="F254" s="3"/>
      <c r="G254" s="4" t="s">
        <v>256</v>
      </c>
      <c r="H254" s="4">
        <v>1100000</v>
      </c>
      <c r="I254" s="4" t="s">
        <v>104</v>
      </c>
      <c r="K254" s="3"/>
      <c r="L254" s="4" t="s">
        <v>256</v>
      </c>
      <c r="M254" s="4">
        <v>0</v>
      </c>
      <c r="N254" s="4" t="s">
        <v>4</v>
      </c>
      <c r="P254" s="3"/>
      <c r="Q254" s="4" t="s">
        <v>256</v>
      </c>
      <c r="R254" s="4">
        <v>1.33341951E-2</v>
      </c>
      <c r="S254" s="4" t="s">
        <v>4</v>
      </c>
    </row>
    <row r="255" spans="1:19" ht="17.25" thickBot="1">
      <c r="A255" s="3"/>
      <c r="B255" s="4" t="s">
        <v>257</v>
      </c>
      <c r="C255" s="4">
        <v>23119</v>
      </c>
      <c r="D255" s="4" t="s">
        <v>307</v>
      </c>
      <c r="F255" s="3"/>
      <c r="G255" s="4" t="s">
        <v>257</v>
      </c>
      <c r="H255" s="4">
        <v>1100000</v>
      </c>
      <c r="I255" s="4" t="s">
        <v>104</v>
      </c>
      <c r="K255" s="3"/>
      <c r="L255" s="4" t="s">
        <v>257</v>
      </c>
      <c r="M255" s="4">
        <v>0</v>
      </c>
      <c r="N255" s="4" t="s">
        <v>4</v>
      </c>
      <c r="P255" s="3"/>
      <c r="Q255" s="4" t="s">
        <v>257</v>
      </c>
      <c r="R255" s="4">
        <v>-2.66640652E-2</v>
      </c>
      <c r="S255" s="4" t="s">
        <v>4</v>
      </c>
    </row>
    <row r="256" spans="1:19" ht="17.25" thickBot="1">
      <c r="A256" s="3"/>
      <c r="B256" s="4" t="s">
        <v>258</v>
      </c>
      <c r="C256" s="4">
        <v>23119</v>
      </c>
      <c r="D256" s="4" t="s">
        <v>307</v>
      </c>
      <c r="F256" s="3"/>
      <c r="G256" s="4" t="s">
        <v>258</v>
      </c>
      <c r="H256" s="4">
        <v>1110000</v>
      </c>
      <c r="I256" s="4" t="s">
        <v>104</v>
      </c>
      <c r="K256" s="3"/>
      <c r="L256" s="4" t="s">
        <v>258</v>
      </c>
      <c r="M256" s="4">
        <v>0</v>
      </c>
      <c r="N256" s="4" t="s">
        <v>4</v>
      </c>
      <c r="P256" s="3"/>
      <c r="Q256" s="4" t="s">
        <v>258</v>
      </c>
      <c r="R256" s="4">
        <v>0</v>
      </c>
      <c r="S256" s="4" t="s">
        <v>4</v>
      </c>
    </row>
    <row r="257" spans="1:19" ht="17.25" thickBot="1">
      <c r="A257" s="3"/>
      <c r="B257" s="4" t="s">
        <v>259</v>
      </c>
      <c r="C257" s="4">
        <v>23119</v>
      </c>
      <c r="D257" s="4" t="s">
        <v>307</v>
      </c>
      <c r="F257" s="3"/>
      <c r="G257" s="4" t="s">
        <v>259</v>
      </c>
      <c r="H257" s="4">
        <v>1110000</v>
      </c>
      <c r="I257" s="4" t="s">
        <v>104</v>
      </c>
      <c r="K257" s="3"/>
      <c r="L257" s="4" t="s">
        <v>259</v>
      </c>
      <c r="M257" s="4">
        <v>0</v>
      </c>
      <c r="N257" s="4" t="s">
        <v>4</v>
      </c>
      <c r="P257" s="3"/>
      <c r="Q257" s="4" t="s">
        <v>259</v>
      </c>
      <c r="R257" s="4">
        <v>6.6692601000000002E-3</v>
      </c>
      <c r="S257" s="4" t="s">
        <v>4</v>
      </c>
    </row>
    <row r="258" spans="1:19" ht="17.25" thickBot="1">
      <c r="F258" s="3"/>
      <c r="G258" s="4" t="s">
        <v>260</v>
      </c>
      <c r="H258" s="4">
        <v>1110000</v>
      </c>
      <c r="I258" s="4" t="s">
        <v>104</v>
      </c>
      <c r="K258" s="3"/>
      <c r="L258" s="4" t="s">
        <v>260</v>
      </c>
      <c r="M258" s="4">
        <v>0</v>
      </c>
      <c r="N258" s="4" t="s">
        <v>4</v>
      </c>
      <c r="P258" s="3"/>
      <c r="Q258" s="4" t="s">
        <v>260</v>
      </c>
      <c r="R258" s="4">
        <v>0</v>
      </c>
      <c r="S258" s="4" t="s">
        <v>4</v>
      </c>
    </row>
    <row r="259" spans="1:19" ht="17.25" thickBot="1">
      <c r="F259" s="3"/>
      <c r="G259" s="4" t="s">
        <v>263</v>
      </c>
      <c r="H259" s="4">
        <v>1110000</v>
      </c>
      <c r="I259" s="4" t="s">
        <v>104</v>
      </c>
      <c r="K259" s="3"/>
      <c r="L259" s="4" t="s">
        <v>263</v>
      </c>
      <c r="M259" s="4">
        <v>0</v>
      </c>
      <c r="N259" s="4" t="s">
        <v>4</v>
      </c>
      <c r="P259" s="3"/>
      <c r="Q259" s="4" t="s">
        <v>263</v>
      </c>
      <c r="R259" s="4">
        <v>0</v>
      </c>
      <c r="S259" s="4" t="s">
        <v>4</v>
      </c>
    </row>
    <row r="260" spans="1:19" ht="17.25" thickBot="1">
      <c r="F260" s="3"/>
      <c r="G260" s="4" t="s">
        <v>264</v>
      </c>
      <c r="H260" s="4">
        <v>1110000</v>
      </c>
      <c r="I260" s="4" t="s">
        <v>104</v>
      </c>
      <c r="K260" s="3"/>
      <c r="L260" s="4" t="s">
        <v>264</v>
      </c>
      <c r="M260" s="4">
        <v>0</v>
      </c>
      <c r="N260" s="4" t="s">
        <v>4</v>
      </c>
      <c r="P260" s="3"/>
      <c r="Q260" s="4" t="s">
        <v>264</v>
      </c>
      <c r="R260" s="4">
        <v>0</v>
      </c>
      <c r="S260" s="4" t="s">
        <v>4</v>
      </c>
    </row>
    <row r="261" spans="1:19" ht="17.25" thickBot="1">
      <c r="F261" s="3"/>
      <c r="G261" s="4" t="s">
        <v>265</v>
      </c>
      <c r="H261" s="4">
        <v>1110000</v>
      </c>
      <c r="I261" s="4" t="s">
        <v>104</v>
      </c>
      <c r="K261" s="3"/>
      <c r="L261" s="4" t="s">
        <v>265</v>
      </c>
      <c r="M261" s="4">
        <v>0</v>
      </c>
      <c r="N261" s="4" t="s">
        <v>4</v>
      </c>
      <c r="P261" s="3"/>
      <c r="Q261" s="4" t="s">
        <v>265</v>
      </c>
      <c r="R261" s="4">
        <v>0</v>
      </c>
      <c r="S261" s="4" t="s">
        <v>4</v>
      </c>
    </row>
    <row r="262" spans="1:19" ht="17.25" thickBot="1">
      <c r="F262" s="3"/>
      <c r="G262" s="4" t="s">
        <v>266</v>
      </c>
      <c r="H262" s="4">
        <v>1110000</v>
      </c>
      <c r="I262" s="4" t="s">
        <v>104</v>
      </c>
      <c r="K262" s="3"/>
      <c r="L262" s="4" t="s">
        <v>266</v>
      </c>
      <c r="M262" s="4">
        <v>0</v>
      </c>
      <c r="N262" s="4" t="s">
        <v>4</v>
      </c>
      <c r="P262" s="3"/>
      <c r="Q262" s="4" t="s">
        <v>266</v>
      </c>
      <c r="R262" s="4">
        <v>0</v>
      </c>
      <c r="S262" s="4" t="s">
        <v>4</v>
      </c>
    </row>
    <row r="263" spans="1:19" ht="17.25" thickBot="1">
      <c r="F263" s="3"/>
      <c r="G263" s="4" t="s">
        <v>267</v>
      </c>
      <c r="H263" s="4">
        <v>1110000</v>
      </c>
      <c r="I263" s="4" t="s">
        <v>104</v>
      </c>
      <c r="K263" s="3"/>
      <c r="L263" s="4" t="s">
        <v>267</v>
      </c>
      <c r="M263" s="4">
        <v>0</v>
      </c>
      <c r="N263" s="4" t="s">
        <v>4</v>
      </c>
      <c r="P263" s="3"/>
      <c r="Q263" s="4" t="s">
        <v>267</v>
      </c>
      <c r="R263" s="4">
        <v>0</v>
      </c>
      <c r="S263" s="4" t="s">
        <v>4</v>
      </c>
    </row>
    <row r="264" spans="1:19" ht="17.25" thickBot="1">
      <c r="F264" s="3"/>
      <c r="G264" s="4" t="s">
        <v>268</v>
      </c>
      <c r="H264" s="4">
        <v>1110000</v>
      </c>
      <c r="I264" s="4" t="s">
        <v>104</v>
      </c>
      <c r="K264" s="3"/>
      <c r="L264" s="4" t="s">
        <v>268</v>
      </c>
      <c r="M264" s="4">
        <v>0</v>
      </c>
      <c r="N264" s="4" t="s">
        <v>4</v>
      </c>
      <c r="P264" s="3"/>
      <c r="Q264" s="4" t="s">
        <v>268</v>
      </c>
      <c r="R264" s="4">
        <v>-2.6659740099999999E-2</v>
      </c>
      <c r="S264" s="4" t="s">
        <v>4</v>
      </c>
    </row>
    <row r="265" spans="1:19" ht="17.25" thickBot="1">
      <c r="F265" s="3"/>
      <c r="G265" s="4" t="s">
        <v>269</v>
      </c>
      <c r="H265" s="4">
        <v>1110000</v>
      </c>
      <c r="I265" s="4" t="s">
        <v>104</v>
      </c>
      <c r="K265" s="3"/>
      <c r="L265" s="4" t="s">
        <v>269</v>
      </c>
      <c r="M265" s="4">
        <v>0</v>
      </c>
      <c r="N265" s="4" t="s">
        <v>4</v>
      </c>
      <c r="P265" s="3"/>
      <c r="Q265" s="4" t="s">
        <v>269</v>
      </c>
      <c r="R265" s="4">
        <v>6.6649350300000002E-3</v>
      </c>
      <c r="S265" s="4" t="s">
        <v>4</v>
      </c>
    </row>
    <row r="266" spans="1:19" ht="17.25" thickBot="1">
      <c r="F266" s="3"/>
      <c r="G266" s="4" t="s">
        <v>270</v>
      </c>
      <c r="H266" s="4">
        <v>1110000</v>
      </c>
      <c r="I266" s="4" t="s">
        <v>104</v>
      </c>
      <c r="K266" s="3"/>
      <c r="L266" s="4" t="s">
        <v>270</v>
      </c>
      <c r="M266" s="4">
        <v>0</v>
      </c>
      <c r="N266" s="4" t="s">
        <v>4</v>
      </c>
      <c r="P266" s="3"/>
      <c r="Q266" s="4" t="s">
        <v>270</v>
      </c>
      <c r="R266" s="4">
        <v>0</v>
      </c>
      <c r="S266" s="4" t="s">
        <v>4</v>
      </c>
    </row>
    <row r="267" spans="1:19" ht="17.25" thickBot="1">
      <c r="F267" s="3"/>
      <c r="G267" s="4" t="s">
        <v>271</v>
      </c>
      <c r="H267" s="4">
        <v>1110000</v>
      </c>
      <c r="I267" s="4" t="s">
        <v>104</v>
      </c>
      <c r="K267" s="3"/>
      <c r="L267" s="4" t="s">
        <v>271</v>
      </c>
      <c r="M267" s="4">
        <v>0</v>
      </c>
      <c r="N267" s="4" t="s">
        <v>4</v>
      </c>
      <c r="P267" s="3"/>
      <c r="Q267" s="4" t="s">
        <v>271</v>
      </c>
      <c r="R267" s="4">
        <v>6.6649350300000002E-3</v>
      </c>
      <c r="S267" s="4" t="s">
        <v>4</v>
      </c>
    </row>
    <row r="268" spans="1:19" ht="17.25" thickBot="1">
      <c r="F268" s="3"/>
      <c r="G268" s="4" t="s">
        <v>272</v>
      </c>
      <c r="H268" s="4">
        <v>1110000</v>
      </c>
      <c r="I268" s="4" t="s">
        <v>104</v>
      </c>
      <c r="K268" s="3"/>
      <c r="L268" s="4" t="s">
        <v>272</v>
      </c>
      <c r="M268" s="4">
        <v>0</v>
      </c>
      <c r="N268" s="4" t="s">
        <v>4</v>
      </c>
      <c r="P268" s="3"/>
      <c r="Q268" s="4" t="s">
        <v>272</v>
      </c>
      <c r="R268" s="4">
        <v>0</v>
      </c>
      <c r="S268" s="4" t="s">
        <v>4</v>
      </c>
    </row>
    <row r="269" spans="1:19" ht="17.25" thickBot="1">
      <c r="F269" s="3"/>
      <c r="G269" s="4" t="s">
        <v>273</v>
      </c>
      <c r="H269" s="4">
        <v>1110000</v>
      </c>
      <c r="I269" s="4" t="s">
        <v>104</v>
      </c>
      <c r="K269" s="3"/>
      <c r="L269" s="4" t="s">
        <v>273</v>
      </c>
      <c r="M269" s="4">
        <v>0</v>
      </c>
      <c r="N269" s="4" t="s">
        <v>4</v>
      </c>
      <c r="P269" s="3"/>
      <c r="Q269" s="4" t="s">
        <v>273</v>
      </c>
      <c r="R269" s="4">
        <v>0</v>
      </c>
      <c r="S269" s="4" t="s">
        <v>4</v>
      </c>
    </row>
    <row r="270" spans="1:19" ht="17.25" thickBot="1">
      <c r="F270" s="3"/>
      <c r="G270" s="4" t="s">
        <v>274</v>
      </c>
      <c r="H270" s="4">
        <v>1110000</v>
      </c>
      <c r="I270" s="4" t="s">
        <v>104</v>
      </c>
      <c r="K270" s="3"/>
      <c r="L270" s="4" t="s">
        <v>274</v>
      </c>
      <c r="M270" s="4">
        <v>0</v>
      </c>
      <c r="N270" s="4" t="s">
        <v>4</v>
      </c>
      <c r="P270" s="3"/>
      <c r="Q270" s="4" t="s">
        <v>274</v>
      </c>
      <c r="R270" s="4">
        <v>0</v>
      </c>
      <c r="S270" s="4" t="s">
        <v>4</v>
      </c>
    </row>
    <row r="271" spans="1:19" ht="17.25" thickBot="1">
      <c r="F271" s="3"/>
      <c r="G271" s="4" t="s">
        <v>275</v>
      </c>
      <c r="H271" s="4">
        <v>1110000</v>
      </c>
      <c r="I271" s="4" t="s">
        <v>104</v>
      </c>
      <c r="K271" s="3"/>
      <c r="L271" s="4" t="s">
        <v>275</v>
      </c>
      <c r="M271" s="4">
        <v>0</v>
      </c>
      <c r="N271" s="4" t="s">
        <v>4</v>
      </c>
      <c r="P271" s="3"/>
      <c r="Q271" s="4" t="s">
        <v>275</v>
      </c>
      <c r="R271" s="4">
        <v>0</v>
      </c>
      <c r="S271" s="4" t="s">
        <v>4</v>
      </c>
    </row>
    <row r="272" spans="1:19" ht="17.25" thickBot="1">
      <c r="F272" s="3"/>
      <c r="G272" s="4" t="s">
        <v>276</v>
      </c>
      <c r="H272" s="4">
        <v>1110000</v>
      </c>
      <c r="I272" s="4" t="s">
        <v>104</v>
      </c>
      <c r="K272" s="3"/>
      <c r="L272" s="4" t="s">
        <v>276</v>
      </c>
      <c r="M272" s="4">
        <v>0</v>
      </c>
      <c r="N272" s="4" t="s">
        <v>4</v>
      </c>
      <c r="P272" s="3"/>
      <c r="Q272" s="4" t="s">
        <v>276</v>
      </c>
      <c r="R272" s="4">
        <v>0</v>
      </c>
      <c r="S272" s="4" t="s">
        <v>4</v>
      </c>
    </row>
    <row r="273" spans="6:19" ht="17.25" thickBot="1">
      <c r="F273" s="3"/>
      <c r="G273" s="4" t="s">
        <v>277</v>
      </c>
      <c r="H273" s="4">
        <v>1110000</v>
      </c>
      <c r="I273" s="4" t="s">
        <v>104</v>
      </c>
      <c r="K273" s="3"/>
      <c r="L273" s="4" t="s">
        <v>277</v>
      </c>
      <c r="M273" s="4">
        <v>0</v>
      </c>
      <c r="N273" s="4" t="s">
        <v>4</v>
      </c>
      <c r="P273" s="3"/>
      <c r="Q273" s="4" t="s">
        <v>277</v>
      </c>
      <c r="R273" s="4">
        <v>0</v>
      </c>
      <c r="S273" s="4" t="s">
        <v>4</v>
      </c>
    </row>
    <row r="274" spans="6:19" ht="17.25" thickBot="1">
      <c r="F274" s="3"/>
      <c r="G274" s="4" t="s">
        <v>278</v>
      </c>
      <c r="H274" s="4">
        <v>1110000</v>
      </c>
      <c r="I274" s="4" t="s">
        <v>104</v>
      </c>
      <c r="K274" s="3"/>
      <c r="L274" s="4" t="s">
        <v>278</v>
      </c>
      <c r="M274" s="4">
        <v>0</v>
      </c>
      <c r="N274" s="4" t="s">
        <v>4</v>
      </c>
      <c r="P274" s="3"/>
      <c r="Q274" s="4" t="s">
        <v>278</v>
      </c>
      <c r="R274" s="4">
        <v>6.6692601000000002E-3</v>
      </c>
      <c r="S274" s="4" t="s">
        <v>4</v>
      </c>
    </row>
    <row r="275" spans="6:19" ht="17.25" thickBot="1">
      <c r="F275" s="3"/>
      <c r="G275" s="4" t="s">
        <v>279</v>
      </c>
      <c r="H275" s="4">
        <v>1110000</v>
      </c>
      <c r="I275" s="4" t="s">
        <v>104</v>
      </c>
      <c r="K275" s="3"/>
      <c r="L275" s="4" t="s">
        <v>279</v>
      </c>
      <c r="M275" s="4">
        <v>0</v>
      </c>
      <c r="N275" s="4" t="s">
        <v>4</v>
      </c>
      <c r="P275" s="3"/>
      <c r="Q275" s="4" t="s">
        <v>279</v>
      </c>
      <c r="R275" s="4">
        <v>-3.3329002599999998E-2</v>
      </c>
      <c r="S275" s="4" t="s">
        <v>4</v>
      </c>
    </row>
    <row r="276" spans="6:19" ht="17.25" thickBot="1">
      <c r="F276" s="3"/>
      <c r="G276" s="4" t="s">
        <v>280</v>
      </c>
      <c r="H276" s="4">
        <v>1110000</v>
      </c>
      <c r="I276" s="4" t="s">
        <v>104</v>
      </c>
      <c r="K276" s="3"/>
      <c r="L276" s="4" t="s">
        <v>280</v>
      </c>
      <c r="M276" s="4">
        <v>0</v>
      </c>
      <c r="N276" s="4" t="s">
        <v>4</v>
      </c>
      <c r="P276" s="3"/>
      <c r="Q276" s="4" t="s">
        <v>280</v>
      </c>
      <c r="R276" s="4">
        <v>0</v>
      </c>
      <c r="S276" s="4" t="s">
        <v>4</v>
      </c>
    </row>
    <row r="277" spans="6:19" ht="17.25" thickBot="1">
      <c r="F277" s="3"/>
      <c r="G277" s="4" t="s">
        <v>281</v>
      </c>
      <c r="H277" s="4">
        <v>1110000</v>
      </c>
      <c r="I277" s="4" t="s">
        <v>104</v>
      </c>
      <c r="K277" s="3"/>
      <c r="L277" s="4" t="s">
        <v>281</v>
      </c>
      <c r="M277" s="4">
        <v>0</v>
      </c>
      <c r="N277" s="4" t="s">
        <v>4</v>
      </c>
      <c r="P277" s="3"/>
      <c r="Q277" s="4" t="s">
        <v>281</v>
      </c>
      <c r="R277" s="4">
        <v>6.6649350300000002E-3</v>
      </c>
      <c r="S277" s="4" t="s">
        <v>4</v>
      </c>
    </row>
    <row r="278" spans="6:19" ht="17.25" thickBot="1">
      <c r="F278" s="3"/>
      <c r="G278" s="4" t="s">
        <v>282</v>
      </c>
      <c r="H278" s="4">
        <v>1110000</v>
      </c>
      <c r="I278" s="4" t="s">
        <v>104</v>
      </c>
      <c r="K278" s="3"/>
      <c r="L278" s="4" t="s">
        <v>282</v>
      </c>
      <c r="M278" s="4">
        <v>0</v>
      </c>
      <c r="N278" s="4" t="s">
        <v>4</v>
      </c>
      <c r="P278" s="3"/>
      <c r="Q278" s="4" t="s">
        <v>282</v>
      </c>
      <c r="R278" s="4">
        <v>0</v>
      </c>
      <c r="S278" s="4" t="s">
        <v>4</v>
      </c>
    </row>
    <row r="279" spans="6:19" ht="17.25" thickBot="1">
      <c r="F279" s="3"/>
      <c r="G279" s="4" t="s">
        <v>283</v>
      </c>
      <c r="H279" s="4">
        <v>1110000</v>
      </c>
      <c r="I279" s="4" t="s">
        <v>104</v>
      </c>
      <c r="K279" s="3"/>
      <c r="L279" s="4" t="s">
        <v>283</v>
      </c>
      <c r="M279" s="4">
        <v>0</v>
      </c>
      <c r="N279" s="4" t="s">
        <v>4</v>
      </c>
      <c r="P279" s="3"/>
      <c r="Q279" s="4" t="s">
        <v>283</v>
      </c>
      <c r="R279" s="4">
        <v>0</v>
      </c>
      <c r="S279" s="4" t="s">
        <v>4</v>
      </c>
    </row>
    <row r="280" spans="6:19" ht="17.25" thickBot="1">
      <c r="F280" s="3"/>
      <c r="G280" s="4" t="s">
        <v>284</v>
      </c>
      <c r="H280" s="4">
        <v>1110000</v>
      </c>
      <c r="I280" s="4" t="s">
        <v>104</v>
      </c>
      <c r="K280" s="3"/>
      <c r="L280" s="4" t="s">
        <v>284</v>
      </c>
      <c r="M280" s="4">
        <v>0</v>
      </c>
      <c r="N280" s="4" t="s">
        <v>4</v>
      </c>
      <c r="P280" s="3"/>
      <c r="Q280" s="4" t="s">
        <v>284</v>
      </c>
      <c r="R280" s="4">
        <v>0</v>
      </c>
      <c r="S280" s="4" t="s">
        <v>4</v>
      </c>
    </row>
    <row r="281" spans="6:19" ht="17.25" thickBot="1">
      <c r="F281" s="3"/>
      <c r="G281" s="4" t="s">
        <v>285</v>
      </c>
      <c r="H281" s="4">
        <v>1110000</v>
      </c>
      <c r="I281" s="4" t="s">
        <v>104</v>
      </c>
      <c r="K281" s="3"/>
      <c r="L281" s="4" t="s">
        <v>285</v>
      </c>
      <c r="M281" s="4">
        <v>0</v>
      </c>
      <c r="N281" s="4" t="s">
        <v>4</v>
      </c>
      <c r="P281" s="3"/>
      <c r="Q281" s="4" t="s">
        <v>285</v>
      </c>
      <c r="R281" s="4">
        <v>0</v>
      </c>
      <c r="S281" s="4" t="s">
        <v>4</v>
      </c>
    </row>
    <row r="282" spans="6:19" ht="17.25" thickBot="1">
      <c r="F282" s="3"/>
      <c r="G282" s="4" t="s">
        <v>286</v>
      </c>
      <c r="H282" s="4">
        <v>1110000</v>
      </c>
      <c r="I282" s="4" t="s">
        <v>104</v>
      </c>
      <c r="K282" s="3"/>
      <c r="L282" s="4" t="s">
        <v>286</v>
      </c>
      <c r="M282" s="4">
        <v>0</v>
      </c>
      <c r="N282" s="4" t="s">
        <v>4</v>
      </c>
      <c r="P282" s="3"/>
      <c r="Q282" s="4" t="s">
        <v>286</v>
      </c>
      <c r="R282" s="4">
        <v>0</v>
      </c>
      <c r="S282" s="4" t="s">
        <v>4</v>
      </c>
    </row>
    <row r="283" spans="6:19" ht="17.25" thickBot="1">
      <c r="F283" s="3"/>
      <c r="G283" s="4" t="s">
        <v>287</v>
      </c>
      <c r="H283" s="4">
        <v>1110000</v>
      </c>
      <c r="I283" s="4" t="s">
        <v>104</v>
      </c>
      <c r="K283" s="3"/>
      <c r="L283" s="4" t="s">
        <v>287</v>
      </c>
      <c r="M283" s="4">
        <v>0</v>
      </c>
      <c r="N283" s="4" t="s">
        <v>4</v>
      </c>
      <c r="P283" s="3"/>
      <c r="Q283" s="4" t="s">
        <v>287</v>
      </c>
      <c r="R283" s="4">
        <v>0</v>
      </c>
      <c r="S283" s="4" t="s">
        <v>4</v>
      </c>
    </row>
    <row r="284" spans="6:19" ht="17.25" thickBot="1">
      <c r="F284" s="3"/>
      <c r="G284" s="4" t="s">
        <v>288</v>
      </c>
      <c r="H284" s="4">
        <v>20036</v>
      </c>
      <c r="I284" s="4" t="s">
        <v>104</v>
      </c>
      <c r="K284" s="3"/>
      <c r="L284" s="4" t="s">
        <v>288</v>
      </c>
      <c r="M284" s="4">
        <v>0</v>
      </c>
      <c r="N284" s="4" t="s">
        <v>4</v>
      </c>
      <c r="P284" s="3"/>
      <c r="Q284" s="4" t="s">
        <v>288</v>
      </c>
      <c r="R284" s="4">
        <v>-3.3350627899999999E-2</v>
      </c>
      <c r="S284" s="4" t="s">
        <v>4</v>
      </c>
    </row>
    <row r="285" spans="6:19" ht="17.25" thickBot="1">
      <c r="F285" s="3"/>
      <c r="G285" s="4" t="s">
        <v>289</v>
      </c>
      <c r="H285" s="4">
        <v>21578</v>
      </c>
      <c r="I285" s="4" t="s">
        <v>104</v>
      </c>
      <c r="K285" s="3"/>
      <c r="L285" s="4" t="s">
        <v>289</v>
      </c>
      <c r="M285" s="4">
        <v>0</v>
      </c>
      <c r="N285" s="4" t="s">
        <v>4</v>
      </c>
      <c r="P285" s="3"/>
      <c r="Q285" s="4" t="s">
        <v>289</v>
      </c>
      <c r="R285" s="4">
        <v>0</v>
      </c>
      <c r="S285" s="4" t="s">
        <v>4</v>
      </c>
    </row>
    <row r="286" spans="6:19" ht="17.25" thickBot="1">
      <c r="F286" s="3"/>
      <c r="G286" s="4" t="s">
        <v>290</v>
      </c>
      <c r="H286" s="4">
        <v>21578</v>
      </c>
      <c r="I286" s="4" t="s">
        <v>104</v>
      </c>
      <c r="K286" s="3"/>
      <c r="L286" s="4" t="s">
        <v>290</v>
      </c>
      <c r="M286" s="4">
        <v>0</v>
      </c>
      <c r="N286" s="4" t="s">
        <v>4</v>
      </c>
      <c r="P286" s="3"/>
      <c r="Q286" s="4" t="s">
        <v>290</v>
      </c>
      <c r="R286" s="4">
        <v>0</v>
      </c>
      <c r="S286" s="4" t="s">
        <v>4</v>
      </c>
    </row>
    <row r="287" spans="6:19" ht="17.25" thickBot="1">
      <c r="F287" s="3"/>
      <c r="G287" s="4" t="s">
        <v>291</v>
      </c>
      <c r="H287" s="4">
        <v>21578</v>
      </c>
      <c r="I287" s="4" t="s">
        <v>104</v>
      </c>
      <c r="K287" s="3"/>
      <c r="L287" s="4" t="s">
        <v>291</v>
      </c>
      <c r="M287" s="4">
        <v>0</v>
      </c>
      <c r="N287" s="4" t="s">
        <v>4</v>
      </c>
      <c r="P287" s="3"/>
      <c r="Q287" s="4" t="s">
        <v>291</v>
      </c>
      <c r="R287" s="4">
        <v>6.6649350300000002E-3</v>
      </c>
      <c r="S287" s="4" t="s">
        <v>4</v>
      </c>
    </row>
    <row r="288" spans="6:19" ht="17.25" thickBot="1">
      <c r="F288" s="3"/>
      <c r="G288" s="4" t="s">
        <v>292</v>
      </c>
      <c r="H288" s="4">
        <v>21578</v>
      </c>
      <c r="I288" s="4" t="s">
        <v>104</v>
      </c>
      <c r="K288" s="3"/>
      <c r="L288" s="4" t="s">
        <v>292</v>
      </c>
      <c r="M288" s="4">
        <v>0</v>
      </c>
      <c r="N288" s="4" t="s">
        <v>4</v>
      </c>
      <c r="P288" s="3"/>
      <c r="Q288" s="4" t="s">
        <v>292</v>
      </c>
      <c r="R288" s="4">
        <v>0</v>
      </c>
      <c r="S288" s="4" t="s">
        <v>4</v>
      </c>
    </row>
    <row r="289" spans="6:19" ht="17.25" thickBot="1">
      <c r="F289" s="3"/>
      <c r="G289" s="4" t="s">
        <v>293</v>
      </c>
      <c r="H289" s="4">
        <v>21578</v>
      </c>
      <c r="I289" s="4" t="s">
        <v>104</v>
      </c>
      <c r="K289" s="3"/>
      <c r="L289" s="4" t="s">
        <v>293</v>
      </c>
      <c r="M289" s="4">
        <v>0</v>
      </c>
      <c r="N289" s="4" t="s">
        <v>4</v>
      </c>
      <c r="P289" s="3"/>
      <c r="Q289" s="4" t="s">
        <v>293</v>
      </c>
      <c r="R289" s="4">
        <v>0</v>
      </c>
      <c r="S289" s="4" t="s">
        <v>4</v>
      </c>
    </row>
    <row r="290" spans="6:19" ht="17.25" thickBot="1">
      <c r="F290" s="3"/>
      <c r="G290" s="4" t="s">
        <v>294</v>
      </c>
      <c r="H290" s="4">
        <v>21578</v>
      </c>
      <c r="I290" s="4" t="s">
        <v>104</v>
      </c>
      <c r="K290" s="3"/>
      <c r="L290" s="4" t="s">
        <v>294</v>
      </c>
      <c r="M290" s="4">
        <v>0</v>
      </c>
      <c r="N290" s="4" t="s">
        <v>4</v>
      </c>
      <c r="P290" s="3"/>
      <c r="Q290" s="4" t="s">
        <v>294</v>
      </c>
      <c r="R290" s="4">
        <v>0</v>
      </c>
      <c r="S290" s="4" t="s">
        <v>4</v>
      </c>
    </row>
    <row r="291" spans="6:19" ht="17.25" thickBot="1">
      <c r="F291" s="3"/>
      <c r="G291" s="4" t="s">
        <v>295</v>
      </c>
      <c r="H291" s="4">
        <v>21578</v>
      </c>
      <c r="I291" s="4" t="s">
        <v>104</v>
      </c>
      <c r="K291" s="3"/>
      <c r="L291" s="4" t="s">
        <v>295</v>
      </c>
      <c r="M291" s="4">
        <v>0</v>
      </c>
      <c r="N291" s="4" t="s">
        <v>4</v>
      </c>
      <c r="P291" s="3"/>
      <c r="Q291" s="4" t="s">
        <v>295</v>
      </c>
      <c r="R291" s="4">
        <v>0</v>
      </c>
      <c r="S291" s="4" t="s">
        <v>4</v>
      </c>
    </row>
    <row r="292" spans="6:19" ht="17.25" thickBot="1">
      <c r="F292" s="3"/>
      <c r="G292" s="4" t="s">
        <v>296</v>
      </c>
      <c r="H292" s="4">
        <v>21578</v>
      </c>
      <c r="I292" s="4" t="s">
        <v>104</v>
      </c>
      <c r="K292" s="3"/>
      <c r="L292" s="4" t="s">
        <v>296</v>
      </c>
      <c r="M292" s="4">
        <v>0</v>
      </c>
      <c r="N292" s="4" t="s">
        <v>4</v>
      </c>
      <c r="P292" s="3"/>
      <c r="Q292" s="4" t="s">
        <v>296</v>
      </c>
      <c r="R292" s="4">
        <v>0</v>
      </c>
      <c r="S292" s="4" t="s">
        <v>4</v>
      </c>
    </row>
    <row r="293" spans="6:19" ht="17.25" thickBot="1">
      <c r="F293" s="3"/>
      <c r="G293" s="4" t="s">
        <v>297</v>
      </c>
      <c r="H293" s="4">
        <v>21578</v>
      </c>
      <c r="I293" s="4" t="s">
        <v>104</v>
      </c>
      <c r="K293" s="3"/>
      <c r="L293" s="4" t="s">
        <v>297</v>
      </c>
      <c r="M293" s="4">
        <v>0</v>
      </c>
      <c r="N293" s="4" t="s">
        <v>4</v>
      </c>
      <c r="P293" s="3"/>
      <c r="Q293" s="4" t="s">
        <v>297</v>
      </c>
      <c r="R293" s="4">
        <v>0</v>
      </c>
      <c r="S293" s="4" t="s">
        <v>4</v>
      </c>
    </row>
    <row r="294" spans="6:19" ht="17.25" thickBot="1">
      <c r="F294" s="3"/>
      <c r="G294" s="4" t="s">
        <v>298</v>
      </c>
      <c r="H294" s="4">
        <v>21578</v>
      </c>
      <c r="I294" s="4" t="s">
        <v>104</v>
      </c>
      <c r="K294" s="3"/>
      <c r="L294" s="4" t="s">
        <v>298</v>
      </c>
      <c r="M294" s="4">
        <v>0</v>
      </c>
      <c r="N294" s="4" t="s">
        <v>4</v>
      </c>
      <c r="P294" s="3"/>
      <c r="Q294" s="4" t="s">
        <v>298</v>
      </c>
      <c r="R294" s="4">
        <v>0</v>
      </c>
      <c r="S294" s="4" t="s">
        <v>4</v>
      </c>
    </row>
    <row r="295" spans="6:19" ht="17.25" thickBot="1">
      <c r="F295" s="3"/>
      <c r="G295" s="4" t="s">
        <v>299</v>
      </c>
      <c r="H295" s="4">
        <v>21578</v>
      </c>
      <c r="I295" s="4" t="s">
        <v>104</v>
      </c>
      <c r="K295" s="3"/>
      <c r="L295" s="4" t="s">
        <v>299</v>
      </c>
      <c r="M295" s="4">
        <v>0</v>
      </c>
      <c r="N295" s="4" t="s">
        <v>4</v>
      </c>
      <c r="P295" s="3"/>
      <c r="Q295" s="4" t="s">
        <v>299</v>
      </c>
      <c r="R295" s="4">
        <v>0</v>
      </c>
      <c r="S295" s="4" t="s">
        <v>4</v>
      </c>
    </row>
    <row r="296" spans="6:19" ht="17.25" thickBot="1">
      <c r="F296" s="3"/>
      <c r="G296" s="4" t="s">
        <v>300</v>
      </c>
      <c r="H296" s="4">
        <v>21578</v>
      </c>
      <c r="I296" s="4" t="s">
        <v>104</v>
      </c>
      <c r="K296" s="3"/>
      <c r="L296" s="4" t="s">
        <v>300</v>
      </c>
      <c r="M296" s="4">
        <v>0</v>
      </c>
      <c r="N296" s="4" t="s">
        <v>4</v>
      </c>
      <c r="P296" s="3"/>
      <c r="Q296" s="4" t="s">
        <v>300</v>
      </c>
      <c r="R296" s="4">
        <v>0</v>
      </c>
      <c r="S296" s="4" t="s">
        <v>4</v>
      </c>
    </row>
    <row r="297" spans="6:19" ht="17.25" thickBot="1">
      <c r="F297" s="3"/>
      <c r="G297" s="4" t="s">
        <v>301</v>
      </c>
      <c r="H297" s="4">
        <v>21578</v>
      </c>
      <c r="I297" s="4" t="s">
        <v>104</v>
      </c>
      <c r="K297" s="3"/>
      <c r="L297" s="4" t="s">
        <v>301</v>
      </c>
      <c r="M297" s="4">
        <v>0</v>
      </c>
      <c r="N297" s="4" t="s">
        <v>4</v>
      </c>
      <c r="P297" s="3"/>
      <c r="Q297" s="4" t="s">
        <v>301</v>
      </c>
      <c r="R297" s="4">
        <v>-3.3329002599999998E-2</v>
      </c>
      <c r="S297" s="4" t="s">
        <v>4</v>
      </c>
    </row>
    <row r="298" spans="6:19" ht="17.25" thickBot="1">
      <c r="F298" s="3"/>
      <c r="G298" s="4" t="s">
        <v>302</v>
      </c>
      <c r="H298" s="4">
        <v>23119</v>
      </c>
      <c r="I298" s="4" t="s">
        <v>104</v>
      </c>
      <c r="K298" s="3"/>
      <c r="L298" s="4" t="s">
        <v>302</v>
      </c>
      <c r="M298" s="4">
        <v>0</v>
      </c>
      <c r="N298" s="4" t="s">
        <v>4</v>
      </c>
      <c r="P298" s="3"/>
      <c r="Q298" s="4" t="s">
        <v>302</v>
      </c>
      <c r="R298" s="4">
        <v>0</v>
      </c>
      <c r="S298" s="4" t="s">
        <v>4</v>
      </c>
    </row>
    <row r="299" spans="6:19" ht="17.25" thickBot="1">
      <c r="F299" s="3"/>
      <c r="G299" s="4" t="s">
        <v>303</v>
      </c>
      <c r="H299" s="4">
        <v>23119</v>
      </c>
      <c r="I299" s="4" t="s">
        <v>104</v>
      </c>
      <c r="K299" s="3"/>
      <c r="L299" s="4" t="s">
        <v>303</v>
      </c>
      <c r="M299" s="4">
        <v>0</v>
      </c>
      <c r="N299" s="4" t="s">
        <v>4</v>
      </c>
      <c r="P299" s="3"/>
      <c r="Q299" s="4" t="s">
        <v>303</v>
      </c>
      <c r="R299" s="4">
        <v>0</v>
      </c>
      <c r="S299" s="4" t="s">
        <v>4</v>
      </c>
    </row>
    <row r="300" spans="6:19" ht="17.25" thickBot="1">
      <c r="F300" s="3"/>
      <c r="G300" s="4" t="s">
        <v>304</v>
      </c>
      <c r="H300" s="4">
        <v>23119</v>
      </c>
      <c r="I300" s="4" t="s">
        <v>104</v>
      </c>
      <c r="K300" s="3"/>
      <c r="L300" s="4" t="s">
        <v>304</v>
      </c>
      <c r="M300" s="4">
        <v>0</v>
      </c>
      <c r="N300" s="4" t="s">
        <v>4</v>
      </c>
      <c r="P300" s="3"/>
      <c r="Q300" s="4" t="s">
        <v>304</v>
      </c>
      <c r="R300" s="4">
        <v>0</v>
      </c>
      <c r="S300" s="4" t="s">
        <v>4</v>
      </c>
    </row>
    <row r="301" spans="6:19" ht="17.25" thickBot="1">
      <c r="F301" s="3"/>
      <c r="G301" s="4" t="s">
        <v>305</v>
      </c>
      <c r="H301" s="4">
        <v>23119</v>
      </c>
      <c r="I301" s="4" t="s">
        <v>104</v>
      </c>
      <c r="K301" s="3"/>
      <c r="L301" s="4" t="s">
        <v>305</v>
      </c>
      <c r="M301" s="4">
        <v>0</v>
      </c>
      <c r="N301" s="4" t="s">
        <v>4</v>
      </c>
      <c r="P301" s="3"/>
      <c r="Q301" s="4" t="s">
        <v>305</v>
      </c>
      <c r="R301" s="4">
        <v>0</v>
      </c>
      <c r="S301" s="4" t="s">
        <v>4</v>
      </c>
    </row>
    <row r="302" spans="6:19" ht="17.25" thickBot="1">
      <c r="F302" s="3"/>
      <c r="G302" s="4" t="s">
        <v>306</v>
      </c>
      <c r="H302" s="4">
        <v>23119</v>
      </c>
      <c r="I302" s="4" t="s">
        <v>104</v>
      </c>
      <c r="K302" s="3"/>
      <c r="L302" s="4" t="s">
        <v>306</v>
      </c>
      <c r="M302" s="4">
        <v>0</v>
      </c>
      <c r="N302" s="4" t="s">
        <v>4</v>
      </c>
      <c r="P302" s="3"/>
      <c r="Q302" s="4" t="s">
        <v>306</v>
      </c>
      <c r="R302" s="4">
        <v>0</v>
      </c>
      <c r="S302" s="4" t="s">
        <v>4</v>
      </c>
    </row>
  </sheetData>
  <mergeCells count="1">
    <mergeCell ref="A1:D1"/>
  </mergeCells>
  <phoneticPr fontId="3" type="noConversion"/>
  <pageMargins left="0.2" right="0.2" top="0.46" bottom="0.47" header="0.31496062992125984" footer="0.22"/>
  <pageSetup paperSize="9" scale="14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2"/>
  <sheetViews>
    <sheetView topLeftCell="A10" workbookViewId="0">
      <selection activeCell="D19" sqref="D19"/>
    </sheetView>
  </sheetViews>
  <sheetFormatPr defaultRowHeight="16.5"/>
  <cols>
    <col min="2" max="2" width="14.875" customWidth="1"/>
    <col min="4" max="4" width="11.375" customWidth="1"/>
    <col min="5" max="5" width="14.625" customWidth="1"/>
    <col min="7" max="7" width="14.25" style="7" customWidth="1"/>
  </cols>
  <sheetData>
    <row r="1" spans="2:19">
      <c r="B1">
        <v>15413</v>
      </c>
      <c r="D1">
        <f>D2-(B2-B1)</f>
        <v>34663</v>
      </c>
      <c r="E1">
        <f>E2-(B2-B1)</f>
        <v>53913</v>
      </c>
    </row>
    <row r="2" spans="2:19">
      <c r="B2">
        <v>19250</v>
      </c>
      <c r="D2">
        <f>B2*2</f>
        <v>38500</v>
      </c>
      <c r="E2">
        <f>B2*3</f>
        <v>57750</v>
      </c>
    </row>
    <row r="3" spans="2:19">
      <c r="B3">
        <v>23119</v>
      </c>
      <c r="D3">
        <f>D2+(B3-B2)</f>
        <v>42369</v>
      </c>
      <c r="E3">
        <f>E2+(B3-B2)</f>
        <v>61619</v>
      </c>
    </row>
    <row r="4" spans="2:19">
      <c r="L4">
        <v>833</v>
      </c>
      <c r="M4">
        <f t="shared" ref="M4:M9" si="0">1/L4*1000000</f>
        <v>1200.4801920768307</v>
      </c>
      <c r="R4">
        <f>S4</f>
        <v>3</v>
      </c>
      <c r="S4">
        <v>3</v>
      </c>
    </row>
    <row r="5" spans="2:19">
      <c r="B5">
        <v>15413</v>
      </c>
      <c r="D5">
        <f>2*B5</f>
        <v>30826</v>
      </c>
      <c r="E5">
        <f>E6-2*(B6-B5)</f>
        <v>50076</v>
      </c>
      <c r="L5">
        <v>3703</v>
      </c>
      <c r="M5">
        <f t="shared" si="0"/>
        <v>270.05130974885225</v>
      </c>
      <c r="R5">
        <f>R4+S5</f>
        <v>103</v>
      </c>
      <c r="S5">
        <v>100</v>
      </c>
    </row>
    <row r="6" spans="2:19">
      <c r="B6">
        <v>19250</v>
      </c>
      <c r="D6">
        <f>B6*2</f>
        <v>38500</v>
      </c>
      <c r="E6">
        <f>B6*3</f>
        <v>57750</v>
      </c>
      <c r="L6">
        <v>2245</v>
      </c>
      <c r="M6">
        <f t="shared" si="0"/>
        <v>445.43429844097994</v>
      </c>
      <c r="S6">
        <v>3</v>
      </c>
    </row>
    <row r="7" spans="2:19">
      <c r="B7">
        <v>23119</v>
      </c>
      <c r="D7">
        <f>2*B7</f>
        <v>46238</v>
      </c>
      <c r="E7">
        <f>3*B7</f>
        <v>69357</v>
      </c>
      <c r="L7">
        <v>2890</v>
      </c>
      <c r="M7">
        <f t="shared" si="0"/>
        <v>346.02076124567475</v>
      </c>
      <c r="S7">
        <v>100</v>
      </c>
    </row>
    <row r="8" spans="2:19">
      <c r="L8">
        <v>44</v>
      </c>
      <c r="M8">
        <f t="shared" si="0"/>
        <v>22727.272727272728</v>
      </c>
    </row>
    <row r="9" spans="2:19">
      <c r="L9">
        <v>46</v>
      </c>
      <c r="M9">
        <f t="shared" si="0"/>
        <v>21739.130434782608</v>
      </c>
    </row>
    <row r="15" spans="2:19">
      <c r="D15">
        <v>996421</v>
      </c>
      <c r="G15" s="18">
        <f>D15*6.48824007/1000</f>
        <v>6465.0186587894696</v>
      </c>
      <c r="H15" t="s">
        <v>317</v>
      </c>
      <c r="I15" s="18">
        <f>G15/1000</f>
        <v>6.4650186587894698</v>
      </c>
      <c r="J15" t="s">
        <v>522</v>
      </c>
    </row>
    <row r="16" spans="2:19">
      <c r="D16">
        <v>208377</v>
      </c>
      <c r="G16" s="18">
        <f>D16*6.48824007/1000</f>
        <v>1352.00000106639</v>
      </c>
      <c r="H16" t="s">
        <v>317</v>
      </c>
      <c r="I16" s="18">
        <f>G16/1000</f>
        <v>1.35200000106639</v>
      </c>
      <c r="J16" t="s">
        <v>522</v>
      </c>
    </row>
    <row r="17" spans="2:16" ht="17.25" thickBot="1"/>
    <row r="18" spans="2:16" ht="17.25" thickBot="1">
      <c r="B18" s="1"/>
      <c r="C18" s="2" t="s">
        <v>0</v>
      </c>
      <c r="D18" s="2" t="s">
        <v>1</v>
      </c>
      <c r="E18" s="2" t="s">
        <v>2</v>
      </c>
    </row>
    <row r="19" spans="2:16" ht="17.25" thickBot="1">
      <c r="B19" s="3"/>
      <c r="C19" s="4" t="s">
        <v>310</v>
      </c>
      <c r="D19" s="4">
        <v>1964080</v>
      </c>
      <c r="E19" s="4" t="s">
        <v>311</v>
      </c>
      <c r="G19" s="18">
        <f>D19*6.48824007/1000</f>
        <v>12743.4225566856</v>
      </c>
      <c r="H19" t="s">
        <v>317</v>
      </c>
      <c r="I19" s="18">
        <f>G19/1000</f>
        <v>12.7434225566856</v>
      </c>
      <c r="J19" t="s">
        <v>522</v>
      </c>
    </row>
    <row r="20" spans="2:16" ht="17.25" thickBot="1">
      <c r="B20" s="3"/>
      <c r="C20" s="4" t="s">
        <v>312</v>
      </c>
      <c r="D20" s="4">
        <v>100181</v>
      </c>
      <c r="E20" s="4" t="s">
        <v>311</v>
      </c>
      <c r="G20" s="18">
        <f>D20*6.48824007/1000</f>
        <v>649.99837845266995</v>
      </c>
      <c r="H20" t="s">
        <v>317</v>
      </c>
      <c r="I20" s="18">
        <f>G20/1000</f>
        <v>0.64999837845266994</v>
      </c>
      <c r="J20" t="s">
        <v>522</v>
      </c>
    </row>
    <row r="21" spans="2:16" ht="17.25" thickBot="1">
      <c r="B21" s="3"/>
      <c r="C21" s="4" t="s">
        <v>313</v>
      </c>
      <c r="D21" s="4">
        <v>104805</v>
      </c>
      <c r="E21" s="4" t="s">
        <v>311</v>
      </c>
      <c r="G21" s="18">
        <f>D21*6.48824007/1000</f>
        <v>680.00000053634994</v>
      </c>
      <c r="H21" t="s">
        <v>317</v>
      </c>
      <c r="I21" s="18">
        <f>G21/1000</f>
        <v>0.6800000005363499</v>
      </c>
      <c r="J21" t="s">
        <v>522</v>
      </c>
    </row>
    <row r="22" spans="2:16" ht="17.25" thickBot="1"/>
    <row r="23" spans="2:16" ht="17.25" thickBot="1">
      <c r="B23" s="1"/>
      <c r="C23" s="2" t="s">
        <v>0</v>
      </c>
      <c r="D23" s="2" t="s">
        <v>1</v>
      </c>
      <c r="E23" s="2" t="s">
        <v>2</v>
      </c>
    </row>
    <row r="24" spans="2:16" ht="17.25" thickBot="1">
      <c r="B24" s="3"/>
      <c r="C24" s="4" t="s">
        <v>310</v>
      </c>
      <c r="D24" s="4">
        <v>100720</v>
      </c>
      <c r="E24" s="4" t="s">
        <v>311</v>
      </c>
      <c r="G24" s="10">
        <f>D24*6.48824007/1000</f>
        <v>653.49553985039995</v>
      </c>
      <c r="H24" t="s">
        <v>317</v>
      </c>
    </row>
    <row r="25" spans="2:16" ht="17.25" thickBot="1">
      <c r="B25" s="3"/>
      <c r="C25" s="4" t="s">
        <v>312</v>
      </c>
      <c r="D25" s="4">
        <v>100181</v>
      </c>
      <c r="E25" s="4" t="s">
        <v>311</v>
      </c>
      <c r="G25" s="10">
        <f>D25*6.48824007/1000</f>
        <v>649.99837845266995</v>
      </c>
      <c r="H25" t="s">
        <v>317</v>
      </c>
    </row>
    <row r="26" spans="2:16" ht="17.25" thickBot="1">
      <c r="B26" s="3"/>
      <c r="C26" s="4" t="s">
        <v>313</v>
      </c>
      <c r="D26" s="4">
        <v>101260</v>
      </c>
      <c r="E26" s="4" t="s">
        <v>311</v>
      </c>
      <c r="G26" s="10">
        <f>D26*6.48824007/1000</f>
        <v>656.99918948820005</v>
      </c>
      <c r="H26" t="s">
        <v>317</v>
      </c>
    </row>
    <row r="27" spans="2:16" ht="17.25" thickBot="1"/>
    <row r="28" spans="2:16" ht="17.25" thickBot="1">
      <c r="B28" s="1"/>
      <c r="C28" s="2" t="s">
        <v>0</v>
      </c>
      <c r="D28" s="2" t="s">
        <v>1</v>
      </c>
      <c r="E28" s="2" t="s">
        <v>2</v>
      </c>
      <c r="G28" s="7">
        <f>(D30-D29)*2/(D30+D29)*100</f>
        <v>5.1125442713160902</v>
      </c>
      <c r="H28" s="11" t="s">
        <v>1240</v>
      </c>
    </row>
    <row r="29" spans="2:16" ht="17.25" thickBot="1">
      <c r="B29" s="3"/>
      <c r="C29" s="4" t="s">
        <v>314</v>
      </c>
      <c r="D29" s="4">
        <v>99873</v>
      </c>
      <c r="E29" s="4" t="s">
        <v>311</v>
      </c>
      <c r="G29" s="10">
        <f>D29*6.48824007/1000</f>
        <v>648.00000051110999</v>
      </c>
      <c r="H29" t="s">
        <v>317</v>
      </c>
      <c r="I29" s="10">
        <f>G29*2</f>
        <v>1296.00000102222</v>
      </c>
      <c r="J29" t="s">
        <v>317</v>
      </c>
      <c r="K29" s="10">
        <f>G29*3</f>
        <v>1944.0000015333299</v>
      </c>
      <c r="L29" t="s">
        <v>317</v>
      </c>
      <c r="M29" s="10">
        <f>G29*4</f>
        <v>2592.00000204444</v>
      </c>
      <c r="N29" t="s">
        <v>317</v>
      </c>
      <c r="O29" s="10">
        <f>I29*5</f>
        <v>6480.0000051111001</v>
      </c>
      <c r="P29" t="s">
        <v>317</v>
      </c>
    </row>
    <row r="30" spans="2:16" ht="17.25" thickBot="1">
      <c r="B30" s="3"/>
      <c r="C30" s="4" t="s">
        <v>315</v>
      </c>
      <c r="D30" s="4">
        <v>105113</v>
      </c>
      <c r="E30" s="4" t="s">
        <v>311</v>
      </c>
      <c r="G30" s="10">
        <f>D30*6.48824007/1000</f>
        <v>681.99837847790991</v>
      </c>
      <c r="H30" t="s">
        <v>317</v>
      </c>
      <c r="I30" s="10">
        <f>G30*2</f>
        <v>1363.9967569558198</v>
      </c>
      <c r="J30" t="s">
        <v>317</v>
      </c>
      <c r="K30" s="10">
        <f>G30*3</f>
        <v>2045.9951354337297</v>
      </c>
      <c r="L30" t="s">
        <v>317</v>
      </c>
      <c r="M30" s="10">
        <f>I30*3</f>
        <v>4091.9902708674595</v>
      </c>
      <c r="N30" t="s">
        <v>317</v>
      </c>
      <c r="O30" s="10">
        <f>K30*5</f>
        <v>10229.975677168648</v>
      </c>
      <c r="P30" t="s">
        <v>317</v>
      </c>
    </row>
    <row r="31" spans="2:16" ht="17.25" thickBot="1"/>
    <row r="32" spans="2:16" ht="17.25" thickBot="1">
      <c r="B32" s="1"/>
      <c r="C32" s="2" t="s">
        <v>0</v>
      </c>
      <c r="D32" s="2" t="s">
        <v>1</v>
      </c>
      <c r="E32" s="2" t="s">
        <v>2</v>
      </c>
    </row>
    <row r="33" spans="2:16" ht="17.25" thickBot="1">
      <c r="B33" s="3"/>
      <c r="C33" s="4" t="s">
        <v>331</v>
      </c>
      <c r="D33" s="4">
        <v>968370</v>
      </c>
      <c r="E33" s="4" t="s">
        <v>311</v>
      </c>
      <c r="G33" s="10">
        <f>D33*6.48824007/1000</f>
        <v>6283.0170365859003</v>
      </c>
      <c r="H33" t="s">
        <v>317</v>
      </c>
    </row>
    <row r="34" spans="2:16" ht="17.25" thickBot="1">
      <c r="B34" s="3"/>
      <c r="C34" s="4" t="s">
        <v>332</v>
      </c>
      <c r="D34" s="4">
        <v>968986</v>
      </c>
      <c r="E34" s="4" t="s">
        <v>311</v>
      </c>
      <c r="G34" s="10">
        <f>D34*6.48824007/1000</f>
        <v>6287.0137924690198</v>
      </c>
      <c r="H34" t="s">
        <v>317</v>
      </c>
    </row>
    <row r="36" spans="2:16" ht="17.25" thickBot="1"/>
    <row r="37" spans="2:16" ht="17.25" thickBot="1">
      <c r="B37" s="1"/>
      <c r="C37" s="2" t="s">
        <v>0</v>
      </c>
      <c r="D37" s="2" t="s">
        <v>1</v>
      </c>
      <c r="E37" s="2" t="s">
        <v>2</v>
      </c>
      <c r="G37" s="7">
        <f>(D39-D38)*2/(D39+D38)*50</f>
        <v>9.9437148217636029</v>
      </c>
      <c r="H37" s="11" t="s">
        <v>1240</v>
      </c>
    </row>
    <row r="38" spans="2:16" ht="17.25" thickBot="1">
      <c r="B38" s="3"/>
      <c r="C38" s="4" t="s">
        <v>314</v>
      </c>
      <c r="D38" s="4">
        <v>720</v>
      </c>
      <c r="E38" s="4" t="s">
        <v>311</v>
      </c>
      <c r="G38" s="10">
        <f>D38*6.48824007/1000</f>
        <v>4.6715328504000002</v>
      </c>
      <c r="H38" t="s">
        <v>317</v>
      </c>
      <c r="I38" s="10">
        <f>G38*2</f>
        <v>9.3430657008000004</v>
      </c>
      <c r="J38" t="s">
        <v>317</v>
      </c>
      <c r="K38" s="10">
        <f>G38*3</f>
        <v>14.014598551200001</v>
      </c>
      <c r="L38" t="s">
        <v>317</v>
      </c>
      <c r="M38" s="10">
        <f>G38*4</f>
        <v>18.686131401600001</v>
      </c>
      <c r="N38" t="s">
        <v>317</v>
      </c>
      <c r="O38" s="10">
        <f>I38*5</f>
        <v>46.715328503999999</v>
      </c>
      <c r="P38" t="s">
        <v>317</v>
      </c>
    </row>
    <row r="39" spans="2:16" ht="17.25" thickBot="1">
      <c r="B39" s="3"/>
      <c r="C39" s="4" t="s">
        <v>315</v>
      </c>
      <c r="D39" s="4">
        <v>879</v>
      </c>
      <c r="E39" s="4" t="s">
        <v>311</v>
      </c>
      <c r="G39" s="10">
        <f>D39*6.48824007/1000</f>
        <v>5.70316302153</v>
      </c>
      <c r="H39" t="s">
        <v>317</v>
      </c>
      <c r="I39" s="10">
        <f>G39*2</f>
        <v>11.40632604306</v>
      </c>
      <c r="J39" t="s">
        <v>317</v>
      </c>
      <c r="K39" s="10">
        <f>G39*3</f>
        <v>17.109489064590001</v>
      </c>
      <c r="L39" t="s">
        <v>317</v>
      </c>
      <c r="M39" s="10">
        <f>I39*3</f>
        <v>34.218978129180002</v>
      </c>
      <c r="N39" t="s">
        <v>317</v>
      </c>
      <c r="O39" s="10">
        <f>K39*5</f>
        <v>85.547445322950011</v>
      </c>
      <c r="P39" t="s">
        <v>317</v>
      </c>
    </row>
    <row r="41" spans="2:16" ht="17.25" thickBot="1"/>
    <row r="42" spans="2:16" ht="17.25" thickBot="1">
      <c r="B42" s="1"/>
      <c r="C42" s="2" t="s">
        <v>0</v>
      </c>
      <c r="D42" s="2" t="s">
        <v>1</v>
      </c>
      <c r="E42" s="2" t="s">
        <v>2</v>
      </c>
    </row>
    <row r="43" spans="2:16" ht="17.25" thickBot="1">
      <c r="B43" s="3"/>
      <c r="C43" s="4" t="s">
        <v>3</v>
      </c>
      <c r="D43" s="4">
        <v>16954</v>
      </c>
      <c r="E43" s="4" t="s">
        <v>104</v>
      </c>
      <c r="G43" s="10">
        <f t="shared" ref="G43:G72" si="1">D43*6.48824007/1000</f>
        <v>110.00162214677999</v>
      </c>
    </row>
    <row r="44" spans="2:16" ht="17.25" thickBot="1">
      <c r="B44" s="3"/>
      <c r="C44" s="4" t="s">
        <v>5</v>
      </c>
      <c r="D44" s="4">
        <v>18495</v>
      </c>
      <c r="E44" s="4" t="s">
        <v>104</v>
      </c>
      <c r="G44" s="10">
        <f t="shared" si="1"/>
        <v>120.00000009464999</v>
      </c>
    </row>
    <row r="45" spans="2:16" ht="17.25" thickBot="1">
      <c r="B45" s="3"/>
      <c r="C45" s="4" t="s">
        <v>6</v>
      </c>
      <c r="D45" s="4">
        <v>20036</v>
      </c>
      <c r="E45" s="4" t="s">
        <v>104</v>
      </c>
      <c r="G45" s="10">
        <f t="shared" si="1"/>
        <v>129.99837804251999</v>
      </c>
    </row>
    <row r="46" spans="2:16" ht="17.25" thickBot="1">
      <c r="B46" s="3"/>
      <c r="C46" s="4" t="s">
        <v>7</v>
      </c>
      <c r="D46" s="4">
        <v>21578</v>
      </c>
      <c r="E46" s="4" t="s">
        <v>104</v>
      </c>
      <c r="G46" s="10">
        <f t="shared" si="1"/>
        <v>140.00324423045998</v>
      </c>
    </row>
    <row r="47" spans="2:16" ht="17.25" thickBot="1">
      <c r="B47" s="3"/>
      <c r="C47" s="4" t="s">
        <v>8</v>
      </c>
      <c r="D47" s="4">
        <v>23119</v>
      </c>
      <c r="E47" s="4" t="s">
        <v>104</v>
      </c>
      <c r="G47" s="10">
        <f t="shared" si="1"/>
        <v>150.00162217833</v>
      </c>
    </row>
    <row r="48" spans="2:16" ht="17.25" thickBot="1">
      <c r="B48" s="3"/>
      <c r="C48" s="4" t="s">
        <v>9</v>
      </c>
      <c r="D48" s="4">
        <v>15413</v>
      </c>
      <c r="E48" s="4" t="s">
        <v>104</v>
      </c>
      <c r="G48" s="10">
        <f t="shared" si="1"/>
        <v>100.00324419891</v>
      </c>
    </row>
    <row r="49" spans="2:7" ht="17.25" thickBot="1">
      <c r="B49" s="3"/>
      <c r="C49" s="4" t="s">
        <v>10</v>
      </c>
      <c r="D49" s="4">
        <v>16954</v>
      </c>
      <c r="E49" s="4" t="s">
        <v>104</v>
      </c>
      <c r="G49" s="10">
        <f t="shared" si="1"/>
        <v>110.00162214677999</v>
      </c>
    </row>
    <row r="50" spans="2:7" ht="17.25" thickBot="1">
      <c r="B50" s="3"/>
      <c r="C50" s="4" t="s">
        <v>11</v>
      </c>
      <c r="D50" s="4">
        <v>18495</v>
      </c>
      <c r="E50" s="4" t="s">
        <v>104</v>
      </c>
      <c r="G50" s="10">
        <f t="shared" si="1"/>
        <v>120.00000009464999</v>
      </c>
    </row>
    <row r="51" spans="2:7" ht="17.25" thickBot="1">
      <c r="B51" s="3"/>
      <c r="C51" s="4" t="s">
        <v>12</v>
      </c>
      <c r="D51" s="4">
        <v>20036</v>
      </c>
      <c r="E51" s="4" t="s">
        <v>104</v>
      </c>
      <c r="G51" s="10">
        <f t="shared" si="1"/>
        <v>129.99837804251999</v>
      </c>
    </row>
    <row r="52" spans="2:7" ht="17.25" thickBot="1">
      <c r="B52" s="3"/>
      <c r="C52" s="4" t="s">
        <v>13</v>
      </c>
      <c r="D52" s="4">
        <v>21578</v>
      </c>
      <c r="E52" s="4" t="s">
        <v>104</v>
      </c>
      <c r="G52" s="10">
        <f t="shared" si="1"/>
        <v>140.00324423045998</v>
      </c>
    </row>
    <row r="53" spans="2:7" ht="17.25" thickBot="1">
      <c r="B53" s="3"/>
      <c r="C53" s="4" t="s">
        <v>14</v>
      </c>
      <c r="D53" s="4">
        <v>15413</v>
      </c>
      <c r="E53" s="4" t="s">
        <v>104</v>
      </c>
      <c r="G53" s="10">
        <f t="shared" si="1"/>
        <v>100.00324419891</v>
      </c>
    </row>
    <row r="54" spans="2:7" ht="17.25" thickBot="1">
      <c r="B54" s="3"/>
      <c r="C54" s="4" t="s">
        <v>15</v>
      </c>
      <c r="D54" s="4">
        <v>16954</v>
      </c>
      <c r="E54" s="4" t="s">
        <v>104</v>
      </c>
      <c r="G54" s="10">
        <f t="shared" si="1"/>
        <v>110.00162214677999</v>
      </c>
    </row>
    <row r="55" spans="2:7" ht="17.25" thickBot="1">
      <c r="B55" s="3"/>
      <c r="C55" s="4" t="s">
        <v>16</v>
      </c>
      <c r="D55" s="4">
        <v>18495</v>
      </c>
      <c r="E55" s="4" t="s">
        <v>104</v>
      </c>
      <c r="G55" s="10">
        <f t="shared" si="1"/>
        <v>120.00000009464999</v>
      </c>
    </row>
    <row r="56" spans="2:7" ht="17.25" thickBot="1">
      <c r="B56" s="3"/>
      <c r="C56" s="4" t="s">
        <v>17</v>
      </c>
      <c r="D56" s="4">
        <v>20036</v>
      </c>
      <c r="E56" s="4" t="s">
        <v>104</v>
      </c>
      <c r="G56" s="10">
        <f t="shared" si="1"/>
        <v>129.99837804251999</v>
      </c>
    </row>
    <row r="57" spans="2:7" ht="17.25" thickBot="1">
      <c r="B57" s="3"/>
      <c r="C57" s="4" t="s">
        <v>18</v>
      </c>
      <c r="D57" s="4">
        <v>21578</v>
      </c>
      <c r="E57" s="4" t="s">
        <v>104</v>
      </c>
      <c r="G57" s="10">
        <f t="shared" si="1"/>
        <v>140.00324423045998</v>
      </c>
    </row>
    <row r="58" spans="2:7" ht="17.25" thickBot="1">
      <c r="B58" s="3"/>
      <c r="C58" s="4" t="s">
        <v>19</v>
      </c>
      <c r="D58" s="4">
        <v>23119</v>
      </c>
      <c r="E58" s="4" t="s">
        <v>104</v>
      </c>
      <c r="G58" s="10">
        <f t="shared" si="1"/>
        <v>150.00162217833</v>
      </c>
    </row>
    <row r="59" spans="2:7" ht="17.25" thickBot="1">
      <c r="B59" s="3"/>
      <c r="C59" s="4" t="s">
        <v>20</v>
      </c>
      <c r="D59" s="4">
        <v>15413</v>
      </c>
      <c r="E59" s="4" t="s">
        <v>104</v>
      </c>
      <c r="G59" s="10">
        <f t="shared" si="1"/>
        <v>100.00324419891</v>
      </c>
    </row>
    <row r="60" spans="2:7" ht="17.25" thickBot="1">
      <c r="B60" s="3"/>
      <c r="C60" s="4" t="s">
        <v>21</v>
      </c>
      <c r="D60" s="4">
        <v>16954</v>
      </c>
      <c r="E60" s="4" t="s">
        <v>104</v>
      </c>
      <c r="G60" s="10">
        <f t="shared" si="1"/>
        <v>110.00162214677999</v>
      </c>
    </row>
    <row r="61" spans="2:7" ht="17.25" thickBot="1">
      <c r="B61" s="3"/>
      <c r="C61" s="4" t="s">
        <v>22</v>
      </c>
      <c r="D61" s="4">
        <v>18495</v>
      </c>
      <c r="E61" s="4" t="s">
        <v>104</v>
      </c>
      <c r="G61" s="10">
        <f t="shared" si="1"/>
        <v>120.00000009464999</v>
      </c>
    </row>
    <row r="62" spans="2:7" ht="17.25" thickBot="1">
      <c r="B62" s="3"/>
      <c r="C62" s="4" t="s">
        <v>23</v>
      </c>
      <c r="D62" s="4">
        <v>20036</v>
      </c>
      <c r="E62" s="4" t="s">
        <v>104</v>
      </c>
      <c r="G62" s="10">
        <f t="shared" si="1"/>
        <v>129.99837804251999</v>
      </c>
    </row>
    <row r="63" spans="2:7" ht="17.25" thickBot="1">
      <c r="B63" s="3"/>
      <c r="C63" s="4" t="s">
        <v>24</v>
      </c>
      <c r="D63" s="4">
        <v>21578</v>
      </c>
      <c r="E63" s="4" t="s">
        <v>104</v>
      </c>
      <c r="G63" s="10">
        <f t="shared" si="1"/>
        <v>140.00324423045998</v>
      </c>
    </row>
    <row r="64" spans="2:7" ht="17.25" thickBot="1">
      <c r="B64" s="3"/>
      <c r="C64" s="4" t="s">
        <v>25</v>
      </c>
      <c r="D64" s="4">
        <v>23119</v>
      </c>
      <c r="E64" s="4" t="s">
        <v>104</v>
      </c>
      <c r="G64" s="10">
        <f t="shared" si="1"/>
        <v>150.00162217833</v>
      </c>
    </row>
    <row r="65" spans="2:7" ht="17.25" thickBot="1">
      <c r="B65" s="3"/>
      <c r="C65" s="4" t="s">
        <v>26</v>
      </c>
      <c r="D65" s="4">
        <v>15413</v>
      </c>
      <c r="E65" s="4" t="s">
        <v>104</v>
      </c>
      <c r="G65" s="10">
        <f t="shared" si="1"/>
        <v>100.00324419891</v>
      </c>
    </row>
    <row r="66" spans="2:7" ht="17.25" thickBot="1">
      <c r="B66" s="3"/>
      <c r="C66" s="4" t="s">
        <v>27</v>
      </c>
      <c r="D66" s="4">
        <v>16954</v>
      </c>
      <c r="E66" s="4" t="s">
        <v>104</v>
      </c>
      <c r="G66" s="10">
        <f t="shared" si="1"/>
        <v>110.00162214677999</v>
      </c>
    </row>
    <row r="67" spans="2:7" ht="17.25" thickBot="1">
      <c r="B67" s="3"/>
      <c r="C67" s="4" t="s">
        <v>28</v>
      </c>
      <c r="D67" s="4">
        <v>18495</v>
      </c>
      <c r="E67" s="4" t="s">
        <v>104</v>
      </c>
      <c r="G67" s="10">
        <f t="shared" si="1"/>
        <v>120.00000009464999</v>
      </c>
    </row>
    <row r="68" spans="2:7" ht="17.25" thickBot="1">
      <c r="B68" s="3"/>
      <c r="C68" s="4" t="s">
        <v>29</v>
      </c>
      <c r="D68" s="4">
        <v>20036</v>
      </c>
      <c r="E68" s="4" t="s">
        <v>104</v>
      </c>
      <c r="G68" s="10">
        <f t="shared" si="1"/>
        <v>129.99837804251999</v>
      </c>
    </row>
    <row r="69" spans="2:7" ht="17.25" thickBot="1">
      <c r="B69" s="3"/>
      <c r="C69" s="4" t="s">
        <v>30</v>
      </c>
      <c r="D69" s="4">
        <v>21578</v>
      </c>
      <c r="E69" s="4" t="s">
        <v>104</v>
      </c>
      <c r="G69" s="10">
        <f t="shared" si="1"/>
        <v>140.00324423045998</v>
      </c>
    </row>
    <row r="70" spans="2:7" ht="17.25" thickBot="1">
      <c r="B70" s="3"/>
      <c r="C70" s="4" t="s">
        <v>31</v>
      </c>
      <c r="D70" s="4">
        <v>23119</v>
      </c>
      <c r="E70" s="4" t="s">
        <v>104</v>
      </c>
      <c r="G70" s="10">
        <f t="shared" si="1"/>
        <v>150.00162217833</v>
      </c>
    </row>
    <row r="71" spans="2:7">
      <c r="G71" s="10">
        <f t="shared" si="1"/>
        <v>0</v>
      </c>
    </row>
    <row r="72" spans="2:7">
      <c r="G72" s="10">
        <f t="shared" si="1"/>
        <v>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zoomScale="85" zoomScaleNormal="85" workbookViewId="0">
      <selection activeCell="P6" sqref="P6"/>
    </sheetView>
  </sheetViews>
  <sheetFormatPr defaultRowHeight="16.5"/>
  <cols>
    <col min="14" max="14" width="13.625" bestFit="1" customWidth="1"/>
  </cols>
  <sheetData>
    <row r="1" spans="1:15" ht="17.25" thickBot="1">
      <c r="A1" s="1"/>
      <c r="B1" s="2" t="s">
        <v>0</v>
      </c>
      <c r="C1" s="2" t="s">
        <v>1</v>
      </c>
      <c r="D1" s="2" t="s">
        <v>2</v>
      </c>
      <c r="I1" s="1"/>
      <c r="J1" s="2" t="s">
        <v>0</v>
      </c>
      <c r="K1" s="2" t="s">
        <v>1</v>
      </c>
      <c r="L1" s="2" t="s">
        <v>2</v>
      </c>
    </row>
    <row r="2" spans="1:15" ht="30.75" thickBot="1">
      <c r="A2" s="3"/>
      <c r="B2" s="4" t="s">
        <v>3</v>
      </c>
      <c r="C2" s="4">
        <v>122693</v>
      </c>
      <c r="D2" s="4" t="s">
        <v>311</v>
      </c>
      <c r="I2" s="3"/>
      <c r="J2" s="4" t="s">
        <v>3</v>
      </c>
      <c r="K2" s="4">
        <v>11856000</v>
      </c>
      <c r="L2" s="4" t="s">
        <v>311</v>
      </c>
    </row>
    <row r="3" spans="1:15" ht="30.75" thickBot="1">
      <c r="A3" s="3"/>
      <c r="B3" s="4" t="s">
        <v>5</v>
      </c>
      <c r="C3" s="4">
        <v>209620</v>
      </c>
      <c r="D3" s="4" t="s">
        <v>311</v>
      </c>
      <c r="I3" s="3"/>
      <c r="J3" s="4" t="s">
        <v>5</v>
      </c>
      <c r="K3" s="4">
        <v>11845000</v>
      </c>
      <c r="L3" s="4" t="s">
        <v>311</v>
      </c>
      <c r="N3">
        <f>(C3-C2)/(K3-K2)</f>
        <v>-7.9024545454545452</v>
      </c>
    </row>
    <row r="4" spans="1:15" ht="30.75" thickBot="1">
      <c r="A4" s="3"/>
      <c r="B4" s="4" t="s">
        <v>6</v>
      </c>
      <c r="C4" s="4">
        <v>294235</v>
      </c>
      <c r="D4" s="4" t="s">
        <v>311</v>
      </c>
      <c r="I4" s="3"/>
      <c r="J4" s="4" t="s">
        <v>6</v>
      </c>
      <c r="K4" s="4">
        <v>11833000</v>
      </c>
      <c r="L4" s="4" t="s">
        <v>311</v>
      </c>
      <c r="N4">
        <f t="shared" ref="N4:N67" si="0">(C4-C3)/(K4-K3)</f>
        <v>-7.0512499999999996</v>
      </c>
      <c r="O4">
        <f>N4-N3</f>
        <v>0.8512045454545456</v>
      </c>
    </row>
    <row r="5" spans="1:15" ht="30.75" thickBot="1">
      <c r="A5" s="3"/>
      <c r="B5" s="4" t="s">
        <v>7</v>
      </c>
      <c r="C5" s="4">
        <v>381316</v>
      </c>
      <c r="D5" s="4" t="s">
        <v>311</v>
      </c>
      <c r="I5" s="3"/>
      <c r="J5" s="4" t="s">
        <v>7</v>
      </c>
      <c r="K5" s="4">
        <v>11822000</v>
      </c>
      <c r="L5" s="4" t="s">
        <v>311</v>
      </c>
      <c r="N5">
        <f t="shared" si="0"/>
        <v>-7.9164545454545454</v>
      </c>
      <c r="O5">
        <f t="shared" ref="O5:O68" si="1">N5-N4</f>
        <v>-0.86520454545454584</v>
      </c>
    </row>
    <row r="6" spans="1:15" ht="30.75" thickBot="1">
      <c r="A6" s="3"/>
      <c r="B6" s="4" t="s">
        <v>8</v>
      </c>
      <c r="C6" s="4">
        <v>467010</v>
      </c>
      <c r="D6" s="4" t="s">
        <v>311</v>
      </c>
      <c r="I6" s="3"/>
      <c r="J6" s="4" t="s">
        <v>8</v>
      </c>
      <c r="K6" s="4">
        <v>11810000</v>
      </c>
      <c r="L6" s="4" t="s">
        <v>311</v>
      </c>
      <c r="N6">
        <f t="shared" si="0"/>
        <v>-7.1411666666666669</v>
      </c>
      <c r="O6">
        <f t="shared" si="1"/>
        <v>0.77528787878787853</v>
      </c>
    </row>
    <row r="7" spans="1:15" ht="30.75" thickBot="1">
      <c r="A7" s="3"/>
      <c r="B7" s="4" t="s">
        <v>9</v>
      </c>
      <c r="C7" s="4">
        <v>553937</v>
      </c>
      <c r="D7" s="4" t="s">
        <v>311</v>
      </c>
      <c r="I7" s="3"/>
      <c r="J7" s="4" t="s">
        <v>9</v>
      </c>
      <c r="K7" s="4">
        <v>11799000</v>
      </c>
      <c r="L7" s="4" t="s">
        <v>311</v>
      </c>
      <c r="N7">
        <f t="shared" si="0"/>
        <v>-7.9024545454545452</v>
      </c>
      <c r="O7">
        <f t="shared" si="1"/>
        <v>-0.76128787878787829</v>
      </c>
    </row>
    <row r="8" spans="1:15" ht="30.75" thickBot="1">
      <c r="A8" s="3"/>
      <c r="B8" s="4" t="s">
        <v>10</v>
      </c>
      <c r="C8" s="4">
        <v>638552</v>
      </c>
      <c r="D8" s="4" t="s">
        <v>311</v>
      </c>
      <c r="I8" s="3"/>
      <c r="J8" s="4" t="s">
        <v>10</v>
      </c>
      <c r="K8" s="4">
        <v>11787000</v>
      </c>
      <c r="L8" s="4" t="s">
        <v>311</v>
      </c>
      <c r="N8">
        <f t="shared" si="0"/>
        <v>-7.0512499999999996</v>
      </c>
      <c r="O8">
        <f t="shared" si="1"/>
        <v>0.8512045454545456</v>
      </c>
    </row>
    <row r="9" spans="1:15" ht="30.75" thickBot="1">
      <c r="A9" s="3"/>
      <c r="B9" s="4" t="s">
        <v>11</v>
      </c>
      <c r="C9" s="4">
        <v>725633</v>
      </c>
      <c r="D9" s="4" t="s">
        <v>311</v>
      </c>
      <c r="I9" s="3"/>
      <c r="J9" s="4" t="s">
        <v>11</v>
      </c>
      <c r="K9" s="4">
        <v>11776000</v>
      </c>
      <c r="L9" s="4" t="s">
        <v>311</v>
      </c>
      <c r="N9">
        <f t="shared" si="0"/>
        <v>-7.9164545454545454</v>
      </c>
      <c r="O9">
        <f t="shared" si="1"/>
        <v>-0.86520454545454584</v>
      </c>
    </row>
    <row r="10" spans="1:15" ht="30.75" thickBot="1">
      <c r="A10" s="3"/>
      <c r="B10" s="4" t="s">
        <v>12</v>
      </c>
      <c r="C10" s="4">
        <v>811327</v>
      </c>
      <c r="D10" s="4" t="s">
        <v>311</v>
      </c>
      <c r="I10" s="3"/>
      <c r="J10" s="4" t="s">
        <v>12</v>
      </c>
      <c r="K10" s="4">
        <v>11764000</v>
      </c>
      <c r="L10" s="4" t="s">
        <v>311</v>
      </c>
      <c r="N10">
        <f t="shared" si="0"/>
        <v>-7.1411666666666669</v>
      </c>
      <c r="O10">
        <f t="shared" si="1"/>
        <v>0.77528787878787853</v>
      </c>
    </row>
    <row r="11" spans="1:15" ht="30.75" thickBot="1">
      <c r="A11" s="3"/>
      <c r="B11" s="4" t="s">
        <v>13</v>
      </c>
      <c r="C11" s="4">
        <v>898254</v>
      </c>
      <c r="D11" s="4" t="s">
        <v>311</v>
      </c>
      <c r="I11" s="3"/>
      <c r="J11" s="4" t="s">
        <v>13</v>
      </c>
      <c r="K11" s="4">
        <v>11753000</v>
      </c>
      <c r="L11" s="4" t="s">
        <v>311</v>
      </c>
      <c r="N11">
        <f t="shared" si="0"/>
        <v>-7.9024545454545452</v>
      </c>
      <c r="O11">
        <f t="shared" si="1"/>
        <v>-0.76128787878787829</v>
      </c>
    </row>
    <row r="12" spans="1:15" ht="30.75" thickBot="1">
      <c r="A12" s="3"/>
      <c r="B12" s="4" t="s">
        <v>14</v>
      </c>
      <c r="C12" s="4">
        <v>982869</v>
      </c>
      <c r="D12" s="4" t="s">
        <v>311</v>
      </c>
      <c r="I12" s="3"/>
      <c r="J12" s="4" t="s">
        <v>14</v>
      </c>
      <c r="K12" s="4">
        <v>11741000</v>
      </c>
      <c r="L12" s="4" t="s">
        <v>311</v>
      </c>
      <c r="N12">
        <f t="shared" si="0"/>
        <v>-7.0512499999999996</v>
      </c>
      <c r="O12">
        <f t="shared" si="1"/>
        <v>0.8512045454545456</v>
      </c>
    </row>
    <row r="13" spans="1:15" ht="30.75" thickBot="1">
      <c r="A13" s="3"/>
      <c r="B13" s="4" t="s">
        <v>15</v>
      </c>
      <c r="C13" s="4">
        <v>1069950</v>
      </c>
      <c r="D13" s="4" t="s">
        <v>311</v>
      </c>
      <c r="I13" s="3"/>
      <c r="J13" s="4" t="s">
        <v>15</v>
      </c>
      <c r="K13" s="4">
        <v>11730000</v>
      </c>
      <c r="L13" s="4" t="s">
        <v>311</v>
      </c>
      <c r="N13">
        <f t="shared" si="0"/>
        <v>-7.9164545454545454</v>
      </c>
      <c r="O13">
        <f t="shared" si="1"/>
        <v>-0.86520454545454584</v>
      </c>
    </row>
    <row r="14" spans="1:15" ht="30.75" thickBot="1">
      <c r="A14" s="3"/>
      <c r="B14" s="4" t="s">
        <v>16</v>
      </c>
      <c r="C14" s="4">
        <v>1155644</v>
      </c>
      <c r="D14" s="4" t="s">
        <v>311</v>
      </c>
      <c r="I14" s="3"/>
      <c r="J14" s="4" t="s">
        <v>16</v>
      </c>
      <c r="K14" s="4">
        <v>11718000</v>
      </c>
      <c r="L14" s="4" t="s">
        <v>311</v>
      </c>
      <c r="N14">
        <f t="shared" si="0"/>
        <v>-7.1411666666666669</v>
      </c>
      <c r="O14">
        <f t="shared" si="1"/>
        <v>0.77528787878787853</v>
      </c>
    </row>
    <row r="15" spans="1:15" ht="30.75" thickBot="1">
      <c r="A15" s="3"/>
      <c r="B15" s="4" t="s">
        <v>17</v>
      </c>
      <c r="C15" s="4">
        <v>1242571</v>
      </c>
      <c r="D15" s="4" t="s">
        <v>311</v>
      </c>
      <c r="I15" s="3"/>
      <c r="J15" s="4" t="s">
        <v>17</v>
      </c>
      <c r="K15" s="4">
        <v>11707000</v>
      </c>
      <c r="L15" s="4" t="s">
        <v>311</v>
      </c>
      <c r="N15">
        <f t="shared" si="0"/>
        <v>-7.9024545454545452</v>
      </c>
      <c r="O15">
        <f t="shared" si="1"/>
        <v>-0.76128787878787829</v>
      </c>
    </row>
    <row r="16" spans="1:15" ht="30.75" thickBot="1">
      <c r="A16" s="3"/>
      <c r="B16" s="4" t="s">
        <v>18</v>
      </c>
      <c r="C16" s="4">
        <v>1327186</v>
      </c>
      <c r="D16" s="4" t="s">
        <v>311</v>
      </c>
      <c r="I16" s="3"/>
      <c r="J16" s="4" t="s">
        <v>18</v>
      </c>
      <c r="K16" s="4">
        <v>11695000</v>
      </c>
      <c r="L16" s="4" t="s">
        <v>311</v>
      </c>
      <c r="N16">
        <f t="shared" si="0"/>
        <v>-7.0512499999999996</v>
      </c>
      <c r="O16">
        <f t="shared" si="1"/>
        <v>0.8512045454545456</v>
      </c>
    </row>
    <row r="17" spans="1:15" ht="30.75" thickBot="1">
      <c r="A17" s="3"/>
      <c r="B17" s="4" t="s">
        <v>19</v>
      </c>
      <c r="C17" s="4">
        <v>1414267</v>
      </c>
      <c r="D17" s="4" t="s">
        <v>311</v>
      </c>
      <c r="I17" s="3"/>
      <c r="J17" s="4" t="s">
        <v>19</v>
      </c>
      <c r="K17" s="4">
        <v>11684000</v>
      </c>
      <c r="L17" s="4" t="s">
        <v>311</v>
      </c>
      <c r="N17">
        <f t="shared" si="0"/>
        <v>-7.9164545454545454</v>
      </c>
      <c r="O17">
        <f t="shared" si="1"/>
        <v>-0.86520454545454584</v>
      </c>
    </row>
    <row r="18" spans="1:15" ht="30.75" thickBot="1">
      <c r="A18" s="3"/>
      <c r="B18" s="4" t="s">
        <v>20</v>
      </c>
      <c r="C18" s="4">
        <v>1499961</v>
      </c>
      <c r="D18" s="4" t="s">
        <v>311</v>
      </c>
      <c r="I18" s="3"/>
      <c r="J18" s="4" t="s">
        <v>20</v>
      </c>
      <c r="K18" s="4">
        <v>11672000</v>
      </c>
      <c r="L18" s="4" t="s">
        <v>311</v>
      </c>
      <c r="N18">
        <f t="shared" si="0"/>
        <v>-7.1411666666666669</v>
      </c>
      <c r="O18">
        <f t="shared" si="1"/>
        <v>0.77528787878787853</v>
      </c>
    </row>
    <row r="19" spans="1:15" ht="30.75" thickBot="1">
      <c r="A19" s="3"/>
      <c r="B19" s="4" t="s">
        <v>21</v>
      </c>
      <c r="C19" s="4">
        <v>1586888</v>
      </c>
      <c r="D19" s="4" t="s">
        <v>311</v>
      </c>
      <c r="I19" s="3"/>
      <c r="J19" s="4" t="s">
        <v>21</v>
      </c>
      <c r="K19" s="4">
        <v>11661000</v>
      </c>
      <c r="L19" s="4" t="s">
        <v>311</v>
      </c>
      <c r="N19">
        <f t="shared" si="0"/>
        <v>-7.9024545454545452</v>
      </c>
      <c r="O19">
        <f t="shared" si="1"/>
        <v>-0.76128787878787829</v>
      </c>
    </row>
    <row r="20" spans="1:15" ht="30.75" thickBot="1">
      <c r="A20" s="3"/>
      <c r="B20" s="4" t="s">
        <v>22</v>
      </c>
      <c r="C20" s="4">
        <v>1671503</v>
      </c>
      <c r="D20" s="4" t="s">
        <v>311</v>
      </c>
      <c r="I20" s="3"/>
      <c r="J20" s="4" t="s">
        <v>22</v>
      </c>
      <c r="K20" s="4">
        <v>11650000</v>
      </c>
      <c r="L20" s="4" t="s">
        <v>311</v>
      </c>
      <c r="N20">
        <f t="shared" si="0"/>
        <v>-7.6922727272727274</v>
      </c>
      <c r="O20">
        <f t="shared" si="1"/>
        <v>0.2101818181818178</v>
      </c>
    </row>
    <row r="21" spans="1:15" ht="30.75" thickBot="1">
      <c r="A21" s="3"/>
      <c r="B21" s="4" t="s">
        <v>23</v>
      </c>
      <c r="C21" s="4">
        <v>1844278</v>
      </c>
      <c r="D21" s="4" t="s">
        <v>311</v>
      </c>
      <c r="I21" s="3"/>
      <c r="J21" s="4" t="s">
        <v>23</v>
      </c>
      <c r="K21" s="4">
        <v>11672000</v>
      </c>
      <c r="L21" s="4" t="s">
        <v>311</v>
      </c>
      <c r="N21">
        <f t="shared" si="0"/>
        <v>7.853409090909091</v>
      </c>
      <c r="O21">
        <f t="shared" si="1"/>
        <v>15.545681818181819</v>
      </c>
    </row>
    <row r="22" spans="1:15" ht="30.75" thickBot="1">
      <c r="A22" s="3"/>
      <c r="B22" s="4" t="s">
        <v>24</v>
      </c>
      <c r="C22" s="4">
        <v>1931205</v>
      </c>
      <c r="D22" s="4" t="s">
        <v>311</v>
      </c>
      <c r="I22" s="3"/>
      <c r="J22" s="4" t="s">
        <v>24</v>
      </c>
      <c r="K22" s="4">
        <v>11684000</v>
      </c>
      <c r="L22" s="4" t="s">
        <v>311</v>
      </c>
      <c r="N22">
        <f t="shared" si="0"/>
        <v>7.2439166666666663</v>
      </c>
      <c r="O22">
        <f t="shared" si="1"/>
        <v>-0.60949242424242467</v>
      </c>
    </row>
    <row r="23" spans="1:15" ht="30.75" thickBot="1">
      <c r="A23" s="3"/>
      <c r="B23" s="4" t="s">
        <v>25</v>
      </c>
      <c r="C23" s="4">
        <v>2015820</v>
      </c>
      <c r="D23" s="4" t="s">
        <v>311</v>
      </c>
      <c r="I23" s="3"/>
      <c r="J23" s="4" t="s">
        <v>25</v>
      </c>
      <c r="K23" s="4">
        <v>11695000</v>
      </c>
      <c r="L23" s="4" t="s">
        <v>311</v>
      </c>
      <c r="N23">
        <f t="shared" si="0"/>
        <v>7.6922727272727274</v>
      </c>
      <c r="O23">
        <f t="shared" si="1"/>
        <v>0.44835606060606104</v>
      </c>
    </row>
    <row r="24" spans="1:15" ht="30.75" thickBot="1">
      <c r="A24" s="3"/>
      <c r="B24" s="4" t="s">
        <v>26</v>
      </c>
      <c r="C24" s="4">
        <v>2188595</v>
      </c>
      <c r="D24" s="4" t="s">
        <v>311</v>
      </c>
      <c r="I24" s="3"/>
      <c r="J24" s="4" t="s">
        <v>26</v>
      </c>
      <c r="K24" s="4">
        <v>11718000</v>
      </c>
      <c r="L24" s="4" t="s">
        <v>311</v>
      </c>
      <c r="N24">
        <f t="shared" si="0"/>
        <v>7.5119565217391306</v>
      </c>
      <c r="O24">
        <f t="shared" si="1"/>
        <v>-0.18031620553359673</v>
      </c>
    </row>
    <row r="25" spans="1:15" ht="30.75" thickBot="1">
      <c r="A25" s="3"/>
      <c r="B25" s="4" t="s">
        <v>27</v>
      </c>
      <c r="C25" s="4">
        <v>2275522</v>
      </c>
      <c r="D25" s="4" t="s">
        <v>311</v>
      </c>
      <c r="I25" s="3"/>
      <c r="J25" s="4" t="s">
        <v>27</v>
      </c>
      <c r="K25" s="4">
        <v>11730000</v>
      </c>
      <c r="L25" s="4" t="s">
        <v>311</v>
      </c>
      <c r="N25">
        <f t="shared" si="0"/>
        <v>7.2439166666666663</v>
      </c>
      <c r="O25">
        <f t="shared" si="1"/>
        <v>-0.26803985507246431</v>
      </c>
    </row>
    <row r="26" spans="1:15" ht="30.75" thickBot="1">
      <c r="A26" s="3"/>
      <c r="B26" s="4" t="s">
        <v>28</v>
      </c>
      <c r="C26" s="4">
        <v>2360137</v>
      </c>
      <c r="D26" s="4" t="s">
        <v>311</v>
      </c>
      <c r="I26" s="3"/>
      <c r="J26" s="4" t="s">
        <v>28</v>
      </c>
      <c r="K26" s="4">
        <v>11741000</v>
      </c>
      <c r="L26" s="4" t="s">
        <v>311</v>
      </c>
      <c r="N26">
        <f t="shared" si="0"/>
        <v>7.6922727272727274</v>
      </c>
      <c r="O26">
        <f t="shared" si="1"/>
        <v>0.44835606060606104</v>
      </c>
    </row>
    <row r="27" spans="1:15" ht="30.75" thickBot="1">
      <c r="A27" s="3"/>
      <c r="B27" s="4" t="s">
        <v>29</v>
      </c>
      <c r="C27" s="4">
        <v>2447218</v>
      </c>
      <c r="D27" s="4" t="s">
        <v>311</v>
      </c>
      <c r="I27" s="3"/>
      <c r="J27" s="4" t="s">
        <v>29</v>
      </c>
      <c r="K27" s="4">
        <v>11753000</v>
      </c>
      <c r="L27" s="4" t="s">
        <v>311</v>
      </c>
      <c r="N27">
        <f t="shared" si="0"/>
        <v>7.2567500000000003</v>
      </c>
      <c r="O27">
        <f t="shared" si="1"/>
        <v>-0.43552272727272712</v>
      </c>
    </row>
    <row r="28" spans="1:15" ht="30.75" thickBot="1">
      <c r="A28" s="3"/>
      <c r="B28" s="4" t="s">
        <v>30</v>
      </c>
      <c r="C28" s="4">
        <v>2532912</v>
      </c>
      <c r="D28" s="4" t="s">
        <v>311</v>
      </c>
      <c r="I28" s="3"/>
      <c r="J28" s="4" t="s">
        <v>30</v>
      </c>
      <c r="K28" s="4">
        <v>11764000</v>
      </c>
      <c r="L28" s="4" t="s">
        <v>311</v>
      </c>
      <c r="N28">
        <f t="shared" si="0"/>
        <v>7.7903636363636366</v>
      </c>
      <c r="O28">
        <f t="shared" si="1"/>
        <v>0.53361363636363635</v>
      </c>
    </row>
    <row r="29" spans="1:15" ht="30.75" thickBot="1">
      <c r="A29" s="3"/>
      <c r="B29" s="4" t="s">
        <v>31</v>
      </c>
      <c r="C29" s="4">
        <v>2619839</v>
      </c>
      <c r="D29" s="4" t="s">
        <v>311</v>
      </c>
      <c r="I29" s="3"/>
      <c r="J29" s="4" t="s">
        <v>31</v>
      </c>
      <c r="K29" s="4">
        <v>11776000</v>
      </c>
      <c r="L29" s="4" t="s">
        <v>311</v>
      </c>
      <c r="N29">
        <f t="shared" si="0"/>
        <v>7.2439166666666663</v>
      </c>
      <c r="O29">
        <f t="shared" si="1"/>
        <v>-0.54644696969697026</v>
      </c>
    </row>
    <row r="30" spans="1:15" ht="30.75" thickBot="1">
      <c r="A30" s="3"/>
      <c r="B30" s="4" t="s">
        <v>32</v>
      </c>
      <c r="C30" s="4">
        <v>2704454</v>
      </c>
      <c r="D30" s="4" t="s">
        <v>311</v>
      </c>
      <c r="I30" s="3"/>
      <c r="J30" s="4" t="s">
        <v>32</v>
      </c>
      <c r="K30" s="4">
        <v>11787000</v>
      </c>
      <c r="L30" s="4" t="s">
        <v>311</v>
      </c>
      <c r="N30">
        <f t="shared" si="0"/>
        <v>7.6922727272727274</v>
      </c>
      <c r="O30">
        <f t="shared" si="1"/>
        <v>0.44835606060606104</v>
      </c>
    </row>
    <row r="31" spans="1:15" ht="30.75" thickBot="1">
      <c r="A31" s="3"/>
      <c r="B31" s="4" t="s">
        <v>33</v>
      </c>
      <c r="C31" s="4">
        <v>2877229</v>
      </c>
      <c r="D31" s="4" t="s">
        <v>311</v>
      </c>
      <c r="I31" s="3"/>
      <c r="J31" s="4" t="s">
        <v>33</v>
      </c>
      <c r="K31" s="4">
        <v>11810000</v>
      </c>
      <c r="L31" s="4" t="s">
        <v>311</v>
      </c>
      <c r="N31">
        <f t="shared" si="0"/>
        <v>7.5119565217391306</v>
      </c>
      <c r="O31">
        <f t="shared" si="1"/>
        <v>-0.18031620553359673</v>
      </c>
    </row>
    <row r="32" spans="1:15" ht="30.75" thickBot="1">
      <c r="A32" s="3"/>
      <c r="B32" s="4" t="s">
        <v>34</v>
      </c>
      <c r="C32" s="4">
        <v>2964156</v>
      </c>
      <c r="D32" s="4" t="s">
        <v>311</v>
      </c>
      <c r="I32" s="3"/>
      <c r="J32" s="4" t="s">
        <v>34</v>
      </c>
      <c r="K32" s="4">
        <v>11822000</v>
      </c>
      <c r="L32" s="4" t="s">
        <v>311</v>
      </c>
      <c r="N32">
        <f t="shared" si="0"/>
        <v>7.2439166666666663</v>
      </c>
      <c r="O32">
        <f t="shared" si="1"/>
        <v>-0.26803985507246431</v>
      </c>
    </row>
    <row r="33" spans="1:15" ht="30.75" thickBot="1">
      <c r="A33" s="3"/>
      <c r="B33" s="4" t="s">
        <v>35</v>
      </c>
      <c r="C33" s="4">
        <v>3048771</v>
      </c>
      <c r="D33" s="4" t="s">
        <v>311</v>
      </c>
      <c r="I33" s="3"/>
      <c r="J33" s="4" t="s">
        <v>35</v>
      </c>
      <c r="K33" s="4">
        <v>11833000</v>
      </c>
      <c r="L33" s="4" t="s">
        <v>311</v>
      </c>
      <c r="N33">
        <f t="shared" si="0"/>
        <v>7.6922727272727274</v>
      </c>
      <c r="O33">
        <f t="shared" si="1"/>
        <v>0.44835606060606104</v>
      </c>
    </row>
    <row r="34" spans="1:15" ht="30.75" thickBot="1">
      <c r="A34" s="3"/>
      <c r="B34" s="4" t="s">
        <v>36</v>
      </c>
      <c r="C34" s="4">
        <v>3135852</v>
      </c>
      <c r="D34" s="4" t="s">
        <v>311</v>
      </c>
      <c r="I34" s="3"/>
      <c r="J34" s="4" t="s">
        <v>36</v>
      </c>
      <c r="K34" s="4">
        <v>11845000</v>
      </c>
      <c r="L34" s="4" t="s">
        <v>311</v>
      </c>
      <c r="N34">
        <f t="shared" si="0"/>
        <v>7.2567500000000003</v>
      </c>
      <c r="O34">
        <f t="shared" si="1"/>
        <v>-0.43552272727272712</v>
      </c>
    </row>
    <row r="35" spans="1:15" ht="30.75" thickBot="1">
      <c r="A35" s="3"/>
      <c r="B35" s="4" t="s">
        <v>37</v>
      </c>
      <c r="C35" s="4">
        <v>3221546</v>
      </c>
      <c r="D35" s="4" t="s">
        <v>311</v>
      </c>
      <c r="I35" s="3"/>
      <c r="J35" s="4" t="s">
        <v>37</v>
      </c>
      <c r="K35" s="4">
        <v>11856000</v>
      </c>
      <c r="L35" s="4" t="s">
        <v>311</v>
      </c>
      <c r="N35">
        <f t="shared" si="0"/>
        <v>7.7903636363636366</v>
      </c>
      <c r="O35">
        <f t="shared" si="1"/>
        <v>0.53361363636363635</v>
      </c>
    </row>
    <row r="36" spans="1:15" ht="30.75" thickBot="1">
      <c r="A36" s="3"/>
      <c r="B36" s="4" t="s">
        <v>38</v>
      </c>
      <c r="C36" s="4">
        <v>3308473</v>
      </c>
      <c r="D36" s="4" t="s">
        <v>311</v>
      </c>
      <c r="I36" s="3"/>
      <c r="J36" s="4" t="s">
        <v>38</v>
      </c>
      <c r="K36" s="4">
        <v>11845000</v>
      </c>
      <c r="L36" s="4" t="s">
        <v>311</v>
      </c>
      <c r="N36">
        <f t="shared" si="0"/>
        <v>-7.9024545454545452</v>
      </c>
      <c r="O36">
        <f t="shared" si="1"/>
        <v>-15.692818181818183</v>
      </c>
    </row>
    <row r="37" spans="1:15" ht="30.75" thickBot="1">
      <c r="A37" s="3"/>
      <c r="B37" s="4" t="s">
        <v>39</v>
      </c>
      <c r="C37" s="4">
        <v>3393088</v>
      </c>
      <c r="D37" s="4" t="s">
        <v>311</v>
      </c>
      <c r="I37" s="3"/>
      <c r="J37" s="4" t="s">
        <v>39</v>
      </c>
      <c r="K37" s="4">
        <v>11833000</v>
      </c>
      <c r="L37" s="4" t="s">
        <v>311</v>
      </c>
      <c r="N37">
        <f t="shared" si="0"/>
        <v>-7.0512499999999996</v>
      </c>
      <c r="O37">
        <f t="shared" si="1"/>
        <v>0.8512045454545456</v>
      </c>
    </row>
    <row r="38" spans="1:15" ht="30.75" thickBot="1">
      <c r="A38" s="3"/>
      <c r="B38" s="4" t="s">
        <v>40</v>
      </c>
      <c r="C38" s="4">
        <v>3480169</v>
      </c>
      <c r="D38" s="4" t="s">
        <v>311</v>
      </c>
      <c r="I38" s="3"/>
      <c r="J38" s="4" t="s">
        <v>40</v>
      </c>
      <c r="K38" s="4">
        <v>11822000</v>
      </c>
      <c r="L38" s="4" t="s">
        <v>311</v>
      </c>
      <c r="N38">
        <f t="shared" si="0"/>
        <v>-7.9164545454545454</v>
      </c>
      <c r="O38">
        <f t="shared" si="1"/>
        <v>-0.86520454545454584</v>
      </c>
    </row>
    <row r="39" spans="1:15" ht="30.75" thickBot="1">
      <c r="A39" s="3"/>
      <c r="B39" s="4" t="s">
        <v>41</v>
      </c>
      <c r="C39" s="4">
        <v>3565863</v>
      </c>
      <c r="D39" s="4" t="s">
        <v>311</v>
      </c>
      <c r="I39" s="3"/>
      <c r="J39" s="4" t="s">
        <v>41</v>
      </c>
      <c r="K39" s="4">
        <v>11810000</v>
      </c>
      <c r="L39" s="4" t="s">
        <v>311</v>
      </c>
      <c r="N39">
        <f t="shared" si="0"/>
        <v>-7.1411666666666669</v>
      </c>
      <c r="O39">
        <f t="shared" si="1"/>
        <v>0.77528787878787853</v>
      </c>
    </row>
    <row r="40" spans="1:15" ht="30.75" thickBot="1">
      <c r="A40" s="3"/>
      <c r="B40" s="4" t="s">
        <v>42</v>
      </c>
      <c r="C40" s="4">
        <v>3652790</v>
      </c>
      <c r="D40" s="4" t="s">
        <v>311</v>
      </c>
      <c r="I40" s="3"/>
      <c r="J40" s="4" t="s">
        <v>42</v>
      </c>
      <c r="K40" s="4">
        <v>11799000</v>
      </c>
      <c r="L40" s="4" t="s">
        <v>311</v>
      </c>
      <c r="N40">
        <f t="shared" si="0"/>
        <v>-7.9024545454545452</v>
      </c>
      <c r="O40">
        <f t="shared" si="1"/>
        <v>-0.76128787878787829</v>
      </c>
    </row>
    <row r="41" spans="1:15" ht="30.75" thickBot="1">
      <c r="A41" s="3"/>
      <c r="B41" s="4" t="s">
        <v>43</v>
      </c>
      <c r="C41" s="4">
        <v>3737405</v>
      </c>
      <c r="D41" s="4" t="s">
        <v>311</v>
      </c>
      <c r="I41" s="3"/>
      <c r="J41" s="4" t="s">
        <v>43</v>
      </c>
      <c r="K41" s="4">
        <v>11787000</v>
      </c>
      <c r="L41" s="4" t="s">
        <v>311</v>
      </c>
      <c r="N41">
        <f t="shared" si="0"/>
        <v>-7.0512499999999996</v>
      </c>
      <c r="O41">
        <f t="shared" si="1"/>
        <v>0.8512045454545456</v>
      </c>
    </row>
    <row r="42" spans="1:15" ht="30.75" thickBot="1">
      <c r="A42" s="3"/>
      <c r="B42" s="4" t="s">
        <v>44</v>
      </c>
      <c r="C42" s="4">
        <v>3824486</v>
      </c>
      <c r="D42" s="4" t="s">
        <v>311</v>
      </c>
      <c r="I42" s="3"/>
      <c r="J42" s="4" t="s">
        <v>44</v>
      </c>
      <c r="K42" s="4">
        <v>11776000</v>
      </c>
      <c r="L42" s="4" t="s">
        <v>311</v>
      </c>
      <c r="N42">
        <f t="shared" si="0"/>
        <v>-7.9164545454545454</v>
      </c>
      <c r="O42">
        <f t="shared" si="1"/>
        <v>-0.86520454545454584</v>
      </c>
    </row>
    <row r="43" spans="1:15" ht="30.75" thickBot="1">
      <c r="A43" s="3"/>
      <c r="B43" s="4" t="s">
        <v>45</v>
      </c>
      <c r="C43" s="4">
        <v>3910180</v>
      </c>
      <c r="D43" s="4" t="s">
        <v>311</v>
      </c>
      <c r="I43" s="3"/>
      <c r="J43" s="4" t="s">
        <v>45</v>
      </c>
      <c r="K43" s="4">
        <v>11764000</v>
      </c>
      <c r="L43" s="4" t="s">
        <v>311</v>
      </c>
      <c r="N43">
        <f t="shared" si="0"/>
        <v>-7.1411666666666669</v>
      </c>
      <c r="O43">
        <f t="shared" si="1"/>
        <v>0.77528787878787853</v>
      </c>
    </row>
    <row r="44" spans="1:15" ht="30.75" thickBot="1">
      <c r="A44" s="3"/>
      <c r="B44" s="4" t="s">
        <v>46</v>
      </c>
      <c r="C44" s="4">
        <v>3997107</v>
      </c>
      <c r="D44" s="4" t="s">
        <v>311</v>
      </c>
      <c r="I44" s="3"/>
      <c r="J44" s="4" t="s">
        <v>46</v>
      </c>
      <c r="K44" s="4">
        <v>11753000</v>
      </c>
      <c r="L44" s="4" t="s">
        <v>311</v>
      </c>
      <c r="N44">
        <f t="shared" si="0"/>
        <v>-7.9024545454545452</v>
      </c>
      <c r="O44">
        <f t="shared" si="1"/>
        <v>-0.76128787878787829</v>
      </c>
    </row>
    <row r="45" spans="1:15" ht="30.75" thickBot="1">
      <c r="A45" s="3"/>
      <c r="B45" s="4" t="s">
        <v>47</v>
      </c>
      <c r="C45" s="4">
        <v>4168803</v>
      </c>
      <c r="D45" s="4" t="s">
        <v>311</v>
      </c>
      <c r="I45" s="3"/>
      <c r="J45" s="4" t="s">
        <v>47</v>
      </c>
      <c r="K45" s="4">
        <v>11730000</v>
      </c>
      <c r="L45" s="4" t="s">
        <v>311</v>
      </c>
      <c r="N45">
        <f t="shared" si="0"/>
        <v>-7.4650434782608697</v>
      </c>
      <c r="O45">
        <f t="shared" si="1"/>
        <v>0.43741106719367551</v>
      </c>
    </row>
    <row r="46" spans="1:15" ht="30.75" thickBot="1">
      <c r="A46" s="3"/>
      <c r="B46" s="4" t="s">
        <v>48</v>
      </c>
      <c r="C46" s="4">
        <v>4254497</v>
      </c>
      <c r="D46" s="4" t="s">
        <v>311</v>
      </c>
      <c r="I46" s="3"/>
      <c r="J46" s="4" t="s">
        <v>48</v>
      </c>
      <c r="K46" s="4">
        <v>11718000</v>
      </c>
      <c r="L46" s="4" t="s">
        <v>311</v>
      </c>
      <c r="N46">
        <f t="shared" si="0"/>
        <v>-7.1411666666666669</v>
      </c>
      <c r="O46">
        <f t="shared" si="1"/>
        <v>0.32387681159420278</v>
      </c>
    </row>
    <row r="47" spans="1:15" ht="30.75" thickBot="1">
      <c r="A47" s="3"/>
      <c r="B47" s="4" t="s">
        <v>49</v>
      </c>
      <c r="C47" s="4">
        <v>4341424</v>
      </c>
      <c r="D47" s="4" t="s">
        <v>311</v>
      </c>
      <c r="I47" s="3"/>
      <c r="J47" s="4" t="s">
        <v>49</v>
      </c>
      <c r="K47" s="4">
        <v>11707000</v>
      </c>
      <c r="L47" s="4" t="s">
        <v>311</v>
      </c>
      <c r="N47">
        <f t="shared" si="0"/>
        <v>-7.9024545454545452</v>
      </c>
      <c r="O47">
        <f t="shared" si="1"/>
        <v>-0.76128787878787829</v>
      </c>
    </row>
    <row r="48" spans="1:15" ht="30.75" thickBot="1">
      <c r="A48" s="3"/>
      <c r="B48" s="4" t="s">
        <v>50</v>
      </c>
      <c r="C48" s="4">
        <v>4426039</v>
      </c>
      <c r="D48" s="4" t="s">
        <v>311</v>
      </c>
      <c r="I48" s="3"/>
      <c r="J48" s="4" t="s">
        <v>50</v>
      </c>
      <c r="K48" s="4">
        <v>11695000</v>
      </c>
      <c r="L48" s="4" t="s">
        <v>311</v>
      </c>
      <c r="N48">
        <f t="shared" si="0"/>
        <v>-7.0512499999999996</v>
      </c>
      <c r="O48">
        <f t="shared" si="1"/>
        <v>0.8512045454545456</v>
      </c>
    </row>
    <row r="49" spans="1:15" ht="30.75" thickBot="1">
      <c r="A49" s="3"/>
      <c r="B49" s="4" t="s">
        <v>51</v>
      </c>
      <c r="C49" s="4">
        <v>4513120</v>
      </c>
      <c r="D49" s="4" t="s">
        <v>311</v>
      </c>
      <c r="I49" s="3"/>
      <c r="J49" s="4" t="s">
        <v>51</v>
      </c>
      <c r="K49" s="4">
        <v>11684000</v>
      </c>
      <c r="L49" s="4" t="s">
        <v>311</v>
      </c>
      <c r="N49">
        <f t="shared" si="0"/>
        <v>-7.9164545454545454</v>
      </c>
      <c r="O49">
        <f t="shared" si="1"/>
        <v>-0.86520454545454584</v>
      </c>
    </row>
    <row r="50" spans="1:15" ht="30.75" thickBot="1">
      <c r="A50" s="3"/>
      <c r="B50" s="4" t="s">
        <v>52</v>
      </c>
      <c r="C50" s="4">
        <v>4598814</v>
      </c>
      <c r="D50" s="4" t="s">
        <v>311</v>
      </c>
      <c r="I50" s="3"/>
      <c r="J50" s="4" t="s">
        <v>52</v>
      </c>
      <c r="K50" s="4">
        <v>11672000</v>
      </c>
      <c r="L50" s="4" t="s">
        <v>311</v>
      </c>
      <c r="N50">
        <f t="shared" si="0"/>
        <v>-7.1411666666666669</v>
      </c>
      <c r="O50">
        <f t="shared" si="1"/>
        <v>0.77528787878787853</v>
      </c>
    </row>
    <row r="51" spans="1:15" ht="30.75" thickBot="1">
      <c r="A51" s="3"/>
      <c r="B51" s="4" t="s">
        <v>53</v>
      </c>
      <c r="C51" s="4">
        <v>4685741</v>
      </c>
      <c r="D51" s="4" t="s">
        <v>311</v>
      </c>
      <c r="I51" s="3"/>
      <c r="J51" s="4" t="s">
        <v>53</v>
      </c>
      <c r="K51" s="4">
        <v>11661000</v>
      </c>
      <c r="L51" s="4" t="s">
        <v>311</v>
      </c>
      <c r="N51">
        <f t="shared" si="0"/>
        <v>-7.9024545454545452</v>
      </c>
      <c r="O51">
        <f t="shared" si="1"/>
        <v>-0.76128787878787829</v>
      </c>
    </row>
    <row r="52" spans="1:15" ht="30.75" thickBot="1">
      <c r="A52" s="3"/>
      <c r="B52" s="4" t="s">
        <v>54</v>
      </c>
      <c r="C52" s="4">
        <v>4770356</v>
      </c>
      <c r="D52" s="4" t="s">
        <v>311</v>
      </c>
      <c r="I52" s="3"/>
      <c r="J52" s="4" t="s">
        <v>54</v>
      </c>
      <c r="K52" s="4">
        <v>11650000</v>
      </c>
      <c r="L52" s="4" t="s">
        <v>311</v>
      </c>
      <c r="N52">
        <f t="shared" si="0"/>
        <v>-7.6922727272727274</v>
      </c>
      <c r="O52">
        <f t="shared" si="1"/>
        <v>0.2101818181818178</v>
      </c>
    </row>
    <row r="53" spans="1:15" ht="30.75" thickBot="1">
      <c r="A53" s="3"/>
      <c r="B53" s="4" t="s">
        <v>55</v>
      </c>
      <c r="C53" s="4">
        <v>4857437</v>
      </c>
      <c r="D53" s="4" t="s">
        <v>311</v>
      </c>
      <c r="I53" s="3"/>
      <c r="J53" s="4" t="s">
        <v>55</v>
      </c>
      <c r="K53" s="4">
        <v>11661000</v>
      </c>
      <c r="L53" s="4" t="s">
        <v>311</v>
      </c>
      <c r="N53">
        <f t="shared" si="0"/>
        <v>7.9164545454545454</v>
      </c>
      <c r="O53">
        <f t="shared" si="1"/>
        <v>15.608727272727272</v>
      </c>
    </row>
    <row r="54" spans="1:15" ht="30.75" thickBot="1">
      <c r="A54" s="3"/>
      <c r="B54" s="4" t="s">
        <v>56</v>
      </c>
      <c r="C54" s="4">
        <v>5114673</v>
      </c>
      <c r="D54" s="4" t="s">
        <v>311</v>
      </c>
      <c r="I54" s="3"/>
      <c r="J54" s="4" t="s">
        <v>56</v>
      </c>
      <c r="K54" s="4">
        <v>11695000</v>
      </c>
      <c r="L54" s="4" t="s">
        <v>311</v>
      </c>
      <c r="N54">
        <f t="shared" si="0"/>
        <v>7.5657647058823532</v>
      </c>
      <c r="O54">
        <f t="shared" si="1"/>
        <v>-0.35068983957219224</v>
      </c>
    </row>
    <row r="55" spans="1:15" ht="30.75" thickBot="1">
      <c r="A55" s="3"/>
      <c r="B55" s="4" t="s">
        <v>57</v>
      </c>
      <c r="C55" s="4">
        <v>5201754</v>
      </c>
      <c r="D55" s="4" t="s">
        <v>311</v>
      </c>
      <c r="I55" s="3"/>
      <c r="J55" s="4" t="s">
        <v>57</v>
      </c>
      <c r="K55" s="4">
        <v>11707000</v>
      </c>
      <c r="L55" s="4" t="s">
        <v>311</v>
      </c>
      <c r="N55">
        <f t="shared" si="0"/>
        <v>7.2567500000000003</v>
      </c>
      <c r="O55">
        <f t="shared" si="1"/>
        <v>-0.30901470588235291</v>
      </c>
    </row>
    <row r="56" spans="1:15" ht="30.75" thickBot="1">
      <c r="A56" s="3"/>
      <c r="B56" s="4" t="s">
        <v>58</v>
      </c>
      <c r="C56" s="4">
        <v>5287448</v>
      </c>
      <c r="D56" s="4" t="s">
        <v>311</v>
      </c>
      <c r="I56" s="3"/>
      <c r="J56" s="4" t="s">
        <v>58</v>
      </c>
      <c r="K56" s="4">
        <v>11718000</v>
      </c>
      <c r="L56" s="4" t="s">
        <v>311</v>
      </c>
      <c r="N56">
        <f t="shared" si="0"/>
        <v>7.7903636363636366</v>
      </c>
      <c r="O56">
        <f t="shared" si="1"/>
        <v>0.53361363636363635</v>
      </c>
    </row>
    <row r="57" spans="1:15" ht="30.75" thickBot="1">
      <c r="A57" s="3"/>
      <c r="B57" s="4" t="s">
        <v>59</v>
      </c>
      <c r="C57" s="4">
        <v>5374375</v>
      </c>
      <c r="D57" s="4" t="s">
        <v>311</v>
      </c>
      <c r="I57" s="3"/>
      <c r="J57" s="4" t="s">
        <v>59</v>
      </c>
      <c r="K57" s="4">
        <v>11730000</v>
      </c>
      <c r="L57" s="4" t="s">
        <v>311</v>
      </c>
      <c r="N57">
        <f t="shared" si="0"/>
        <v>7.2439166666666663</v>
      </c>
      <c r="O57">
        <f t="shared" si="1"/>
        <v>-0.54644696969697026</v>
      </c>
    </row>
    <row r="58" spans="1:15" ht="30.75" thickBot="1">
      <c r="A58" s="3"/>
      <c r="B58" s="4" t="s">
        <v>60</v>
      </c>
      <c r="C58" s="4">
        <v>5458990</v>
      </c>
      <c r="D58" s="4" t="s">
        <v>311</v>
      </c>
      <c r="I58" s="3"/>
      <c r="J58" s="4" t="s">
        <v>60</v>
      </c>
      <c r="K58" s="4">
        <v>11741000</v>
      </c>
      <c r="L58" s="4" t="s">
        <v>311</v>
      </c>
      <c r="N58">
        <f t="shared" si="0"/>
        <v>7.6922727272727274</v>
      </c>
      <c r="O58">
        <f t="shared" si="1"/>
        <v>0.44835606060606104</v>
      </c>
    </row>
    <row r="59" spans="1:15" ht="30.75" thickBot="1">
      <c r="A59" s="3"/>
      <c r="B59" s="4" t="s">
        <v>61</v>
      </c>
      <c r="C59" s="4">
        <v>5546071</v>
      </c>
      <c r="D59" s="4" t="s">
        <v>311</v>
      </c>
      <c r="I59" s="3"/>
      <c r="J59" s="4" t="s">
        <v>61</v>
      </c>
      <c r="K59" s="4">
        <v>11753000</v>
      </c>
      <c r="L59" s="4" t="s">
        <v>311</v>
      </c>
      <c r="N59">
        <f t="shared" si="0"/>
        <v>7.2567500000000003</v>
      </c>
      <c r="O59">
        <f t="shared" si="1"/>
        <v>-0.43552272727272712</v>
      </c>
    </row>
    <row r="60" spans="1:15" ht="30.75" thickBot="1">
      <c r="A60" s="3"/>
      <c r="B60" s="4" t="s">
        <v>62</v>
      </c>
      <c r="C60" s="4">
        <v>5631765</v>
      </c>
      <c r="D60" s="4" t="s">
        <v>311</v>
      </c>
      <c r="I60" s="3"/>
      <c r="J60" s="4" t="s">
        <v>62</v>
      </c>
      <c r="K60" s="4">
        <v>11764000</v>
      </c>
      <c r="L60" s="4" t="s">
        <v>311</v>
      </c>
      <c r="N60">
        <f t="shared" si="0"/>
        <v>7.7903636363636366</v>
      </c>
      <c r="O60">
        <f t="shared" si="1"/>
        <v>0.53361363636363635</v>
      </c>
    </row>
    <row r="61" spans="1:15" ht="30.75" thickBot="1">
      <c r="A61" s="3"/>
      <c r="B61" s="4" t="s">
        <v>63</v>
      </c>
      <c r="C61" s="4">
        <v>5718692</v>
      </c>
      <c r="D61" s="4" t="s">
        <v>311</v>
      </c>
      <c r="I61" s="3"/>
      <c r="J61" s="4" t="s">
        <v>63</v>
      </c>
      <c r="K61" s="4">
        <v>11776000</v>
      </c>
      <c r="L61" s="4" t="s">
        <v>311</v>
      </c>
      <c r="N61">
        <f t="shared" si="0"/>
        <v>7.2439166666666663</v>
      </c>
      <c r="O61">
        <f t="shared" si="1"/>
        <v>-0.54644696969697026</v>
      </c>
    </row>
    <row r="62" spans="1:15" ht="30.75" thickBot="1">
      <c r="A62" s="3"/>
      <c r="B62" s="4" t="s">
        <v>64</v>
      </c>
      <c r="C62" s="4">
        <v>5803307</v>
      </c>
      <c r="D62" s="4" t="s">
        <v>311</v>
      </c>
      <c r="I62" s="3"/>
      <c r="J62" s="4" t="s">
        <v>64</v>
      </c>
      <c r="K62" s="4">
        <v>11787000</v>
      </c>
      <c r="L62" s="4" t="s">
        <v>311</v>
      </c>
      <c r="N62">
        <f t="shared" si="0"/>
        <v>7.6922727272727274</v>
      </c>
      <c r="O62">
        <f t="shared" si="1"/>
        <v>0.44835606060606104</v>
      </c>
    </row>
    <row r="63" spans="1:15" ht="30.75" thickBot="1">
      <c r="A63" s="3"/>
      <c r="B63" s="4" t="s">
        <v>65</v>
      </c>
      <c r="C63" s="4">
        <v>5890388</v>
      </c>
      <c r="D63" s="4" t="s">
        <v>311</v>
      </c>
      <c r="I63" s="3"/>
      <c r="J63" s="4" t="s">
        <v>65</v>
      </c>
      <c r="K63" s="4">
        <v>11799000</v>
      </c>
      <c r="L63" s="4" t="s">
        <v>311</v>
      </c>
      <c r="N63">
        <f t="shared" si="0"/>
        <v>7.2567500000000003</v>
      </c>
      <c r="O63">
        <f t="shared" si="1"/>
        <v>-0.43552272727272712</v>
      </c>
    </row>
    <row r="64" spans="1:15" ht="30.75" thickBot="1">
      <c r="A64" s="3"/>
      <c r="B64" s="4" t="s">
        <v>66</v>
      </c>
      <c r="C64" s="4">
        <v>5976082</v>
      </c>
      <c r="D64" s="4" t="s">
        <v>311</v>
      </c>
      <c r="I64" s="3"/>
      <c r="J64" s="4" t="s">
        <v>66</v>
      </c>
      <c r="K64" s="4">
        <v>11810000</v>
      </c>
      <c r="L64" s="4" t="s">
        <v>311</v>
      </c>
      <c r="N64">
        <f t="shared" si="0"/>
        <v>7.7903636363636366</v>
      </c>
      <c r="O64">
        <f t="shared" si="1"/>
        <v>0.53361363636363635</v>
      </c>
    </row>
    <row r="65" spans="1:15" ht="30.75" thickBot="1">
      <c r="A65" s="3"/>
      <c r="B65" s="4" t="s">
        <v>67</v>
      </c>
      <c r="C65" s="4">
        <v>6063009</v>
      </c>
      <c r="D65" s="4" t="s">
        <v>311</v>
      </c>
      <c r="I65" s="3"/>
      <c r="J65" s="4" t="s">
        <v>67</v>
      </c>
      <c r="K65" s="4">
        <v>11822000</v>
      </c>
      <c r="L65" s="4" t="s">
        <v>311</v>
      </c>
      <c r="N65">
        <f t="shared" si="0"/>
        <v>7.2439166666666663</v>
      </c>
      <c r="O65">
        <f t="shared" si="1"/>
        <v>-0.54644696969697026</v>
      </c>
    </row>
    <row r="66" spans="1:15" ht="30.75" thickBot="1">
      <c r="A66" s="3"/>
      <c r="B66" s="4" t="s">
        <v>68</v>
      </c>
      <c r="C66" s="4">
        <v>6147624</v>
      </c>
      <c r="D66" s="4" t="s">
        <v>311</v>
      </c>
      <c r="I66" s="3"/>
      <c r="J66" s="4" t="s">
        <v>68</v>
      </c>
      <c r="K66" s="4">
        <v>11833000</v>
      </c>
      <c r="L66" s="4" t="s">
        <v>311</v>
      </c>
      <c r="N66">
        <f t="shared" si="0"/>
        <v>7.6922727272727274</v>
      </c>
      <c r="O66">
        <f t="shared" si="1"/>
        <v>0.44835606060606104</v>
      </c>
    </row>
    <row r="67" spans="1:15" ht="30.75" thickBot="1">
      <c r="A67" s="3"/>
      <c r="B67" s="4" t="s">
        <v>69</v>
      </c>
      <c r="C67" s="4">
        <v>6234705</v>
      </c>
      <c r="D67" s="4" t="s">
        <v>311</v>
      </c>
      <c r="I67" s="3"/>
      <c r="J67" s="4" t="s">
        <v>69</v>
      </c>
      <c r="K67" s="4">
        <v>11845000</v>
      </c>
      <c r="L67" s="4" t="s">
        <v>311</v>
      </c>
      <c r="N67">
        <f t="shared" si="0"/>
        <v>7.2567500000000003</v>
      </c>
      <c r="O67">
        <f t="shared" si="1"/>
        <v>-0.43552272727272712</v>
      </c>
    </row>
    <row r="68" spans="1:15" ht="30.75" thickBot="1">
      <c r="A68" s="3"/>
      <c r="B68" s="4" t="s">
        <v>70</v>
      </c>
      <c r="C68" s="4">
        <v>6320399</v>
      </c>
      <c r="D68" s="4" t="s">
        <v>311</v>
      </c>
      <c r="I68" s="3"/>
      <c r="J68" s="4" t="s">
        <v>70</v>
      </c>
      <c r="K68" s="4">
        <v>11856000</v>
      </c>
      <c r="L68" s="4" t="s">
        <v>311</v>
      </c>
      <c r="N68">
        <f t="shared" ref="N68:N131" si="2">(C68-C67)/(K68-K67)</f>
        <v>7.7903636363636366</v>
      </c>
      <c r="O68">
        <f t="shared" si="1"/>
        <v>0.53361363636363635</v>
      </c>
    </row>
    <row r="69" spans="1:15" ht="30.75" thickBot="1">
      <c r="A69" s="3"/>
      <c r="B69" s="4" t="s">
        <v>71</v>
      </c>
      <c r="C69" s="4">
        <v>6407326</v>
      </c>
      <c r="D69" s="4" t="s">
        <v>311</v>
      </c>
      <c r="I69" s="3"/>
      <c r="J69" s="4" t="s">
        <v>71</v>
      </c>
      <c r="K69" s="4">
        <v>11845000</v>
      </c>
      <c r="L69" s="4" t="s">
        <v>311</v>
      </c>
      <c r="N69">
        <f t="shared" si="2"/>
        <v>-7.9024545454545452</v>
      </c>
      <c r="O69">
        <f t="shared" ref="O69:O132" si="3">N69-N68</f>
        <v>-15.692818181818183</v>
      </c>
    </row>
    <row r="70" spans="1:15" ht="30.75" thickBot="1">
      <c r="A70" s="3"/>
      <c r="B70" s="4" t="s">
        <v>72</v>
      </c>
      <c r="C70" s="4">
        <v>6579022</v>
      </c>
      <c r="D70" s="4" t="s">
        <v>311</v>
      </c>
      <c r="I70" s="3"/>
      <c r="J70" s="4" t="s">
        <v>72</v>
      </c>
      <c r="K70" s="4">
        <v>11822000</v>
      </c>
      <c r="L70" s="4" t="s">
        <v>311</v>
      </c>
      <c r="N70">
        <f t="shared" si="2"/>
        <v>-7.4650434782608697</v>
      </c>
      <c r="O70">
        <f t="shared" si="3"/>
        <v>0.43741106719367551</v>
      </c>
    </row>
    <row r="71" spans="1:15" ht="30.75" thickBot="1">
      <c r="A71" s="3"/>
      <c r="B71" s="4" t="s">
        <v>73</v>
      </c>
      <c r="C71" s="4">
        <v>6664716</v>
      </c>
      <c r="D71" s="4" t="s">
        <v>311</v>
      </c>
      <c r="I71" s="3"/>
      <c r="J71" s="4" t="s">
        <v>73</v>
      </c>
      <c r="K71" s="4">
        <v>11810000</v>
      </c>
      <c r="L71" s="4" t="s">
        <v>311</v>
      </c>
      <c r="N71">
        <f t="shared" si="2"/>
        <v>-7.1411666666666669</v>
      </c>
      <c r="O71">
        <f t="shared" si="3"/>
        <v>0.32387681159420278</v>
      </c>
    </row>
    <row r="72" spans="1:15" ht="30.75" thickBot="1">
      <c r="A72" s="3"/>
      <c r="B72" s="4" t="s">
        <v>74</v>
      </c>
      <c r="C72" s="4">
        <v>6751643</v>
      </c>
      <c r="D72" s="4" t="s">
        <v>311</v>
      </c>
      <c r="I72" s="3"/>
      <c r="J72" s="4" t="s">
        <v>74</v>
      </c>
      <c r="K72" s="4">
        <v>11799000</v>
      </c>
      <c r="L72" s="4" t="s">
        <v>311</v>
      </c>
      <c r="N72">
        <f t="shared" si="2"/>
        <v>-7.9024545454545452</v>
      </c>
      <c r="O72">
        <f t="shared" si="3"/>
        <v>-0.76128787878787829</v>
      </c>
    </row>
    <row r="73" spans="1:15" ht="30.75" thickBot="1">
      <c r="A73" s="3"/>
      <c r="B73" s="4" t="s">
        <v>75</v>
      </c>
      <c r="C73" s="4">
        <v>6836258</v>
      </c>
      <c r="D73" s="4" t="s">
        <v>311</v>
      </c>
      <c r="I73" s="3"/>
      <c r="J73" s="4" t="s">
        <v>75</v>
      </c>
      <c r="K73" s="4">
        <v>11787000</v>
      </c>
      <c r="L73" s="4" t="s">
        <v>311</v>
      </c>
      <c r="N73">
        <f t="shared" si="2"/>
        <v>-7.0512499999999996</v>
      </c>
      <c r="O73">
        <f t="shared" si="3"/>
        <v>0.8512045454545456</v>
      </c>
    </row>
    <row r="74" spans="1:15" ht="30.75" thickBot="1">
      <c r="A74" s="3"/>
      <c r="B74" s="4" t="s">
        <v>76</v>
      </c>
      <c r="C74" s="4">
        <v>6923339</v>
      </c>
      <c r="D74" s="4" t="s">
        <v>311</v>
      </c>
      <c r="I74" s="3"/>
      <c r="J74" s="4" t="s">
        <v>76</v>
      </c>
      <c r="K74" s="4">
        <v>11776000</v>
      </c>
      <c r="L74" s="4" t="s">
        <v>311</v>
      </c>
      <c r="N74">
        <f t="shared" si="2"/>
        <v>-7.9164545454545454</v>
      </c>
      <c r="O74">
        <f t="shared" si="3"/>
        <v>-0.86520454545454584</v>
      </c>
    </row>
    <row r="75" spans="1:15" ht="30.75" thickBot="1">
      <c r="A75" s="3"/>
      <c r="B75" s="4" t="s">
        <v>77</v>
      </c>
      <c r="C75" s="4">
        <v>7009033</v>
      </c>
      <c r="D75" s="4" t="s">
        <v>311</v>
      </c>
      <c r="I75" s="3"/>
      <c r="J75" s="4" t="s">
        <v>77</v>
      </c>
      <c r="K75" s="4">
        <v>11764000</v>
      </c>
      <c r="L75" s="4" t="s">
        <v>311</v>
      </c>
      <c r="N75">
        <f t="shared" si="2"/>
        <v>-7.1411666666666669</v>
      </c>
      <c r="O75">
        <f t="shared" si="3"/>
        <v>0.77528787878787853</v>
      </c>
    </row>
    <row r="76" spans="1:15" ht="30.75" thickBot="1">
      <c r="A76" s="3"/>
      <c r="B76" s="4" t="s">
        <v>78</v>
      </c>
      <c r="C76" s="4">
        <v>7095960</v>
      </c>
      <c r="D76" s="4" t="s">
        <v>311</v>
      </c>
      <c r="I76" s="3"/>
      <c r="J76" s="4" t="s">
        <v>78</v>
      </c>
      <c r="K76" s="4">
        <v>11753000</v>
      </c>
      <c r="L76" s="4" t="s">
        <v>311</v>
      </c>
      <c r="N76">
        <f t="shared" si="2"/>
        <v>-7.9024545454545452</v>
      </c>
      <c r="O76">
        <f t="shared" si="3"/>
        <v>-0.76128787878787829</v>
      </c>
    </row>
    <row r="77" spans="1:15" ht="30.75" thickBot="1">
      <c r="A77" s="3"/>
      <c r="B77" s="4" t="s">
        <v>79</v>
      </c>
      <c r="C77" s="4">
        <v>7180575</v>
      </c>
      <c r="D77" s="4" t="s">
        <v>311</v>
      </c>
      <c r="I77" s="3"/>
      <c r="J77" s="4" t="s">
        <v>79</v>
      </c>
      <c r="K77" s="4">
        <v>11741000</v>
      </c>
      <c r="L77" s="4" t="s">
        <v>311</v>
      </c>
      <c r="N77">
        <f t="shared" si="2"/>
        <v>-7.0512499999999996</v>
      </c>
      <c r="O77">
        <f t="shared" si="3"/>
        <v>0.8512045454545456</v>
      </c>
    </row>
    <row r="78" spans="1:15" ht="30.75" thickBot="1">
      <c r="A78" s="3"/>
      <c r="B78" s="4" t="s">
        <v>80</v>
      </c>
      <c r="C78" s="4">
        <v>7267656</v>
      </c>
      <c r="D78" s="4" t="s">
        <v>311</v>
      </c>
      <c r="I78" s="3"/>
      <c r="J78" s="4" t="s">
        <v>80</v>
      </c>
      <c r="K78" s="4">
        <v>11730000</v>
      </c>
      <c r="L78" s="4" t="s">
        <v>311</v>
      </c>
      <c r="N78">
        <f t="shared" si="2"/>
        <v>-7.9164545454545454</v>
      </c>
      <c r="O78">
        <f t="shared" si="3"/>
        <v>-0.86520454545454584</v>
      </c>
    </row>
    <row r="79" spans="1:15" ht="30.75" thickBot="1">
      <c r="A79" s="3"/>
      <c r="B79" s="4" t="s">
        <v>81</v>
      </c>
      <c r="C79" s="4">
        <v>7440277</v>
      </c>
      <c r="D79" s="4" t="s">
        <v>311</v>
      </c>
      <c r="I79" s="3"/>
      <c r="J79" s="4" t="s">
        <v>81</v>
      </c>
      <c r="K79" s="4">
        <v>11707000</v>
      </c>
      <c r="L79" s="4" t="s">
        <v>311</v>
      </c>
      <c r="N79">
        <f t="shared" si="2"/>
        <v>-7.505260869565217</v>
      </c>
      <c r="O79">
        <f t="shared" si="3"/>
        <v>0.41119367588932842</v>
      </c>
    </row>
    <row r="80" spans="1:15" ht="30.75" thickBot="1">
      <c r="A80" s="3"/>
      <c r="B80" s="4" t="s">
        <v>82</v>
      </c>
      <c r="C80" s="4">
        <v>7524892</v>
      </c>
      <c r="D80" s="4" t="s">
        <v>311</v>
      </c>
      <c r="I80" s="3"/>
      <c r="J80" s="4" t="s">
        <v>82</v>
      </c>
      <c r="K80" s="4">
        <v>11695000</v>
      </c>
      <c r="L80" s="4" t="s">
        <v>311</v>
      </c>
      <c r="N80">
        <f t="shared" si="2"/>
        <v>-7.0512499999999996</v>
      </c>
      <c r="O80">
        <f t="shared" si="3"/>
        <v>0.45401086956521741</v>
      </c>
    </row>
    <row r="81" spans="1:15" ht="30.75" thickBot="1">
      <c r="A81" s="3"/>
      <c r="B81" s="4" t="s">
        <v>83</v>
      </c>
      <c r="C81" s="4">
        <v>7611973</v>
      </c>
      <c r="D81" s="4" t="s">
        <v>311</v>
      </c>
      <c r="I81" s="3"/>
      <c r="J81" s="4" t="s">
        <v>83</v>
      </c>
      <c r="K81" s="4">
        <v>11684000</v>
      </c>
      <c r="L81" s="4" t="s">
        <v>311</v>
      </c>
      <c r="N81">
        <f t="shared" si="2"/>
        <v>-7.9164545454545454</v>
      </c>
      <c r="O81">
        <f t="shared" si="3"/>
        <v>-0.86520454545454584</v>
      </c>
    </row>
    <row r="82" spans="1:15" ht="30.75" thickBot="1">
      <c r="A82" s="3"/>
      <c r="B82" s="4" t="s">
        <v>84</v>
      </c>
      <c r="C82" s="4">
        <v>7697667</v>
      </c>
      <c r="D82" s="4" t="s">
        <v>311</v>
      </c>
      <c r="I82" s="3"/>
      <c r="J82" s="4" t="s">
        <v>84</v>
      </c>
      <c r="K82" s="4">
        <v>11672000</v>
      </c>
      <c r="L82" s="4" t="s">
        <v>311</v>
      </c>
      <c r="N82">
        <f t="shared" si="2"/>
        <v>-7.1411666666666669</v>
      </c>
      <c r="O82">
        <f t="shared" si="3"/>
        <v>0.77528787878787853</v>
      </c>
    </row>
    <row r="83" spans="1:15" ht="30.75" thickBot="1">
      <c r="A83" s="3"/>
      <c r="B83" s="4" t="s">
        <v>85</v>
      </c>
      <c r="C83" s="4">
        <v>7784594</v>
      </c>
      <c r="D83" s="4" t="s">
        <v>311</v>
      </c>
      <c r="I83" s="3"/>
      <c r="J83" s="4" t="s">
        <v>85</v>
      </c>
      <c r="K83" s="4">
        <v>11661000</v>
      </c>
      <c r="L83" s="4" t="s">
        <v>311</v>
      </c>
      <c r="N83">
        <f t="shared" si="2"/>
        <v>-7.9024545454545452</v>
      </c>
      <c r="O83">
        <f t="shared" si="3"/>
        <v>-0.76128787878787829</v>
      </c>
    </row>
    <row r="84" spans="1:15" ht="30.75" thickBot="1">
      <c r="A84" s="3"/>
      <c r="B84" s="4" t="s">
        <v>86</v>
      </c>
      <c r="C84" s="4">
        <v>7869209</v>
      </c>
      <c r="D84" s="4" t="s">
        <v>311</v>
      </c>
      <c r="I84" s="3"/>
      <c r="J84" s="4" t="s">
        <v>86</v>
      </c>
      <c r="K84" s="4">
        <v>11650000</v>
      </c>
      <c r="L84" s="4" t="s">
        <v>311</v>
      </c>
      <c r="N84">
        <f t="shared" si="2"/>
        <v>-7.6922727272727274</v>
      </c>
      <c r="O84">
        <f t="shared" si="3"/>
        <v>0.2101818181818178</v>
      </c>
    </row>
    <row r="85" spans="1:15" ht="30.75" thickBot="1">
      <c r="A85" s="3"/>
      <c r="B85" s="4" t="s">
        <v>87</v>
      </c>
      <c r="C85" s="4">
        <v>7956290</v>
      </c>
      <c r="D85" s="4" t="s">
        <v>311</v>
      </c>
      <c r="I85" s="3"/>
      <c r="J85" s="4" t="s">
        <v>87</v>
      </c>
      <c r="K85" s="4">
        <v>11661000</v>
      </c>
      <c r="L85" s="4" t="s">
        <v>311</v>
      </c>
      <c r="N85">
        <f t="shared" si="2"/>
        <v>7.9164545454545454</v>
      </c>
      <c r="O85">
        <f t="shared" si="3"/>
        <v>15.608727272727272</v>
      </c>
    </row>
    <row r="86" spans="1:15" ht="30.75" thickBot="1">
      <c r="A86" s="3"/>
      <c r="B86" s="4" t="s">
        <v>88</v>
      </c>
      <c r="C86" s="4">
        <v>8041984</v>
      </c>
      <c r="D86" s="4" t="s">
        <v>311</v>
      </c>
      <c r="I86" s="3"/>
      <c r="J86" s="4" t="s">
        <v>88</v>
      </c>
      <c r="K86" s="4">
        <v>11672000</v>
      </c>
      <c r="L86" s="4" t="s">
        <v>311</v>
      </c>
      <c r="N86">
        <f t="shared" si="2"/>
        <v>7.7903636363636366</v>
      </c>
      <c r="O86">
        <f t="shared" si="3"/>
        <v>-0.12609090909090881</v>
      </c>
    </row>
    <row r="87" spans="1:15" ht="30.75" thickBot="1">
      <c r="A87" s="3"/>
      <c r="B87" s="4" t="s">
        <v>89</v>
      </c>
      <c r="C87" s="4">
        <v>8128911</v>
      </c>
      <c r="D87" s="4" t="s">
        <v>311</v>
      </c>
      <c r="I87" s="3"/>
      <c r="J87" s="4" t="s">
        <v>89</v>
      </c>
      <c r="K87" s="4">
        <v>11684000</v>
      </c>
      <c r="L87" s="4" t="s">
        <v>311</v>
      </c>
      <c r="N87">
        <f t="shared" si="2"/>
        <v>7.2439166666666663</v>
      </c>
      <c r="O87">
        <f t="shared" si="3"/>
        <v>-0.54644696969697026</v>
      </c>
    </row>
    <row r="88" spans="1:15" ht="30.75" thickBot="1">
      <c r="A88" s="3"/>
      <c r="B88" s="4" t="s">
        <v>90</v>
      </c>
      <c r="C88" s="4">
        <v>8213526</v>
      </c>
      <c r="D88" s="4" t="s">
        <v>311</v>
      </c>
      <c r="I88" s="3"/>
      <c r="J88" s="4" t="s">
        <v>90</v>
      </c>
      <c r="K88" s="4">
        <v>11695000</v>
      </c>
      <c r="L88" s="4" t="s">
        <v>311</v>
      </c>
      <c r="N88">
        <f t="shared" si="2"/>
        <v>7.6922727272727274</v>
      </c>
      <c r="O88">
        <f t="shared" si="3"/>
        <v>0.44835606060606104</v>
      </c>
    </row>
    <row r="89" spans="1:15" ht="30.75" thickBot="1">
      <c r="A89" s="3"/>
      <c r="B89" s="4" t="s">
        <v>91</v>
      </c>
      <c r="C89" s="4">
        <v>8300607</v>
      </c>
      <c r="D89" s="4" t="s">
        <v>311</v>
      </c>
      <c r="I89" s="3"/>
      <c r="J89" s="4" t="s">
        <v>91</v>
      </c>
      <c r="K89" s="4">
        <v>11707000</v>
      </c>
      <c r="L89" s="4" t="s">
        <v>311</v>
      </c>
      <c r="N89">
        <f t="shared" si="2"/>
        <v>7.2567500000000003</v>
      </c>
      <c r="O89">
        <f t="shared" si="3"/>
        <v>-0.43552272727272712</v>
      </c>
    </row>
    <row r="90" spans="1:15" ht="30.75" thickBot="1">
      <c r="A90" s="3"/>
      <c r="B90" s="4" t="s">
        <v>92</v>
      </c>
      <c r="C90" s="4">
        <v>8386301</v>
      </c>
      <c r="D90" s="4" t="s">
        <v>311</v>
      </c>
      <c r="I90" s="3"/>
      <c r="J90" s="4" t="s">
        <v>92</v>
      </c>
      <c r="K90" s="4">
        <v>11718000</v>
      </c>
      <c r="L90" s="4" t="s">
        <v>311</v>
      </c>
      <c r="N90">
        <f t="shared" si="2"/>
        <v>7.7903636363636366</v>
      </c>
      <c r="O90">
        <f t="shared" si="3"/>
        <v>0.53361363636363635</v>
      </c>
    </row>
    <row r="91" spans="1:15" ht="30.75" thickBot="1">
      <c r="A91" s="3"/>
      <c r="B91" s="4" t="s">
        <v>93</v>
      </c>
      <c r="C91" s="4">
        <v>8473228</v>
      </c>
      <c r="D91" s="4" t="s">
        <v>311</v>
      </c>
      <c r="I91" s="3"/>
      <c r="J91" s="4" t="s">
        <v>93</v>
      </c>
      <c r="K91" s="4">
        <v>11730000</v>
      </c>
      <c r="L91" s="4" t="s">
        <v>311</v>
      </c>
      <c r="N91">
        <f t="shared" si="2"/>
        <v>7.2439166666666663</v>
      </c>
      <c r="O91">
        <f t="shared" si="3"/>
        <v>-0.54644696969697026</v>
      </c>
    </row>
    <row r="92" spans="1:15" ht="30.75" thickBot="1">
      <c r="A92" s="3"/>
      <c r="B92" s="4" t="s">
        <v>94</v>
      </c>
      <c r="C92" s="4">
        <v>8557843</v>
      </c>
      <c r="D92" s="4" t="s">
        <v>311</v>
      </c>
      <c r="I92" s="3"/>
      <c r="J92" s="4" t="s">
        <v>94</v>
      </c>
      <c r="K92" s="4">
        <v>11741000</v>
      </c>
      <c r="L92" s="4" t="s">
        <v>311</v>
      </c>
      <c r="N92">
        <f t="shared" si="2"/>
        <v>7.6922727272727274</v>
      </c>
      <c r="O92">
        <f t="shared" si="3"/>
        <v>0.44835606060606104</v>
      </c>
    </row>
    <row r="93" spans="1:15" ht="30.75" thickBot="1">
      <c r="A93" s="3"/>
      <c r="B93" s="4" t="s">
        <v>95</v>
      </c>
      <c r="C93" s="4">
        <v>8644924</v>
      </c>
      <c r="D93" s="4" t="s">
        <v>311</v>
      </c>
      <c r="I93" s="3"/>
      <c r="J93" s="4" t="s">
        <v>95</v>
      </c>
      <c r="K93" s="4">
        <v>11753000</v>
      </c>
      <c r="L93" s="4" t="s">
        <v>311</v>
      </c>
      <c r="N93">
        <f t="shared" si="2"/>
        <v>7.2567500000000003</v>
      </c>
      <c r="O93">
        <f t="shared" si="3"/>
        <v>-0.43552272727272712</v>
      </c>
    </row>
    <row r="94" spans="1:15" ht="30.75" thickBot="1">
      <c r="A94" s="3"/>
      <c r="B94" s="4" t="s">
        <v>96</v>
      </c>
      <c r="C94" s="4">
        <v>8817545</v>
      </c>
      <c r="D94" s="4" t="s">
        <v>311</v>
      </c>
      <c r="I94" s="3"/>
      <c r="J94" s="4" t="s">
        <v>96</v>
      </c>
      <c r="K94" s="4">
        <v>11776000</v>
      </c>
      <c r="L94" s="4" t="s">
        <v>311</v>
      </c>
      <c r="N94">
        <f t="shared" si="2"/>
        <v>7.505260869565217</v>
      </c>
      <c r="O94">
        <f t="shared" si="3"/>
        <v>0.24851086956521673</v>
      </c>
    </row>
    <row r="95" spans="1:15" ht="30.75" thickBot="1">
      <c r="A95" s="3"/>
      <c r="B95" s="4" t="s">
        <v>97</v>
      </c>
      <c r="C95" s="4">
        <v>8902160</v>
      </c>
      <c r="D95" s="4" t="s">
        <v>311</v>
      </c>
      <c r="I95" s="3"/>
      <c r="J95" s="4" t="s">
        <v>97</v>
      </c>
      <c r="K95" s="4">
        <v>11787000</v>
      </c>
      <c r="L95" s="4" t="s">
        <v>311</v>
      </c>
      <c r="N95">
        <f t="shared" si="2"/>
        <v>7.6922727272727274</v>
      </c>
      <c r="O95">
        <f t="shared" si="3"/>
        <v>0.18701185770751039</v>
      </c>
    </row>
    <row r="96" spans="1:15" ht="30.75" thickBot="1">
      <c r="A96" s="3"/>
      <c r="B96" s="4" t="s">
        <v>98</v>
      </c>
      <c r="C96" s="4">
        <v>8989241</v>
      </c>
      <c r="D96" s="4" t="s">
        <v>311</v>
      </c>
      <c r="I96" s="3"/>
      <c r="J96" s="4" t="s">
        <v>98</v>
      </c>
      <c r="K96" s="4">
        <v>11799000</v>
      </c>
      <c r="L96" s="4" t="s">
        <v>311</v>
      </c>
      <c r="N96">
        <f t="shared" si="2"/>
        <v>7.2567500000000003</v>
      </c>
      <c r="O96">
        <f t="shared" si="3"/>
        <v>-0.43552272727272712</v>
      </c>
    </row>
    <row r="97" spans="1:15" ht="30.75" thickBot="1">
      <c r="A97" s="3"/>
      <c r="B97" s="4" t="s">
        <v>99</v>
      </c>
      <c r="C97" s="4">
        <v>9074935</v>
      </c>
      <c r="D97" s="4" t="s">
        <v>311</v>
      </c>
      <c r="I97" s="3"/>
      <c r="J97" s="4" t="s">
        <v>99</v>
      </c>
      <c r="K97" s="4">
        <v>11810000</v>
      </c>
      <c r="L97" s="4" t="s">
        <v>311</v>
      </c>
      <c r="N97">
        <f t="shared" si="2"/>
        <v>7.7903636363636366</v>
      </c>
      <c r="O97">
        <f t="shared" si="3"/>
        <v>0.53361363636363635</v>
      </c>
    </row>
    <row r="98" spans="1:15" ht="30.75" thickBot="1">
      <c r="A98" s="3"/>
      <c r="B98" s="4" t="s">
        <v>100</v>
      </c>
      <c r="C98" s="4">
        <v>9161862</v>
      </c>
      <c r="D98" s="4" t="s">
        <v>311</v>
      </c>
      <c r="I98" s="3"/>
      <c r="J98" s="4" t="s">
        <v>100</v>
      </c>
      <c r="K98" s="4">
        <v>11822000</v>
      </c>
      <c r="L98" s="4" t="s">
        <v>311</v>
      </c>
      <c r="N98">
        <f t="shared" si="2"/>
        <v>7.2439166666666663</v>
      </c>
      <c r="O98">
        <f t="shared" si="3"/>
        <v>-0.54644696969697026</v>
      </c>
    </row>
    <row r="99" spans="1:15" ht="30.75" thickBot="1">
      <c r="A99" s="3"/>
      <c r="B99" s="4" t="s">
        <v>101</v>
      </c>
      <c r="C99" s="4">
        <v>9246477</v>
      </c>
      <c r="D99" s="4" t="s">
        <v>311</v>
      </c>
      <c r="I99" s="3"/>
      <c r="J99" s="4" t="s">
        <v>101</v>
      </c>
      <c r="K99" s="4">
        <v>11833000</v>
      </c>
      <c r="L99" s="4" t="s">
        <v>311</v>
      </c>
      <c r="N99">
        <f t="shared" si="2"/>
        <v>7.6922727272727274</v>
      </c>
      <c r="O99">
        <f t="shared" si="3"/>
        <v>0.44835606060606104</v>
      </c>
    </row>
    <row r="100" spans="1:15" ht="30.75" thickBot="1">
      <c r="A100" s="3"/>
      <c r="B100" s="4" t="s">
        <v>102</v>
      </c>
      <c r="C100" s="4">
        <v>9333558</v>
      </c>
      <c r="D100" s="4" t="s">
        <v>311</v>
      </c>
      <c r="I100" s="3"/>
      <c r="J100" s="4" t="s">
        <v>102</v>
      </c>
      <c r="K100" s="4">
        <v>11845000</v>
      </c>
      <c r="L100" s="4" t="s">
        <v>311</v>
      </c>
      <c r="N100">
        <f t="shared" si="2"/>
        <v>7.2567500000000003</v>
      </c>
      <c r="O100">
        <f t="shared" si="3"/>
        <v>-0.43552272727272712</v>
      </c>
    </row>
    <row r="101" spans="1:15" ht="30.75" thickBot="1">
      <c r="A101" s="3"/>
      <c r="B101" s="4" t="s">
        <v>103</v>
      </c>
      <c r="C101" s="4">
        <v>9419252</v>
      </c>
      <c r="D101" s="4" t="s">
        <v>311</v>
      </c>
      <c r="I101" s="3"/>
      <c r="J101" s="4" t="s">
        <v>103</v>
      </c>
      <c r="K101" s="4">
        <v>11856000</v>
      </c>
      <c r="L101" s="4" t="s">
        <v>311</v>
      </c>
      <c r="N101">
        <f t="shared" si="2"/>
        <v>7.7903636363636366</v>
      </c>
      <c r="O101">
        <f t="shared" si="3"/>
        <v>0.53361363636363635</v>
      </c>
    </row>
    <row r="102" spans="1:15" ht="30.75" thickBot="1">
      <c r="A102" s="3"/>
      <c r="B102" s="4" t="s">
        <v>105</v>
      </c>
      <c r="C102" s="4">
        <v>9506179</v>
      </c>
      <c r="D102" s="4" t="s">
        <v>311</v>
      </c>
      <c r="I102" s="3"/>
      <c r="J102" s="4" t="s">
        <v>105</v>
      </c>
      <c r="K102" s="4">
        <v>11845000</v>
      </c>
      <c r="L102" s="4" t="s">
        <v>311</v>
      </c>
      <c r="N102">
        <f t="shared" si="2"/>
        <v>-7.9024545454545452</v>
      </c>
      <c r="O102">
        <f t="shared" si="3"/>
        <v>-15.692818181818183</v>
      </c>
    </row>
    <row r="103" spans="1:15" ht="30.75" thickBot="1">
      <c r="A103" s="3"/>
      <c r="B103" s="4" t="s">
        <v>106</v>
      </c>
      <c r="C103" s="4">
        <v>9590794</v>
      </c>
      <c r="D103" s="4" t="s">
        <v>311</v>
      </c>
      <c r="I103" s="3"/>
      <c r="J103" s="4" t="s">
        <v>106</v>
      </c>
      <c r="K103" s="4">
        <v>11833000</v>
      </c>
      <c r="L103" s="4" t="s">
        <v>311</v>
      </c>
      <c r="N103">
        <f t="shared" si="2"/>
        <v>-7.0512499999999996</v>
      </c>
      <c r="O103">
        <f t="shared" si="3"/>
        <v>0.8512045454545456</v>
      </c>
    </row>
    <row r="104" spans="1:15" ht="30.75" thickBot="1">
      <c r="A104" s="3"/>
      <c r="B104" s="4" t="s">
        <v>107</v>
      </c>
      <c r="C104" s="4">
        <v>9677875</v>
      </c>
      <c r="D104" s="4" t="s">
        <v>311</v>
      </c>
      <c r="I104" s="3"/>
      <c r="J104" s="4" t="s">
        <v>107</v>
      </c>
      <c r="K104" s="4">
        <v>11822000</v>
      </c>
      <c r="L104" s="4" t="s">
        <v>311</v>
      </c>
      <c r="N104">
        <f t="shared" si="2"/>
        <v>-7.9164545454545454</v>
      </c>
      <c r="O104">
        <f t="shared" si="3"/>
        <v>-0.86520454545454584</v>
      </c>
    </row>
    <row r="105" spans="1:15" ht="30.75" thickBot="1">
      <c r="A105" s="3"/>
      <c r="B105" s="4" t="s">
        <v>108</v>
      </c>
      <c r="C105" s="4">
        <v>9763569</v>
      </c>
      <c r="D105" s="4" t="s">
        <v>311</v>
      </c>
      <c r="I105" s="3"/>
      <c r="J105" s="4" t="s">
        <v>108</v>
      </c>
      <c r="K105" s="4">
        <v>11810000</v>
      </c>
      <c r="L105" s="4" t="s">
        <v>311</v>
      </c>
      <c r="N105">
        <f t="shared" si="2"/>
        <v>-7.1411666666666669</v>
      </c>
      <c r="O105">
        <f t="shared" si="3"/>
        <v>0.77528787878787853</v>
      </c>
    </row>
    <row r="106" spans="1:15" ht="30.75" thickBot="1">
      <c r="A106" s="3"/>
      <c r="B106" s="4" t="s">
        <v>109</v>
      </c>
      <c r="C106" s="4">
        <v>9850496</v>
      </c>
      <c r="D106" s="4" t="s">
        <v>311</v>
      </c>
      <c r="I106" s="3"/>
      <c r="J106" s="4" t="s">
        <v>109</v>
      </c>
      <c r="K106" s="4">
        <v>11799000</v>
      </c>
      <c r="L106" s="4" t="s">
        <v>311</v>
      </c>
      <c r="N106">
        <f t="shared" si="2"/>
        <v>-7.9024545454545452</v>
      </c>
      <c r="O106">
        <f t="shared" si="3"/>
        <v>-0.76128787878787829</v>
      </c>
    </row>
    <row r="107" spans="1:15" ht="30.75" thickBot="1">
      <c r="A107" s="3"/>
      <c r="B107" s="4" t="s">
        <v>110</v>
      </c>
      <c r="C107" s="4">
        <v>9935111</v>
      </c>
      <c r="D107" s="4" t="s">
        <v>311</v>
      </c>
      <c r="I107" s="3"/>
      <c r="J107" s="4" t="s">
        <v>110</v>
      </c>
      <c r="K107" s="4">
        <v>11787000</v>
      </c>
      <c r="L107" s="4" t="s">
        <v>311</v>
      </c>
      <c r="N107">
        <f t="shared" si="2"/>
        <v>-7.0512499999999996</v>
      </c>
      <c r="O107">
        <f t="shared" si="3"/>
        <v>0.8512045454545456</v>
      </c>
    </row>
    <row r="108" spans="1:15" ht="30.75" thickBot="1">
      <c r="A108" s="3"/>
      <c r="B108" s="4" t="s">
        <v>111</v>
      </c>
      <c r="C108" s="4">
        <v>10022192</v>
      </c>
      <c r="D108" s="4" t="s">
        <v>311</v>
      </c>
      <c r="I108" s="3"/>
      <c r="J108" s="4" t="s">
        <v>111</v>
      </c>
      <c r="K108" s="4">
        <v>11776000</v>
      </c>
      <c r="L108" s="4" t="s">
        <v>311</v>
      </c>
      <c r="N108">
        <f t="shared" si="2"/>
        <v>-7.9164545454545454</v>
      </c>
      <c r="O108">
        <f t="shared" si="3"/>
        <v>-0.86520454545454584</v>
      </c>
    </row>
    <row r="109" spans="1:15" ht="30.75" thickBot="1">
      <c r="A109" s="3"/>
      <c r="B109" s="4" t="s">
        <v>112</v>
      </c>
      <c r="C109" s="4">
        <v>10194813</v>
      </c>
      <c r="D109" s="4" t="s">
        <v>311</v>
      </c>
      <c r="I109" s="3"/>
      <c r="J109" s="4" t="s">
        <v>112</v>
      </c>
      <c r="K109" s="4">
        <v>11753000</v>
      </c>
      <c r="L109" s="4" t="s">
        <v>311</v>
      </c>
      <c r="N109">
        <f t="shared" si="2"/>
        <v>-7.505260869565217</v>
      </c>
      <c r="O109">
        <f t="shared" si="3"/>
        <v>0.41119367588932842</v>
      </c>
    </row>
    <row r="110" spans="1:15" ht="30.75" thickBot="1">
      <c r="A110" s="3"/>
      <c r="B110" s="4" t="s">
        <v>113</v>
      </c>
      <c r="C110" s="4">
        <v>10279428</v>
      </c>
      <c r="D110" s="4" t="s">
        <v>311</v>
      </c>
      <c r="I110" s="3"/>
      <c r="J110" s="4" t="s">
        <v>113</v>
      </c>
      <c r="K110" s="4">
        <v>11741000</v>
      </c>
      <c r="L110" s="4" t="s">
        <v>311</v>
      </c>
      <c r="N110">
        <f t="shared" si="2"/>
        <v>-7.0512499999999996</v>
      </c>
      <c r="O110">
        <f t="shared" si="3"/>
        <v>0.45401086956521741</v>
      </c>
    </row>
    <row r="111" spans="1:15" ht="30.75" thickBot="1">
      <c r="A111" s="3"/>
      <c r="B111" s="4" t="s">
        <v>114</v>
      </c>
      <c r="C111" s="4">
        <v>10366509</v>
      </c>
      <c r="D111" s="4" t="s">
        <v>311</v>
      </c>
      <c r="I111" s="3"/>
      <c r="J111" s="4" t="s">
        <v>114</v>
      </c>
      <c r="K111" s="4">
        <v>11730000</v>
      </c>
      <c r="L111" s="4" t="s">
        <v>311</v>
      </c>
      <c r="N111">
        <f t="shared" si="2"/>
        <v>-7.9164545454545454</v>
      </c>
      <c r="O111">
        <f t="shared" si="3"/>
        <v>-0.86520454545454584</v>
      </c>
    </row>
    <row r="112" spans="1:15" ht="30.75" thickBot="1">
      <c r="A112" s="3"/>
      <c r="B112" s="4" t="s">
        <v>115</v>
      </c>
      <c r="C112" s="4">
        <v>10452203</v>
      </c>
      <c r="D112" s="4" t="s">
        <v>311</v>
      </c>
      <c r="I112" s="3"/>
      <c r="J112" s="4" t="s">
        <v>115</v>
      </c>
      <c r="K112" s="4">
        <v>11718000</v>
      </c>
      <c r="L112" s="4" t="s">
        <v>311</v>
      </c>
      <c r="N112">
        <f t="shared" si="2"/>
        <v>-7.1411666666666669</v>
      </c>
      <c r="O112">
        <f t="shared" si="3"/>
        <v>0.77528787878787853</v>
      </c>
    </row>
    <row r="113" spans="1:15" ht="30.75" thickBot="1">
      <c r="A113" s="3"/>
      <c r="B113" s="4" t="s">
        <v>116</v>
      </c>
      <c r="C113" s="4">
        <v>10539130</v>
      </c>
      <c r="D113" s="4" t="s">
        <v>311</v>
      </c>
      <c r="I113" s="3"/>
      <c r="J113" s="4" t="s">
        <v>116</v>
      </c>
      <c r="K113" s="4">
        <v>11707000</v>
      </c>
      <c r="L113" s="4" t="s">
        <v>311</v>
      </c>
      <c r="N113">
        <f t="shared" si="2"/>
        <v>-7.9024545454545452</v>
      </c>
      <c r="O113">
        <f t="shared" si="3"/>
        <v>-0.76128787878787829</v>
      </c>
    </row>
    <row r="114" spans="1:15" ht="30.75" thickBot="1">
      <c r="A114" s="3"/>
      <c r="B114" s="4" t="s">
        <v>117</v>
      </c>
      <c r="C114" s="4">
        <v>10623745</v>
      </c>
      <c r="D114" s="4" t="s">
        <v>311</v>
      </c>
      <c r="I114" s="3"/>
      <c r="J114" s="4" t="s">
        <v>117</v>
      </c>
      <c r="K114" s="4">
        <v>11695000</v>
      </c>
      <c r="L114" s="4" t="s">
        <v>311</v>
      </c>
      <c r="N114">
        <f t="shared" si="2"/>
        <v>-7.0512499999999996</v>
      </c>
      <c r="O114">
        <f t="shared" si="3"/>
        <v>0.8512045454545456</v>
      </c>
    </row>
    <row r="115" spans="1:15" ht="30.75" thickBot="1">
      <c r="A115" s="3"/>
      <c r="B115" s="4" t="s">
        <v>118</v>
      </c>
      <c r="C115" s="4">
        <v>10710826</v>
      </c>
      <c r="D115" s="4" t="s">
        <v>311</v>
      </c>
      <c r="I115" s="3"/>
      <c r="J115" s="4" t="s">
        <v>118</v>
      </c>
      <c r="K115" s="4">
        <v>11684000</v>
      </c>
      <c r="L115" s="4" t="s">
        <v>311</v>
      </c>
      <c r="N115">
        <f t="shared" si="2"/>
        <v>-7.9164545454545454</v>
      </c>
      <c r="O115">
        <f t="shared" si="3"/>
        <v>-0.86520454545454584</v>
      </c>
    </row>
    <row r="116" spans="1:15" ht="30.75" thickBot="1">
      <c r="A116" s="3"/>
      <c r="B116" s="4" t="s">
        <v>119</v>
      </c>
      <c r="C116" s="4">
        <v>10796520</v>
      </c>
      <c r="D116" s="4" t="s">
        <v>311</v>
      </c>
      <c r="I116" s="3"/>
      <c r="J116" s="4" t="s">
        <v>119</v>
      </c>
      <c r="K116" s="4">
        <v>11672000</v>
      </c>
      <c r="L116" s="4" t="s">
        <v>311</v>
      </c>
      <c r="N116">
        <f t="shared" si="2"/>
        <v>-7.1411666666666669</v>
      </c>
      <c r="O116">
        <f t="shared" si="3"/>
        <v>0.77528787878787853</v>
      </c>
    </row>
    <row r="117" spans="1:15" ht="30.75" thickBot="1">
      <c r="A117" s="3"/>
      <c r="B117" s="4" t="s">
        <v>120</v>
      </c>
      <c r="C117" s="4">
        <v>10883447</v>
      </c>
      <c r="D117" s="4" t="s">
        <v>311</v>
      </c>
      <c r="I117" s="3"/>
      <c r="J117" s="4" t="s">
        <v>120</v>
      </c>
      <c r="K117" s="4">
        <v>11661000</v>
      </c>
      <c r="L117" s="4" t="s">
        <v>311</v>
      </c>
      <c r="N117">
        <f t="shared" si="2"/>
        <v>-7.9024545454545452</v>
      </c>
      <c r="O117">
        <f t="shared" si="3"/>
        <v>-0.76128787878787829</v>
      </c>
    </row>
    <row r="118" spans="1:15" ht="30.75" thickBot="1">
      <c r="A118" s="3"/>
      <c r="B118" s="4" t="s">
        <v>121</v>
      </c>
      <c r="C118" s="4">
        <v>10968062</v>
      </c>
      <c r="D118" s="4" t="s">
        <v>311</v>
      </c>
      <c r="I118" s="3"/>
      <c r="J118" s="4" t="s">
        <v>121</v>
      </c>
      <c r="K118" s="4">
        <v>11650000</v>
      </c>
      <c r="L118" s="4" t="s">
        <v>311</v>
      </c>
      <c r="N118">
        <f t="shared" si="2"/>
        <v>-7.6922727272727274</v>
      </c>
      <c r="O118">
        <f t="shared" si="3"/>
        <v>0.2101818181818178</v>
      </c>
    </row>
    <row r="119" spans="1:15" ht="30.75" thickBot="1">
      <c r="A119" s="3"/>
      <c r="B119" s="4" t="s">
        <v>122</v>
      </c>
      <c r="C119" s="4">
        <v>11055143</v>
      </c>
      <c r="D119" s="4" t="s">
        <v>311</v>
      </c>
      <c r="I119" s="3"/>
      <c r="J119" s="4" t="s">
        <v>122</v>
      </c>
      <c r="K119" s="4">
        <v>11661000</v>
      </c>
      <c r="L119" s="4" t="s">
        <v>311</v>
      </c>
      <c r="N119">
        <f t="shared" si="2"/>
        <v>7.9164545454545454</v>
      </c>
      <c r="O119">
        <f t="shared" si="3"/>
        <v>15.608727272727272</v>
      </c>
    </row>
    <row r="120" spans="1:15" ht="30.75" thickBot="1">
      <c r="A120" s="3"/>
      <c r="B120" s="4" t="s">
        <v>123</v>
      </c>
      <c r="C120" s="4">
        <v>11140837</v>
      </c>
      <c r="D120" s="4" t="s">
        <v>311</v>
      </c>
      <c r="I120" s="3"/>
      <c r="J120" s="4" t="s">
        <v>123</v>
      </c>
      <c r="K120" s="4">
        <v>11672000</v>
      </c>
      <c r="L120" s="4" t="s">
        <v>311</v>
      </c>
      <c r="N120">
        <f t="shared" si="2"/>
        <v>7.7903636363636366</v>
      </c>
      <c r="O120">
        <f t="shared" si="3"/>
        <v>-0.12609090909090881</v>
      </c>
    </row>
    <row r="121" spans="1:15" ht="30.75" thickBot="1">
      <c r="A121" s="3"/>
      <c r="B121" s="4" t="s">
        <v>124</v>
      </c>
      <c r="C121" s="4">
        <v>11312379</v>
      </c>
      <c r="D121" s="4" t="s">
        <v>311</v>
      </c>
      <c r="I121" s="3"/>
      <c r="J121" s="4" t="s">
        <v>124</v>
      </c>
      <c r="K121" s="4">
        <v>11695000</v>
      </c>
      <c r="L121" s="4" t="s">
        <v>311</v>
      </c>
      <c r="N121">
        <f t="shared" si="2"/>
        <v>7.4583478260869569</v>
      </c>
      <c r="O121">
        <f t="shared" si="3"/>
        <v>-0.3320158102766797</v>
      </c>
    </row>
    <row r="122" spans="1:15" ht="30.75" thickBot="1">
      <c r="A122" s="3"/>
      <c r="B122" s="4" t="s">
        <v>125</v>
      </c>
      <c r="C122" s="4">
        <v>11399460</v>
      </c>
      <c r="D122" s="4" t="s">
        <v>311</v>
      </c>
      <c r="I122" s="3"/>
      <c r="J122" s="4" t="s">
        <v>125</v>
      </c>
      <c r="K122" s="4">
        <v>11707000</v>
      </c>
      <c r="L122" s="4" t="s">
        <v>311</v>
      </c>
      <c r="N122">
        <f t="shared" si="2"/>
        <v>7.2567500000000003</v>
      </c>
      <c r="O122">
        <f t="shared" si="3"/>
        <v>-0.20159782608695664</v>
      </c>
    </row>
    <row r="123" spans="1:15" ht="30.75" thickBot="1">
      <c r="A123" s="3"/>
      <c r="B123" s="4" t="s">
        <v>126</v>
      </c>
      <c r="C123" s="4">
        <v>11572081</v>
      </c>
      <c r="D123" s="4" t="s">
        <v>311</v>
      </c>
      <c r="I123" s="3"/>
      <c r="J123" s="4" t="s">
        <v>126</v>
      </c>
      <c r="K123" s="4">
        <v>11730000</v>
      </c>
      <c r="L123" s="4" t="s">
        <v>311</v>
      </c>
      <c r="N123">
        <f t="shared" si="2"/>
        <v>7.505260869565217</v>
      </c>
      <c r="O123">
        <f t="shared" si="3"/>
        <v>0.24851086956521673</v>
      </c>
    </row>
    <row r="124" spans="1:15" ht="30.75" thickBot="1">
      <c r="A124" s="3"/>
      <c r="B124" s="4" t="s">
        <v>127</v>
      </c>
      <c r="C124" s="4">
        <v>11656696</v>
      </c>
      <c r="D124" s="4" t="s">
        <v>311</v>
      </c>
      <c r="I124" s="3"/>
      <c r="J124" s="4" t="s">
        <v>127</v>
      </c>
      <c r="K124" s="4">
        <v>11741000</v>
      </c>
      <c r="L124" s="4" t="s">
        <v>311</v>
      </c>
      <c r="N124">
        <f t="shared" si="2"/>
        <v>7.6922727272727274</v>
      </c>
      <c r="O124">
        <f t="shared" si="3"/>
        <v>0.18701185770751039</v>
      </c>
    </row>
    <row r="125" spans="1:15" ht="30.75" thickBot="1">
      <c r="A125" s="3"/>
      <c r="B125" s="4" t="s">
        <v>128</v>
      </c>
      <c r="C125" s="4">
        <v>11743777</v>
      </c>
      <c r="D125" s="4" t="s">
        <v>311</v>
      </c>
      <c r="I125" s="3"/>
      <c r="J125" s="4" t="s">
        <v>128</v>
      </c>
      <c r="K125" s="4">
        <v>11753000</v>
      </c>
      <c r="L125" s="4" t="s">
        <v>311</v>
      </c>
      <c r="N125">
        <f t="shared" si="2"/>
        <v>7.2567500000000003</v>
      </c>
      <c r="O125">
        <f t="shared" si="3"/>
        <v>-0.43552272727272712</v>
      </c>
    </row>
    <row r="126" spans="1:15" ht="30.75" thickBot="1">
      <c r="A126" s="3"/>
      <c r="B126" s="4" t="s">
        <v>129</v>
      </c>
      <c r="C126" s="4">
        <v>11829471</v>
      </c>
      <c r="D126" s="4" t="s">
        <v>311</v>
      </c>
      <c r="I126" s="3"/>
      <c r="J126" s="4" t="s">
        <v>129</v>
      </c>
      <c r="K126" s="4">
        <v>11764000</v>
      </c>
      <c r="L126" s="4" t="s">
        <v>311</v>
      </c>
      <c r="N126">
        <f t="shared" si="2"/>
        <v>7.7903636363636366</v>
      </c>
      <c r="O126">
        <f t="shared" si="3"/>
        <v>0.53361363636363635</v>
      </c>
    </row>
    <row r="127" spans="1:15" ht="30.75" thickBot="1">
      <c r="A127" s="3"/>
      <c r="B127" s="4" t="s">
        <v>130</v>
      </c>
      <c r="C127" s="4">
        <v>11916398</v>
      </c>
      <c r="D127" s="4" t="s">
        <v>311</v>
      </c>
      <c r="I127" s="3"/>
      <c r="J127" s="4" t="s">
        <v>130</v>
      </c>
      <c r="K127" s="4">
        <v>11776000</v>
      </c>
      <c r="L127" s="4" t="s">
        <v>311</v>
      </c>
      <c r="N127">
        <f t="shared" si="2"/>
        <v>7.2439166666666663</v>
      </c>
      <c r="O127">
        <f t="shared" si="3"/>
        <v>-0.54644696969697026</v>
      </c>
    </row>
    <row r="128" spans="1:15" ht="30.75" thickBot="1">
      <c r="A128" s="3"/>
      <c r="B128" s="4" t="s">
        <v>131</v>
      </c>
      <c r="C128" s="4">
        <v>12001013</v>
      </c>
      <c r="D128" s="4" t="s">
        <v>311</v>
      </c>
      <c r="I128" s="3"/>
      <c r="J128" s="4" t="s">
        <v>131</v>
      </c>
      <c r="K128" s="4">
        <v>11787000</v>
      </c>
      <c r="L128" s="4" t="s">
        <v>311</v>
      </c>
      <c r="N128">
        <f t="shared" si="2"/>
        <v>7.6922727272727274</v>
      </c>
      <c r="O128">
        <f t="shared" si="3"/>
        <v>0.44835606060606104</v>
      </c>
    </row>
    <row r="129" spans="1:15" ht="30.75" thickBot="1">
      <c r="A129" s="3"/>
      <c r="B129" s="4" t="s">
        <v>132</v>
      </c>
      <c r="C129" s="4">
        <v>12088094</v>
      </c>
      <c r="D129" s="4" t="s">
        <v>311</v>
      </c>
      <c r="I129" s="3"/>
      <c r="J129" s="4" t="s">
        <v>132</v>
      </c>
      <c r="K129" s="4">
        <v>11799000</v>
      </c>
      <c r="L129" s="4" t="s">
        <v>311</v>
      </c>
      <c r="N129">
        <f t="shared" si="2"/>
        <v>7.2567500000000003</v>
      </c>
      <c r="O129">
        <f t="shared" si="3"/>
        <v>-0.43552272727272712</v>
      </c>
    </row>
    <row r="130" spans="1:15" ht="30.75" thickBot="1">
      <c r="A130" s="3"/>
      <c r="B130" s="4" t="s">
        <v>133</v>
      </c>
      <c r="C130" s="4">
        <v>12173788</v>
      </c>
      <c r="D130" s="4" t="s">
        <v>311</v>
      </c>
      <c r="I130" s="3"/>
      <c r="J130" s="4" t="s">
        <v>133</v>
      </c>
      <c r="K130" s="4">
        <v>11810000</v>
      </c>
      <c r="L130" s="4" t="s">
        <v>311</v>
      </c>
      <c r="N130">
        <f t="shared" si="2"/>
        <v>7.7903636363636366</v>
      </c>
      <c r="O130">
        <f t="shared" si="3"/>
        <v>0.53361363636363635</v>
      </c>
    </row>
    <row r="131" spans="1:15" ht="30.75" thickBot="1">
      <c r="A131" s="3"/>
      <c r="B131" s="4" t="s">
        <v>134</v>
      </c>
      <c r="C131" s="4">
        <v>12260715</v>
      </c>
      <c r="D131" s="4" t="s">
        <v>311</v>
      </c>
      <c r="I131" s="3"/>
      <c r="J131" s="4" t="s">
        <v>134</v>
      </c>
      <c r="K131" s="4">
        <v>11822000</v>
      </c>
      <c r="L131" s="4" t="s">
        <v>311</v>
      </c>
      <c r="N131">
        <f t="shared" si="2"/>
        <v>7.2439166666666663</v>
      </c>
      <c r="O131">
        <f t="shared" si="3"/>
        <v>-0.54644696969697026</v>
      </c>
    </row>
    <row r="132" spans="1:15" ht="30.75" thickBot="1">
      <c r="A132" s="3"/>
      <c r="B132" s="4" t="s">
        <v>135</v>
      </c>
      <c r="C132" s="4">
        <v>12345330</v>
      </c>
      <c r="D132" s="4" t="s">
        <v>311</v>
      </c>
      <c r="I132" s="3"/>
      <c r="J132" s="4" t="s">
        <v>135</v>
      </c>
      <c r="K132" s="4">
        <v>11833000</v>
      </c>
      <c r="L132" s="4" t="s">
        <v>311</v>
      </c>
      <c r="N132">
        <f t="shared" ref="N132:N195" si="4">(C132-C131)/(K132-K131)</f>
        <v>7.6922727272727274</v>
      </c>
      <c r="O132">
        <f t="shared" si="3"/>
        <v>0.44835606060606104</v>
      </c>
    </row>
    <row r="133" spans="1:15" ht="30.75" thickBot="1">
      <c r="A133" s="3"/>
      <c r="B133" s="4" t="s">
        <v>136</v>
      </c>
      <c r="C133" s="4">
        <v>12432411</v>
      </c>
      <c r="D133" s="4" t="s">
        <v>311</v>
      </c>
      <c r="I133" s="3"/>
      <c r="J133" s="4" t="s">
        <v>136</v>
      </c>
      <c r="K133" s="4">
        <v>11845000</v>
      </c>
      <c r="L133" s="4" t="s">
        <v>311</v>
      </c>
      <c r="N133">
        <f t="shared" si="4"/>
        <v>7.2567500000000003</v>
      </c>
      <c r="O133">
        <f t="shared" ref="O133:O196" si="5">N133-N132</f>
        <v>-0.43552272727272712</v>
      </c>
    </row>
    <row r="134" spans="1:15" ht="30.75" thickBot="1">
      <c r="A134" s="3"/>
      <c r="B134" s="4" t="s">
        <v>137</v>
      </c>
      <c r="C134" s="4">
        <v>12518105</v>
      </c>
      <c r="D134" s="4" t="s">
        <v>311</v>
      </c>
      <c r="I134" s="3"/>
      <c r="J134" s="4" t="s">
        <v>137</v>
      </c>
      <c r="K134" s="4">
        <v>11856000</v>
      </c>
      <c r="L134" s="4" t="s">
        <v>311</v>
      </c>
      <c r="N134">
        <f t="shared" si="4"/>
        <v>7.7903636363636366</v>
      </c>
      <c r="O134">
        <f t="shared" si="5"/>
        <v>0.53361363636363635</v>
      </c>
    </row>
    <row r="135" spans="1:15" ht="30.75" thickBot="1">
      <c r="A135" s="3"/>
      <c r="B135" s="4" t="s">
        <v>138</v>
      </c>
      <c r="C135" s="4">
        <v>12605032</v>
      </c>
      <c r="D135" s="4" t="s">
        <v>311</v>
      </c>
      <c r="I135" s="3"/>
      <c r="J135" s="4" t="s">
        <v>138</v>
      </c>
      <c r="K135" s="4">
        <v>11845000</v>
      </c>
      <c r="L135" s="4" t="s">
        <v>311</v>
      </c>
      <c r="N135">
        <f t="shared" si="4"/>
        <v>-7.9024545454545452</v>
      </c>
      <c r="O135">
        <f t="shared" si="5"/>
        <v>-15.692818181818183</v>
      </c>
    </row>
    <row r="136" spans="1:15" ht="30.75" thickBot="1">
      <c r="A136" s="3"/>
      <c r="B136" s="4" t="s">
        <v>139</v>
      </c>
      <c r="C136" s="4">
        <v>12689647</v>
      </c>
      <c r="D136" s="4" t="s">
        <v>311</v>
      </c>
      <c r="I136" s="3"/>
      <c r="J136" s="4" t="s">
        <v>139</v>
      </c>
      <c r="K136" s="4">
        <v>11833000</v>
      </c>
      <c r="L136" s="4" t="s">
        <v>311</v>
      </c>
      <c r="N136">
        <f t="shared" si="4"/>
        <v>-7.0512499999999996</v>
      </c>
      <c r="O136">
        <f t="shared" si="5"/>
        <v>0.8512045454545456</v>
      </c>
    </row>
    <row r="137" spans="1:15" ht="30.75" thickBot="1">
      <c r="A137" s="3"/>
      <c r="B137" s="4" t="s">
        <v>140</v>
      </c>
      <c r="C137" s="4">
        <v>12776728</v>
      </c>
      <c r="D137" s="4" t="s">
        <v>311</v>
      </c>
      <c r="I137" s="3"/>
      <c r="J137" s="4" t="s">
        <v>140</v>
      </c>
      <c r="K137" s="4">
        <v>11822000</v>
      </c>
      <c r="L137" s="4" t="s">
        <v>311</v>
      </c>
      <c r="N137">
        <f t="shared" si="4"/>
        <v>-7.9164545454545454</v>
      </c>
      <c r="O137">
        <f t="shared" si="5"/>
        <v>-0.86520454545454584</v>
      </c>
    </row>
    <row r="138" spans="1:15" ht="30.75" thickBot="1">
      <c r="A138" s="3"/>
      <c r="B138" s="4" t="s">
        <v>141</v>
      </c>
      <c r="C138" s="4">
        <v>12862422</v>
      </c>
      <c r="D138" s="4" t="s">
        <v>311</v>
      </c>
      <c r="I138" s="3"/>
      <c r="J138" s="4" t="s">
        <v>141</v>
      </c>
      <c r="K138" s="4">
        <v>11810000</v>
      </c>
      <c r="L138" s="4" t="s">
        <v>311</v>
      </c>
      <c r="N138">
        <f t="shared" si="4"/>
        <v>-7.1411666666666669</v>
      </c>
      <c r="O138">
        <f t="shared" si="5"/>
        <v>0.77528787878787853</v>
      </c>
    </row>
    <row r="139" spans="1:15" ht="30.75" thickBot="1">
      <c r="A139" s="3"/>
      <c r="B139" s="4" t="s">
        <v>142</v>
      </c>
      <c r="C139" s="4">
        <v>12949349</v>
      </c>
      <c r="D139" s="4" t="s">
        <v>311</v>
      </c>
      <c r="I139" s="3"/>
      <c r="J139" s="4" t="s">
        <v>142</v>
      </c>
      <c r="K139" s="4">
        <v>11799000</v>
      </c>
      <c r="L139" s="4" t="s">
        <v>311</v>
      </c>
      <c r="N139">
        <f t="shared" si="4"/>
        <v>-7.9024545454545452</v>
      </c>
      <c r="O139">
        <f t="shared" si="5"/>
        <v>-0.76128787878787829</v>
      </c>
    </row>
    <row r="140" spans="1:15" ht="30.75" thickBot="1">
      <c r="A140" s="3"/>
      <c r="B140" s="4" t="s">
        <v>143</v>
      </c>
      <c r="C140" s="4">
        <v>13033964</v>
      </c>
      <c r="D140" s="4" t="s">
        <v>311</v>
      </c>
      <c r="I140" s="3"/>
      <c r="J140" s="4" t="s">
        <v>143</v>
      </c>
      <c r="K140" s="4">
        <v>11787000</v>
      </c>
      <c r="L140" s="4" t="s">
        <v>311</v>
      </c>
      <c r="N140">
        <f t="shared" si="4"/>
        <v>-7.0512499999999996</v>
      </c>
      <c r="O140">
        <f t="shared" si="5"/>
        <v>0.8512045454545456</v>
      </c>
    </row>
    <row r="141" spans="1:15" ht="30.75" thickBot="1">
      <c r="A141" s="3"/>
      <c r="B141" s="4" t="s">
        <v>144</v>
      </c>
      <c r="C141" s="4">
        <v>13121045</v>
      </c>
      <c r="D141" s="4" t="s">
        <v>311</v>
      </c>
      <c r="I141" s="3"/>
      <c r="J141" s="4" t="s">
        <v>144</v>
      </c>
      <c r="K141" s="4">
        <v>11776000</v>
      </c>
      <c r="L141" s="4" t="s">
        <v>311</v>
      </c>
      <c r="N141">
        <f t="shared" si="4"/>
        <v>-7.9164545454545454</v>
      </c>
      <c r="O141">
        <f t="shared" si="5"/>
        <v>-0.86520454545454584</v>
      </c>
    </row>
    <row r="142" spans="1:15" ht="30.75" thickBot="1">
      <c r="A142" s="3"/>
      <c r="B142" s="4" t="s">
        <v>145</v>
      </c>
      <c r="C142" s="4">
        <v>13206739</v>
      </c>
      <c r="D142" s="4" t="s">
        <v>311</v>
      </c>
      <c r="I142" s="3"/>
      <c r="J142" s="4" t="s">
        <v>145</v>
      </c>
      <c r="K142" s="4">
        <v>11764000</v>
      </c>
      <c r="L142" s="4" t="s">
        <v>311</v>
      </c>
      <c r="N142">
        <f t="shared" si="4"/>
        <v>-7.1411666666666669</v>
      </c>
      <c r="O142">
        <f t="shared" si="5"/>
        <v>0.77528787878787853</v>
      </c>
    </row>
    <row r="143" spans="1:15" ht="30.75" thickBot="1">
      <c r="A143" s="3"/>
      <c r="B143" s="4" t="s">
        <v>146</v>
      </c>
      <c r="C143" s="4">
        <v>13378281</v>
      </c>
      <c r="D143" s="4" t="s">
        <v>311</v>
      </c>
      <c r="I143" s="3"/>
      <c r="J143" s="4" t="s">
        <v>146</v>
      </c>
      <c r="K143" s="4">
        <v>11741000</v>
      </c>
      <c r="L143" s="4" t="s">
        <v>311</v>
      </c>
      <c r="N143">
        <f t="shared" si="4"/>
        <v>-7.4583478260869569</v>
      </c>
      <c r="O143">
        <f t="shared" si="5"/>
        <v>-0.31718115942029002</v>
      </c>
    </row>
    <row r="144" spans="1:15" ht="30.75" thickBot="1">
      <c r="A144" s="3"/>
      <c r="B144" s="4" t="s">
        <v>147</v>
      </c>
      <c r="C144" s="4">
        <v>13465362</v>
      </c>
      <c r="D144" s="4" t="s">
        <v>311</v>
      </c>
      <c r="I144" s="3"/>
      <c r="J144" s="4" t="s">
        <v>147</v>
      </c>
      <c r="K144" s="4">
        <v>11730000</v>
      </c>
      <c r="L144" s="4" t="s">
        <v>311</v>
      </c>
      <c r="N144">
        <f t="shared" si="4"/>
        <v>-7.9164545454545454</v>
      </c>
      <c r="O144">
        <f t="shared" si="5"/>
        <v>-0.45810671936758851</v>
      </c>
    </row>
    <row r="145" spans="1:15" ht="30.75" thickBot="1">
      <c r="A145" s="3"/>
      <c r="B145" s="4" t="s">
        <v>148</v>
      </c>
      <c r="C145" s="4">
        <v>13551056</v>
      </c>
      <c r="D145" s="4" t="s">
        <v>311</v>
      </c>
      <c r="I145" s="3"/>
      <c r="J145" s="4" t="s">
        <v>148</v>
      </c>
      <c r="K145" s="4">
        <v>11718000</v>
      </c>
      <c r="L145" s="4" t="s">
        <v>311</v>
      </c>
      <c r="N145">
        <f t="shared" si="4"/>
        <v>-7.1411666666666669</v>
      </c>
      <c r="O145">
        <f t="shared" si="5"/>
        <v>0.77528787878787853</v>
      </c>
    </row>
    <row r="146" spans="1:15" ht="30.75" thickBot="1">
      <c r="A146" s="3"/>
      <c r="B146" s="4" t="s">
        <v>149</v>
      </c>
      <c r="C146" s="4">
        <v>13637983</v>
      </c>
      <c r="D146" s="4" t="s">
        <v>311</v>
      </c>
      <c r="I146" s="3"/>
      <c r="J146" s="4" t="s">
        <v>149</v>
      </c>
      <c r="K146" s="4">
        <v>11707000</v>
      </c>
      <c r="L146" s="4" t="s">
        <v>311</v>
      </c>
      <c r="N146">
        <f t="shared" si="4"/>
        <v>-7.9024545454545452</v>
      </c>
      <c r="O146">
        <f t="shared" si="5"/>
        <v>-0.76128787878787829</v>
      </c>
    </row>
    <row r="147" spans="1:15" ht="30.75" thickBot="1">
      <c r="A147" s="3"/>
      <c r="B147" s="4" t="s">
        <v>150</v>
      </c>
      <c r="C147" s="4">
        <v>13722598</v>
      </c>
      <c r="D147" s="4" t="s">
        <v>311</v>
      </c>
      <c r="I147" s="3"/>
      <c r="J147" s="4" t="s">
        <v>150</v>
      </c>
      <c r="K147" s="4">
        <v>11695000</v>
      </c>
      <c r="L147" s="4" t="s">
        <v>311</v>
      </c>
      <c r="N147">
        <f t="shared" si="4"/>
        <v>-7.0512499999999996</v>
      </c>
      <c r="O147">
        <f t="shared" si="5"/>
        <v>0.8512045454545456</v>
      </c>
    </row>
    <row r="148" spans="1:15" ht="30.75" thickBot="1">
      <c r="A148" s="3"/>
      <c r="B148" s="4" t="s">
        <v>151</v>
      </c>
      <c r="C148" s="4">
        <v>13809679</v>
      </c>
      <c r="D148" s="4" t="s">
        <v>311</v>
      </c>
      <c r="I148" s="3"/>
      <c r="J148" s="4" t="s">
        <v>151</v>
      </c>
      <c r="K148" s="4">
        <v>11684000</v>
      </c>
      <c r="L148" s="4" t="s">
        <v>311</v>
      </c>
      <c r="N148">
        <f t="shared" si="4"/>
        <v>-7.9164545454545454</v>
      </c>
      <c r="O148">
        <f t="shared" si="5"/>
        <v>-0.86520454545454584</v>
      </c>
    </row>
    <row r="149" spans="1:15" ht="30.75" thickBot="1">
      <c r="A149" s="3"/>
      <c r="B149" s="4" t="s">
        <v>152</v>
      </c>
      <c r="C149" s="4">
        <v>13895373</v>
      </c>
      <c r="D149" s="4" t="s">
        <v>311</v>
      </c>
      <c r="I149" s="3"/>
      <c r="J149" s="4" t="s">
        <v>152</v>
      </c>
      <c r="K149" s="4">
        <v>11672000</v>
      </c>
      <c r="L149" s="4" t="s">
        <v>311</v>
      </c>
      <c r="N149">
        <f t="shared" si="4"/>
        <v>-7.1411666666666669</v>
      </c>
      <c r="O149">
        <f t="shared" si="5"/>
        <v>0.77528787878787853</v>
      </c>
    </row>
    <row r="150" spans="1:15" ht="30.75" thickBot="1">
      <c r="A150" s="3"/>
      <c r="B150" s="4" t="s">
        <v>153</v>
      </c>
      <c r="C150" s="4">
        <v>13982300</v>
      </c>
      <c r="D150" s="4" t="s">
        <v>311</v>
      </c>
      <c r="I150" s="3"/>
      <c r="J150" s="4" t="s">
        <v>153</v>
      </c>
      <c r="K150" s="4">
        <v>11661000</v>
      </c>
      <c r="L150" s="4" t="s">
        <v>311</v>
      </c>
      <c r="N150">
        <f t="shared" si="4"/>
        <v>-7.9024545454545452</v>
      </c>
      <c r="O150">
        <f t="shared" si="5"/>
        <v>-0.76128787878787829</v>
      </c>
    </row>
    <row r="151" spans="1:15" ht="30.75" thickBot="1">
      <c r="A151" s="3"/>
      <c r="B151" s="4" t="s">
        <v>154</v>
      </c>
      <c r="C151" s="4">
        <v>14066915</v>
      </c>
      <c r="D151" s="4" t="s">
        <v>311</v>
      </c>
      <c r="I151" s="3"/>
      <c r="J151" s="4" t="s">
        <v>154</v>
      </c>
      <c r="K151" s="4">
        <v>11650000</v>
      </c>
      <c r="L151" s="4" t="s">
        <v>311</v>
      </c>
      <c r="N151">
        <f t="shared" si="4"/>
        <v>-7.6922727272727274</v>
      </c>
      <c r="O151">
        <f t="shared" si="5"/>
        <v>0.2101818181818178</v>
      </c>
    </row>
    <row r="152" spans="1:15" ht="30.75" thickBot="1">
      <c r="A152" s="3"/>
      <c r="B152" s="4" t="s">
        <v>155</v>
      </c>
      <c r="C152" s="4">
        <v>14153996</v>
      </c>
      <c r="D152" s="4" t="s">
        <v>311</v>
      </c>
      <c r="I152" s="3"/>
      <c r="J152" s="4" t="s">
        <v>155</v>
      </c>
      <c r="K152" s="4">
        <v>11661000</v>
      </c>
      <c r="L152" s="4" t="s">
        <v>311</v>
      </c>
      <c r="N152">
        <f t="shared" si="4"/>
        <v>7.9164545454545454</v>
      </c>
      <c r="O152">
        <f t="shared" si="5"/>
        <v>15.608727272727272</v>
      </c>
    </row>
    <row r="153" spans="1:15" ht="30.75" thickBot="1">
      <c r="A153" s="3"/>
      <c r="B153" s="4" t="s">
        <v>156</v>
      </c>
      <c r="C153" s="4">
        <v>14239690</v>
      </c>
      <c r="D153" s="4" t="s">
        <v>311</v>
      </c>
      <c r="I153" s="3"/>
      <c r="J153" s="4" t="s">
        <v>156</v>
      </c>
      <c r="K153" s="4">
        <v>11672000</v>
      </c>
      <c r="L153" s="4" t="s">
        <v>311</v>
      </c>
      <c r="N153">
        <f t="shared" si="4"/>
        <v>7.7903636363636366</v>
      </c>
      <c r="O153">
        <f t="shared" si="5"/>
        <v>-0.12609090909090881</v>
      </c>
    </row>
    <row r="154" spans="1:15" ht="30.75" thickBot="1">
      <c r="A154" s="3"/>
      <c r="B154" s="4" t="s">
        <v>157</v>
      </c>
      <c r="C154" s="4">
        <v>14326617</v>
      </c>
      <c r="D154" s="4" t="s">
        <v>311</v>
      </c>
      <c r="I154" s="3"/>
      <c r="J154" s="4" t="s">
        <v>157</v>
      </c>
      <c r="K154" s="4">
        <v>11684000</v>
      </c>
      <c r="L154" s="4" t="s">
        <v>311</v>
      </c>
      <c r="N154">
        <f t="shared" si="4"/>
        <v>7.2439166666666663</v>
      </c>
      <c r="O154">
        <f t="shared" si="5"/>
        <v>-0.54644696969697026</v>
      </c>
    </row>
    <row r="155" spans="1:15" ht="30.75" thickBot="1">
      <c r="A155" s="3"/>
      <c r="B155" s="4" t="s">
        <v>158</v>
      </c>
      <c r="C155" s="4">
        <v>14411232</v>
      </c>
      <c r="D155" s="4" t="s">
        <v>311</v>
      </c>
      <c r="I155" s="3"/>
      <c r="J155" s="4" t="s">
        <v>158</v>
      </c>
      <c r="K155" s="4">
        <v>11695000</v>
      </c>
      <c r="L155" s="4" t="s">
        <v>311</v>
      </c>
      <c r="N155">
        <f t="shared" si="4"/>
        <v>7.6922727272727274</v>
      </c>
      <c r="O155">
        <f t="shared" si="5"/>
        <v>0.44835606060606104</v>
      </c>
    </row>
    <row r="156" spans="1:15" ht="30.75" thickBot="1">
      <c r="A156" s="3"/>
      <c r="B156" s="4" t="s">
        <v>159</v>
      </c>
      <c r="C156" s="4">
        <v>14498313</v>
      </c>
      <c r="D156" s="4" t="s">
        <v>311</v>
      </c>
      <c r="I156" s="3"/>
      <c r="J156" s="4" t="s">
        <v>159</v>
      </c>
      <c r="K156" s="4">
        <v>11707000</v>
      </c>
      <c r="L156" s="4" t="s">
        <v>311</v>
      </c>
      <c r="N156">
        <f t="shared" si="4"/>
        <v>7.2567500000000003</v>
      </c>
      <c r="O156">
        <f t="shared" si="5"/>
        <v>-0.43552272727272712</v>
      </c>
    </row>
    <row r="157" spans="1:15" ht="30.75" thickBot="1">
      <c r="A157" s="3"/>
      <c r="B157" s="4" t="s">
        <v>160</v>
      </c>
      <c r="C157" s="4">
        <v>14584007</v>
      </c>
      <c r="D157" s="4" t="s">
        <v>311</v>
      </c>
      <c r="I157" s="3"/>
      <c r="J157" s="4" t="s">
        <v>160</v>
      </c>
      <c r="K157" s="4">
        <v>11718000</v>
      </c>
      <c r="L157" s="4" t="s">
        <v>311</v>
      </c>
      <c r="N157">
        <f t="shared" si="4"/>
        <v>7.7903636363636366</v>
      </c>
      <c r="O157">
        <f t="shared" si="5"/>
        <v>0.53361363636363635</v>
      </c>
    </row>
    <row r="158" spans="1:15" ht="30.75" thickBot="1">
      <c r="A158" s="3"/>
      <c r="B158" s="4" t="s">
        <v>161</v>
      </c>
      <c r="C158" s="4">
        <v>14670934</v>
      </c>
      <c r="D158" s="4" t="s">
        <v>311</v>
      </c>
      <c r="I158" s="3"/>
      <c r="J158" s="4" t="s">
        <v>161</v>
      </c>
      <c r="K158" s="4">
        <v>11730000</v>
      </c>
      <c r="L158" s="4" t="s">
        <v>311</v>
      </c>
      <c r="N158">
        <f t="shared" si="4"/>
        <v>7.2439166666666663</v>
      </c>
      <c r="O158">
        <f t="shared" si="5"/>
        <v>-0.54644696969697026</v>
      </c>
    </row>
    <row r="159" spans="1:15" ht="30.75" thickBot="1">
      <c r="A159" s="3"/>
      <c r="B159" s="4" t="s">
        <v>162</v>
      </c>
      <c r="C159" s="4">
        <v>14755549</v>
      </c>
      <c r="D159" s="4" t="s">
        <v>311</v>
      </c>
      <c r="I159" s="3"/>
      <c r="J159" s="4" t="s">
        <v>162</v>
      </c>
      <c r="K159" s="4">
        <v>11741000</v>
      </c>
      <c r="L159" s="4" t="s">
        <v>311</v>
      </c>
      <c r="N159">
        <f t="shared" si="4"/>
        <v>7.6922727272727274</v>
      </c>
      <c r="O159">
        <f t="shared" si="5"/>
        <v>0.44835606060606104</v>
      </c>
    </row>
    <row r="160" spans="1:15" ht="30.75" thickBot="1">
      <c r="A160" s="3"/>
      <c r="B160" s="4" t="s">
        <v>163</v>
      </c>
      <c r="C160" s="4">
        <v>14842630</v>
      </c>
      <c r="D160" s="4" t="s">
        <v>311</v>
      </c>
      <c r="I160" s="3"/>
      <c r="J160" s="4" t="s">
        <v>163</v>
      </c>
      <c r="K160" s="4">
        <v>11753000</v>
      </c>
      <c r="L160" s="4" t="s">
        <v>311</v>
      </c>
      <c r="N160">
        <f t="shared" si="4"/>
        <v>7.2567500000000003</v>
      </c>
      <c r="O160">
        <f t="shared" si="5"/>
        <v>-0.43552272727272712</v>
      </c>
    </row>
    <row r="161" spans="1:15" ht="30.75" thickBot="1">
      <c r="A161" s="3"/>
      <c r="B161" s="4" t="s">
        <v>164</v>
      </c>
      <c r="C161" s="4">
        <v>14928324</v>
      </c>
      <c r="D161" s="4" t="s">
        <v>311</v>
      </c>
      <c r="I161" s="3"/>
      <c r="J161" s="4" t="s">
        <v>164</v>
      </c>
      <c r="K161" s="4">
        <v>11764000</v>
      </c>
      <c r="L161" s="4" t="s">
        <v>311</v>
      </c>
      <c r="N161">
        <f t="shared" si="4"/>
        <v>7.7903636363636366</v>
      </c>
      <c r="O161">
        <f t="shared" si="5"/>
        <v>0.53361363636363635</v>
      </c>
    </row>
    <row r="162" spans="1:15" ht="30.75" thickBot="1">
      <c r="A162" s="3"/>
      <c r="B162" s="4" t="s">
        <v>165</v>
      </c>
      <c r="C162" s="4">
        <v>15015251</v>
      </c>
      <c r="D162" s="4" t="s">
        <v>311</v>
      </c>
      <c r="I162" s="3"/>
      <c r="J162" s="4" t="s">
        <v>165</v>
      </c>
      <c r="K162" s="4">
        <v>11776000</v>
      </c>
      <c r="L162" s="4" t="s">
        <v>311</v>
      </c>
      <c r="N162">
        <f t="shared" si="4"/>
        <v>7.2439166666666663</v>
      </c>
      <c r="O162">
        <f t="shared" si="5"/>
        <v>-0.54644696969697026</v>
      </c>
    </row>
    <row r="163" spans="1:15" ht="30.75" thickBot="1">
      <c r="A163" s="3"/>
      <c r="B163" s="4" t="s">
        <v>166</v>
      </c>
      <c r="C163" s="4">
        <v>15099866</v>
      </c>
      <c r="D163" s="4" t="s">
        <v>311</v>
      </c>
      <c r="I163" s="3"/>
      <c r="J163" s="4" t="s">
        <v>166</v>
      </c>
      <c r="K163" s="4">
        <v>11787000</v>
      </c>
      <c r="L163" s="4" t="s">
        <v>311</v>
      </c>
      <c r="N163">
        <f t="shared" si="4"/>
        <v>7.6922727272727274</v>
      </c>
      <c r="O163">
        <f t="shared" si="5"/>
        <v>0.44835606060606104</v>
      </c>
    </row>
    <row r="164" spans="1:15" ht="30.75" thickBot="1">
      <c r="A164" s="3"/>
      <c r="B164" s="4" t="s">
        <v>167</v>
      </c>
      <c r="C164" s="4">
        <v>15186947</v>
      </c>
      <c r="D164" s="4" t="s">
        <v>311</v>
      </c>
      <c r="I164" s="3"/>
      <c r="J164" s="4" t="s">
        <v>167</v>
      </c>
      <c r="K164" s="4">
        <v>11799000</v>
      </c>
      <c r="L164" s="4" t="s">
        <v>311</v>
      </c>
      <c r="N164">
        <f t="shared" si="4"/>
        <v>7.2567500000000003</v>
      </c>
      <c r="O164">
        <f t="shared" si="5"/>
        <v>-0.43552272727272712</v>
      </c>
    </row>
    <row r="165" spans="1:15" ht="30.75" thickBot="1">
      <c r="A165" s="3"/>
      <c r="B165" s="4" t="s">
        <v>168</v>
      </c>
      <c r="C165" s="4">
        <v>15359568</v>
      </c>
      <c r="D165" s="4" t="s">
        <v>311</v>
      </c>
      <c r="I165" s="3"/>
      <c r="J165" s="4" t="s">
        <v>168</v>
      </c>
      <c r="K165" s="4">
        <v>11822000</v>
      </c>
      <c r="L165" s="4" t="s">
        <v>311</v>
      </c>
      <c r="N165">
        <f t="shared" si="4"/>
        <v>7.505260869565217</v>
      </c>
      <c r="O165">
        <f t="shared" si="5"/>
        <v>0.24851086956521673</v>
      </c>
    </row>
    <row r="166" spans="1:15" ht="30.75" thickBot="1">
      <c r="A166" s="3"/>
      <c r="B166" s="4" t="s">
        <v>169</v>
      </c>
      <c r="C166" s="4">
        <v>15444183</v>
      </c>
      <c r="D166" s="4" t="s">
        <v>311</v>
      </c>
      <c r="I166" s="3"/>
      <c r="J166" s="4" t="s">
        <v>169</v>
      </c>
      <c r="K166" s="4">
        <v>11833000</v>
      </c>
      <c r="L166" s="4" t="s">
        <v>311</v>
      </c>
      <c r="N166">
        <f t="shared" si="4"/>
        <v>7.6922727272727274</v>
      </c>
      <c r="O166">
        <f t="shared" si="5"/>
        <v>0.18701185770751039</v>
      </c>
    </row>
    <row r="167" spans="1:15" ht="30.75" thickBot="1">
      <c r="A167" s="3"/>
      <c r="B167" s="4" t="s">
        <v>170</v>
      </c>
      <c r="C167" s="4">
        <v>15531264</v>
      </c>
      <c r="D167" s="4" t="s">
        <v>311</v>
      </c>
      <c r="I167" s="3"/>
      <c r="J167" s="4" t="s">
        <v>170</v>
      </c>
      <c r="K167" s="4">
        <v>11845000</v>
      </c>
      <c r="L167" s="4" t="s">
        <v>311</v>
      </c>
      <c r="N167">
        <f t="shared" si="4"/>
        <v>7.2567500000000003</v>
      </c>
      <c r="O167">
        <f t="shared" si="5"/>
        <v>-0.43552272727272712</v>
      </c>
    </row>
    <row r="168" spans="1:15" ht="30.75" thickBot="1">
      <c r="A168" s="3"/>
      <c r="B168" s="4" t="s">
        <v>171</v>
      </c>
      <c r="C168" s="4">
        <v>15616958</v>
      </c>
      <c r="D168" s="4" t="s">
        <v>311</v>
      </c>
      <c r="I168" s="3"/>
      <c r="J168" s="4" t="s">
        <v>171</v>
      </c>
      <c r="K168" s="4">
        <v>11856000</v>
      </c>
      <c r="L168" s="4" t="s">
        <v>311</v>
      </c>
      <c r="N168">
        <f t="shared" si="4"/>
        <v>7.7903636363636366</v>
      </c>
      <c r="O168">
        <f t="shared" si="5"/>
        <v>0.53361363636363635</v>
      </c>
    </row>
    <row r="169" spans="1:15" ht="30.75" thickBot="1">
      <c r="A169" s="3"/>
      <c r="B169" s="4" t="s">
        <v>172</v>
      </c>
      <c r="C169" s="4">
        <v>15703885</v>
      </c>
      <c r="D169" s="4" t="s">
        <v>311</v>
      </c>
      <c r="I169" s="3"/>
      <c r="J169" s="4" t="s">
        <v>172</v>
      </c>
      <c r="K169" s="4">
        <v>11845000</v>
      </c>
      <c r="L169" s="4" t="s">
        <v>311</v>
      </c>
      <c r="N169">
        <f t="shared" si="4"/>
        <v>-7.9024545454545452</v>
      </c>
      <c r="O169">
        <f t="shared" si="5"/>
        <v>-15.692818181818183</v>
      </c>
    </row>
    <row r="170" spans="1:15" ht="30.75" thickBot="1">
      <c r="A170" s="3"/>
      <c r="B170" s="4" t="s">
        <v>173</v>
      </c>
      <c r="C170" s="4">
        <v>15788500</v>
      </c>
      <c r="D170" s="4" t="s">
        <v>311</v>
      </c>
      <c r="I170" s="3"/>
      <c r="J170" s="4" t="s">
        <v>173</v>
      </c>
      <c r="K170" s="4">
        <v>11833000</v>
      </c>
      <c r="L170" s="4" t="s">
        <v>311</v>
      </c>
      <c r="N170">
        <f t="shared" si="4"/>
        <v>-7.0512499999999996</v>
      </c>
      <c r="O170">
        <f t="shared" si="5"/>
        <v>0.8512045454545456</v>
      </c>
    </row>
    <row r="171" spans="1:15" ht="30.75" thickBot="1">
      <c r="A171" s="3"/>
      <c r="B171" s="4" t="s">
        <v>174</v>
      </c>
      <c r="C171" s="4">
        <v>15961275</v>
      </c>
      <c r="D171" s="4" t="s">
        <v>311</v>
      </c>
      <c r="I171" s="3"/>
      <c r="J171" s="4" t="s">
        <v>174</v>
      </c>
      <c r="K171" s="4">
        <v>11810000</v>
      </c>
      <c r="L171" s="4" t="s">
        <v>311</v>
      </c>
      <c r="N171">
        <f t="shared" si="4"/>
        <v>-7.5119565217391306</v>
      </c>
      <c r="O171">
        <f t="shared" si="5"/>
        <v>-0.46070652173913107</v>
      </c>
    </row>
    <row r="172" spans="1:15" ht="30.75" thickBot="1">
      <c r="A172" s="3"/>
      <c r="B172" s="4" t="s">
        <v>175</v>
      </c>
      <c r="C172" s="4">
        <v>16048202</v>
      </c>
      <c r="D172" s="4" t="s">
        <v>311</v>
      </c>
      <c r="I172" s="3"/>
      <c r="J172" s="4" t="s">
        <v>175</v>
      </c>
      <c r="K172" s="4">
        <v>11799000</v>
      </c>
      <c r="L172" s="4" t="s">
        <v>311</v>
      </c>
      <c r="N172">
        <f t="shared" si="4"/>
        <v>-7.9024545454545452</v>
      </c>
      <c r="O172">
        <f t="shared" si="5"/>
        <v>-0.39049802371541453</v>
      </c>
    </row>
    <row r="173" spans="1:15" ht="30.75" thickBot="1">
      <c r="A173" s="3"/>
      <c r="B173" s="4" t="s">
        <v>176</v>
      </c>
      <c r="C173" s="4">
        <v>16132817</v>
      </c>
      <c r="D173" s="4" t="s">
        <v>311</v>
      </c>
      <c r="I173" s="3"/>
      <c r="J173" s="4" t="s">
        <v>176</v>
      </c>
      <c r="K173" s="4">
        <v>11787000</v>
      </c>
      <c r="L173" s="4" t="s">
        <v>311</v>
      </c>
      <c r="N173">
        <f t="shared" si="4"/>
        <v>-7.0512499999999996</v>
      </c>
      <c r="O173">
        <f t="shared" si="5"/>
        <v>0.8512045454545456</v>
      </c>
    </row>
    <row r="174" spans="1:15" ht="30.75" thickBot="1">
      <c r="A174" s="3"/>
      <c r="B174" s="4" t="s">
        <v>177</v>
      </c>
      <c r="C174" s="4">
        <v>16219898</v>
      </c>
      <c r="D174" s="4" t="s">
        <v>311</v>
      </c>
      <c r="I174" s="3"/>
      <c r="J174" s="4" t="s">
        <v>177</v>
      </c>
      <c r="K174" s="4">
        <v>11776000</v>
      </c>
      <c r="L174" s="4" t="s">
        <v>311</v>
      </c>
      <c r="N174">
        <f t="shared" si="4"/>
        <v>-7.9164545454545454</v>
      </c>
      <c r="O174">
        <f t="shared" si="5"/>
        <v>-0.86520454545454584</v>
      </c>
    </row>
    <row r="175" spans="1:15" ht="30.75" thickBot="1">
      <c r="A175" s="3"/>
      <c r="B175" s="4" t="s">
        <v>178</v>
      </c>
      <c r="C175" s="4">
        <v>16305592</v>
      </c>
      <c r="D175" s="4" t="s">
        <v>311</v>
      </c>
      <c r="I175" s="3"/>
      <c r="J175" s="4" t="s">
        <v>178</v>
      </c>
      <c r="K175" s="4">
        <v>11764000</v>
      </c>
      <c r="L175" s="4" t="s">
        <v>311</v>
      </c>
      <c r="N175">
        <f t="shared" si="4"/>
        <v>-7.1411666666666669</v>
      </c>
      <c r="O175">
        <f t="shared" si="5"/>
        <v>0.77528787878787853</v>
      </c>
    </row>
    <row r="176" spans="1:15" ht="30.75" thickBot="1">
      <c r="A176" s="3"/>
      <c r="B176" s="4" t="s">
        <v>179</v>
      </c>
      <c r="C176" s="4">
        <v>16392519</v>
      </c>
      <c r="D176" s="4" t="s">
        <v>311</v>
      </c>
      <c r="I176" s="3"/>
      <c r="J176" s="4" t="s">
        <v>179</v>
      </c>
      <c r="K176" s="4">
        <v>11753000</v>
      </c>
      <c r="L176" s="4" t="s">
        <v>311</v>
      </c>
      <c r="N176">
        <f t="shared" si="4"/>
        <v>-7.9024545454545452</v>
      </c>
      <c r="O176">
        <f t="shared" si="5"/>
        <v>-0.76128787878787829</v>
      </c>
    </row>
    <row r="177" spans="1:15" ht="30.75" thickBot="1">
      <c r="A177" s="3"/>
      <c r="B177" s="4" t="s">
        <v>180</v>
      </c>
      <c r="C177" s="4">
        <v>16477134</v>
      </c>
      <c r="D177" s="4" t="s">
        <v>311</v>
      </c>
      <c r="I177" s="3"/>
      <c r="J177" s="4" t="s">
        <v>180</v>
      </c>
      <c r="K177" s="4">
        <v>11741000</v>
      </c>
      <c r="L177" s="4" t="s">
        <v>311</v>
      </c>
      <c r="N177">
        <f t="shared" si="4"/>
        <v>-7.0512499999999996</v>
      </c>
      <c r="O177">
        <f t="shared" si="5"/>
        <v>0.8512045454545456</v>
      </c>
    </row>
    <row r="178" spans="1:15" ht="30.75" thickBot="1">
      <c r="A178" s="3"/>
      <c r="B178" s="4" t="s">
        <v>181</v>
      </c>
      <c r="C178" s="4">
        <v>16564215</v>
      </c>
      <c r="D178" s="4" t="s">
        <v>311</v>
      </c>
      <c r="I178" s="3"/>
      <c r="J178" s="4" t="s">
        <v>181</v>
      </c>
      <c r="K178" s="4">
        <v>11730000</v>
      </c>
      <c r="L178" s="4" t="s">
        <v>311</v>
      </c>
      <c r="N178">
        <f t="shared" si="4"/>
        <v>-7.9164545454545454</v>
      </c>
      <c r="O178">
        <f t="shared" si="5"/>
        <v>-0.86520454545454584</v>
      </c>
    </row>
    <row r="179" spans="1:15" ht="30.75" thickBot="1">
      <c r="A179" s="3"/>
      <c r="B179" s="4" t="s">
        <v>182</v>
      </c>
      <c r="C179" s="4">
        <v>16649909</v>
      </c>
      <c r="D179" s="4" t="s">
        <v>311</v>
      </c>
      <c r="I179" s="3"/>
      <c r="J179" s="4" t="s">
        <v>182</v>
      </c>
      <c r="K179" s="4">
        <v>11718000</v>
      </c>
      <c r="L179" s="4" t="s">
        <v>311</v>
      </c>
      <c r="N179">
        <f t="shared" si="4"/>
        <v>-7.1411666666666669</v>
      </c>
      <c r="O179">
        <f t="shared" si="5"/>
        <v>0.77528787878787853</v>
      </c>
    </row>
    <row r="180" spans="1:15" ht="30.75" thickBot="1">
      <c r="A180" s="3"/>
      <c r="B180" s="4" t="s">
        <v>183</v>
      </c>
      <c r="C180" s="4">
        <v>16736836</v>
      </c>
      <c r="D180" s="4" t="s">
        <v>311</v>
      </c>
      <c r="I180" s="3"/>
      <c r="J180" s="4" t="s">
        <v>183</v>
      </c>
      <c r="K180" s="4">
        <v>11707000</v>
      </c>
      <c r="L180" s="4" t="s">
        <v>311</v>
      </c>
      <c r="N180">
        <f t="shared" si="4"/>
        <v>-7.9024545454545452</v>
      </c>
      <c r="O180">
        <f t="shared" si="5"/>
        <v>-0.76128787878787829</v>
      </c>
    </row>
    <row r="181" spans="1:15" ht="30.75" thickBot="1">
      <c r="A181" s="3"/>
      <c r="B181" s="4" t="s">
        <v>184</v>
      </c>
      <c r="C181" s="4">
        <v>16821451</v>
      </c>
      <c r="D181" s="4" t="s">
        <v>311</v>
      </c>
      <c r="I181" s="3"/>
      <c r="J181" s="4" t="s">
        <v>184</v>
      </c>
      <c r="K181" s="4">
        <v>11695000</v>
      </c>
      <c r="L181" s="4" t="s">
        <v>311</v>
      </c>
      <c r="N181">
        <f t="shared" si="4"/>
        <v>-7.0512499999999996</v>
      </c>
      <c r="O181">
        <f t="shared" si="5"/>
        <v>0.8512045454545456</v>
      </c>
    </row>
    <row r="182" spans="1:15" ht="30.75" thickBot="1">
      <c r="A182" s="3"/>
      <c r="B182" s="4" t="s">
        <v>185</v>
      </c>
      <c r="C182" s="4">
        <v>16994226</v>
      </c>
      <c r="D182" s="4" t="s">
        <v>311</v>
      </c>
      <c r="I182" s="3"/>
      <c r="J182" s="4" t="s">
        <v>185</v>
      </c>
      <c r="K182" s="4">
        <v>11672000</v>
      </c>
      <c r="L182" s="4" t="s">
        <v>311</v>
      </c>
      <c r="N182">
        <f t="shared" si="4"/>
        <v>-7.5119565217391306</v>
      </c>
      <c r="O182">
        <f t="shared" si="5"/>
        <v>-0.46070652173913107</v>
      </c>
    </row>
    <row r="183" spans="1:15" ht="30.75" thickBot="1">
      <c r="A183" s="3"/>
      <c r="B183" s="4" t="s">
        <v>186</v>
      </c>
      <c r="C183" s="4">
        <v>17081153</v>
      </c>
      <c r="D183" s="4" t="s">
        <v>311</v>
      </c>
      <c r="I183" s="3"/>
      <c r="J183" s="4" t="s">
        <v>186</v>
      </c>
      <c r="K183" s="4">
        <v>11661000</v>
      </c>
      <c r="L183" s="4" t="s">
        <v>311</v>
      </c>
      <c r="N183">
        <f t="shared" si="4"/>
        <v>-7.9024545454545452</v>
      </c>
      <c r="O183">
        <f t="shared" si="5"/>
        <v>-0.39049802371541453</v>
      </c>
    </row>
    <row r="184" spans="1:15" ht="30.75" thickBot="1">
      <c r="A184" s="3"/>
      <c r="B184" s="4" t="s">
        <v>187</v>
      </c>
      <c r="C184" s="4">
        <v>17165768</v>
      </c>
      <c r="D184" s="4" t="s">
        <v>311</v>
      </c>
      <c r="I184" s="3"/>
      <c r="J184" s="4" t="s">
        <v>187</v>
      </c>
      <c r="K184" s="4">
        <v>11650000</v>
      </c>
      <c r="L184" s="4" t="s">
        <v>311</v>
      </c>
      <c r="N184">
        <f t="shared" si="4"/>
        <v>-7.6922727272727274</v>
      </c>
      <c r="O184">
        <f t="shared" si="5"/>
        <v>0.2101818181818178</v>
      </c>
    </row>
    <row r="185" spans="1:15" ht="30.75" thickBot="1">
      <c r="A185" s="3"/>
      <c r="B185" s="4" t="s">
        <v>188</v>
      </c>
      <c r="C185" s="4">
        <v>17252849</v>
      </c>
      <c r="D185" s="4" t="s">
        <v>311</v>
      </c>
      <c r="I185" s="3"/>
      <c r="J185" s="4" t="s">
        <v>188</v>
      </c>
      <c r="K185" s="4">
        <v>11661000</v>
      </c>
      <c r="L185" s="4" t="s">
        <v>311</v>
      </c>
      <c r="N185">
        <f t="shared" si="4"/>
        <v>7.9164545454545454</v>
      </c>
      <c r="O185">
        <f t="shared" si="5"/>
        <v>15.608727272727272</v>
      </c>
    </row>
    <row r="186" spans="1:15" ht="30.75" thickBot="1">
      <c r="A186" s="3"/>
      <c r="B186" s="4" t="s">
        <v>189</v>
      </c>
      <c r="C186" s="4">
        <v>17338543</v>
      </c>
      <c r="D186" s="4" t="s">
        <v>311</v>
      </c>
      <c r="I186" s="3"/>
      <c r="J186" s="4" t="s">
        <v>189</v>
      </c>
      <c r="K186" s="4">
        <v>11672000</v>
      </c>
      <c r="L186" s="4" t="s">
        <v>311</v>
      </c>
      <c r="N186">
        <f t="shared" si="4"/>
        <v>7.7903636363636366</v>
      </c>
      <c r="O186">
        <f t="shared" si="5"/>
        <v>-0.12609090909090881</v>
      </c>
    </row>
    <row r="187" spans="1:15" ht="30.75" thickBot="1">
      <c r="A187" s="3"/>
      <c r="B187" s="4" t="s">
        <v>190</v>
      </c>
      <c r="C187" s="4">
        <v>17425470</v>
      </c>
      <c r="D187" s="4" t="s">
        <v>311</v>
      </c>
      <c r="I187" s="3"/>
      <c r="J187" s="4" t="s">
        <v>190</v>
      </c>
      <c r="K187" s="4">
        <v>11684000</v>
      </c>
      <c r="L187" s="4" t="s">
        <v>311</v>
      </c>
      <c r="N187">
        <f t="shared" si="4"/>
        <v>7.2439166666666663</v>
      </c>
      <c r="O187">
        <f t="shared" si="5"/>
        <v>-0.54644696969697026</v>
      </c>
    </row>
    <row r="188" spans="1:15" ht="30.75" thickBot="1">
      <c r="A188" s="3"/>
      <c r="B188" s="4" t="s">
        <v>191</v>
      </c>
      <c r="C188" s="4">
        <v>17510085</v>
      </c>
      <c r="D188" s="4" t="s">
        <v>311</v>
      </c>
      <c r="I188" s="3"/>
      <c r="J188" s="4" t="s">
        <v>191</v>
      </c>
      <c r="K188" s="4">
        <v>11695000</v>
      </c>
      <c r="L188" s="4" t="s">
        <v>311</v>
      </c>
      <c r="N188">
        <f t="shared" si="4"/>
        <v>7.6922727272727274</v>
      </c>
      <c r="O188">
        <f t="shared" si="5"/>
        <v>0.44835606060606104</v>
      </c>
    </row>
    <row r="189" spans="1:15" ht="30.75" thickBot="1">
      <c r="A189" s="3"/>
      <c r="B189" s="4" t="s">
        <v>192</v>
      </c>
      <c r="C189" s="4">
        <v>17597166</v>
      </c>
      <c r="D189" s="4" t="s">
        <v>311</v>
      </c>
      <c r="I189" s="3"/>
      <c r="J189" s="4" t="s">
        <v>192</v>
      </c>
      <c r="K189" s="4">
        <v>11707000</v>
      </c>
      <c r="L189" s="4" t="s">
        <v>311</v>
      </c>
      <c r="N189">
        <f t="shared" si="4"/>
        <v>7.2567500000000003</v>
      </c>
      <c r="O189">
        <f t="shared" si="5"/>
        <v>-0.43552272727272712</v>
      </c>
    </row>
    <row r="190" spans="1:15" ht="30.75" thickBot="1">
      <c r="A190" s="3"/>
      <c r="B190" s="4" t="s">
        <v>193</v>
      </c>
      <c r="C190" s="4">
        <v>17682860</v>
      </c>
      <c r="D190" s="4" t="s">
        <v>311</v>
      </c>
      <c r="I190" s="3"/>
      <c r="J190" s="4" t="s">
        <v>193</v>
      </c>
      <c r="K190" s="4">
        <v>11718000</v>
      </c>
      <c r="L190" s="4" t="s">
        <v>311</v>
      </c>
      <c r="N190">
        <f t="shared" si="4"/>
        <v>7.7903636363636366</v>
      </c>
      <c r="O190">
        <f t="shared" si="5"/>
        <v>0.53361363636363635</v>
      </c>
    </row>
    <row r="191" spans="1:15" ht="30.75" thickBot="1">
      <c r="A191" s="3"/>
      <c r="B191" s="4" t="s">
        <v>194</v>
      </c>
      <c r="C191" s="4">
        <v>17854402</v>
      </c>
      <c r="D191" s="4" t="s">
        <v>311</v>
      </c>
      <c r="I191" s="3"/>
      <c r="J191" s="4" t="s">
        <v>194</v>
      </c>
      <c r="K191" s="4">
        <v>11741000</v>
      </c>
      <c r="L191" s="4" t="s">
        <v>311</v>
      </c>
      <c r="N191">
        <f t="shared" si="4"/>
        <v>7.4583478260869569</v>
      </c>
      <c r="O191">
        <f t="shared" si="5"/>
        <v>-0.3320158102766797</v>
      </c>
    </row>
    <row r="192" spans="1:15" ht="30.75" thickBot="1">
      <c r="A192" s="3"/>
      <c r="B192" s="4" t="s">
        <v>195</v>
      </c>
      <c r="C192" s="4">
        <v>17941483</v>
      </c>
      <c r="D192" s="4" t="s">
        <v>311</v>
      </c>
      <c r="I192" s="3"/>
      <c r="J192" s="4" t="s">
        <v>195</v>
      </c>
      <c r="K192" s="4">
        <v>11753000</v>
      </c>
      <c r="L192" s="4" t="s">
        <v>311</v>
      </c>
      <c r="N192">
        <f t="shared" si="4"/>
        <v>7.2567500000000003</v>
      </c>
      <c r="O192">
        <f t="shared" si="5"/>
        <v>-0.20159782608695664</v>
      </c>
    </row>
    <row r="193" spans="1:15" ht="30.75" thickBot="1">
      <c r="A193" s="3"/>
      <c r="B193" s="4" t="s">
        <v>196</v>
      </c>
      <c r="C193" s="4">
        <v>18114104</v>
      </c>
      <c r="D193" s="4" t="s">
        <v>311</v>
      </c>
      <c r="I193" s="3"/>
      <c r="J193" s="4" t="s">
        <v>196</v>
      </c>
      <c r="K193" s="4">
        <v>11776000</v>
      </c>
      <c r="L193" s="4" t="s">
        <v>311</v>
      </c>
      <c r="N193">
        <f t="shared" si="4"/>
        <v>7.505260869565217</v>
      </c>
      <c r="O193">
        <f t="shared" si="5"/>
        <v>0.24851086956521673</v>
      </c>
    </row>
    <row r="194" spans="1:15" ht="30.75" thickBot="1">
      <c r="A194" s="3"/>
      <c r="B194" s="4" t="s">
        <v>197</v>
      </c>
      <c r="C194" s="4">
        <v>18198719</v>
      </c>
      <c r="D194" s="4" t="s">
        <v>311</v>
      </c>
      <c r="I194" s="3"/>
      <c r="J194" s="4" t="s">
        <v>197</v>
      </c>
      <c r="K194" s="4">
        <v>11787000</v>
      </c>
      <c r="L194" s="4" t="s">
        <v>311</v>
      </c>
      <c r="N194">
        <f t="shared" si="4"/>
        <v>7.6922727272727274</v>
      </c>
      <c r="O194">
        <f t="shared" si="5"/>
        <v>0.18701185770751039</v>
      </c>
    </row>
    <row r="195" spans="1:15" ht="30.75" thickBot="1">
      <c r="A195" s="3"/>
      <c r="B195" s="4" t="s">
        <v>198</v>
      </c>
      <c r="C195" s="4">
        <v>18285800</v>
      </c>
      <c r="D195" s="4" t="s">
        <v>311</v>
      </c>
      <c r="I195" s="3"/>
      <c r="J195" s="4" t="s">
        <v>198</v>
      </c>
      <c r="K195" s="4">
        <v>11799000</v>
      </c>
      <c r="L195" s="4" t="s">
        <v>311</v>
      </c>
      <c r="N195">
        <f t="shared" si="4"/>
        <v>7.2567500000000003</v>
      </c>
      <c r="O195">
        <f t="shared" si="5"/>
        <v>-0.43552272727272712</v>
      </c>
    </row>
    <row r="196" spans="1:15" ht="30.75" thickBot="1">
      <c r="A196" s="3"/>
      <c r="B196" s="4" t="s">
        <v>199</v>
      </c>
      <c r="C196" s="4">
        <v>18371494</v>
      </c>
      <c r="D196" s="4" t="s">
        <v>311</v>
      </c>
      <c r="I196" s="3"/>
      <c r="J196" s="4" t="s">
        <v>199</v>
      </c>
      <c r="K196" s="4">
        <v>11810000</v>
      </c>
      <c r="L196" s="4" t="s">
        <v>311</v>
      </c>
      <c r="N196">
        <f t="shared" ref="N196:N257" si="6">(C196-C195)/(K196-K195)</f>
        <v>7.7903636363636366</v>
      </c>
      <c r="O196">
        <f t="shared" si="5"/>
        <v>0.53361363636363635</v>
      </c>
    </row>
    <row r="197" spans="1:15" ht="30.75" thickBot="1">
      <c r="A197" s="3"/>
      <c r="B197" s="4" t="s">
        <v>200</v>
      </c>
      <c r="C197" s="4">
        <v>18458421</v>
      </c>
      <c r="D197" s="4" t="s">
        <v>311</v>
      </c>
      <c r="I197" s="3"/>
      <c r="J197" s="4" t="s">
        <v>200</v>
      </c>
      <c r="K197" s="4">
        <v>11822000</v>
      </c>
      <c r="L197" s="4" t="s">
        <v>311</v>
      </c>
      <c r="N197">
        <f t="shared" si="6"/>
        <v>7.2439166666666663</v>
      </c>
      <c r="O197">
        <f t="shared" ref="O197:O257" si="7">N197-N196</f>
        <v>-0.54644696969697026</v>
      </c>
    </row>
    <row r="198" spans="1:15" ht="30.75" thickBot="1">
      <c r="A198" s="3"/>
      <c r="B198" s="4" t="s">
        <v>201</v>
      </c>
      <c r="C198" s="4">
        <v>18543036</v>
      </c>
      <c r="D198" s="4" t="s">
        <v>311</v>
      </c>
      <c r="I198" s="3"/>
      <c r="J198" s="4" t="s">
        <v>201</v>
      </c>
      <c r="K198" s="4">
        <v>11833000</v>
      </c>
      <c r="L198" s="4" t="s">
        <v>311</v>
      </c>
      <c r="N198">
        <f t="shared" si="6"/>
        <v>7.6922727272727274</v>
      </c>
      <c r="O198">
        <f t="shared" si="7"/>
        <v>0.44835606060606104</v>
      </c>
    </row>
    <row r="199" spans="1:15" ht="30.75" thickBot="1">
      <c r="A199" s="3"/>
      <c r="B199" s="4" t="s">
        <v>202</v>
      </c>
      <c r="C199" s="4">
        <v>18630117</v>
      </c>
      <c r="D199" s="4" t="s">
        <v>311</v>
      </c>
      <c r="I199" s="3"/>
      <c r="J199" s="4" t="s">
        <v>202</v>
      </c>
      <c r="K199" s="4">
        <v>11845000</v>
      </c>
      <c r="L199" s="4" t="s">
        <v>311</v>
      </c>
      <c r="N199">
        <f t="shared" si="6"/>
        <v>7.2567500000000003</v>
      </c>
      <c r="O199">
        <f t="shared" si="7"/>
        <v>-0.43552272727272712</v>
      </c>
    </row>
    <row r="200" spans="1:15" ht="30.75" thickBot="1">
      <c r="A200" s="3"/>
      <c r="B200" s="4" t="s">
        <v>203</v>
      </c>
      <c r="C200" s="4">
        <v>18715811</v>
      </c>
      <c r="D200" s="4" t="s">
        <v>311</v>
      </c>
      <c r="I200" s="3"/>
      <c r="J200" s="4" t="s">
        <v>203</v>
      </c>
      <c r="K200" s="4">
        <v>11856000</v>
      </c>
      <c r="L200" s="4" t="s">
        <v>311</v>
      </c>
      <c r="N200">
        <f t="shared" si="6"/>
        <v>7.7903636363636366</v>
      </c>
      <c r="O200">
        <f t="shared" si="7"/>
        <v>0.53361363636363635</v>
      </c>
    </row>
    <row r="201" spans="1:15" ht="30.75" thickBot="1">
      <c r="A201" s="3"/>
      <c r="B201" s="4" t="s">
        <v>204</v>
      </c>
      <c r="C201" s="4">
        <v>18802738</v>
      </c>
      <c r="D201" s="4" t="s">
        <v>311</v>
      </c>
      <c r="I201" s="3"/>
      <c r="J201" s="4" t="s">
        <v>204</v>
      </c>
      <c r="K201" s="4">
        <v>11845000</v>
      </c>
      <c r="L201" s="4" t="s">
        <v>311</v>
      </c>
      <c r="N201">
        <f t="shared" si="6"/>
        <v>-7.9024545454545452</v>
      </c>
      <c r="O201">
        <f t="shared" si="7"/>
        <v>-15.692818181818183</v>
      </c>
    </row>
    <row r="202" spans="1:15" ht="30.75" thickBot="1">
      <c r="A202" s="3"/>
      <c r="B202" s="4" t="s">
        <v>205</v>
      </c>
      <c r="C202" s="4">
        <v>18887353</v>
      </c>
      <c r="D202" s="4" t="s">
        <v>311</v>
      </c>
      <c r="I202" s="3"/>
      <c r="J202" s="4" t="s">
        <v>205</v>
      </c>
      <c r="K202" s="4">
        <v>11833000</v>
      </c>
      <c r="L202" s="4" t="s">
        <v>311</v>
      </c>
      <c r="N202">
        <f t="shared" si="6"/>
        <v>-7.0512499999999996</v>
      </c>
      <c r="O202">
        <f t="shared" si="7"/>
        <v>0.8512045454545456</v>
      </c>
    </row>
    <row r="203" spans="1:15" ht="30.75" thickBot="1">
      <c r="A203" s="3"/>
      <c r="B203" s="4" t="s">
        <v>206</v>
      </c>
      <c r="C203" s="4">
        <v>18974434</v>
      </c>
      <c r="D203" s="4" t="s">
        <v>311</v>
      </c>
      <c r="I203" s="3"/>
      <c r="J203" s="4" t="s">
        <v>206</v>
      </c>
      <c r="K203" s="4">
        <v>11822000</v>
      </c>
      <c r="L203" s="4" t="s">
        <v>311</v>
      </c>
      <c r="N203">
        <f t="shared" si="6"/>
        <v>-7.9164545454545454</v>
      </c>
      <c r="O203">
        <f t="shared" si="7"/>
        <v>-0.86520454545454584</v>
      </c>
    </row>
    <row r="204" spans="1:15" ht="30.75" thickBot="1">
      <c r="A204" s="3"/>
      <c r="B204" s="4" t="s">
        <v>207</v>
      </c>
      <c r="C204" s="4">
        <v>19060128</v>
      </c>
      <c r="D204" s="4" t="s">
        <v>311</v>
      </c>
      <c r="I204" s="3"/>
      <c r="J204" s="4" t="s">
        <v>207</v>
      </c>
      <c r="K204" s="4">
        <v>11810000</v>
      </c>
      <c r="L204" s="4" t="s">
        <v>311</v>
      </c>
      <c r="N204">
        <f t="shared" si="6"/>
        <v>-7.1411666666666669</v>
      </c>
      <c r="O204">
        <f t="shared" si="7"/>
        <v>0.77528787878787853</v>
      </c>
    </row>
    <row r="205" spans="1:15" ht="30.75" thickBot="1">
      <c r="A205" s="3"/>
      <c r="B205" s="4" t="s">
        <v>208</v>
      </c>
      <c r="C205" s="4">
        <v>19147055</v>
      </c>
      <c r="D205" s="4" t="s">
        <v>311</v>
      </c>
      <c r="I205" s="3"/>
      <c r="J205" s="4" t="s">
        <v>208</v>
      </c>
      <c r="K205" s="4">
        <v>11799000</v>
      </c>
      <c r="L205" s="4" t="s">
        <v>311</v>
      </c>
      <c r="N205">
        <f t="shared" si="6"/>
        <v>-7.9024545454545452</v>
      </c>
      <c r="O205">
        <f t="shared" si="7"/>
        <v>-0.76128787878787829</v>
      </c>
    </row>
    <row r="206" spans="1:15" ht="30.75" thickBot="1">
      <c r="A206" s="3"/>
      <c r="B206" s="4" t="s">
        <v>209</v>
      </c>
      <c r="C206" s="4">
        <v>19231670</v>
      </c>
      <c r="D206" s="4" t="s">
        <v>311</v>
      </c>
      <c r="I206" s="3"/>
      <c r="J206" s="4" t="s">
        <v>209</v>
      </c>
      <c r="K206" s="4">
        <v>11787000</v>
      </c>
      <c r="L206" s="4" t="s">
        <v>311</v>
      </c>
      <c r="N206">
        <f t="shared" si="6"/>
        <v>-7.0512499999999996</v>
      </c>
      <c r="O206">
        <f t="shared" si="7"/>
        <v>0.8512045454545456</v>
      </c>
    </row>
    <row r="207" spans="1:15" ht="30.75" thickBot="1">
      <c r="A207" s="3"/>
      <c r="B207" s="4" t="s">
        <v>210</v>
      </c>
      <c r="C207" s="4">
        <v>19318751</v>
      </c>
      <c r="D207" s="4" t="s">
        <v>311</v>
      </c>
      <c r="I207" s="3"/>
      <c r="J207" s="4" t="s">
        <v>210</v>
      </c>
      <c r="K207" s="4">
        <v>11776000</v>
      </c>
      <c r="L207" s="4" t="s">
        <v>311</v>
      </c>
      <c r="N207">
        <f t="shared" si="6"/>
        <v>-7.9164545454545454</v>
      </c>
      <c r="O207">
        <f t="shared" si="7"/>
        <v>-0.86520454545454584</v>
      </c>
    </row>
    <row r="208" spans="1:15" ht="30.75" thickBot="1">
      <c r="A208" s="3"/>
      <c r="B208" s="4" t="s">
        <v>211</v>
      </c>
      <c r="C208" s="4">
        <v>19491372</v>
      </c>
      <c r="D208" s="4" t="s">
        <v>311</v>
      </c>
      <c r="I208" s="3"/>
      <c r="J208" s="4" t="s">
        <v>211</v>
      </c>
      <c r="K208" s="4">
        <v>11753000</v>
      </c>
      <c r="L208" s="4" t="s">
        <v>311</v>
      </c>
      <c r="N208">
        <f t="shared" si="6"/>
        <v>-7.505260869565217</v>
      </c>
      <c r="O208">
        <f t="shared" si="7"/>
        <v>0.41119367588932842</v>
      </c>
    </row>
    <row r="209" spans="1:15" ht="30.75" thickBot="1">
      <c r="A209" s="3"/>
      <c r="B209" s="4" t="s">
        <v>212</v>
      </c>
      <c r="C209" s="4">
        <v>19575987</v>
      </c>
      <c r="D209" s="4" t="s">
        <v>311</v>
      </c>
      <c r="I209" s="3"/>
      <c r="J209" s="4" t="s">
        <v>212</v>
      </c>
      <c r="K209" s="4">
        <v>11741000</v>
      </c>
      <c r="L209" s="4" t="s">
        <v>311</v>
      </c>
      <c r="N209">
        <f t="shared" si="6"/>
        <v>-7.0512499999999996</v>
      </c>
      <c r="O209">
        <f t="shared" si="7"/>
        <v>0.45401086956521741</v>
      </c>
    </row>
    <row r="210" spans="1:15" ht="30.75" thickBot="1">
      <c r="A210" s="3"/>
      <c r="B210" s="4" t="s">
        <v>213</v>
      </c>
      <c r="C210" s="4">
        <v>19663068</v>
      </c>
      <c r="D210" s="4" t="s">
        <v>311</v>
      </c>
      <c r="I210" s="3"/>
      <c r="J210" s="4" t="s">
        <v>213</v>
      </c>
      <c r="K210" s="4">
        <v>11730000</v>
      </c>
      <c r="L210" s="4" t="s">
        <v>311</v>
      </c>
      <c r="N210">
        <f t="shared" si="6"/>
        <v>-7.9164545454545454</v>
      </c>
      <c r="O210">
        <f t="shared" si="7"/>
        <v>-0.86520454545454584</v>
      </c>
    </row>
    <row r="211" spans="1:15" ht="30.75" thickBot="1">
      <c r="A211" s="3"/>
      <c r="B211" s="4" t="s">
        <v>214</v>
      </c>
      <c r="C211" s="4">
        <v>19748762</v>
      </c>
      <c r="D211" s="4" t="s">
        <v>311</v>
      </c>
      <c r="I211" s="3"/>
      <c r="J211" s="4" t="s">
        <v>214</v>
      </c>
      <c r="K211" s="4">
        <v>11718000</v>
      </c>
      <c r="L211" s="4" t="s">
        <v>311</v>
      </c>
      <c r="N211">
        <f t="shared" si="6"/>
        <v>-7.1411666666666669</v>
      </c>
      <c r="O211">
        <f t="shared" si="7"/>
        <v>0.77528787878787853</v>
      </c>
    </row>
    <row r="212" spans="1:15" ht="30.75" thickBot="1">
      <c r="A212" s="3"/>
      <c r="B212" s="4" t="s">
        <v>215</v>
      </c>
      <c r="C212" s="4">
        <v>19920304</v>
      </c>
      <c r="D212" s="4" t="s">
        <v>311</v>
      </c>
      <c r="I212" s="3"/>
      <c r="J212" s="4" t="s">
        <v>215</v>
      </c>
      <c r="K212" s="4">
        <v>11695000</v>
      </c>
      <c r="L212" s="4" t="s">
        <v>311</v>
      </c>
      <c r="N212">
        <f t="shared" si="6"/>
        <v>-7.4583478260869569</v>
      </c>
      <c r="O212">
        <f t="shared" si="7"/>
        <v>-0.31718115942029002</v>
      </c>
    </row>
    <row r="213" spans="1:15" ht="30.75" thickBot="1">
      <c r="A213" s="3"/>
      <c r="B213" s="4" t="s">
        <v>216</v>
      </c>
      <c r="C213" s="4">
        <v>20007385</v>
      </c>
      <c r="D213" s="4" t="s">
        <v>311</v>
      </c>
      <c r="I213" s="3"/>
      <c r="J213" s="4" t="s">
        <v>216</v>
      </c>
      <c r="K213" s="4">
        <v>11684000</v>
      </c>
      <c r="L213" s="4" t="s">
        <v>311</v>
      </c>
      <c r="N213">
        <f t="shared" si="6"/>
        <v>-7.9164545454545454</v>
      </c>
      <c r="O213">
        <f t="shared" si="7"/>
        <v>-0.45810671936758851</v>
      </c>
    </row>
    <row r="214" spans="1:15" ht="30.75" thickBot="1">
      <c r="A214" s="3"/>
      <c r="B214" s="4" t="s">
        <v>217</v>
      </c>
      <c r="C214" s="4">
        <v>20180006</v>
      </c>
      <c r="D214" s="4" t="s">
        <v>311</v>
      </c>
      <c r="I214" s="3"/>
      <c r="J214" s="4" t="s">
        <v>217</v>
      </c>
      <c r="K214" s="4">
        <v>11661000</v>
      </c>
      <c r="L214" s="4" t="s">
        <v>311</v>
      </c>
      <c r="N214">
        <f t="shared" si="6"/>
        <v>-7.505260869565217</v>
      </c>
      <c r="O214">
        <f t="shared" si="7"/>
        <v>0.41119367588932842</v>
      </c>
    </row>
    <row r="215" spans="1:15" ht="30.75" thickBot="1">
      <c r="A215" s="3"/>
      <c r="B215" s="4" t="s">
        <v>218</v>
      </c>
      <c r="C215" s="4">
        <v>20264621</v>
      </c>
      <c r="D215" s="4" t="s">
        <v>311</v>
      </c>
      <c r="I215" s="3"/>
      <c r="J215" s="4" t="s">
        <v>218</v>
      </c>
      <c r="K215" s="4">
        <v>11650000</v>
      </c>
      <c r="L215" s="4" t="s">
        <v>311</v>
      </c>
      <c r="N215">
        <f t="shared" si="6"/>
        <v>-7.6922727272727274</v>
      </c>
      <c r="O215">
        <f t="shared" si="7"/>
        <v>-0.18701185770751039</v>
      </c>
    </row>
    <row r="216" spans="1:15" ht="30.75" thickBot="1">
      <c r="A216" s="3"/>
      <c r="B216" s="4" t="s">
        <v>219</v>
      </c>
      <c r="C216" s="4">
        <v>20351702</v>
      </c>
      <c r="D216" s="4" t="s">
        <v>311</v>
      </c>
      <c r="I216" s="3"/>
      <c r="J216" s="4" t="s">
        <v>219</v>
      </c>
      <c r="K216" s="4">
        <v>11661000</v>
      </c>
      <c r="L216" s="4" t="s">
        <v>311</v>
      </c>
      <c r="N216">
        <f t="shared" si="6"/>
        <v>7.9164545454545454</v>
      </c>
      <c r="O216">
        <f t="shared" si="7"/>
        <v>15.608727272727272</v>
      </c>
    </row>
    <row r="217" spans="1:15" ht="30.75" thickBot="1">
      <c r="A217" s="3"/>
      <c r="B217" s="4" t="s">
        <v>220</v>
      </c>
      <c r="C217" s="4">
        <v>20437396</v>
      </c>
      <c r="D217" s="4" t="s">
        <v>311</v>
      </c>
      <c r="I217" s="3"/>
      <c r="J217" s="4" t="s">
        <v>220</v>
      </c>
      <c r="K217" s="4">
        <v>11672000</v>
      </c>
      <c r="L217" s="4" t="s">
        <v>311</v>
      </c>
      <c r="N217">
        <f t="shared" si="6"/>
        <v>7.7903636363636366</v>
      </c>
      <c r="O217">
        <f t="shared" si="7"/>
        <v>-0.12609090909090881</v>
      </c>
    </row>
    <row r="218" spans="1:15" ht="30.75" thickBot="1">
      <c r="A218" s="3"/>
      <c r="B218" s="4" t="s">
        <v>221</v>
      </c>
      <c r="C218" s="4">
        <v>20524323</v>
      </c>
      <c r="D218" s="4" t="s">
        <v>311</v>
      </c>
      <c r="I218" s="3"/>
      <c r="J218" s="4" t="s">
        <v>221</v>
      </c>
      <c r="K218" s="4">
        <v>11684000</v>
      </c>
      <c r="L218" s="4" t="s">
        <v>311</v>
      </c>
      <c r="N218">
        <f t="shared" si="6"/>
        <v>7.2439166666666663</v>
      </c>
      <c r="O218">
        <f t="shared" si="7"/>
        <v>-0.54644696969697026</v>
      </c>
    </row>
    <row r="219" spans="1:15" ht="30.75" thickBot="1">
      <c r="A219" s="3"/>
      <c r="B219" s="4" t="s">
        <v>222</v>
      </c>
      <c r="C219" s="4">
        <v>20608938</v>
      </c>
      <c r="D219" s="4" t="s">
        <v>311</v>
      </c>
      <c r="I219" s="3"/>
      <c r="J219" s="4" t="s">
        <v>222</v>
      </c>
      <c r="K219" s="4">
        <v>11695000</v>
      </c>
      <c r="L219" s="4" t="s">
        <v>311</v>
      </c>
      <c r="N219">
        <f t="shared" si="6"/>
        <v>7.6922727272727274</v>
      </c>
      <c r="O219">
        <f t="shared" si="7"/>
        <v>0.44835606060606104</v>
      </c>
    </row>
    <row r="220" spans="1:15" ht="30.75" thickBot="1">
      <c r="A220" s="3"/>
      <c r="B220" s="4" t="s">
        <v>223</v>
      </c>
      <c r="C220" s="4">
        <v>20696019</v>
      </c>
      <c r="D220" s="4" t="s">
        <v>311</v>
      </c>
      <c r="I220" s="3"/>
      <c r="J220" s="4" t="s">
        <v>223</v>
      </c>
      <c r="K220" s="4">
        <v>11707000</v>
      </c>
      <c r="L220" s="4" t="s">
        <v>311</v>
      </c>
      <c r="N220">
        <f t="shared" si="6"/>
        <v>7.2567500000000003</v>
      </c>
      <c r="O220">
        <f t="shared" si="7"/>
        <v>-0.43552272727272712</v>
      </c>
    </row>
    <row r="221" spans="1:15" ht="30.75" thickBot="1">
      <c r="A221" s="3"/>
      <c r="B221" s="4" t="s">
        <v>224</v>
      </c>
      <c r="C221" s="4">
        <v>20781713</v>
      </c>
      <c r="D221" s="4" t="s">
        <v>311</v>
      </c>
      <c r="I221" s="3"/>
      <c r="J221" s="4" t="s">
        <v>224</v>
      </c>
      <c r="K221" s="4">
        <v>11718000</v>
      </c>
      <c r="L221" s="4" t="s">
        <v>311</v>
      </c>
      <c r="N221">
        <f t="shared" si="6"/>
        <v>7.7903636363636366</v>
      </c>
      <c r="O221">
        <f t="shared" si="7"/>
        <v>0.53361363636363635</v>
      </c>
    </row>
    <row r="222" spans="1:15" ht="30.75" thickBot="1">
      <c r="A222" s="3"/>
      <c r="B222" s="4" t="s">
        <v>225</v>
      </c>
      <c r="C222" s="4">
        <v>20868640</v>
      </c>
      <c r="D222" s="4" t="s">
        <v>311</v>
      </c>
      <c r="I222" s="3"/>
      <c r="J222" s="4" t="s">
        <v>225</v>
      </c>
      <c r="K222" s="4">
        <v>11730000</v>
      </c>
      <c r="L222" s="4" t="s">
        <v>311</v>
      </c>
      <c r="N222">
        <f t="shared" si="6"/>
        <v>7.2439166666666663</v>
      </c>
      <c r="O222">
        <f t="shared" si="7"/>
        <v>-0.54644696969697026</v>
      </c>
    </row>
    <row r="223" spans="1:15" ht="30.75" thickBot="1">
      <c r="A223" s="3"/>
      <c r="B223" s="4" t="s">
        <v>226</v>
      </c>
      <c r="C223" s="4">
        <v>20953255</v>
      </c>
      <c r="D223" s="4" t="s">
        <v>311</v>
      </c>
      <c r="I223" s="3"/>
      <c r="J223" s="4" t="s">
        <v>226</v>
      </c>
      <c r="K223" s="4">
        <v>11741000</v>
      </c>
      <c r="L223" s="4" t="s">
        <v>311</v>
      </c>
      <c r="N223">
        <f t="shared" si="6"/>
        <v>7.6922727272727274</v>
      </c>
      <c r="O223">
        <f t="shared" si="7"/>
        <v>0.44835606060606104</v>
      </c>
    </row>
    <row r="224" spans="1:15" ht="30.75" thickBot="1">
      <c r="A224" s="3"/>
      <c r="B224" s="4" t="s">
        <v>227</v>
      </c>
      <c r="C224" s="4">
        <v>21040336</v>
      </c>
      <c r="D224" s="4" t="s">
        <v>311</v>
      </c>
      <c r="I224" s="3"/>
      <c r="J224" s="4" t="s">
        <v>227</v>
      </c>
      <c r="K224" s="4">
        <v>11753000</v>
      </c>
      <c r="L224" s="4" t="s">
        <v>311</v>
      </c>
      <c r="N224">
        <f t="shared" si="6"/>
        <v>7.2567500000000003</v>
      </c>
      <c r="O224">
        <f t="shared" si="7"/>
        <v>-0.43552272727272712</v>
      </c>
    </row>
    <row r="225" spans="1:15" ht="30.75" thickBot="1">
      <c r="A225" s="3"/>
      <c r="B225" s="4" t="s">
        <v>228</v>
      </c>
      <c r="C225" s="4">
        <v>21126030</v>
      </c>
      <c r="D225" s="4" t="s">
        <v>311</v>
      </c>
      <c r="I225" s="3"/>
      <c r="J225" s="4" t="s">
        <v>228</v>
      </c>
      <c r="K225" s="4">
        <v>11764000</v>
      </c>
      <c r="L225" s="4" t="s">
        <v>311</v>
      </c>
      <c r="N225">
        <f t="shared" si="6"/>
        <v>7.7903636363636366</v>
      </c>
      <c r="O225">
        <f t="shared" si="7"/>
        <v>0.53361363636363635</v>
      </c>
    </row>
    <row r="226" spans="1:15" ht="30.75" thickBot="1">
      <c r="A226" s="3"/>
      <c r="B226" s="4" t="s">
        <v>229</v>
      </c>
      <c r="C226" s="4">
        <v>21212957</v>
      </c>
      <c r="D226" s="4" t="s">
        <v>311</v>
      </c>
      <c r="I226" s="3"/>
      <c r="J226" s="4" t="s">
        <v>229</v>
      </c>
      <c r="K226" s="4">
        <v>11776000</v>
      </c>
      <c r="L226" s="4" t="s">
        <v>311</v>
      </c>
      <c r="N226">
        <f t="shared" si="6"/>
        <v>7.2439166666666663</v>
      </c>
      <c r="O226">
        <f t="shared" si="7"/>
        <v>-0.54644696969697026</v>
      </c>
    </row>
    <row r="227" spans="1:15" ht="30.75" thickBot="1">
      <c r="A227" s="3"/>
      <c r="B227" s="4" t="s">
        <v>230</v>
      </c>
      <c r="C227" s="4">
        <v>21297572</v>
      </c>
      <c r="D227" s="4" t="s">
        <v>311</v>
      </c>
      <c r="I227" s="3"/>
      <c r="J227" s="4" t="s">
        <v>230</v>
      </c>
      <c r="K227" s="4">
        <v>11787000</v>
      </c>
      <c r="L227" s="4" t="s">
        <v>311</v>
      </c>
      <c r="N227">
        <f t="shared" si="6"/>
        <v>7.6922727272727274</v>
      </c>
      <c r="O227">
        <f t="shared" si="7"/>
        <v>0.44835606060606104</v>
      </c>
    </row>
    <row r="228" spans="1:15" ht="30.75" thickBot="1">
      <c r="A228" s="3"/>
      <c r="B228" s="4" t="s">
        <v>231</v>
      </c>
      <c r="C228" s="4">
        <v>21384653</v>
      </c>
      <c r="D228" s="4" t="s">
        <v>311</v>
      </c>
      <c r="I228" s="3"/>
      <c r="J228" s="4" t="s">
        <v>231</v>
      </c>
      <c r="K228" s="4">
        <v>11799000</v>
      </c>
      <c r="L228" s="4" t="s">
        <v>311</v>
      </c>
      <c r="N228">
        <f t="shared" si="6"/>
        <v>7.2567500000000003</v>
      </c>
      <c r="O228">
        <f t="shared" si="7"/>
        <v>-0.43552272727272712</v>
      </c>
    </row>
    <row r="229" spans="1:15" ht="30.75" thickBot="1">
      <c r="A229" s="3"/>
      <c r="B229" s="4" t="s">
        <v>232</v>
      </c>
      <c r="C229" s="4">
        <v>21470347</v>
      </c>
      <c r="D229" s="4" t="s">
        <v>311</v>
      </c>
      <c r="I229" s="3"/>
      <c r="J229" s="4" t="s">
        <v>232</v>
      </c>
      <c r="K229" s="4">
        <v>11810000</v>
      </c>
      <c r="L229" s="4" t="s">
        <v>311</v>
      </c>
      <c r="N229">
        <f t="shared" si="6"/>
        <v>7.7903636363636366</v>
      </c>
      <c r="O229">
        <f t="shared" si="7"/>
        <v>0.53361363636363635</v>
      </c>
    </row>
    <row r="230" spans="1:15" ht="30.75" thickBot="1">
      <c r="A230" s="3"/>
      <c r="B230" s="4" t="s">
        <v>233</v>
      </c>
      <c r="C230" s="4">
        <v>21557274</v>
      </c>
      <c r="D230" s="4" t="s">
        <v>311</v>
      </c>
      <c r="I230" s="3"/>
      <c r="J230" s="4" t="s">
        <v>233</v>
      </c>
      <c r="K230" s="4">
        <v>11822000</v>
      </c>
      <c r="L230" s="4" t="s">
        <v>311</v>
      </c>
      <c r="N230">
        <f t="shared" si="6"/>
        <v>7.2439166666666663</v>
      </c>
      <c r="O230">
        <f t="shared" si="7"/>
        <v>-0.54644696969697026</v>
      </c>
    </row>
    <row r="231" spans="1:15" ht="30.75" thickBot="1">
      <c r="A231" s="3"/>
      <c r="B231" s="4" t="s">
        <v>234</v>
      </c>
      <c r="C231" s="4">
        <v>21641889</v>
      </c>
      <c r="D231" s="4" t="s">
        <v>311</v>
      </c>
      <c r="I231" s="3"/>
      <c r="J231" s="4" t="s">
        <v>234</v>
      </c>
      <c r="K231" s="4">
        <v>11833000</v>
      </c>
      <c r="L231" s="4" t="s">
        <v>311</v>
      </c>
      <c r="N231">
        <f t="shared" si="6"/>
        <v>7.6922727272727274</v>
      </c>
      <c r="O231">
        <f t="shared" si="7"/>
        <v>0.44835606060606104</v>
      </c>
    </row>
    <row r="232" spans="1:15" ht="30.75" thickBot="1">
      <c r="A232" s="3"/>
      <c r="B232" s="4" t="s">
        <v>235</v>
      </c>
      <c r="C232" s="4">
        <v>21728970</v>
      </c>
      <c r="D232" s="4" t="s">
        <v>311</v>
      </c>
      <c r="I232" s="3"/>
      <c r="J232" s="4" t="s">
        <v>235</v>
      </c>
      <c r="K232" s="4">
        <v>11845000</v>
      </c>
      <c r="L232" s="4" t="s">
        <v>311</v>
      </c>
      <c r="N232">
        <f t="shared" si="6"/>
        <v>7.2567500000000003</v>
      </c>
      <c r="O232">
        <f t="shared" si="7"/>
        <v>-0.43552272727272712</v>
      </c>
    </row>
    <row r="233" spans="1:15" ht="30.75" thickBot="1">
      <c r="A233" s="3"/>
      <c r="B233" s="4" t="s">
        <v>236</v>
      </c>
      <c r="C233" s="4">
        <v>21814664</v>
      </c>
      <c r="D233" s="4" t="s">
        <v>311</v>
      </c>
      <c r="I233" s="3"/>
      <c r="J233" s="4" t="s">
        <v>236</v>
      </c>
      <c r="K233" s="4">
        <v>11856000</v>
      </c>
      <c r="L233" s="4" t="s">
        <v>311</v>
      </c>
      <c r="N233">
        <f t="shared" si="6"/>
        <v>7.7903636363636366</v>
      </c>
      <c r="O233">
        <f t="shared" si="7"/>
        <v>0.53361363636363635</v>
      </c>
    </row>
    <row r="234" spans="1:15" ht="30.75" thickBot="1">
      <c r="A234" s="3"/>
      <c r="B234" s="4" t="s">
        <v>237</v>
      </c>
      <c r="C234" s="4">
        <v>21901591</v>
      </c>
      <c r="D234" s="4" t="s">
        <v>311</v>
      </c>
      <c r="I234" s="3"/>
      <c r="J234" s="4" t="s">
        <v>237</v>
      </c>
      <c r="K234" s="4">
        <v>11845000</v>
      </c>
      <c r="L234" s="4" t="s">
        <v>311</v>
      </c>
      <c r="N234">
        <f t="shared" si="6"/>
        <v>-7.9024545454545452</v>
      </c>
      <c r="O234">
        <f t="shared" si="7"/>
        <v>-15.692818181818183</v>
      </c>
    </row>
    <row r="235" spans="1:15" ht="30.75" thickBot="1">
      <c r="A235" s="3"/>
      <c r="B235" s="4" t="s">
        <v>238</v>
      </c>
      <c r="C235" s="4">
        <v>21986206</v>
      </c>
      <c r="D235" s="4" t="s">
        <v>311</v>
      </c>
      <c r="I235" s="3"/>
      <c r="J235" s="4" t="s">
        <v>238</v>
      </c>
      <c r="K235" s="4">
        <v>11833000</v>
      </c>
      <c r="L235" s="4" t="s">
        <v>311</v>
      </c>
      <c r="N235">
        <f t="shared" si="6"/>
        <v>-7.0512499999999996</v>
      </c>
      <c r="O235">
        <f t="shared" si="7"/>
        <v>0.8512045454545456</v>
      </c>
    </row>
    <row r="236" spans="1:15" ht="30.75" thickBot="1">
      <c r="A236" s="3"/>
      <c r="B236" s="4" t="s">
        <v>239</v>
      </c>
      <c r="C236" s="4">
        <v>22073287</v>
      </c>
      <c r="D236" s="4" t="s">
        <v>311</v>
      </c>
      <c r="I236" s="3"/>
      <c r="J236" s="4" t="s">
        <v>239</v>
      </c>
      <c r="K236" s="4">
        <v>11822000</v>
      </c>
      <c r="L236" s="4" t="s">
        <v>311</v>
      </c>
      <c r="N236">
        <f t="shared" si="6"/>
        <v>-7.9164545454545454</v>
      </c>
      <c r="O236">
        <f t="shared" si="7"/>
        <v>-0.86520454545454584</v>
      </c>
    </row>
    <row r="237" spans="1:15" ht="30.75" thickBot="1">
      <c r="A237" s="3"/>
      <c r="B237" s="4" t="s">
        <v>240</v>
      </c>
      <c r="C237" s="4">
        <v>22158981</v>
      </c>
      <c r="D237" s="4" t="s">
        <v>311</v>
      </c>
      <c r="I237" s="3"/>
      <c r="J237" s="4" t="s">
        <v>240</v>
      </c>
      <c r="K237" s="4">
        <v>11810000</v>
      </c>
      <c r="L237" s="4" t="s">
        <v>311</v>
      </c>
      <c r="N237">
        <f t="shared" si="6"/>
        <v>-7.1411666666666669</v>
      </c>
      <c r="O237">
        <f t="shared" si="7"/>
        <v>0.77528787878787853</v>
      </c>
    </row>
    <row r="238" spans="1:15" ht="30.75" thickBot="1">
      <c r="A238" s="3"/>
      <c r="B238" s="4" t="s">
        <v>241</v>
      </c>
      <c r="C238" s="4">
        <v>22245908</v>
      </c>
      <c r="D238" s="4" t="s">
        <v>311</v>
      </c>
      <c r="I238" s="3"/>
      <c r="J238" s="4" t="s">
        <v>241</v>
      </c>
      <c r="K238" s="4">
        <v>11799000</v>
      </c>
      <c r="L238" s="4" t="s">
        <v>311</v>
      </c>
      <c r="N238">
        <f t="shared" si="6"/>
        <v>-7.9024545454545452</v>
      </c>
      <c r="O238">
        <f t="shared" si="7"/>
        <v>-0.76128787878787829</v>
      </c>
    </row>
    <row r="239" spans="1:15" ht="30.75" thickBot="1">
      <c r="A239" s="3"/>
      <c r="B239" s="4" t="s">
        <v>242</v>
      </c>
      <c r="C239" s="4">
        <v>22417604</v>
      </c>
      <c r="D239" s="4" t="s">
        <v>311</v>
      </c>
      <c r="I239" s="3"/>
      <c r="J239" s="4" t="s">
        <v>242</v>
      </c>
      <c r="K239" s="4">
        <v>11776000</v>
      </c>
      <c r="L239" s="4" t="s">
        <v>311</v>
      </c>
      <c r="N239">
        <f t="shared" si="6"/>
        <v>-7.4650434782608697</v>
      </c>
      <c r="O239">
        <f t="shared" si="7"/>
        <v>0.43741106719367551</v>
      </c>
    </row>
    <row r="240" spans="1:15" ht="30.75" thickBot="1">
      <c r="A240" s="3"/>
      <c r="B240" s="4" t="s">
        <v>243</v>
      </c>
      <c r="C240" s="4">
        <v>22503298</v>
      </c>
      <c r="D240" s="4" t="s">
        <v>311</v>
      </c>
      <c r="I240" s="3"/>
      <c r="J240" s="4" t="s">
        <v>243</v>
      </c>
      <c r="K240" s="4">
        <v>11764000</v>
      </c>
      <c r="L240" s="4" t="s">
        <v>311</v>
      </c>
      <c r="N240">
        <f t="shared" si="6"/>
        <v>-7.1411666666666669</v>
      </c>
      <c r="O240">
        <f t="shared" si="7"/>
        <v>0.32387681159420278</v>
      </c>
    </row>
    <row r="241" spans="1:15" ht="30.75" thickBot="1">
      <c r="A241" s="3"/>
      <c r="B241" s="4" t="s">
        <v>244</v>
      </c>
      <c r="C241" s="4">
        <v>22590225</v>
      </c>
      <c r="D241" s="4" t="s">
        <v>311</v>
      </c>
      <c r="I241" s="3"/>
      <c r="J241" s="4" t="s">
        <v>244</v>
      </c>
      <c r="K241" s="4">
        <v>11753000</v>
      </c>
      <c r="L241" s="4" t="s">
        <v>311</v>
      </c>
      <c r="N241">
        <f t="shared" si="6"/>
        <v>-7.9024545454545452</v>
      </c>
      <c r="O241">
        <f t="shared" si="7"/>
        <v>-0.76128787878787829</v>
      </c>
    </row>
    <row r="242" spans="1:15" ht="30.75" thickBot="1">
      <c r="A242" s="3"/>
      <c r="B242" s="4" t="s">
        <v>245</v>
      </c>
      <c r="C242" s="4">
        <v>22761921</v>
      </c>
      <c r="D242" s="4" t="s">
        <v>311</v>
      </c>
      <c r="I242" s="3"/>
      <c r="J242" s="4" t="s">
        <v>245</v>
      </c>
      <c r="K242" s="4">
        <v>11730000</v>
      </c>
      <c r="L242" s="4" t="s">
        <v>311</v>
      </c>
      <c r="N242">
        <f t="shared" si="6"/>
        <v>-7.4650434782608697</v>
      </c>
      <c r="O242">
        <f t="shared" si="7"/>
        <v>0.43741106719367551</v>
      </c>
    </row>
    <row r="243" spans="1:15" ht="30.75" thickBot="1">
      <c r="A243" s="3"/>
      <c r="B243" s="4" t="s">
        <v>246</v>
      </c>
      <c r="C243" s="4">
        <v>22847615</v>
      </c>
      <c r="D243" s="4" t="s">
        <v>311</v>
      </c>
      <c r="I243" s="3"/>
      <c r="J243" s="4" t="s">
        <v>246</v>
      </c>
      <c r="K243" s="4">
        <v>11718000</v>
      </c>
      <c r="L243" s="4" t="s">
        <v>311</v>
      </c>
      <c r="N243">
        <f t="shared" si="6"/>
        <v>-7.1411666666666669</v>
      </c>
      <c r="O243">
        <f t="shared" si="7"/>
        <v>0.32387681159420278</v>
      </c>
    </row>
    <row r="244" spans="1:15" ht="30.75" thickBot="1">
      <c r="A244" s="3"/>
      <c r="B244" s="4" t="s">
        <v>247</v>
      </c>
      <c r="C244" s="4">
        <v>22934542</v>
      </c>
      <c r="D244" s="4" t="s">
        <v>311</v>
      </c>
      <c r="I244" s="3"/>
      <c r="J244" s="4" t="s">
        <v>247</v>
      </c>
      <c r="K244" s="4">
        <v>11707000</v>
      </c>
      <c r="L244" s="4" t="s">
        <v>311</v>
      </c>
      <c r="N244">
        <f t="shared" si="6"/>
        <v>-7.9024545454545452</v>
      </c>
      <c r="O244">
        <f t="shared" si="7"/>
        <v>-0.76128787878787829</v>
      </c>
    </row>
    <row r="245" spans="1:15" ht="30.75" thickBot="1">
      <c r="A245" s="3"/>
      <c r="B245" s="4" t="s">
        <v>248</v>
      </c>
      <c r="C245" s="4">
        <v>23019157</v>
      </c>
      <c r="D245" s="4" t="s">
        <v>311</v>
      </c>
      <c r="I245" s="3"/>
      <c r="J245" s="4" t="s">
        <v>248</v>
      </c>
      <c r="K245" s="4">
        <v>11695000</v>
      </c>
      <c r="L245" s="4" t="s">
        <v>311</v>
      </c>
      <c r="N245">
        <f t="shared" si="6"/>
        <v>-7.0512499999999996</v>
      </c>
      <c r="O245">
        <f t="shared" si="7"/>
        <v>0.8512045454545456</v>
      </c>
    </row>
    <row r="246" spans="1:15" ht="30.75" thickBot="1">
      <c r="A246" s="3"/>
      <c r="B246" s="4" t="s">
        <v>249</v>
      </c>
      <c r="C246" s="4">
        <v>23106238</v>
      </c>
      <c r="D246" s="4" t="s">
        <v>311</v>
      </c>
      <c r="I246" s="3"/>
      <c r="J246" s="4" t="s">
        <v>249</v>
      </c>
      <c r="K246" s="4">
        <v>11684000</v>
      </c>
      <c r="L246" s="4" t="s">
        <v>311</v>
      </c>
      <c r="N246">
        <f t="shared" si="6"/>
        <v>-7.9164545454545454</v>
      </c>
      <c r="O246">
        <f t="shared" si="7"/>
        <v>-0.86520454545454584</v>
      </c>
    </row>
    <row r="247" spans="1:15" ht="30.75" thickBot="1">
      <c r="A247" s="3"/>
      <c r="B247" s="4" t="s">
        <v>250</v>
      </c>
      <c r="C247" s="4">
        <v>23191932</v>
      </c>
      <c r="D247" s="4" t="s">
        <v>311</v>
      </c>
      <c r="I247" s="3"/>
      <c r="J247" s="4" t="s">
        <v>250</v>
      </c>
      <c r="K247" s="4">
        <v>11672000</v>
      </c>
      <c r="L247" s="4" t="s">
        <v>311</v>
      </c>
      <c r="N247">
        <f t="shared" si="6"/>
        <v>-7.1411666666666669</v>
      </c>
      <c r="O247">
        <f t="shared" si="7"/>
        <v>0.77528787878787853</v>
      </c>
    </row>
    <row r="248" spans="1:15" ht="30.75" thickBot="1">
      <c r="A248" s="3"/>
      <c r="B248" s="4" t="s">
        <v>251</v>
      </c>
      <c r="C248" s="4">
        <v>23278859</v>
      </c>
      <c r="D248" s="4" t="s">
        <v>311</v>
      </c>
      <c r="I248" s="3"/>
      <c r="J248" s="4" t="s">
        <v>251</v>
      </c>
      <c r="K248" s="4">
        <v>11661000</v>
      </c>
      <c r="L248" s="4" t="s">
        <v>311</v>
      </c>
      <c r="N248">
        <f t="shared" si="6"/>
        <v>-7.9024545454545452</v>
      </c>
      <c r="O248">
        <f t="shared" si="7"/>
        <v>-0.76128787878787829</v>
      </c>
    </row>
    <row r="249" spans="1:15" ht="30.75" thickBot="1">
      <c r="A249" s="3"/>
      <c r="B249" s="4" t="s">
        <v>252</v>
      </c>
      <c r="C249" s="4">
        <v>23363474</v>
      </c>
      <c r="D249" s="4" t="s">
        <v>311</v>
      </c>
      <c r="I249" s="3"/>
      <c r="J249" s="4" t="s">
        <v>252</v>
      </c>
      <c r="K249" s="4">
        <v>11650000</v>
      </c>
      <c r="L249" s="4" t="s">
        <v>311</v>
      </c>
      <c r="N249">
        <f t="shared" si="6"/>
        <v>-7.6922727272727274</v>
      </c>
      <c r="O249">
        <f t="shared" si="7"/>
        <v>0.2101818181818178</v>
      </c>
    </row>
    <row r="250" spans="1:15" ht="30.75" thickBot="1">
      <c r="A250" s="3"/>
      <c r="B250" s="4" t="s">
        <v>253</v>
      </c>
      <c r="C250" s="4">
        <v>23536249</v>
      </c>
      <c r="D250" s="4" t="s">
        <v>311</v>
      </c>
      <c r="I250" s="3"/>
      <c r="J250" s="4" t="s">
        <v>253</v>
      </c>
      <c r="K250" s="4">
        <v>11672000</v>
      </c>
      <c r="L250" s="4" t="s">
        <v>311</v>
      </c>
      <c r="N250">
        <f t="shared" si="6"/>
        <v>7.853409090909091</v>
      </c>
      <c r="O250">
        <f t="shared" si="7"/>
        <v>15.545681818181819</v>
      </c>
    </row>
    <row r="251" spans="1:15" ht="30.75" thickBot="1">
      <c r="A251" s="3"/>
      <c r="B251" s="4" t="s">
        <v>254</v>
      </c>
      <c r="C251" s="4">
        <v>23623176</v>
      </c>
      <c r="D251" s="4" t="s">
        <v>311</v>
      </c>
      <c r="I251" s="3"/>
      <c r="J251" s="4" t="s">
        <v>254</v>
      </c>
      <c r="K251" s="4">
        <v>11684000</v>
      </c>
      <c r="L251" s="4" t="s">
        <v>311</v>
      </c>
      <c r="N251">
        <f t="shared" si="6"/>
        <v>7.2439166666666663</v>
      </c>
      <c r="O251">
        <f t="shared" si="7"/>
        <v>-0.60949242424242467</v>
      </c>
    </row>
    <row r="252" spans="1:15" ht="30.75" thickBot="1">
      <c r="A252" s="3"/>
      <c r="B252" s="4" t="s">
        <v>255</v>
      </c>
      <c r="C252" s="4">
        <v>23707791</v>
      </c>
      <c r="D252" s="4" t="s">
        <v>311</v>
      </c>
      <c r="I252" s="3"/>
      <c r="J252" s="4" t="s">
        <v>255</v>
      </c>
      <c r="K252" s="4">
        <v>11695000</v>
      </c>
      <c r="L252" s="4" t="s">
        <v>311</v>
      </c>
      <c r="N252">
        <f t="shared" si="6"/>
        <v>7.6922727272727274</v>
      </c>
      <c r="O252">
        <f t="shared" si="7"/>
        <v>0.44835606060606104</v>
      </c>
    </row>
    <row r="253" spans="1:15" ht="30.75" thickBot="1">
      <c r="A253" s="3"/>
      <c r="B253" s="4" t="s">
        <v>256</v>
      </c>
      <c r="C253" s="4">
        <v>23794872</v>
      </c>
      <c r="D253" s="4" t="s">
        <v>311</v>
      </c>
      <c r="I253" s="3"/>
      <c r="J253" s="4" t="s">
        <v>256</v>
      </c>
      <c r="K253" s="4">
        <v>11707000</v>
      </c>
      <c r="L253" s="4" t="s">
        <v>311</v>
      </c>
      <c r="N253">
        <f t="shared" si="6"/>
        <v>7.2567500000000003</v>
      </c>
      <c r="O253">
        <f t="shared" si="7"/>
        <v>-0.43552272727272712</v>
      </c>
    </row>
    <row r="254" spans="1:15" ht="30.75" thickBot="1">
      <c r="A254" s="3"/>
      <c r="B254" s="4" t="s">
        <v>257</v>
      </c>
      <c r="C254" s="4">
        <v>23880566</v>
      </c>
      <c r="D254" s="4" t="s">
        <v>311</v>
      </c>
      <c r="I254" s="3"/>
      <c r="J254" s="4" t="s">
        <v>257</v>
      </c>
      <c r="K254" s="4">
        <v>11718000</v>
      </c>
      <c r="L254" s="4" t="s">
        <v>311</v>
      </c>
      <c r="N254">
        <f t="shared" si="6"/>
        <v>7.7903636363636366</v>
      </c>
      <c r="O254">
        <f t="shared" si="7"/>
        <v>0.53361363636363635</v>
      </c>
    </row>
    <row r="255" spans="1:15" ht="30.75" thickBot="1">
      <c r="A255" s="3"/>
      <c r="B255" s="4" t="s">
        <v>258</v>
      </c>
      <c r="C255" s="4">
        <v>23967493</v>
      </c>
      <c r="D255" s="4" t="s">
        <v>311</v>
      </c>
      <c r="I255" s="3"/>
      <c r="J255" s="4" t="s">
        <v>258</v>
      </c>
      <c r="K255" s="4">
        <v>11730000</v>
      </c>
      <c r="L255" s="4" t="s">
        <v>311</v>
      </c>
      <c r="N255">
        <f t="shared" si="6"/>
        <v>7.2439166666666663</v>
      </c>
      <c r="O255">
        <f t="shared" si="7"/>
        <v>-0.54644696969697026</v>
      </c>
    </row>
    <row r="256" spans="1:15" ht="30.75" thickBot="1">
      <c r="A256" s="3"/>
      <c r="B256" s="4" t="s">
        <v>259</v>
      </c>
      <c r="C256" s="4">
        <v>24052108</v>
      </c>
      <c r="D256" s="4" t="s">
        <v>311</v>
      </c>
      <c r="I256" s="3"/>
      <c r="J256" s="4" t="s">
        <v>259</v>
      </c>
      <c r="K256" s="4">
        <v>11741000</v>
      </c>
      <c r="L256" s="4" t="s">
        <v>311</v>
      </c>
      <c r="N256">
        <f t="shared" si="6"/>
        <v>7.6922727272727274</v>
      </c>
      <c r="O256">
        <f t="shared" si="7"/>
        <v>0.44835606060606104</v>
      </c>
    </row>
    <row r="257" spans="1:15" ht="30.75" thickBot="1">
      <c r="A257" s="3"/>
      <c r="B257" s="4" t="s">
        <v>260</v>
      </c>
      <c r="C257" s="4">
        <v>24139189</v>
      </c>
      <c r="D257" s="4" t="s">
        <v>311</v>
      </c>
      <c r="I257" s="3"/>
      <c r="J257" s="4" t="s">
        <v>260</v>
      </c>
      <c r="K257" s="4">
        <v>11753000</v>
      </c>
      <c r="L257" s="4" t="s">
        <v>311</v>
      </c>
      <c r="N257">
        <f t="shared" si="6"/>
        <v>7.2567500000000003</v>
      </c>
      <c r="O257">
        <f t="shared" si="7"/>
        <v>-0.43552272727272712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workbookViewId="0">
      <selection activeCell="H1" sqref="H1:H1048576"/>
    </sheetView>
  </sheetViews>
  <sheetFormatPr defaultRowHeight="16.5"/>
  <sheetData>
    <row r="1" spans="1:9" ht="17.25" thickBot="1">
      <c r="A1" s="1"/>
      <c r="B1" s="2" t="s">
        <v>0</v>
      </c>
      <c r="C1" s="2" t="s">
        <v>1</v>
      </c>
      <c r="D1" s="2" t="s">
        <v>2</v>
      </c>
      <c r="F1" s="1"/>
      <c r="G1" s="2" t="s">
        <v>0</v>
      </c>
      <c r="H1" s="2" t="s">
        <v>1</v>
      </c>
      <c r="I1" s="2" t="s">
        <v>2</v>
      </c>
    </row>
    <row r="2" spans="1:9" ht="17.25" thickBot="1">
      <c r="A2" s="3"/>
      <c r="B2" s="4" t="s">
        <v>3</v>
      </c>
      <c r="C2" s="4">
        <v>-431602080</v>
      </c>
      <c r="D2" s="4" t="s">
        <v>4</v>
      </c>
      <c r="F2" s="3"/>
      <c r="G2" s="4" t="s">
        <v>3</v>
      </c>
      <c r="H2" s="4">
        <v>-431602080</v>
      </c>
      <c r="I2" s="4" t="s">
        <v>4</v>
      </c>
    </row>
    <row r="3" spans="1:9" ht="17.25" thickBot="1">
      <c r="A3" s="3"/>
      <c r="B3" s="4" t="s">
        <v>5</v>
      </c>
      <c r="C3" s="4">
        <v>-0.89228606200000005</v>
      </c>
      <c r="D3" s="4" t="s">
        <v>4</v>
      </c>
      <c r="F3" s="3"/>
      <c r="G3" s="4" t="s">
        <v>5</v>
      </c>
      <c r="H3" s="4">
        <v>-431602080</v>
      </c>
      <c r="I3" s="4" t="s">
        <v>4</v>
      </c>
    </row>
    <row r="4" spans="1:9" ht="17.25" thickBot="1">
      <c r="A4" s="3"/>
      <c r="B4" s="4" t="s">
        <v>6</v>
      </c>
      <c r="C4" s="4">
        <v>-1</v>
      </c>
      <c r="D4" s="4" t="s">
        <v>4</v>
      </c>
      <c r="F4" s="3"/>
      <c r="G4" s="4" t="s">
        <v>6</v>
      </c>
      <c r="H4" s="4">
        <v>-5.8206703499999998E-2</v>
      </c>
      <c r="I4" s="4" t="s">
        <v>4</v>
      </c>
    </row>
    <row r="5" spans="1:9" ht="17.25" thickBot="1">
      <c r="A5" s="3"/>
      <c r="B5" s="4" t="s">
        <v>7</v>
      </c>
      <c r="C5" s="4">
        <v>-0.89070808899999998</v>
      </c>
      <c r="D5" s="4" t="s">
        <v>4</v>
      </c>
      <c r="F5" s="3"/>
      <c r="G5" s="4" t="s">
        <v>7</v>
      </c>
      <c r="H5" s="4">
        <v>5.9059411300000003E-2</v>
      </c>
      <c r="I5" s="4" t="s">
        <v>4</v>
      </c>
    </row>
    <row r="6" spans="1:9" ht="17.25" thickBot="1">
      <c r="A6" s="3"/>
      <c r="B6" s="4" t="s">
        <v>8</v>
      </c>
      <c r="C6" s="4">
        <v>-0.98740869799999997</v>
      </c>
      <c r="D6" s="4" t="s">
        <v>4</v>
      </c>
      <c r="F6" s="3"/>
      <c r="G6" s="4" t="s">
        <v>8</v>
      </c>
      <c r="H6" s="4">
        <v>-5.2255295200000003E-2</v>
      </c>
      <c r="I6" s="4" t="s">
        <v>4</v>
      </c>
    </row>
    <row r="7" spans="1:9" ht="17.25" thickBot="1">
      <c r="A7" s="3"/>
      <c r="B7" s="4" t="s">
        <v>9</v>
      </c>
      <c r="C7" s="4">
        <v>-0.89228606200000005</v>
      </c>
      <c r="D7" s="4" t="s">
        <v>4</v>
      </c>
      <c r="F7" s="3"/>
      <c r="G7" s="4" t="s">
        <v>9</v>
      </c>
      <c r="H7" s="4">
        <v>5.1402587399999998E-2</v>
      </c>
      <c r="I7" s="4" t="s">
        <v>4</v>
      </c>
    </row>
    <row r="8" spans="1:9" ht="17.25" thickBot="1">
      <c r="A8" s="3"/>
      <c r="B8" s="4" t="s">
        <v>10</v>
      </c>
      <c r="C8" s="4">
        <v>-1</v>
      </c>
      <c r="D8" s="4" t="s">
        <v>4</v>
      </c>
      <c r="F8" s="3"/>
      <c r="G8" s="4" t="s">
        <v>10</v>
      </c>
      <c r="H8" s="4">
        <v>-5.8206703499999998E-2</v>
      </c>
      <c r="I8" s="4" t="s">
        <v>4</v>
      </c>
    </row>
    <row r="9" spans="1:9" ht="17.25" thickBot="1">
      <c r="A9" s="3"/>
      <c r="B9" s="4" t="s">
        <v>11</v>
      </c>
      <c r="C9" s="4">
        <v>-0.89070808899999998</v>
      </c>
      <c r="D9" s="4" t="s">
        <v>4</v>
      </c>
      <c r="F9" s="3"/>
      <c r="G9" s="4" t="s">
        <v>11</v>
      </c>
      <c r="H9" s="4">
        <v>5.9059411300000003E-2</v>
      </c>
      <c r="I9" s="4" t="s">
        <v>4</v>
      </c>
    </row>
    <row r="10" spans="1:9" ht="17.25" thickBot="1">
      <c r="A10" s="3"/>
      <c r="B10" s="4" t="s">
        <v>12</v>
      </c>
      <c r="C10" s="4">
        <v>-0.98740869799999997</v>
      </c>
      <c r="D10" s="4" t="s">
        <v>4</v>
      </c>
      <c r="F10" s="3"/>
      <c r="G10" s="4" t="s">
        <v>12</v>
      </c>
      <c r="H10" s="4">
        <v>-5.2255295200000003E-2</v>
      </c>
      <c r="I10" s="4" t="s">
        <v>4</v>
      </c>
    </row>
    <row r="11" spans="1:9" ht="17.25" thickBot="1">
      <c r="A11" s="3"/>
      <c r="B11" s="4" t="s">
        <v>13</v>
      </c>
      <c r="C11" s="4">
        <v>-0.89228606200000005</v>
      </c>
      <c r="D11" s="4" t="s">
        <v>4</v>
      </c>
      <c r="F11" s="3"/>
      <c r="G11" s="4" t="s">
        <v>13</v>
      </c>
      <c r="H11" s="4">
        <v>5.1402587399999998E-2</v>
      </c>
      <c r="I11" s="4" t="s">
        <v>4</v>
      </c>
    </row>
    <row r="12" spans="1:9" ht="17.25" thickBot="1">
      <c r="A12" s="3"/>
      <c r="B12" s="4" t="s">
        <v>14</v>
      </c>
      <c r="C12" s="4">
        <v>-1</v>
      </c>
      <c r="D12" s="4" t="s">
        <v>4</v>
      </c>
      <c r="F12" s="3"/>
      <c r="G12" s="4" t="s">
        <v>14</v>
      </c>
      <c r="H12" s="4">
        <v>-5.8206703499999998E-2</v>
      </c>
      <c r="I12" s="4" t="s">
        <v>4</v>
      </c>
    </row>
    <row r="13" spans="1:9" ht="17.25" thickBot="1">
      <c r="A13" s="3"/>
      <c r="B13" s="4" t="s">
        <v>15</v>
      </c>
      <c r="C13" s="4">
        <v>-0.89070808899999998</v>
      </c>
      <c r="D13" s="4" t="s">
        <v>4</v>
      </c>
      <c r="F13" s="3"/>
      <c r="G13" s="4" t="s">
        <v>15</v>
      </c>
      <c r="H13" s="4">
        <v>5.9059411300000003E-2</v>
      </c>
      <c r="I13" s="4" t="s">
        <v>4</v>
      </c>
    </row>
    <row r="14" spans="1:9" ht="17.25" thickBot="1">
      <c r="A14" s="3"/>
      <c r="B14" s="4" t="s">
        <v>16</v>
      </c>
      <c r="C14" s="4">
        <v>-0.93950766299999999</v>
      </c>
      <c r="D14" s="4" t="s">
        <v>4</v>
      </c>
      <c r="F14" s="3"/>
      <c r="G14" s="4" t="s">
        <v>16</v>
      </c>
      <c r="H14" s="4">
        <v>-2.63704248E-2</v>
      </c>
      <c r="I14" s="4" t="s">
        <v>4</v>
      </c>
    </row>
    <row r="15" spans="1:9" ht="17.25" thickBot="1">
      <c r="A15" s="3"/>
      <c r="B15" s="4" t="s">
        <v>17</v>
      </c>
      <c r="C15" s="4">
        <v>-1</v>
      </c>
      <c r="D15" s="4" t="s">
        <v>4</v>
      </c>
      <c r="F15" s="3"/>
      <c r="G15" s="4" t="s">
        <v>17</v>
      </c>
      <c r="H15" s="4">
        <v>-3.2688986500000003E-2</v>
      </c>
      <c r="I15" s="4" t="s">
        <v>4</v>
      </c>
    </row>
    <row r="16" spans="1:9" ht="17.25" thickBot="1">
      <c r="A16" s="3"/>
      <c r="B16" s="4" t="s">
        <v>18</v>
      </c>
      <c r="C16" s="4">
        <v>-0.89070808899999998</v>
      </c>
      <c r="D16" s="4" t="s">
        <v>4</v>
      </c>
      <c r="F16" s="3"/>
      <c r="G16" s="4" t="s">
        <v>18</v>
      </c>
      <c r="H16" s="4">
        <v>5.9059411300000003E-2</v>
      </c>
      <c r="I16" s="4" t="s">
        <v>4</v>
      </c>
    </row>
    <row r="17" spans="1:9" ht="17.25" thickBot="1">
      <c r="A17" s="3"/>
      <c r="B17" s="4" t="s">
        <v>19</v>
      </c>
      <c r="C17" s="4">
        <v>-0.98740869799999997</v>
      </c>
      <c r="D17" s="4" t="s">
        <v>4</v>
      </c>
      <c r="F17" s="3"/>
      <c r="G17" s="4" t="s">
        <v>19</v>
      </c>
      <c r="H17" s="4">
        <v>-5.2255295200000003E-2</v>
      </c>
      <c r="I17" s="4" t="s">
        <v>4</v>
      </c>
    </row>
    <row r="18" spans="1:9" ht="17.25" thickBot="1">
      <c r="A18" s="3"/>
      <c r="B18" s="4" t="s">
        <v>20</v>
      </c>
      <c r="C18" s="4">
        <v>-0.89228606200000005</v>
      </c>
      <c r="D18" s="4" t="s">
        <v>4</v>
      </c>
      <c r="F18" s="3"/>
      <c r="G18" s="4" t="s">
        <v>20</v>
      </c>
      <c r="H18" s="4">
        <v>5.1402587399999998E-2</v>
      </c>
      <c r="I18" s="4" t="s">
        <v>4</v>
      </c>
    </row>
    <row r="19" spans="1:9" ht="17.25" thickBot="1">
      <c r="A19" s="3"/>
      <c r="B19" s="4" t="s">
        <v>21</v>
      </c>
      <c r="C19" s="4">
        <v>-0.91666668699999998</v>
      </c>
      <c r="D19" s="4" t="s">
        <v>4</v>
      </c>
      <c r="F19" s="3"/>
      <c r="G19" s="4" t="s">
        <v>21</v>
      </c>
      <c r="H19" s="4">
        <v>-1.3174857E-2</v>
      </c>
      <c r="I19" s="4" t="s">
        <v>4</v>
      </c>
    </row>
    <row r="20" spans="1:9" ht="17.25" thickBot="1">
      <c r="A20" s="3"/>
      <c r="B20" s="4" t="s">
        <v>22</v>
      </c>
      <c r="C20" s="4">
        <v>0.89070808899999998</v>
      </c>
      <c r="D20" s="4" t="s">
        <v>4</v>
      </c>
      <c r="F20" s="3"/>
      <c r="G20" s="4" t="s">
        <v>22</v>
      </c>
      <c r="H20" s="4">
        <v>0.97667324499999997</v>
      </c>
      <c r="I20" s="4" t="s">
        <v>4</v>
      </c>
    </row>
    <row r="21" spans="1:9" ht="17.25" thickBot="1">
      <c r="A21" s="3"/>
      <c r="B21" s="4" t="s">
        <v>23</v>
      </c>
      <c r="C21" s="4">
        <v>0.90512466400000002</v>
      </c>
      <c r="D21" s="4" t="s">
        <v>4</v>
      </c>
      <c r="F21" s="3"/>
      <c r="G21" s="4" t="s">
        <v>23</v>
      </c>
      <c r="H21" s="4">
        <v>7.7904616500000003E-3</v>
      </c>
      <c r="I21" s="4" t="s">
        <v>4</v>
      </c>
    </row>
    <row r="22" spans="1:9" ht="17.25" thickBot="1">
      <c r="A22" s="3"/>
      <c r="B22" s="4" t="s">
        <v>24</v>
      </c>
      <c r="C22" s="4">
        <v>0.973402977</v>
      </c>
      <c r="D22" s="4" t="s">
        <v>4</v>
      </c>
      <c r="F22" s="3"/>
      <c r="G22" s="4" t="s">
        <v>24</v>
      </c>
      <c r="H22" s="4">
        <v>3.6896389000000002E-2</v>
      </c>
      <c r="I22" s="4" t="s">
        <v>4</v>
      </c>
    </row>
    <row r="23" spans="1:9" ht="17.25" thickBot="1">
      <c r="A23" s="3"/>
      <c r="B23" s="4" t="s">
        <v>25</v>
      </c>
      <c r="C23" s="4">
        <v>0.91666668699999998</v>
      </c>
      <c r="D23" s="4" t="s">
        <v>4</v>
      </c>
      <c r="F23" s="3"/>
      <c r="G23" s="4" t="s">
        <v>25</v>
      </c>
      <c r="H23" s="4">
        <v>-3.0659286300000001E-2</v>
      </c>
      <c r="I23" s="4" t="s">
        <v>4</v>
      </c>
    </row>
    <row r="24" spans="1:9" ht="17.25" thickBot="1">
      <c r="A24" s="3"/>
      <c r="B24" s="4" t="s">
        <v>26</v>
      </c>
      <c r="C24" s="4">
        <v>0.97168159499999995</v>
      </c>
      <c r="D24" s="4" t="s">
        <v>4</v>
      </c>
      <c r="F24" s="3"/>
      <c r="G24" s="4" t="s">
        <v>26</v>
      </c>
      <c r="H24" s="4">
        <v>2.9729081300000001E-2</v>
      </c>
      <c r="I24" s="4" t="s">
        <v>4</v>
      </c>
    </row>
    <row r="25" spans="1:9" ht="17.25" thickBot="1">
      <c r="A25" s="3"/>
      <c r="B25" s="4" t="s">
        <v>27</v>
      </c>
      <c r="C25" s="4">
        <v>0.93950766299999999</v>
      </c>
      <c r="D25" s="4" t="s">
        <v>4</v>
      </c>
      <c r="F25" s="3"/>
      <c r="G25" s="4" t="s">
        <v>27</v>
      </c>
      <c r="H25" s="4">
        <v>-1.73862223E-2</v>
      </c>
      <c r="I25" s="4" t="s">
        <v>4</v>
      </c>
    </row>
    <row r="26" spans="1:9" ht="17.25" thickBot="1">
      <c r="A26" s="3"/>
      <c r="B26" s="4" t="s">
        <v>28</v>
      </c>
      <c r="C26" s="4">
        <v>0.91666668699999998</v>
      </c>
      <c r="D26" s="4" t="s">
        <v>4</v>
      </c>
      <c r="F26" s="3"/>
      <c r="G26" s="4" t="s">
        <v>28</v>
      </c>
      <c r="H26" s="4">
        <v>-1.2342859100000001E-2</v>
      </c>
      <c r="I26" s="4" t="s">
        <v>4</v>
      </c>
    </row>
    <row r="27" spans="1:9" ht="17.25" thickBot="1">
      <c r="A27" s="3"/>
      <c r="B27" s="4" t="s">
        <v>29</v>
      </c>
      <c r="C27" s="4">
        <v>0.97168159499999995</v>
      </c>
      <c r="D27" s="4" t="s">
        <v>4</v>
      </c>
      <c r="F27" s="3"/>
      <c r="G27" s="4" t="s">
        <v>29</v>
      </c>
      <c r="H27" s="4">
        <v>2.9729081300000001E-2</v>
      </c>
      <c r="I27" s="4" t="s">
        <v>4</v>
      </c>
    </row>
    <row r="28" spans="1:9" ht="17.25" thickBot="1">
      <c r="A28" s="3"/>
      <c r="B28" s="4" t="s">
        <v>30</v>
      </c>
      <c r="C28" s="4">
        <v>0.93950766299999999</v>
      </c>
      <c r="D28" s="4" t="s">
        <v>4</v>
      </c>
      <c r="F28" s="3"/>
      <c r="G28" s="4" t="s">
        <v>30</v>
      </c>
      <c r="H28" s="4">
        <v>-1.73862223E-2</v>
      </c>
      <c r="I28" s="4" t="s">
        <v>4</v>
      </c>
    </row>
    <row r="29" spans="1:9" ht="17.25" thickBot="1">
      <c r="A29" s="3"/>
      <c r="B29" s="4" t="s">
        <v>31</v>
      </c>
      <c r="C29" s="4">
        <v>0.91666668699999998</v>
      </c>
      <c r="D29" s="4" t="s">
        <v>4</v>
      </c>
      <c r="F29" s="3"/>
      <c r="G29" s="4" t="s">
        <v>31</v>
      </c>
      <c r="H29" s="4">
        <v>-1.2342859100000001E-2</v>
      </c>
      <c r="I29" s="4" t="s">
        <v>4</v>
      </c>
    </row>
    <row r="30" spans="1:9" ht="17.25" thickBot="1">
      <c r="A30" s="3"/>
      <c r="B30" s="4" t="s">
        <v>32</v>
      </c>
      <c r="C30" s="4">
        <v>0.97168159499999995</v>
      </c>
      <c r="D30" s="4" t="s">
        <v>4</v>
      </c>
      <c r="F30" s="3"/>
      <c r="G30" s="4" t="s">
        <v>32</v>
      </c>
      <c r="H30" s="4">
        <v>2.9729081300000001E-2</v>
      </c>
      <c r="I30" s="4" t="s">
        <v>4</v>
      </c>
    </row>
    <row r="31" spans="1:9" ht="17.25" thickBot="1">
      <c r="A31" s="3"/>
      <c r="B31" s="4" t="s">
        <v>33</v>
      </c>
      <c r="C31" s="4">
        <v>0.90512466400000002</v>
      </c>
      <c r="D31" s="4" t="s">
        <v>4</v>
      </c>
      <c r="F31" s="3"/>
      <c r="G31" s="4" t="s">
        <v>33</v>
      </c>
      <c r="H31" s="4">
        <v>-3.5966183999999998E-2</v>
      </c>
      <c r="I31" s="4" t="s">
        <v>4</v>
      </c>
    </row>
    <row r="32" spans="1:9" ht="17.25" thickBot="1">
      <c r="A32" s="3"/>
      <c r="B32" s="4" t="s">
        <v>34</v>
      </c>
      <c r="C32" s="4">
        <v>0.973402977</v>
      </c>
      <c r="D32" s="4" t="s">
        <v>4</v>
      </c>
      <c r="F32" s="3"/>
      <c r="G32" s="4" t="s">
        <v>34</v>
      </c>
      <c r="H32" s="4">
        <v>3.6896389000000002E-2</v>
      </c>
      <c r="I32" s="4" t="s">
        <v>4</v>
      </c>
    </row>
    <row r="33" spans="1:9" ht="17.25" thickBot="1">
      <c r="A33" s="3"/>
      <c r="B33" s="4" t="s">
        <v>35</v>
      </c>
      <c r="C33" s="4">
        <v>0.91666668699999998</v>
      </c>
      <c r="D33" s="4" t="s">
        <v>4</v>
      </c>
      <c r="F33" s="3"/>
      <c r="G33" s="4" t="s">
        <v>35</v>
      </c>
      <c r="H33" s="4">
        <v>-3.0659286300000001E-2</v>
      </c>
      <c r="I33" s="4" t="s">
        <v>4</v>
      </c>
    </row>
    <row r="34" spans="1:9" ht="17.25" thickBot="1">
      <c r="A34" s="3"/>
      <c r="B34" s="4" t="s">
        <v>36</v>
      </c>
      <c r="C34" s="4">
        <v>0.97168159499999995</v>
      </c>
      <c r="D34" s="4" t="s">
        <v>4</v>
      </c>
      <c r="F34" s="3"/>
      <c r="G34" s="4" t="s">
        <v>36</v>
      </c>
      <c r="H34" s="4">
        <v>2.9729081300000001E-2</v>
      </c>
      <c r="I34" s="4" t="s">
        <v>4</v>
      </c>
    </row>
    <row r="35" spans="1:9" ht="17.25" thickBot="1">
      <c r="A35" s="3"/>
      <c r="B35" s="4" t="s">
        <v>37</v>
      </c>
      <c r="C35" s="4">
        <v>0</v>
      </c>
      <c r="D35" s="4" t="s">
        <v>4</v>
      </c>
      <c r="F35" s="3"/>
      <c r="G35" s="4" t="s">
        <v>37</v>
      </c>
      <c r="H35" s="4">
        <v>-0.52507948900000001</v>
      </c>
      <c r="I35" s="4" t="s">
        <v>4</v>
      </c>
    </row>
    <row r="36" spans="1:9" ht="17.25" thickBot="1">
      <c r="A36" s="3"/>
      <c r="B36" s="4" t="s">
        <v>38</v>
      </c>
      <c r="C36" s="4">
        <v>-1</v>
      </c>
      <c r="D36" s="4" t="s">
        <v>4</v>
      </c>
      <c r="F36" s="3"/>
      <c r="G36" s="4" t="s">
        <v>38</v>
      </c>
      <c r="H36" s="4">
        <v>-0.54038226599999994</v>
      </c>
      <c r="I36" s="4" t="s">
        <v>4</v>
      </c>
    </row>
    <row r="37" spans="1:9" ht="17.25" thickBot="1">
      <c r="A37" s="3"/>
      <c r="B37" s="4" t="s">
        <v>39</v>
      </c>
      <c r="C37" s="4">
        <v>-0.89070808899999998</v>
      </c>
      <c r="D37" s="4" t="s">
        <v>4</v>
      </c>
      <c r="F37" s="3"/>
      <c r="G37" s="4" t="s">
        <v>39</v>
      </c>
      <c r="H37" s="4">
        <v>5.9059411300000003E-2</v>
      </c>
      <c r="I37" s="4" t="s">
        <v>4</v>
      </c>
    </row>
    <row r="38" spans="1:9" ht="17.25" thickBot="1">
      <c r="A38" s="3"/>
      <c r="B38" s="4" t="s">
        <v>40</v>
      </c>
      <c r="C38" s="4">
        <v>-0.98740869799999997</v>
      </c>
      <c r="D38" s="4" t="s">
        <v>4</v>
      </c>
      <c r="F38" s="3"/>
      <c r="G38" s="4" t="s">
        <v>40</v>
      </c>
      <c r="H38" s="4">
        <v>-5.2255295200000003E-2</v>
      </c>
      <c r="I38" s="4" t="s">
        <v>4</v>
      </c>
    </row>
    <row r="39" spans="1:9" ht="17.25" thickBot="1">
      <c r="A39" s="3"/>
      <c r="B39" s="4" t="s">
        <v>41</v>
      </c>
      <c r="C39" s="4">
        <v>-0.89228606200000005</v>
      </c>
      <c r="D39" s="4" t="s">
        <v>4</v>
      </c>
      <c r="F39" s="3"/>
      <c r="G39" s="4" t="s">
        <v>41</v>
      </c>
      <c r="H39" s="4">
        <v>5.1402587399999998E-2</v>
      </c>
      <c r="I39" s="4" t="s">
        <v>4</v>
      </c>
    </row>
    <row r="40" spans="1:9" ht="17.25" thickBot="1">
      <c r="A40" s="3"/>
      <c r="B40" s="4" t="s">
        <v>42</v>
      </c>
      <c r="C40" s="4">
        <v>-1</v>
      </c>
      <c r="D40" s="4" t="s">
        <v>4</v>
      </c>
      <c r="F40" s="3"/>
      <c r="G40" s="4" t="s">
        <v>42</v>
      </c>
      <c r="H40" s="4">
        <v>-5.8206703499999998E-2</v>
      </c>
      <c r="I40" s="4" t="s">
        <v>4</v>
      </c>
    </row>
    <row r="41" spans="1:9" ht="17.25" thickBot="1">
      <c r="A41" s="3"/>
      <c r="B41" s="4" t="s">
        <v>43</v>
      </c>
      <c r="C41" s="4">
        <v>-0.89070808899999998</v>
      </c>
      <c r="D41" s="4" t="s">
        <v>4</v>
      </c>
      <c r="F41" s="3"/>
      <c r="G41" s="4" t="s">
        <v>43</v>
      </c>
      <c r="H41" s="4">
        <v>5.9059411300000003E-2</v>
      </c>
      <c r="I41" s="4" t="s">
        <v>4</v>
      </c>
    </row>
    <row r="42" spans="1:9" ht="17.25" thickBot="1">
      <c r="A42" s="3"/>
      <c r="B42" s="4" t="s">
        <v>44</v>
      </c>
      <c r="C42" s="4">
        <v>-0.98740869799999997</v>
      </c>
      <c r="D42" s="4" t="s">
        <v>4</v>
      </c>
      <c r="F42" s="3"/>
      <c r="G42" s="4" t="s">
        <v>44</v>
      </c>
      <c r="H42" s="4">
        <v>-5.2255295200000003E-2</v>
      </c>
      <c r="I42" s="4" t="s">
        <v>4</v>
      </c>
    </row>
    <row r="43" spans="1:9" ht="17.25" thickBot="1">
      <c r="A43" s="3"/>
      <c r="B43" s="4" t="s">
        <v>45</v>
      </c>
      <c r="C43" s="4">
        <v>-0.89228606200000005</v>
      </c>
      <c r="D43" s="4" t="s">
        <v>4</v>
      </c>
      <c r="F43" s="3"/>
      <c r="G43" s="4" t="s">
        <v>45</v>
      </c>
      <c r="H43" s="4">
        <v>5.1402587399999998E-2</v>
      </c>
      <c r="I43" s="4" t="s">
        <v>4</v>
      </c>
    </row>
    <row r="44" spans="1:9" ht="17.25" thickBot="1">
      <c r="A44" s="3"/>
      <c r="B44" s="4" t="s">
        <v>46</v>
      </c>
      <c r="C44" s="4">
        <v>-1</v>
      </c>
      <c r="D44" s="4" t="s">
        <v>4</v>
      </c>
      <c r="F44" s="3"/>
      <c r="G44" s="4" t="s">
        <v>46</v>
      </c>
      <c r="H44" s="4">
        <v>-5.8206703499999998E-2</v>
      </c>
      <c r="I44" s="4" t="s">
        <v>4</v>
      </c>
    </row>
    <row r="45" spans="1:9" ht="17.25" thickBot="1">
      <c r="A45" s="3"/>
      <c r="B45" s="4" t="s">
        <v>47</v>
      </c>
      <c r="C45" s="4">
        <v>-0.93867033700000002</v>
      </c>
      <c r="D45" s="4" t="s">
        <v>4</v>
      </c>
      <c r="F45" s="3"/>
      <c r="G45" s="4" t="s">
        <v>47</v>
      </c>
      <c r="H45" s="4">
        <v>3.3141464000000002E-2</v>
      </c>
      <c r="I45" s="4" t="s">
        <v>4</v>
      </c>
    </row>
    <row r="46" spans="1:9" ht="17.25" thickBot="1">
      <c r="A46" s="3"/>
      <c r="B46" s="4" t="s">
        <v>48</v>
      </c>
      <c r="C46" s="4">
        <v>-0.89228606200000005</v>
      </c>
      <c r="D46" s="4" t="s">
        <v>4</v>
      </c>
      <c r="F46" s="3"/>
      <c r="G46" s="4" t="s">
        <v>48</v>
      </c>
      <c r="H46" s="4">
        <v>2.5065239499999999E-2</v>
      </c>
      <c r="I46" s="4" t="s">
        <v>4</v>
      </c>
    </row>
    <row r="47" spans="1:9" ht="17.25" thickBot="1">
      <c r="A47" s="3"/>
      <c r="B47" s="4" t="s">
        <v>49</v>
      </c>
      <c r="C47" s="4">
        <v>-0.94456923000000004</v>
      </c>
      <c r="D47" s="4" t="s">
        <v>4</v>
      </c>
      <c r="F47" s="3"/>
      <c r="G47" s="4" t="s">
        <v>49</v>
      </c>
      <c r="H47" s="4">
        <v>-2.8252897799999999E-2</v>
      </c>
      <c r="I47" s="4" t="s">
        <v>4</v>
      </c>
    </row>
    <row r="48" spans="1:9" ht="17.25" thickBot="1">
      <c r="A48" s="3"/>
      <c r="B48" s="4" t="s">
        <v>50</v>
      </c>
      <c r="C48" s="4">
        <v>-0.98740869799999997</v>
      </c>
      <c r="D48" s="4" t="s">
        <v>4</v>
      </c>
      <c r="F48" s="3"/>
      <c r="G48" s="4" t="s">
        <v>50</v>
      </c>
      <c r="H48" s="4">
        <v>-2.31496897E-2</v>
      </c>
      <c r="I48" s="4" t="s">
        <v>4</v>
      </c>
    </row>
    <row r="49" spans="1:9" ht="17.25" thickBot="1">
      <c r="A49" s="3"/>
      <c r="B49" s="4" t="s">
        <v>51</v>
      </c>
      <c r="C49" s="4">
        <v>-0.89228606200000005</v>
      </c>
      <c r="D49" s="4" t="s">
        <v>4</v>
      </c>
      <c r="F49" s="3"/>
      <c r="G49" s="4" t="s">
        <v>51</v>
      </c>
      <c r="H49" s="4">
        <v>5.1402587399999998E-2</v>
      </c>
      <c r="I49" s="4" t="s">
        <v>4</v>
      </c>
    </row>
    <row r="50" spans="1:9" ht="17.25" thickBot="1">
      <c r="A50" s="3"/>
      <c r="B50" s="4" t="s">
        <v>52</v>
      </c>
      <c r="C50" s="4">
        <v>-0.91666668699999998</v>
      </c>
      <c r="D50" s="4" t="s">
        <v>4</v>
      </c>
      <c r="F50" s="3"/>
      <c r="G50" s="4" t="s">
        <v>52</v>
      </c>
      <c r="H50" s="4">
        <v>-1.3174857E-2</v>
      </c>
      <c r="I50" s="4" t="s">
        <v>4</v>
      </c>
    </row>
    <row r="51" spans="1:9" ht="17.25" thickBot="1">
      <c r="A51" s="3"/>
      <c r="B51" s="4" t="s">
        <v>53</v>
      </c>
      <c r="C51" s="4">
        <v>0.89070808899999998</v>
      </c>
      <c r="D51" s="4" t="s">
        <v>4</v>
      </c>
      <c r="F51" s="3"/>
      <c r="G51" s="4" t="s">
        <v>53</v>
      </c>
      <c r="H51" s="4">
        <v>0.97667324499999997</v>
      </c>
      <c r="I51" s="4" t="s">
        <v>4</v>
      </c>
    </row>
    <row r="52" spans="1:9" ht="17.25" thickBot="1">
      <c r="A52" s="3"/>
      <c r="B52" s="4" t="s">
        <v>54</v>
      </c>
      <c r="C52" s="4">
        <v>0.90512466400000002</v>
      </c>
      <c r="D52" s="4" t="s">
        <v>4</v>
      </c>
      <c r="F52" s="3"/>
      <c r="G52" s="4" t="s">
        <v>54</v>
      </c>
      <c r="H52" s="4">
        <v>7.7904616500000003E-3</v>
      </c>
      <c r="I52" s="4" t="s">
        <v>4</v>
      </c>
    </row>
    <row r="53" spans="1:9" ht="17.25" thickBot="1">
      <c r="A53" s="3"/>
      <c r="B53" s="4" t="s">
        <v>55</v>
      </c>
      <c r="C53" s="4">
        <v>0.973402977</v>
      </c>
      <c r="D53" s="4" t="s">
        <v>4</v>
      </c>
      <c r="F53" s="3"/>
      <c r="G53" s="4" t="s">
        <v>55</v>
      </c>
      <c r="H53" s="4">
        <v>3.6896389000000002E-2</v>
      </c>
      <c r="I53" s="4" t="s">
        <v>4</v>
      </c>
    </row>
    <row r="54" spans="1:9" ht="17.25" thickBot="1">
      <c r="A54" s="3"/>
      <c r="B54" s="4" t="s">
        <v>56</v>
      </c>
      <c r="C54" s="4">
        <v>0.91666668699999998</v>
      </c>
      <c r="D54" s="4" t="s">
        <v>4</v>
      </c>
      <c r="F54" s="3"/>
      <c r="G54" s="4" t="s">
        <v>56</v>
      </c>
      <c r="H54" s="4">
        <v>-3.0659286300000001E-2</v>
      </c>
      <c r="I54" s="4" t="s">
        <v>4</v>
      </c>
    </row>
    <row r="55" spans="1:9" ht="17.25" thickBot="1">
      <c r="A55" s="3"/>
      <c r="B55" s="4" t="s">
        <v>57</v>
      </c>
      <c r="C55" s="4">
        <v>0.97168159499999995</v>
      </c>
      <c r="D55" s="4" t="s">
        <v>4</v>
      </c>
      <c r="F55" s="3"/>
      <c r="G55" s="4" t="s">
        <v>57</v>
      </c>
      <c r="H55" s="4">
        <v>2.9729081300000001E-2</v>
      </c>
      <c r="I55" s="4" t="s">
        <v>4</v>
      </c>
    </row>
    <row r="56" spans="1:9" ht="17.25" thickBot="1">
      <c r="A56" s="3"/>
      <c r="B56" s="4" t="s">
        <v>58</v>
      </c>
      <c r="C56" s="4">
        <v>0.90512466400000002</v>
      </c>
      <c r="D56" s="4" t="s">
        <v>4</v>
      </c>
      <c r="F56" s="3"/>
      <c r="G56" s="4" t="s">
        <v>58</v>
      </c>
      <c r="H56" s="4">
        <v>-3.5966183999999998E-2</v>
      </c>
      <c r="I56" s="4" t="s">
        <v>4</v>
      </c>
    </row>
    <row r="57" spans="1:9" ht="17.25" thickBot="1">
      <c r="A57" s="3"/>
      <c r="B57" s="4" t="s">
        <v>59</v>
      </c>
      <c r="C57" s="4">
        <v>0.973402977</v>
      </c>
      <c r="D57" s="4" t="s">
        <v>4</v>
      </c>
      <c r="F57" s="3"/>
      <c r="G57" s="4" t="s">
        <v>59</v>
      </c>
      <c r="H57" s="4">
        <v>3.6896389000000002E-2</v>
      </c>
      <c r="I57" s="4" t="s">
        <v>4</v>
      </c>
    </row>
    <row r="58" spans="1:9" ht="17.25" thickBot="1">
      <c r="A58" s="3"/>
      <c r="B58" s="4" t="s">
        <v>60</v>
      </c>
      <c r="C58" s="4">
        <v>0.91666668699999998</v>
      </c>
      <c r="D58" s="4" t="s">
        <v>4</v>
      </c>
      <c r="F58" s="3"/>
      <c r="G58" s="4" t="s">
        <v>60</v>
      </c>
      <c r="H58" s="4">
        <v>-3.0659286300000001E-2</v>
      </c>
      <c r="I58" s="4" t="s">
        <v>4</v>
      </c>
    </row>
    <row r="59" spans="1:9" ht="17.25" thickBot="1">
      <c r="A59" s="3"/>
      <c r="B59" s="4" t="s">
        <v>61</v>
      </c>
      <c r="C59" s="4">
        <v>0.97168159499999995</v>
      </c>
      <c r="D59" s="4" t="s">
        <v>4</v>
      </c>
      <c r="F59" s="3"/>
      <c r="G59" s="4" t="s">
        <v>61</v>
      </c>
      <c r="H59" s="4">
        <v>2.9729081300000001E-2</v>
      </c>
      <c r="I59" s="4" t="s">
        <v>4</v>
      </c>
    </row>
    <row r="60" spans="1:9" ht="17.25" thickBot="1">
      <c r="A60" s="3"/>
      <c r="B60" s="4" t="s">
        <v>62</v>
      </c>
      <c r="C60" s="4">
        <v>0.90512466400000002</v>
      </c>
      <c r="D60" s="4" t="s">
        <v>4</v>
      </c>
      <c r="F60" s="3"/>
      <c r="G60" s="4" t="s">
        <v>62</v>
      </c>
      <c r="H60" s="4">
        <v>-3.5966183999999998E-2</v>
      </c>
      <c r="I60" s="4" t="s">
        <v>4</v>
      </c>
    </row>
    <row r="61" spans="1:9" ht="17.25" thickBot="1">
      <c r="A61" s="3"/>
      <c r="B61" s="4" t="s">
        <v>63</v>
      </c>
      <c r="C61" s="4">
        <v>0.973402977</v>
      </c>
      <c r="D61" s="4" t="s">
        <v>4</v>
      </c>
      <c r="F61" s="3"/>
      <c r="G61" s="4" t="s">
        <v>63</v>
      </c>
      <c r="H61" s="4">
        <v>3.6896389000000002E-2</v>
      </c>
      <c r="I61" s="4" t="s">
        <v>4</v>
      </c>
    </row>
    <row r="62" spans="1:9" ht="17.25" thickBot="1">
      <c r="A62" s="3"/>
      <c r="B62" s="4" t="s">
        <v>64</v>
      </c>
      <c r="C62" s="4">
        <v>0.91666668699999998</v>
      </c>
      <c r="D62" s="4" t="s">
        <v>4</v>
      </c>
      <c r="F62" s="3"/>
      <c r="G62" s="4" t="s">
        <v>64</v>
      </c>
      <c r="H62" s="4">
        <v>-3.0659286300000001E-2</v>
      </c>
      <c r="I62" s="4" t="s">
        <v>4</v>
      </c>
    </row>
    <row r="63" spans="1:9" ht="17.25" thickBot="1">
      <c r="A63" s="3"/>
      <c r="B63" s="4" t="s">
        <v>65</v>
      </c>
      <c r="C63" s="4">
        <v>0.93867033700000002</v>
      </c>
      <c r="D63" s="4" t="s">
        <v>4</v>
      </c>
      <c r="F63" s="3"/>
      <c r="G63" s="4" t="s">
        <v>65</v>
      </c>
      <c r="H63" s="4">
        <v>1.1890382499999999E-2</v>
      </c>
      <c r="I63" s="4" t="s">
        <v>4</v>
      </c>
    </row>
    <row r="64" spans="1:9" ht="17.25" thickBot="1">
      <c r="A64" s="3"/>
      <c r="B64" s="4" t="s">
        <v>66</v>
      </c>
      <c r="C64" s="4">
        <v>0.973402977</v>
      </c>
      <c r="D64" s="4" t="s">
        <v>4</v>
      </c>
      <c r="F64" s="3"/>
      <c r="G64" s="4" t="s">
        <v>66</v>
      </c>
      <c r="H64" s="4">
        <v>1.8768902899999999E-2</v>
      </c>
      <c r="I64" s="4" t="s">
        <v>4</v>
      </c>
    </row>
    <row r="65" spans="1:9" ht="17.25" thickBot="1">
      <c r="A65" s="3"/>
      <c r="B65" s="4" t="s">
        <v>67</v>
      </c>
      <c r="C65" s="4">
        <v>0.91666668699999998</v>
      </c>
      <c r="D65" s="4" t="s">
        <v>4</v>
      </c>
      <c r="F65" s="3"/>
      <c r="G65" s="4" t="s">
        <v>67</v>
      </c>
      <c r="H65" s="4">
        <v>-3.0659286300000001E-2</v>
      </c>
      <c r="I65" s="4" t="s">
        <v>4</v>
      </c>
    </row>
    <row r="66" spans="1:9" ht="17.25" thickBot="1">
      <c r="A66" s="3"/>
      <c r="B66" s="4" t="s">
        <v>68</v>
      </c>
      <c r="C66" s="4">
        <v>0.97168159499999995</v>
      </c>
      <c r="D66" s="4" t="s">
        <v>4</v>
      </c>
      <c r="F66" s="3"/>
      <c r="G66" s="4" t="s">
        <v>68</v>
      </c>
      <c r="H66" s="4">
        <v>2.9729081300000001E-2</v>
      </c>
      <c r="I66" s="4" t="s">
        <v>4</v>
      </c>
    </row>
    <row r="67" spans="1:9" ht="17.25" thickBot="1">
      <c r="A67" s="3"/>
      <c r="B67" s="4" t="s">
        <v>69</v>
      </c>
      <c r="C67" s="4">
        <v>0.90512466400000002</v>
      </c>
      <c r="D67" s="4" t="s">
        <v>4</v>
      </c>
      <c r="F67" s="3"/>
      <c r="G67" s="4" t="s">
        <v>69</v>
      </c>
      <c r="H67" s="4">
        <v>-3.5966183999999998E-2</v>
      </c>
      <c r="I67" s="4" t="s">
        <v>4</v>
      </c>
    </row>
    <row r="68" spans="1:9" ht="17.25" thickBot="1">
      <c r="A68" s="3"/>
      <c r="B68" s="4" t="s">
        <v>70</v>
      </c>
      <c r="C68" s="4">
        <v>-0.89228606200000005</v>
      </c>
      <c r="D68" s="4" t="s">
        <v>4</v>
      </c>
      <c r="F68" s="3"/>
      <c r="G68" s="4" t="s">
        <v>70</v>
      </c>
      <c r="H68" s="4">
        <v>-0.97128891900000003</v>
      </c>
      <c r="I68" s="4" t="s">
        <v>4</v>
      </c>
    </row>
    <row r="69" spans="1:9" ht="17.25" thickBot="1">
      <c r="A69" s="3"/>
      <c r="B69" s="4" t="s">
        <v>71</v>
      </c>
      <c r="C69" s="4">
        <v>-1</v>
      </c>
      <c r="D69" s="4" t="s">
        <v>4</v>
      </c>
      <c r="F69" s="3"/>
      <c r="G69" s="4" t="s">
        <v>71</v>
      </c>
      <c r="H69" s="4">
        <v>-5.8206703499999998E-2</v>
      </c>
      <c r="I69" s="4" t="s">
        <v>4</v>
      </c>
    </row>
    <row r="70" spans="1:9" ht="17.25" thickBot="1">
      <c r="A70" s="3"/>
      <c r="B70" s="4" t="s">
        <v>72</v>
      </c>
      <c r="C70" s="4">
        <v>-0.89070808899999998</v>
      </c>
      <c r="D70" s="4" t="s">
        <v>4</v>
      </c>
      <c r="F70" s="3"/>
      <c r="G70" s="4" t="s">
        <v>72</v>
      </c>
      <c r="H70" s="4">
        <v>5.9059411300000003E-2</v>
      </c>
      <c r="I70" s="4" t="s">
        <v>4</v>
      </c>
    </row>
    <row r="71" spans="1:9" ht="17.25" thickBot="1">
      <c r="A71" s="3"/>
      <c r="B71" s="4" t="s">
        <v>73</v>
      </c>
      <c r="C71" s="4">
        <v>-0.98740869799999997</v>
      </c>
      <c r="D71" s="4" t="s">
        <v>4</v>
      </c>
      <c r="F71" s="3"/>
      <c r="G71" s="4" t="s">
        <v>73</v>
      </c>
      <c r="H71" s="4">
        <v>-5.2255295200000003E-2</v>
      </c>
      <c r="I71" s="4" t="s">
        <v>4</v>
      </c>
    </row>
    <row r="72" spans="1:9" ht="17.25" thickBot="1">
      <c r="A72" s="3"/>
      <c r="B72" s="4" t="s">
        <v>74</v>
      </c>
      <c r="C72" s="4">
        <v>-0.89228606200000005</v>
      </c>
      <c r="D72" s="4" t="s">
        <v>4</v>
      </c>
      <c r="F72" s="3"/>
      <c r="G72" s="4" t="s">
        <v>74</v>
      </c>
      <c r="H72" s="4">
        <v>5.1402587399999998E-2</v>
      </c>
      <c r="I72" s="4" t="s">
        <v>4</v>
      </c>
    </row>
    <row r="73" spans="1:9" ht="17.25" thickBot="1">
      <c r="A73" s="3"/>
      <c r="B73" s="4" t="s">
        <v>75</v>
      </c>
      <c r="C73" s="4">
        <v>-1</v>
      </c>
      <c r="D73" s="4" t="s">
        <v>4</v>
      </c>
      <c r="F73" s="3"/>
      <c r="G73" s="4" t="s">
        <v>75</v>
      </c>
      <c r="H73" s="4">
        <v>-5.8206703499999998E-2</v>
      </c>
      <c r="I73" s="4" t="s">
        <v>4</v>
      </c>
    </row>
    <row r="74" spans="1:9" ht="17.25" thickBot="1">
      <c r="A74" s="3"/>
      <c r="B74" s="4" t="s">
        <v>76</v>
      </c>
      <c r="C74" s="4">
        <v>-0.89070808899999998</v>
      </c>
      <c r="D74" s="4" t="s">
        <v>4</v>
      </c>
      <c r="F74" s="3"/>
      <c r="G74" s="4" t="s">
        <v>76</v>
      </c>
      <c r="H74" s="4">
        <v>5.9059411300000003E-2</v>
      </c>
      <c r="I74" s="4" t="s">
        <v>4</v>
      </c>
    </row>
    <row r="75" spans="1:9" ht="17.25" thickBot="1">
      <c r="A75" s="3"/>
      <c r="B75" s="4" t="s">
        <v>77</v>
      </c>
      <c r="C75" s="4">
        <v>-0.98740869799999997</v>
      </c>
      <c r="D75" s="4" t="s">
        <v>4</v>
      </c>
      <c r="F75" s="3"/>
      <c r="G75" s="4" t="s">
        <v>77</v>
      </c>
      <c r="H75" s="4">
        <v>-5.2255295200000003E-2</v>
      </c>
      <c r="I75" s="4" t="s">
        <v>4</v>
      </c>
    </row>
    <row r="76" spans="1:9" ht="17.25" thickBot="1">
      <c r="A76" s="3"/>
      <c r="B76" s="4" t="s">
        <v>78</v>
      </c>
      <c r="C76" s="4">
        <v>-0.89228606200000005</v>
      </c>
      <c r="D76" s="4" t="s">
        <v>4</v>
      </c>
      <c r="F76" s="3"/>
      <c r="G76" s="4" t="s">
        <v>78</v>
      </c>
      <c r="H76" s="4">
        <v>5.1402587399999998E-2</v>
      </c>
      <c r="I76" s="4" t="s">
        <v>4</v>
      </c>
    </row>
    <row r="77" spans="1:9" ht="17.25" thickBot="1">
      <c r="A77" s="3"/>
      <c r="B77" s="4" t="s">
        <v>79</v>
      </c>
      <c r="C77" s="4">
        <v>-1</v>
      </c>
      <c r="D77" s="4" t="s">
        <v>4</v>
      </c>
      <c r="F77" s="3"/>
      <c r="G77" s="4" t="s">
        <v>79</v>
      </c>
      <c r="H77" s="4">
        <v>-5.8206703499999998E-2</v>
      </c>
      <c r="I77" s="4" t="s">
        <v>4</v>
      </c>
    </row>
    <row r="78" spans="1:9" ht="17.25" thickBot="1">
      <c r="A78" s="3"/>
      <c r="B78" s="4" t="s">
        <v>80</v>
      </c>
      <c r="C78" s="4">
        <v>-0.89070808899999998</v>
      </c>
      <c r="D78" s="4" t="s">
        <v>4</v>
      </c>
      <c r="F78" s="3"/>
      <c r="G78" s="4" t="s">
        <v>80</v>
      </c>
      <c r="H78" s="4">
        <v>5.9059411300000003E-2</v>
      </c>
      <c r="I78" s="4" t="s">
        <v>4</v>
      </c>
    </row>
    <row r="79" spans="1:9" ht="17.25" thickBot="1">
      <c r="A79" s="3"/>
      <c r="B79" s="4" t="s">
        <v>81</v>
      </c>
      <c r="C79" s="4">
        <v>-0.98740869799999997</v>
      </c>
      <c r="D79" s="4" t="s">
        <v>4</v>
      </c>
      <c r="F79" s="3"/>
      <c r="G79" s="4" t="s">
        <v>81</v>
      </c>
      <c r="H79" s="4">
        <v>-5.2255295200000003E-2</v>
      </c>
      <c r="I79" s="4" t="s">
        <v>4</v>
      </c>
    </row>
    <row r="80" spans="1:9" ht="17.25" thickBot="1">
      <c r="A80" s="3"/>
      <c r="B80" s="4" t="s">
        <v>82</v>
      </c>
      <c r="C80" s="4">
        <v>-0.89228606200000005</v>
      </c>
      <c r="D80" s="4" t="s">
        <v>4</v>
      </c>
      <c r="F80" s="3"/>
      <c r="G80" s="4" t="s">
        <v>82</v>
      </c>
      <c r="H80" s="4">
        <v>5.1402587399999998E-2</v>
      </c>
      <c r="I80" s="4" t="s">
        <v>4</v>
      </c>
    </row>
    <row r="81" spans="1:9" ht="17.25" thickBot="1">
      <c r="A81" s="3"/>
      <c r="B81" s="4" t="s">
        <v>83</v>
      </c>
      <c r="C81" s="4">
        <v>-1</v>
      </c>
      <c r="D81" s="4" t="s">
        <v>4</v>
      </c>
      <c r="F81" s="3"/>
      <c r="G81" s="4" t="s">
        <v>83</v>
      </c>
      <c r="H81" s="4">
        <v>-5.8206703499999998E-2</v>
      </c>
      <c r="I81" s="4" t="s">
        <v>4</v>
      </c>
    </row>
    <row r="82" spans="1:9" ht="17.25" thickBot="1">
      <c r="A82" s="3"/>
      <c r="B82" s="4" t="s">
        <v>84</v>
      </c>
      <c r="C82" s="4">
        <v>-0.89070808899999998</v>
      </c>
      <c r="D82" s="4" t="s">
        <v>4</v>
      </c>
      <c r="F82" s="3"/>
      <c r="G82" s="4" t="s">
        <v>84</v>
      </c>
      <c r="H82" s="4">
        <v>5.9059411300000003E-2</v>
      </c>
      <c r="I82" s="4" t="s">
        <v>4</v>
      </c>
    </row>
    <row r="83" spans="1:9" ht="17.25" thickBot="1">
      <c r="A83" s="3"/>
      <c r="B83" s="4" t="s">
        <v>85</v>
      </c>
      <c r="C83" s="4">
        <v>-0.98740869799999997</v>
      </c>
      <c r="D83" s="4" t="s">
        <v>4</v>
      </c>
      <c r="F83" s="3"/>
      <c r="G83" s="4" t="s">
        <v>85</v>
      </c>
      <c r="H83" s="4">
        <v>-5.2255295200000003E-2</v>
      </c>
      <c r="I83" s="4" t="s">
        <v>4</v>
      </c>
    </row>
    <row r="84" spans="1:9" ht="17.25" thickBot="1">
      <c r="A84" s="3"/>
      <c r="B84" s="4" t="s">
        <v>86</v>
      </c>
      <c r="C84" s="4">
        <v>-0.90431213399999999</v>
      </c>
      <c r="D84" s="4" t="s">
        <v>4</v>
      </c>
      <c r="F84" s="3"/>
      <c r="G84" s="4" t="s">
        <v>86</v>
      </c>
      <c r="H84" s="4">
        <v>4.49039117E-2</v>
      </c>
      <c r="I84" s="4" t="s">
        <v>4</v>
      </c>
    </row>
    <row r="85" spans="1:9" ht="17.25" thickBot="1">
      <c r="A85" s="3"/>
      <c r="B85" s="4" t="s">
        <v>87</v>
      </c>
      <c r="C85" s="4">
        <v>0.89785855999999997</v>
      </c>
      <c r="D85" s="4" t="s">
        <v>4</v>
      </c>
      <c r="F85" s="3"/>
      <c r="G85" s="4" t="s">
        <v>87</v>
      </c>
      <c r="H85" s="4">
        <v>0.97386109799999998</v>
      </c>
      <c r="I85" s="4" t="s">
        <v>4</v>
      </c>
    </row>
    <row r="86" spans="1:9" ht="17.25" thickBot="1">
      <c r="A86" s="3"/>
      <c r="B86" s="4" t="s">
        <v>88</v>
      </c>
      <c r="C86" s="4">
        <v>0.973402977</v>
      </c>
      <c r="D86" s="4" t="s">
        <v>4</v>
      </c>
      <c r="F86" s="3"/>
      <c r="G86" s="4" t="s">
        <v>88</v>
      </c>
      <c r="H86" s="4">
        <v>4.0822863600000002E-2</v>
      </c>
      <c r="I86" s="4" t="s">
        <v>4</v>
      </c>
    </row>
    <row r="87" spans="1:9" ht="17.25" thickBot="1">
      <c r="A87" s="3"/>
      <c r="B87" s="4" t="s">
        <v>89</v>
      </c>
      <c r="C87" s="4">
        <v>0.93143677700000005</v>
      </c>
      <c r="D87" s="4" t="s">
        <v>4</v>
      </c>
      <c r="F87" s="3"/>
      <c r="G87" s="4" t="s">
        <v>89</v>
      </c>
      <c r="H87" s="4">
        <v>-2.2677790400000002E-2</v>
      </c>
      <c r="I87" s="4" t="s">
        <v>4</v>
      </c>
    </row>
    <row r="88" spans="1:9" ht="17.25" thickBot="1">
      <c r="A88" s="3"/>
      <c r="B88" s="4" t="s">
        <v>90</v>
      </c>
      <c r="C88" s="4">
        <v>0.973402977</v>
      </c>
      <c r="D88" s="4" t="s">
        <v>4</v>
      </c>
      <c r="F88" s="3"/>
      <c r="G88" s="4" t="s">
        <v>90</v>
      </c>
      <c r="H88" s="4">
        <v>2.2677790400000002E-2</v>
      </c>
      <c r="I88" s="4" t="s">
        <v>4</v>
      </c>
    </row>
    <row r="89" spans="1:9" ht="17.25" thickBot="1">
      <c r="A89" s="3"/>
      <c r="B89" s="4" t="s">
        <v>91</v>
      </c>
      <c r="C89" s="4">
        <v>0.91666668699999998</v>
      </c>
      <c r="D89" s="4" t="s">
        <v>4</v>
      </c>
      <c r="F89" s="3"/>
      <c r="G89" s="4" t="s">
        <v>91</v>
      </c>
      <c r="H89" s="4">
        <v>-3.0659286300000001E-2</v>
      </c>
      <c r="I89" s="4" t="s">
        <v>4</v>
      </c>
    </row>
    <row r="90" spans="1:9" ht="17.25" thickBot="1">
      <c r="A90" s="3"/>
      <c r="B90" s="4" t="s">
        <v>92</v>
      </c>
      <c r="C90" s="4">
        <v>0.97168159499999995</v>
      </c>
      <c r="D90" s="4" t="s">
        <v>4</v>
      </c>
      <c r="F90" s="3"/>
      <c r="G90" s="4" t="s">
        <v>92</v>
      </c>
      <c r="H90" s="4">
        <v>2.9729081300000001E-2</v>
      </c>
      <c r="I90" s="4" t="s">
        <v>4</v>
      </c>
    </row>
    <row r="91" spans="1:9" ht="17.25" thickBot="1">
      <c r="A91" s="3"/>
      <c r="B91" s="4" t="s">
        <v>93</v>
      </c>
      <c r="C91" s="4">
        <v>0.90512466400000002</v>
      </c>
      <c r="D91" s="4" t="s">
        <v>4</v>
      </c>
      <c r="F91" s="3"/>
      <c r="G91" s="4" t="s">
        <v>93</v>
      </c>
      <c r="H91" s="4">
        <v>-3.5966183999999998E-2</v>
      </c>
      <c r="I91" s="4" t="s">
        <v>4</v>
      </c>
    </row>
    <row r="92" spans="1:9" ht="17.25" thickBot="1">
      <c r="A92" s="3"/>
      <c r="B92" s="4" t="s">
        <v>94</v>
      </c>
      <c r="C92" s="4">
        <v>0.973402977</v>
      </c>
      <c r="D92" s="4" t="s">
        <v>4</v>
      </c>
      <c r="F92" s="3"/>
      <c r="G92" s="4" t="s">
        <v>94</v>
      </c>
      <c r="H92" s="4">
        <v>3.6896389000000002E-2</v>
      </c>
      <c r="I92" s="4" t="s">
        <v>4</v>
      </c>
    </row>
    <row r="93" spans="1:9" ht="17.25" thickBot="1">
      <c r="A93" s="3"/>
      <c r="B93" s="4" t="s">
        <v>95</v>
      </c>
      <c r="C93" s="4">
        <v>0.91666668699999998</v>
      </c>
      <c r="D93" s="4" t="s">
        <v>4</v>
      </c>
      <c r="F93" s="3"/>
      <c r="G93" s="4" t="s">
        <v>95</v>
      </c>
      <c r="H93" s="4">
        <v>-3.0659286300000001E-2</v>
      </c>
      <c r="I93" s="4" t="s">
        <v>4</v>
      </c>
    </row>
    <row r="94" spans="1:9" ht="17.25" thickBot="1">
      <c r="A94" s="3"/>
      <c r="B94" s="4" t="s">
        <v>96</v>
      </c>
      <c r="C94" s="4">
        <v>0.97168159499999995</v>
      </c>
      <c r="D94" s="4" t="s">
        <v>4</v>
      </c>
      <c r="F94" s="3"/>
      <c r="G94" s="4" t="s">
        <v>96</v>
      </c>
      <c r="H94" s="4">
        <v>2.9729081300000001E-2</v>
      </c>
      <c r="I94" s="4" t="s">
        <v>4</v>
      </c>
    </row>
    <row r="95" spans="1:9" ht="17.25" thickBot="1">
      <c r="A95" s="3"/>
      <c r="B95" s="4" t="s">
        <v>97</v>
      </c>
      <c r="C95" s="4">
        <v>0.90512466400000002</v>
      </c>
      <c r="D95" s="4" t="s">
        <v>4</v>
      </c>
      <c r="F95" s="3"/>
      <c r="G95" s="4" t="s">
        <v>97</v>
      </c>
      <c r="H95" s="4">
        <v>-3.5966183999999998E-2</v>
      </c>
      <c r="I95" s="4" t="s">
        <v>4</v>
      </c>
    </row>
    <row r="96" spans="1:9" ht="17.25" thickBot="1">
      <c r="A96" s="3"/>
      <c r="B96" s="4" t="s">
        <v>98</v>
      </c>
      <c r="C96" s="4">
        <v>0.973402977</v>
      </c>
      <c r="D96" s="4" t="s">
        <v>4</v>
      </c>
      <c r="F96" s="3"/>
      <c r="G96" s="4" t="s">
        <v>98</v>
      </c>
      <c r="H96" s="4">
        <v>3.6896389000000002E-2</v>
      </c>
      <c r="I96" s="4" t="s">
        <v>4</v>
      </c>
    </row>
    <row r="97" spans="1:9" ht="17.25" thickBot="1">
      <c r="A97" s="3"/>
      <c r="B97" s="4" t="s">
        <v>99</v>
      </c>
      <c r="C97" s="4">
        <v>0.91666668699999998</v>
      </c>
      <c r="D97" s="4" t="s">
        <v>4</v>
      </c>
      <c r="F97" s="3"/>
      <c r="G97" s="4" t="s">
        <v>99</v>
      </c>
      <c r="H97" s="4">
        <v>-3.0659286300000001E-2</v>
      </c>
      <c r="I97" s="4" t="s">
        <v>4</v>
      </c>
    </row>
    <row r="98" spans="1:9" ht="17.25" thickBot="1">
      <c r="A98" s="3"/>
      <c r="B98" s="4" t="s">
        <v>100</v>
      </c>
      <c r="C98" s="4">
        <v>0.97168159499999995</v>
      </c>
      <c r="D98" s="4" t="s">
        <v>4</v>
      </c>
      <c r="F98" s="3"/>
      <c r="G98" s="4" t="s">
        <v>100</v>
      </c>
      <c r="H98" s="4">
        <v>2.9729081300000001E-2</v>
      </c>
      <c r="I98" s="4" t="s">
        <v>4</v>
      </c>
    </row>
    <row r="99" spans="1:9" ht="17.25" thickBot="1">
      <c r="A99" s="3"/>
      <c r="B99" s="4" t="s">
        <v>101</v>
      </c>
      <c r="C99" s="4">
        <v>0.90512466400000002</v>
      </c>
      <c r="D99" s="4" t="s">
        <v>4</v>
      </c>
      <c r="F99" s="3"/>
      <c r="G99" s="4" t="s">
        <v>101</v>
      </c>
      <c r="H99" s="4">
        <v>-3.5966183999999998E-2</v>
      </c>
      <c r="I99" s="4" t="s">
        <v>4</v>
      </c>
    </row>
    <row r="100" spans="1:9" ht="17.25" thickBot="1">
      <c r="A100" s="3"/>
      <c r="B100" s="4" t="s">
        <v>102</v>
      </c>
      <c r="C100" s="4">
        <v>-0.89228606200000005</v>
      </c>
      <c r="D100" s="4" t="s">
        <v>4</v>
      </c>
      <c r="F100" s="3"/>
      <c r="G100" s="4" t="s">
        <v>102</v>
      </c>
      <c r="H100" s="4">
        <v>-0.97128891900000003</v>
      </c>
      <c r="I100" s="4" t="s">
        <v>4</v>
      </c>
    </row>
    <row r="101" spans="1:9" ht="17.25" thickBot="1">
      <c r="A101" s="3"/>
      <c r="B101" s="4" t="s">
        <v>103</v>
      </c>
      <c r="C101" s="4">
        <v>-1</v>
      </c>
      <c r="D101" s="4" t="s">
        <v>4</v>
      </c>
      <c r="F101" s="3"/>
      <c r="G101" s="4" t="s">
        <v>103</v>
      </c>
      <c r="H101" s="4">
        <v>-5.8206703499999998E-2</v>
      </c>
      <c r="I101" s="4" t="s">
        <v>4</v>
      </c>
    </row>
    <row r="102" spans="1:9" ht="17.25" thickBot="1">
      <c r="A102" s="3"/>
      <c r="B102" s="4" t="s">
        <v>105</v>
      </c>
      <c r="C102" s="4">
        <v>-0.89070808899999998</v>
      </c>
      <c r="D102" s="4" t="s">
        <v>4</v>
      </c>
      <c r="F102" s="3"/>
      <c r="G102" s="4" t="s">
        <v>105</v>
      </c>
      <c r="H102" s="4">
        <v>5.9059411300000003E-2</v>
      </c>
      <c r="I102" s="4" t="s">
        <v>4</v>
      </c>
    </row>
    <row r="103" spans="1:9" ht="17.25" thickBot="1">
      <c r="A103" s="3"/>
      <c r="B103" s="4" t="s">
        <v>106</v>
      </c>
      <c r="C103" s="4">
        <v>-0.98740869799999997</v>
      </c>
      <c r="D103" s="4" t="s">
        <v>4</v>
      </c>
      <c r="F103" s="3"/>
      <c r="G103" s="4" t="s">
        <v>106</v>
      </c>
      <c r="H103" s="4">
        <v>-5.2255295200000003E-2</v>
      </c>
      <c r="I103" s="4" t="s">
        <v>4</v>
      </c>
    </row>
    <row r="104" spans="1:9" ht="17.25" thickBot="1">
      <c r="A104" s="3"/>
      <c r="B104" s="4" t="s">
        <v>107</v>
      </c>
      <c r="C104" s="4">
        <v>-0.89228606200000005</v>
      </c>
      <c r="D104" s="4" t="s">
        <v>4</v>
      </c>
      <c r="F104" s="3"/>
      <c r="G104" s="4" t="s">
        <v>107</v>
      </c>
      <c r="H104" s="4">
        <v>5.1402587399999998E-2</v>
      </c>
      <c r="I104" s="4" t="s">
        <v>4</v>
      </c>
    </row>
    <row r="105" spans="1:9" ht="17.25" thickBot="1">
      <c r="A105" s="3"/>
      <c r="B105" s="4" t="s">
        <v>108</v>
      </c>
      <c r="C105" s="4">
        <v>-1</v>
      </c>
      <c r="D105" s="4" t="s">
        <v>4</v>
      </c>
      <c r="F105" s="3"/>
      <c r="G105" s="4" t="s">
        <v>108</v>
      </c>
      <c r="H105" s="4">
        <v>-5.8206703499999998E-2</v>
      </c>
      <c r="I105" s="4" t="s">
        <v>4</v>
      </c>
    </row>
    <row r="106" spans="1:9" ht="17.25" thickBot="1">
      <c r="A106" s="3"/>
      <c r="B106" s="4" t="s">
        <v>109</v>
      </c>
      <c r="C106" s="4">
        <v>-0.89070808899999998</v>
      </c>
      <c r="D106" s="4" t="s">
        <v>4</v>
      </c>
      <c r="F106" s="3"/>
      <c r="G106" s="4" t="s">
        <v>109</v>
      </c>
      <c r="H106" s="4">
        <v>5.9059411300000003E-2</v>
      </c>
      <c r="I106" s="4" t="s">
        <v>4</v>
      </c>
    </row>
    <row r="107" spans="1:9" ht="17.25" thickBot="1">
      <c r="A107" s="3"/>
      <c r="B107" s="4" t="s">
        <v>110</v>
      </c>
      <c r="C107" s="4">
        <v>-0.98740869799999997</v>
      </c>
      <c r="D107" s="4" t="s">
        <v>4</v>
      </c>
      <c r="F107" s="3"/>
      <c r="G107" s="4" t="s">
        <v>110</v>
      </c>
      <c r="H107" s="4">
        <v>-5.2255295200000003E-2</v>
      </c>
      <c r="I107" s="4" t="s">
        <v>4</v>
      </c>
    </row>
    <row r="108" spans="1:9" ht="17.25" thickBot="1">
      <c r="A108" s="3"/>
      <c r="B108" s="4" t="s">
        <v>111</v>
      </c>
      <c r="C108" s="4">
        <v>-0.89228606200000005</v>
      </c>
      <c r="D108" s="4" t="s">
        <v>4</v>
      </c>
      <c r="F108" s="3"/>
      <c r="G108" s="4" t="s">
        <v>111</v>
      </c>
      <c r="H108" s="4">
        <v>5.1402587399999998E-2</v>
      </c>
      <c r="I108" s="4" t="s">
        <v>4</v>
      </c>
    </row>
    <row r="109" spans="1:9" ht="17.25" thickBot="1">
      <c r="A109" s="3"/>
      <c r="B109" s="4" t="s">
        <v>112</v>
      </c>
      <c r="C109" s="4">
        <v>-1</v>
      </c>
      <c r="D109" s="4" t="s">
        <v>4</v>
      </c>
      <c r="F109" s="3"/>
      <c r="G109" s="4" t="s">
        <v>112</v>
      </c>
      <c r="H109" s="4">
        <v>-5.8206703499999998E-2</v>
      </c>
      <c r="I109" s="4" t="s">
        <v>4</v>
      </c>
    </row>
    <row r="110" spans="1:9" ht="17.25" thickBot="1">
      <c r="A110" s="3"/>
      <c r="B110" s="4" t="s">
        <v>113</v>
      </c>
      <c r="C110" s="4">
        <v>-0.89070808899999998</v>
      </c>
      <c r="D110" s="4" t="s">
        <v>4</v>
      </c>
      <c r="F110" s="3"/>
      <c r="G110" s="4" t="s">
        <v>113</v>
      </c>
      <c r="H110" s="4">
        <v>5.9059411300000003E-2</v>
      </c>
      <c r="I110" s="4" t="s">
        <v>4</v>
      </c>
    </row>
    <row r="111" spans="1:9" ht="17.25" thickBot="1">
      <c r="A111" s="3"/>
      <c r="B111" s="4" t="s">
        <v>114</v>
      </c>
      <c r="C111" s="4">
        <v>-0.98740869799999997</v>
      </c>
      <c r="D111" s="4" t="s">
        <v>4</v>
      </c>
      <c r="F111" s="3"/>
      <c r="G111" s="4" t="s">
        <v>114</v>
      </c>
      <c r="H111" s="4">
        <v>-5.2255295200000003E-2</v>
      </c>
      <c r="I111" s="4" t="s">
        <v>4</v>
      </c>
    </row>
    <row r="112" spans="1:9" ht="17.25" thickBot="1">
      <c r="A112" s="3"/>
      <c r="B112" s="4" t="s">
        <v>115</v>
      </c>
      <c r="C112" s="4">
        <v>-0.89228606200000005</v>
      </c>
      <c r="D112" s="4" t="s">
        <v>4</v>
      </c>
      <c r="F112" s="3"/>
      <c r="G112" s="4" t="s">
        <v>115</v>
      </c>
      <c r="H112" s="4">
        <v>5.1402587399999998E-2</v>
      </c>
      <c r="I112" s="4" t="s">
        <v>4</v>
      </c>
    </row>
    <row r="113" spans="1:9" ht="17.25" thickBot="1">
      <c r="A113" s="3"/>
      <c r="B113" s="4" t="s">
        <v>116</v>
      </c>
      <c r="C113" s="4">
        <v>-1</v>
      </c>
      <c r="D113" s="4" t="s">
        <v>4</v>
      </c>
      <c r="F113" s="3"/>
      <c r="G113" s="4" t="s">
        <v>116</v>
      </c>
      <c r="H113" s="4">
        <v>-5.8206703499999998E-2</v>
      </c>
      <c r="I113" s="4" t="s">
        <v>4</v>
      </c>
    </row>
    <row r="114" spans="1:9" ht="17.25" thickBot="1">
      <c r="A114" s="3"/>
      <c r="B114" s="4" t="s">
        <v>117</v>
      </c>
      <c r="C114" s="4">
        <v>-0.89070808899999998</v>
      </c>
      <c r="D114" s="4" t="s">
        <v>4</v>
      </c>
      <c r="F114" s="3"/>
      <c r="G114" s="4" t="s">
        <v>117</v>
      </c>
      <c r="H114" s="4">
        <v>5.9059411300000003E-2</v>
      </c>
      <c r="I114" s="4" t="s">
        <v>4</v>
      </c>
    </row>
    <row r="115" spans="1:9" ht="17.25" thickBot="1">
      <c r="A115" s="3"/>
      <c r="B115" s="4" t="s">
        <v>118</v>
      </c>
      <c r="C115" s="4">
        <v>-0.98740869799999997</v>
      </c>
      <c r="D115" s="4" t="s">
        <v>4</v>
      </c>
      <c r="F115" s="3"/>
      <c r="G115" s="4" t="s">
        <v>118</v>
      </c>
      <c r="H115" s="4">
        <v>-5.2255295200000003E-2</v>
      </c>
      <c r="I115" s="4" t="s">
        <v>4</v>
      </c>
    </row>
    <row r="116" spans="1:9" ht="17.25" thickBot="1">
      <c r="A116" s="3"/>
      <c r="B116" s="4" t="s">
        <v>119</v>
      </c>
      <c r="C116" s="4">
        <v>-0.89228606200000005</v>
      </c>
      <c r="D116" s="4" t="s">
        <v>4</v>
      </c>
      <c r="F116" s="3"/>
      <c r="G116" s="4" t="s">
        <v>119</v>
      </c>
      <c r="H116" s="4">
        <v>5.1402587399999998E-2</v>
      </c>
      <c r="I116" s="4" t="s">
        <v>4</v>
      </c>
    </row>
    <row r="117" spans="1:9" ht="17.25" thickBot="1">
      <c r="A117" s="3"/>
      <c r="B117" s="4" t="s">
        <v>120</v>
      </c>
      <c r="C117" s="4">
        <v>-0.91666668699999998</v>
      </c>
      <c r="D117" s="4" t="s">
        <v>4</v>
      </c>
      <c r="F117" s="3"/>
      <c r="G117" s="4" t="s">
        <v>120</v>
      </c>
      <c r="H117" s="4">
        <v>-1.3174857E-2</v>
      </c>
      <c r="I117" s="4" t="s">
        <v>4</v>
      </c>
    </row>
    <row r="118" spans="1:9" ht="17.25" thickBot="1">
      <c r="A118" s="3"/>
      <c r="B118" s="4" t="s">
        <v>121</v>
      </c>
      <c r="C118" s="4">
        <v>0.89070808899999998</v>
      </c>
      <c r="D118" s="4" t="s">
        <v>4</v>
      </c>
      <c r="F118" s="3"/>
      <c r="G118" s="4" t="s">
        <v>121</v>
      </c>
      <c r="H118" s="4">
        <v>0.97667324499999997</v>
      </c>
      <c r="I118" s="4" t="s">
        <v>4</v>
      </c>
    </row>
    <row r="119" spans="1:9" ht="17.25" thickBot="1">
      <c r="A119" s="3"/>
      <c r="B119" s="4" t="s">
        <v>122</v>
      </c>
      <c r="C119" s="4">
        <v>0.90512466400000002</v>
      </c>
      <c r="D119" s="4" t="s">
        <v>4</v>
      </c>
      <c r="F119" s="3"/>
      <c r="G119" s="4" t="s">
        <v>122</v>
      </c>
      <c r="H119" s="4">
        <v>7.7904616500000003E-3</v>
      </c>
      <c r="I119" s="4" t="s">
        <v>4</v>
      </c>
    </row>
    <row r="120" spans="1:9" ht="17.25" thickBot="1">
      <c r="A120" s="3"/>
      <c r="B120" s="4" t="s">
        <v>123</v>
      </c>
      <c r="C120" s="4">
        <v>0.973402977</v>
      </c>
      <c r="D120" s="4" t="s">
        <v>4</v>
      </c>
      <c r="F120" s="3"/>
      <c r="G120" s="4" t="s">
        <v>123</v>
      </c>
      <c r="H120" s="4">
        <v>3.6896389000000002E-2</v>
      </c>
      <c r="I120" s="4" t="s">
        <v>4</v>
      </c>
    </row>
    <row r="121" spans="1:9" ht="17.25" thickBot="1">
      <c r="A121" s="3"/>
      <c r="B121" s="4" t="s">
        <v>124</v>
      </c>
      <c r="C121" s="4">
        <v>0.91666668699999998</v>
      </c>
      <c r="D121" s="4" t="s">
        <v>4</v>
      </c>
      <c r="F121" s="3"/>
      <c r="G121" s="4" t="s">
        <v>124</v>
      </c>
      <c r="H121" s="4">
        <v>-3.0659286300000001E-2</v>
      </c>
      <c r="I121" s="4" t="s">
        <v>4</v>
      </c>
    </row>
    <row r="122" spans="1:9" ht="17.25" thickBot="1">
      <c r="A122" s="3"/>
      <c r="B122" s="4" t="s">
        <v>125</v>
      </c>
      <c r="C122" s="4">
        <v>0.97168159499999995</v>
      </c>
      <c r="D122" s="4" t="s">
        <v>4</v>
      </c>
      <c r="F122" s="3"/>
      <c r="G122" s="4" t="s">
        <v>125</v>
      </c>
      <c r="H122" s="4">
        <v>2.9729081300000001E-2</v>
      </c>
      <c r="I122" s="4" t="s">
        <v>4</v>
      </c>
    </row>
    <row r="123" spans="1:9" ht="17.25" thickBot="1">
      <c r="A123" s="3"/>
      <c r="B123" s="4" t="s">
        <v>126</v>
      </c>
      <c r="C123" s="4">
        <v>0.93950766299999999</v>
      </c>
      <c r="D123" s="4" t="s">
        <v>4</v>
      </c>
      <c r="F123" s="3"/>
      <c r="G123" s="4" t="s">
        <v>126</v>
      </c>
      <c r="H123" s="4">
        <v>-1.73862223E-2</v>
      </c>
      <c r="I123" s="4" t="s">
        <v>4</v>
      </c>
    </row>
    <row r="124" spans="1:9" ht="17.25" thickBot="1">
      <c r="A124" s="3"/>
      <c r="B124" s="4" t="s">
        <v>127</v>
      </c>
      <c r="C124" s="4">
        <v>0.91666668699999998</v>
      </c>
      <c r="D124" s="4" t="s">
        <v>4</v>
      </c>
      <c r="F124" s="3"/>
      <c r="G124" s="4" t="s">
        <v>127</v>
      </c>
      <c r="H124" s="4">
        <v>-1.2342859100000001E-2</v>
      </c>
      <c r="I124" s="4" t="s">
        <v>4</v>
      </c>
    </row>
    <row r="125" spans="1:9" ht="17.25" thickBot="1">
      <c r="A125" s="3"/>
      <c r="B125" s="4" t="s">
        <v>128</v>
      </c>
      <c r="C125" s="4">
        <v>0.97168159499999995</v>
      </c>
      <c r="D125" s="4" t="s">
        <v>4</v>
      </c>
      <c r="F125" s="3"/>
      <c r="G125" s="4" t="s">
        <v>128</v>
      </c>
      <c r="H125" s="4">
        <v>2.9729081300000001E-2</v>
      </c>
      <c r="I125" s="4" t="s">
        <v>4</v>
      </c>
    </row>
    <row r="126" spans="1:9" ht="17.25" thickBot="1">
      <c r="A126" s="3"/>
      <c r="B126" s="4" t="s">
        <v>129</v>
      </c>
      <c r="C126" s="4">
        <v>0.93950766299999999</v>
      </c>
      <c r="D126" s="4" t="s">
        <v>4</v>
      </c>
      <c r="F126" s="3"/>
      <c r="G126" s="4" t="s">
        <v>129</v>
      </c>
      <c r="H126" s="4">
        <v>-1.73862223E-2</v>
      </c>
      <c r="I126" s="4" t="s">
        <v>4</v>
      </c>
    </row>
    <row r="127" spans="1:9" ht="17.25" thickBot="1">
      <c r="A127" s="3"/>
      <c r="B127" s="4" t="s">
        <v>130</v>
      </c>
      <c r="C127" s="4">
        <v>0.91666668699999998</v>
      </c>
      <c r="D127" s="4" t="s">
        <v>4</v>
      </c>
      <c r="F127" s="3"/>
      <c r="G127" s="4" t="s">
        <v>130</v>
      </c>
      <c r="H127" s="4">
        <v>-1.2342859100000001E-2</v>
      </c>
      <c r="I127" s="4" t="s">
        <v>4</v>
      </c>
    </row>
    <row r="128" spans="1:9" ht="17.25" thickBot="1">
      <c r="A128" s="3"/>
      <c r="B128" s="4" t="s">
        <v>131</v>
      </c>
      <c r="C128" s="4">
        <v>0.97168159499999995</v>
      </c>
      <c r="D128" s="4" t="s">
        <v>4</v>
      </c>
      <c r="F128" s="3"/>
      <c r="G128" s="4" t="s">
        <v>131</v>
      </c>
      <c r="H128" s="4">
        <v>2.9729081300000001E-2</v>
      </c>
      <c r="I128" s="4" t="s">
        <v>4</v>
      </c>
    </row>
    <row r="129" spans="1:9" ht="17.25" thickBot="1">
      <c r="A129" s="3"/>
      <c r="B129" s="4" t="s">
        <v>132</v>
      </c>
      <c r="C129" s="4">
        <v>0.90512466400000002</v>
      </c>
      <c r="D129" s="4" t="s">
        <v>4</v>
      </c>
      <c r="F129" s="3"/>
      <c r="G129" s="4" t="s">
        <v>132</v>
      </c>
      <c r="H129" s="4">
        <v>-3.5966183999999998E-2</v>
      </c>
      <c r="I129" s="4" t="s">
        <v>4</v>
      </c>
    </row>
    <row r="130" spans="1:9" ht="17.25" thickBot="1">
      <c r="A130" s="3"/>
      <c r="B130" s="4" t="s">
        <v>133</v>
      </c>
      <c r="C130" s="4">
        <v>0.973402977</v>
      </c>
      <c r="D130" s="4" t="s">
        <v>4</v>
      </c>
      <c r="F130" s="3"/>
      <c r="G130" s="4" t="s">
        <v>133</v>
      </c>
      <c r="H130" s="4">
        <v>3.6896389000000002E-2</v>
      </c>
      <c r="I130" s="4" t="s">
        <v>4</v>
      </c>
    </row>
    <row r="131" spans="1:9" ht="17.25" thickBot="1">
      <c r="A131" s="3"/>
      <c r="B131" s="4" t="s">
        <v>134</v>
      </c>
      <c r="C131" s="4">
        <v>0.91666668699999998</v>
      </c>
      <c r="D131" s="4" t="s">
        <v>4</v>
      </c>
      <c r="F131" s="3"/>
      <c r="G131" s="4" t="s">
        <v>134</v>
      </c>
      <c r="H131" s="4">
        <v>-3.0659286300000001E-2</v>
      </c>
      <c r="I131" s="4" t="s">
        <v>4</v>
      </c>
    </row>
    <row r="132" spans="1:9" ht="17.25" thickBot="1">
      <c r="A132" s="3"/>
      <c r="B132" s="4" t="s">
        <v>135</v>
      </c>
      <c r="C132" s="4">
        <v>0.97168159499999995</v>
      </c>
      <c r="D132" s="4" t="s">
        <v>4</v>
      </c>
      <c r="F132" s="3"/>
      <c r="G132" s="4" t="s">
        <v>135</v>
      </c>
      <c r="H132" s="4">
        <v>2.9729081300000001E-2</v>
      </c>
      <c r="I132" s="4" t="s">
        <v>4</v>
      </c>
    </row>
    <row r="133" spans="1:9" ht="17.25" thickBot="1">
      <c r="A133" s="3"/>
      <c r="B133" s="4" t="s">
        <v>136</v>
      </c>
      <c r="C133" s="4">
        <v>0.90512466400000002</v>
      </c>
      <c r="D133" s="4" t="s">
        <v>4</v>
      </c>
      <c r="F133" s="3"/>
      <c r="G133" s="4" t="s">
        <v>136</v>
      </c>
      <c r="H133" s="4">
        <v>-3.5966183999999998E-2</v>
      </c>
      <c r="I133" s="4" t="s">
        <v>4</v>
      </c>
    </row>
    <row r="134" spans="1:9" ht="17.25" thickBot="1">
      <c r="A134" s="3"/>
      <c r="B134" s="4" t="s">
        <v>137</v>
      </c>
      <c r="C134" s="4">
        <v>-0.94541716600000003</v>
      </c>
      <c r="D134" s="4" t="s">
        <v>4</v>
      </c>
      <c r="F134" s="3"/>
      <c r="G134" s="4" t="s">
        <v>137</v>
      </c>
      <c r="H134" s="4">
        <v>-1</v>
      </c>
      <c r="I134" s="4" t="s">
        <v>4</v>
      </c>
    </row>
    <row r="135" spans="1:9" ht="17.25" thickBot="1">
      <c r="A135" s="3"/>
      <c r="B135" s="4" t="s">
        <v>138</v>
      </c>
      <c r="C135" s="4">
        <v>-0.89070808899999998</v>
      </c>
      <c r="D135" s="4" t="s">
        <v>4</v>
      </c>
      <c r="F135" s="3"/>
      <c r="G135" s="4" t="s">
        <v>138</v>
      </c>
      <c r="H135" s="4">
        <v>2.9563814399999999E-2</v>
      </c>
      <c r="I135" s="4" t="s">
        <v>4</v>
      </c>
    </row>
    <row r="136" spans="1:9" ht="17.25" thickBot="1">
      <c r="A136" s="3"/>
      <c r="B136" s="4" t="s">
        <v>139</v>
      </c>
      <c r="C136" s="4">
        <v>-0.98740869799999997</v>
      </c>
      <c r="D136" s="4" t="s">
        <v>4</v>
      </c>
      <c r="F136" s="3"/>
      <c r="G136" s="4" t="s">
        <v>139</v>
      </c>
      <c r="H136" s="4">
        <v>-5.2255295200000003E-2</v>
      </c>
      <c r="I136" s="4" t="s">
        <v>4</v>
      </c>
    </row>
    <row r="137" spans="1:9" ht="17.25" thickBot="1">
      <c r="A137" s="3"/>
      <c r="B137" s="4" t="s">
        <v>140</v>
      </c>
      <c r="C137" s="4">
        <v>-0.89228606200000005</v>
      </c>
      <c r="D137" s="4" t="s">
        <v>4</v>
      </c>
      <c r="F137" s="3"/>
      <c r="G137" s="4" t="s">
        <v>140</v>
      </c>
      <c r="H137" s="4">
        <v>5.1402587399999998E-2</v>
      </c>
      <c r="I137" s="4" t="s">
        <v>4</v>
      </c>
    </row>
    <row r="138" spans="1:9" ht="17.25" thickBot="1">
      <c r="A138" s="3"/>
      <c r="B138" s="4" t="s">
        <v>141</v>
      </c>
      <c r="C138" s="4">
        <v>-0.95883190600000001</v>
      </c>
      <c r="D138" s="4" t="s">
        <v>4</v>
      </c>
      <c r="F138" s="3"/>
      <c r="G138" s="4" t="s">
        <v>141</v>
      </c>
      <c r="H138" s="4">
        <v>-3.5960193699999997E-2</v>
      </c>
      <c r="I138" s="4" t="s">
        <v>4</v>
      </c>
    </row>
    <row r="139" spans="1:9" ht="17.25" thickBot="1">
      <c r="A139" s="3"/>
      <c r="B139" s="4" t="s">
        <v>142</v>
      </c>
      <c r="C139" s="4">
        <v>-0.89228606200000005</v>
      </c>
      <c r="D139" s="4" t="s">
        <v>4</v>
      </c>
      <c r="F139" s="3"/>
      <c r="G139" s="4" t="s">
        <v>142</v>
      </c>
      <c r="H139" s="4">
        <v>3.5960193699999997E-2</v>
      </c>
      <c r="I139" s="4" t="s">
        <v>4</v>
      </c>
    </row>
    <row r="140" spans="1:9" ht="17.25" thickBot="1">
      <c r="A140" s="3"/>
      <c r="B140" s="4" t="s">
        <v>143</v>
      </c>
      <c r="C140" s="4">
        <v>-1</v>
      </c>
      <c r="D140" s="4" t="s">
        <v>4</v>
      </c>
      <c r="F140" s="3"/>
      <c r="G140" s="4" t="s">
        <v>143</v>
      </c>
      <c r="H140" s="4">
        <v>-5.8206703499999998E-2</v>
      </c>
      <c r="I140" s="4" t="s">
        <v>4</v>
      </c>
    </row>
    <row r="141" spans="1:9" ht="17.25" thickBot="1">
      <c r="A141" s="3"/>
      <c r="B141" s="4" t="s">
        <v>144</v>
      </c>
      <c r="C141" s="4">
        <v>-0.89070808899999998</v>
      </c>
      <c r="D141" s="4" t="s">
        <v>4</v>
      </c>
      <c r="F141" s="3"/>
      <c r="G141" s="4" t="s">
        <v>144</v>
      </c>
      <c r="H141" s="4">
        <v>5.9059411300000003E-2</v>
      </c>
      <c r="I141" s="4" t="s">
        <v>4</v>
      </c>
    </row>
    <row r="142" spans="1:9" ht="17.25" thickBot="1">
      <c r="A142" s="3"/>
      <c r="B142" s="4" t="s">
        <v>145</v>
      </c>
      <c r="C142" s="4">
        <v>-0.98740869799999997</v>
      </c>
      <c r="D142" s="4" t="s">
        <v>4</v>
      </c>
      <c r="F142" s="3"/>
      <c r="G142" s="4" t="s">
        <v>145</v>
      </c>
      <c r="H142" s="4">
        <v>-5.2255295200000003E-2</v>
      </c>
      <c r="I142" s="4" t="s">
        <v>4</v>
      </c>
    </row>
    <row r="143" spans="1:9" ht="17.25" thickBot="1">
      <c r="A143" s="3"/>
      <c r="B143" s="4" t="s">
        <v>146</v>
      </c>
      <c r="C143" s="4">
        <v>-0.89228606200000005</v>
      </c>
      <c r="D143" s="4" t="s">
        <v>4</v>
      </c>
      <c r="F143" s="3"/>
      <c r="G143" s="4" t="s">
        <v>146</v>
      </c>
      <c r="H143" s="4">
        <v>5.1402587399999998E-2</v>
      </c>
      <c r="I143" s="4" t="s">
        <v>4</v>
      </c>
    </row>
    <row r="144" spans="1:9" ht="17.25" thickBot="1">
      <c r="A144" s="3"/>
      <c r="B144" s="4" t="s">
        <v>147</v>
      </c>
      <c r="C144" s="4">
        <v>-1</v>
      </c>
      <c r="D144" s="4" t="s">
        <v>4</v>
      </c>
      <c r="F144" s="3"/>
      <c r="G144" s="4" t="s">
        <v>147</v>
      </c>
      <c r="H144" s="4">
        <v>-5.8206703499999998E-2</v>
      </c>
      <c r="I144" s="4" t="s">
        <v>4</v>
      </c>
    </row>
    <row r="145" spans="1:9" ht="17.25" thickBot="1">
      <c r="A145" s="3"/>
      <c r="B145" s="4" t="s">
        <v>148</v>
      </c>
      <c r="C145" s="4">
        <v>-0.89070808899999998</v>
      </c>
      <c r="D145" s="4" t="s">
        <v>4</v>
      </c>
      <c r="F145" s="3"/>
      <c r="G145" s="4" t="s">
        <v>148</v>
      </c>
      <c r="H145" s="4">
        <v>5.9059411300000003E-2</v>
      </c>
      <c r="I145" s="4" t="s">
        <v>4</v>
      </c>
    </row>
    <row r="146" spans="1:9" ht="17.25" thickBot="1">
      <c r="A146" s="3"/>
      <c r="B146" s="4" t="s">
        <v>149</v>
      </c>
      <c r="C146" s="4">
        <v>-0.98740869799999997</v>
      </c>
      <c r="D146" s="4" t="s">
        <v>4</v>
      </c>
      <c r="F146" s="3"/>
      <c r="G146" s="4" t="s">
        <v>149</v>
      </c>
      <c r="H146" s="4">
        <v>-5.2255295200000003E-2</v>
      </c>
      <c r="I146" s="4" t="s">
        <v>4</v>
      </c>
    </row>
    <row r="147" spans="1:9" ht="17.25" thickBot="1">
      <c r="A147" s="3"/>
      <c r="B147" s="4" t="s">
        <v>150</v>
      </c>
      <c r="C147" s="4">
        <v>-0.89228606200000005</v>
      </c>
      <c r="D147" s="4" t="s">
        <v>4</v>
      </c>
      <c r="F147" s="3"/>
      <c r="G147" s="4" t="s">
        <v>150</v>
      </c>
      <c r="H147" s="4">
        <v>5.1402587399999998E-2</v>
      </c>
      <c r="I147" s="4" t="s">
        <v>4</v>
      </c>
    </row>
    <row r="148" spans="1:9" ht="17.25" thickBot="1">
      <c r="A148" s="3"/>
      <c r="B148" s="4" t="s">
        <v>151</v>
      </c>
      <c r="C148" s="4">
        <v>0</v>
      </c>
      <c r="D148" s="4" t="s">
        <v>4</v>
      </c>
      <c r="F148" s="3"/>
      <c r="G148" s="4" t="s">
        <v>151</v>
      </c>
      <c r="H148" s="4">
        <v>0.48217555899999998</v>
      </c>
      <c r="I148" s="4" t="s">
        <v>4</v>
      </c>
    </row>
    <row r="149" spans="1:9" ht="17.25" thickBot="1">
      <c r="A149" s="3"/>
      <c r="B149" s="4" t="s">
        <v>152</v>
      </c>
      <c r="C149" s="4">
        <v>0.90512466400000002</v>
      </c>
      <c r="D149" s="4" t="s">
        <v>4</v>
      </c>
      <c r="F149" s="3"/>
      <c r="G149" s="4" t="s">
        <v>152</v>
      </c>
      <c r="H149" s="4">
        <v>0.48911333099999998</v>
      </c>
      <c r="I149" s="4" t="s">
        <v>4</v>
      </c>
    </row>
    <row r="150" spans="1:9" ht="17.25" thickBot="1">
      <c r="A150" s="3"/>
      <c r="B150" s="4" t="s">
        <v>153</v>
      </c>
      <c r="C150" s="4">
        <v>0.973402977</v>
      </c>
      <c r="D150" s="4" t="s">
        <v>4</v>
      </c>
      <c r="F150" s="3"/>
      <c r="G150" s="4" t="s">
        <v>153</v>
      </c>
      <c r="H150" s="4">
        <v>3.6896389000000002E-2</v>
      </c>
      <c r="I150" s="4" t="s">
        <v>4</v>
      </c>
    </row>
    <row r="151" spans="1:9" ht="17.25" thickBot="1">
      <c r="A151" s="3"/>
      <c r="B151" s="4" t="s">
        <v>154</v>
      </c>
      <c r="C151" s="4">
        <v>0.94456923000000004</v>
      </c>
      <c r="D151" s="4" t="s">
        <v>4</v>
      </c>
      <c r="F151" s="3"/>
      <c r="G151" s="4" t="s">
        <v>154</v>
      </c>
      <c r="H151" s="4">
        <v>-1.55812455E-2</v>
      </c>
      <c r="I151" s="4" t="s">
        <v>4</v>
      </c>
    </row>
    <row r="152" spans="1:9" ht="17.25" thickBot="1">
      <c r="A152" s="3"/>
      <c r="B152" s="4" t="s">
        <v>155</v>
      </c>
      <c r="C152" s="4">
        <v>0.90512466400000002</v>
      </c>
      <c r="D152" s="4" t="s">
        <v>4</v>
      </c>
      <c r="F152" s="3"/>
      <c r="G152" s="4" t="s">
        <v>155</v>
      </c>
      <c r="H152" s="4">
        <v>-2.13151444E-2</v>
      </c>
      <c r="I152" s="4" t="s">
        <v>4</v>
      </c>
    </row>
    <row r="153" spans="1:9" ht="17.25" thickBot="1">
      <c r="A153" s="3"/>
      <c r="B153" s="4" t="s">
        <v>156</v>
      </c>
      <c r="C153" s="4">
        <v>0.973402977</v>
      </c>
      <c r="D153" s="4" t="s">
        <v>4</v>
      </c>
      <c r="F153" s="3"/>
      <c r="G153" s="4" t="s">
        <v>156</v>
      </c>
      <c r="H153" s="4">
        <v>3.6896389000000002E-2</v>
      </c>
      <c r="I153" s="4" t="s">
        <v>4</v>
      </c>
    </row>
    <row r="154" spans="1:9" ht="17.25" thickBot="1">
      <c r="A154" s="3"/>
      <c r="B154" s="4" t="s">
        <v>157</v>
      </c>
      <c r="C154" s="4">
        <v>0.91666668699999998</v>
      </c>
      <c r="D154" s="4" t="s">
        <v>4</v>
      </c>
      <c r="F154" s="3"/>
      <c r="G154" s="4" t="s">
        <v>157</v>
      </c>
      <c r="H154" s="4">
        <v>-3.0659286300000001E-2</v>
      </c>
      <c r="I154" s="4" t="s">
        <v>4</v>
      </c>
    </row>
    <row r="155" spans="1:9" ht="17.25" thickBot="1">
      <c r="A155" s="3"/>
      <c r="B155" s="4" t="s">
        <v>158</v>
      </c>
      <c r="C155" s="4">
        <v>0.97168159499999995</v>
      </c>
      <c r="D155" s="4" t="s">
        <v>4</v>
      </c>
      <c r="F155" s="3"/>
      <c r="G155" s="4" t="s">
        <v>158</v>
      </c>
      <c r="H155" s="4">
        <v>2.9729081300000001E-2</v>
      </c>
      <c r="I155" s="4" t="s">
        <v>4</v>
      </c>
    </row>
    <row r="156" spans="1:9" ht="17.25" thickBot="1">
      <c r="A156" s="3"/>
      <c r="B156" s="4" t="s">
        <v>159</v>
      </c>
      <c r="C156" s="4">
        <v>0.90512466400000002</v>
      </c>
      <c r="D156" s="4" t="s">
        <v>4</v>
      </c>
      <c r="F156" s="3"/>
      <c r="G156" s="4" t="s">
        <v>159</v>
      </c>
      <c r="H156" s="4">
        <v>-3.5966183999999998E-2</v>
      </c>
      <c r="I156" s="4" t="s">
        <v>4</v>
      </c>
    </row>
    <row r="157" spans="1:9" ht="17.25" thickBot="1">
      <c r="A157" s="3"/>
      <c r="B157" s="4" t="s">
        <v>160</v>
      </c>
      <c r="C157" s="4">
        <v>0.973402977</v>
      </c>
      <c r="D157" s="4" t="s">
        <v>4</v>
      </c>
      <c r="F157" s="3"/>
      <c r="G157" s="4" t="s">
        <v>160</v>
      </c>
      <c r="H157" s="4">
        <v>3.6896389000000002E-2</v>
      </c>
      <c r="I157" s="4" t="s">
        <v>4</v>
      </c>
    </row>
    <row r="158" spans="1:9" ht="17.25" thickBot="1">
      <c r="A158" s="3"/>
      <c r="B158" s="4" t="s">
        <v>161</v>
      </c>
      <c r="C158" s="4">
        <v>0.91666668699999998</v>
      </c>
      <c r="D158" s="4" t="s">
        <v>4</v>
      </c>
      <c r="F158" s="3"/>
      <c r="G158" s="4" t="s">
        <v>161</v>
      </c>
      <c r="H158" s="4">
        <v>-3.0659286300000001E-2</v>
      </c>
      <c r="I158" s="4" t="s">
        <v>4</v>
      </c>
    </row>
    <row r="159" spans="1:9" ht="17.25" thickBot="1">
      <c r="A159" s="3"/>
      <c r="B159" s="4" t="s">
        <v>162</v>
      </c>
      <c r="C159" s="4">
        <v>0.97168159499999995</v>
      </c>
      <c r="D159" s="4" t="s">
        <v>4</v>
      </c>
      <c r="F159" s="3"/>
      <c r="G159" s="4" t="s">
        <v>162</v>
      </c>
      <c r="H159" s="4">
        <v>2.9729081300000001E-2</v>
      </c>
      <c r="I159" s="4" t="s">
        <v>4</v>
      </c>
    </row>
    <row r="160" spans="1:9" ht="17.25" thickBot="1">
      <c r="A160" s="3"/>
      <c r="B160" s="4" t="s">
        <v>163</v>
      </c>
      <c r="C160" s="4">
        <v>0.90512466400000002</v>
      </c>
      <c r="D160" s="4" t="s">
        <v>4</v>
      </c>
      <c r="F160" s="3"/>
      <c r="G160" s="4" t="s">
        <v>163</v>
      </c>
      <c r="H160" s="4">
        <v>-3.5966183999999998E-2</v>
      </c>
      <c r="I160" s="4" t="s">
        <v>4</v>
      </c>
    </row>
    <row r="161" spans="1:9" ht="17.25" thickBot="1">
      <c r="A161" s="3"/>
      <c r="B161" s="4" t="s">
        <v>164</v>
      </c>
      <c r="C161" s="4">
        <v>0.973402977</v>
      </c>
      <c r="D161" s="4" t="s">
        <v>4</v>
      </c>
      <c r="F161" s="3"/>
      <c r="G161" s="4" t="s">
        <v>164</v>
      </c>
      <c r="H161" s="4">
        <v>3.6896389000000002E-2</v>
      </c>
      <c r="I161" s="4" t="s">
        <v>4</v>
      </c>
    </row>
    <row r="162" spans="1:9" ht="17.25" thickBot="1">
      <c r="A162" s="3"/>
      <c r="B162" s="4" t="s">
        <v>165</v>
      </c>
      <c r="C162" s="4">
        <v>0.91666668699999998</v>
      </c>
      <c r="D162" s="4" t="s">
        <v>4</v>
      </c>
      <c r="F162" s="3"/>
      <c r="G162" s="4" t="s">
        <v>165</v>
      </c>
      <c r="H162" s="4">
        <v>-3.0659286300000001E-2</v>
      </c>
      <c r="I162" s="4" t="s">
        <v>4</v>
      </c>
    </row>
    <row r="163" spans="1:9" ht="17.25" thickBot="1">
      <c r="A163" s="3"/>
      <c r="B163" s="4" t="s">
        <v>166</v>
      </c>
      <c r="C163" s="4">
        <v>0.97168159499999995</v>
      </c>
      <c r="D163" s="4" t="s">
        <v>4</v>
      </c>
      <c r="F163" s="3"/>
      <c r="G163" s="4" t="s">
        <v>166</v>
      </c>
      <c r="H163" s="4">
        <v>2.9729081300000001E-2</v>
      </c>
      <c r="I163" s="4" t="s">
        <v>4</v>
      </c>
    </row>
    <row r="164" spans="1:9" ht="17.25" thickBot="1">
      <c r="A164" s="3"/>
      <c r="B164" s="4" t="s">
        <v>167</v>
      </c>
      <c r="C164" s="4">
        <v>0.90512466400000002</v>
      </c>
      <c r="D164" s="4" t="s">
        <v>4</v>
      </c>
      <c r="F164" s="3"/>
      <c r="G164" s="4" t="s">
        <v>167</v>
      </c>
      <c r="H164" s="4">
        <v>-3.5966183999999998E-2</v>
      </c>
      <c r="I164" s="4" t="s">
        <v>4</v>
      </c>
    </row>
    <row r="165" spans="1:9" ht="17.25" thickBot="1">
      <c r="A165" s="3"/>
      <c r="B165" s="4" t="s">
        <v>168</v>
      </c>
      <c r="C165" s="4">
        <v>-0.89228606200000005</v>
      </c>
      <c r="D165" s="4" t="s">
        <v>4</v>
      </c>
      <c r="F165" s="3"/>
      <c r="G165" s="4" t="s">
        <v>168</v>
      </c>
      <c r="H165" s="4">
        <v>-0.97128891900000003</v>
      </c>
      <c r="I165" s="4" t="s">
        <v>4</v>
      </c>
    </row>
    <row r="166" spans="1:9" ht="17.25" thickBot="1">
      <c r="A166" s="3"/>
      <c r="B166" s="4" t="s">
        <v>169</v>
      </c>
      <c r="C166" s="4">
        <v>-1</v>
      </c>
      <c r="D166" s="4" t="s">
        <v>4</v>
      </c>
      <c r="F166" s="3"/>
      <c r="G166" s="4" t="s">
        <v>169</v>
      </c>
      <c r="H166" s="4">
        <v>-5.8206703499999998E-2</v>
      </c>
      <c r="I166" s="4" t="s">
        <v>4</v>
      </c>
    </row>
    <row r="167" spans="1:9" ht="17.25" thickBot="1">
      <c r="A167" s="3"/>
      <c r="B167" s="4" t="s">
        <v>170</v>
      </c>
      <c r="C167" s="4">
        <v>-0.89070808899999998</v>
      </c>
      <c r="D167" s="4" t="s">
        <v>4</v>
      </c>
      <c r="F167" s="3"/>
      <c r="G167" s="4" t="s">
        <v>170</v>
      </c>
      <c r="H167" s="4">
        <v>5.9059411300000003E-2</v>
      </c>
      <c r="I167" s="4" t="s">
        <v>4</v>
      </c>
    </row>
    <row r="168" spans="1:9" ht="17.25" thickBot="1">
      <c r="A168" s="3"/>
      <c r="B168" s="4" t="s">
        <v>171</v>
      </c>
      <c r="C168" s="4">
        <v>-0.98740869799999997</v>
      </c>
      <c r="D168" s="4" t="s">
        <v>4</v>
      </c>
      <c r="F168" s="3"/>
      <c r="G168" s="4" t="s">
        <v>171</v>
      </c>
      <c r="H168" s="4">
        <v>-5.2255295200000003E-2</v>
      </c>
      <c r="I168" s="4" t="s">
        <v>4</v>
      </c>
    </row>
    <row r="169" spans="1:9" ht="17.25" thickBot="1">
      <c r="A169" s="3"/>
      <c r="B169" s="4" t="s">
        <v>172</v>
      </c>
      <c r="C169" s="4">
        <v>-0.89228606200000005</v>
      </c>
      <c r="D169" s="4" t="s">
        <v>4</v>
      </c>
      <c r="F169" s="3"/>
      <c r="G169" s="4" t="s">
        <v>172</v>
      </c>
      <c r="H169" s="4">
        <v>5.1402587399999998E-2</v>
      </c>
      <c r="I169" s="4" t="s">
        <v>4</v>
      </c>
    </row>
    <row r="170" spans="1:9" ht="17.25" thickBot="1">
      <c r="A170" s="3"/>
      <c r="B170" s="4" t="s">
        <v>173</v>
      </c>
      <c r="C170" s="4">
        <v>-1</v>
      </c>
      <c r="D170" s="4" t="s">
        <v>4</v>
      </c>
      <c r="F170" s="3"/>
      <c r="G170" s="4" t="s">
        <v>173</v>
      </c>
      <c r="H170" s="4">
        <v>-5.8206703499999998E-2</v>
      </c>
      <c r="I170" s="4" t="s">
        <v>4</v>
      </c>
    </row>
    <row r="171" spans="1:9" ht="17.25" thickBot="1">
      <c r="A171" s="3"/>
      <c r="B171" s="4" t="s">
        <v>174</v>
      </c>
      <c r="C171" s="4">
        <v>-0.89070808899999998</v>
      </c>
      <c r="D171" s="4" t="s">
        <v>4</v>
      </c>
      <c r="F171" s="3"/>
      <c r="G171" s="4" t="s">
        <v>174</v>
      </c>
      <c r="H171" s="4">
        <v>5.9059411300000003E-2</v>
      </c>
      <c r="I171" s="4" t="s">
        <v>4</v>
      </c>
    </row>
    <row r="172" spans="1:9" ht="17.25" thickBot="1">
      <c r="A172" s="3"/>
      <c r="B172" s="4" t="s">
        <v>175</v>
      </c>
      <c r="C172" s="4">
        <v>-0.98740869799999997</v>
      </c>
      <c r="D172" s="4" t="s">
        <v>4</v>
      </c>
      <c r="F172" s="3"/>
      <c r="G172" s="4" t="s">
        <v>175</v>
      </c>
      <c r="H172" s="4">
        <v>-5.2255295200000003E-2</v>
      </c>
      <c r="I172" s="4" t="s">
        <v>4</v>
      </c>
    </row>
    <row r="173" spans="1:9" ht="17.25" thickBot="1">
      <c r="A173" s="3"/>
      <c r="B173" s="4" t="s">
        <v>176</v>
      </c>
      <c r="C173" s="4">
        <v>-0.89228606200000005</v>
      </c>
      <c r="D173" s="4" t="s">
        <v>4</v>
      </c>
      <c r="F173" s="3"/>
      <c r="G173" s="4" t="s">
        <v>176</v>
      </c>
      <c r="H173" s="4">
        <v>5.1402587399999998E-2</v>
      </c>
      <c r="I173" s="4" t="s">
        <v>4</v>
      </c>
    </row>
    <row r="174" spans="1:9" ht="17.25" thickBot="1">
      <c r="A174" s="3"/>
      <c r="B174" s="4" t="s">
        <v>177</v>
      </c>
      <c r="C174" s="4">
        <v>-1</v>
      </c>
      <c r="D174" s="4" t="s">
        <v>4</v>
      </c>
      <c r="F174" s="3"/>
      <c r="G174" s="4" t="s">
        <v>177</v>
      </c>
      <c r="H174" s="4">
        <v>-5.8206703499999998E-2</v>
      </c>
      <c r="I174" s="4" t="s">
        <v>4</v>
      </c>
    </row>
    <row r="175" spans="1:9" ht="17.25" thickBot="1">
      <c r="A175" s="3"/>
      <c r="B175" s="4" t="s">
        <v>178</v>
      </c>
      <c r="C175" s="4">
        <v>-0.89070808899999998</v>
      </c>
      <c r="D175" s="4" t="s">
        <v>4</v>
      </c>
      <c r="F175" s="3"/>
      <c r="G175" s="4" t="s">
        <v>178</v>
      </c>
      <c r="H175" s="4">
        <v>5.9059411300000003E-2</v>
      </c>
      <c r="I175" s="4" t="s">
        <v>4</v>
      </c>
    </row>
    <row r="176" spans="1:9" ht="17.25" thickBot="1">
      <c r="A176" s="3"/>
      <c r="B176" s="4" t="s">
        <v>179</v>
      </c>
      <c r="C176" s="4">
        <v>-0.98740869799999997</v>
      </c>
      <c r="D176" s="4" t="s">
        <v>4</v>
      </c>
      <c r="F176" s="3"/>
      <c r="G176" s="4" t="s">
        <v>179</v>
      </c>
      <c r="H176" s="4">
        <v>-5.2255295200000003E-2</v>
      </c>
      <c r="I176" s="4" t="s">
        <v>4</v>
      </c>
    </row>
    <row r="177" spans="1:9" ht="17.25" thickBot="1">
      <c r="A177" s="3"/>
      <c r="B177" s="4" t="s">
        <v>180</v>
      </c>
      <c r="C177" s="4">
        <v>-0.94541716600000003</v>
      </c>
      <c r="D177" s="4" t="s">
        <v>4</v>
      </c>
      <c r="F177" s="3"/>
      <c r="G177" s="4" t="s">
        <v>180</v>
      </c>
      <c r="H177" s="4">
        <v>2.2691479000000001E-2</v>
      </c>
      <c r="I177" s="4" t="s">
        <v>4</v>
      </c>
    </row>
    <row r="178" spans="1:9" ht="17.25" thickBot="1">
      <c r="A178" s="3"/>
      <c r="B178" s="4" t="s">
        <v>181</v>
      </c>
      <c r="C178" s="4">
        <v>-0.89070808899999998</v>
      </c>
      <c r="D178" s="4" t="s">
        <v>4</v>
      </c>
      <c r="F178" s="3"/>
      <c r="G178" s="4" t="s">
        <v>181</v>
      </c>
      <c r="H178" s="4">
        <v>2.9563814399999999E-2</v>
      </c>
      <c r="I178" s="4" t="s">
        <v>4</v>
      </c>
    </row>
    <row r="179" spans="1:9" ht="17.25" thickBot="1">
      <c r="A179" s="3"/>
      <c r="B179" s="4" t="s">
        <v>182</v>
      </c>
      <c r="C179" s="4">
        <v>-0.98740869799999997</v>
      </c>
      <c r="D179" s="4" t="s">
        <v>4</v>
      </c>
      <c r="F179" s="3"/>
      <c r="G179" s="4" t="s">
        <v>182</v>
      </c>
      <c r="H179" s="4">
        <v>-5.2255295200000003E-2</v>
      </c>
      <c r="I179" s="4" t="s">
        <v>4</v>
      </c>
    </row>
    <row r="180" spans="1:9" ht="17.25" thickBot="1">
      <c r="A180" s="3"/>
      <c r="B180" s="4" t="s">
        <v>183</v>
      </c>
      <c r="C180" s="4">
        <v>-0.89228606200000005</v>
      </c>
      <c r="D180" s="4" t="s">
        <v>4</v>
      </c>
      <c r="F180" s="3"/>
      <c r="G180" s="4" t="s">
        <v>183</v>
      </c>
      <c r="H180" s="4">
        <v>5.1402587399999998E-2</v>
      </c>
      <c r="I180" s="4" t="s">
        <v>4</v>
      </c>
    </row>
    <row r="181" spans="1:9" ht="17.25" thickBot="1">
      <c r="A181" s="3"/>
      <c r="B181" s="4" t="s">
        <v>184</v>
      </c>
      <c r="C181" s="4">
        <v>-0.91666668699999998</v>
      </c>
      <c r="D181" s="4" t="s">
        <v>4</v>
      </c>
      <c r="F181" s="3"/>
      <c r="G181" s="4" t="s">
        <v>184</v>
      </c>
      <c r="H181" s="4">
        <v>-1.3174857E-2</v>
      </c>
      <c r="I181" s="4" t="s">
        <v>4</v>
      </c>
    </row>
    <row r="182" spans="1:9" ht="17.25" thickBot="1">
      <c r="A182" s="3"/>
      <c r="B182" s="4" t="s">
        <v>185</v>
      </c>
      <c r="C182" s="4">
        <v>0.89070808899999998</v>
      </c>
      <c r="D182" s="4" t="s">
        <v>4</v>
      </c>
      <c r="F182" s="3"/>
      <c r="G182" s="4" t="s">
        <v>185</v>
      </c>
      <c r="H182" s="4">
        <v>0.97667324499999997</v>
      </c>
      <c r="I182" s="4" t="s">
        <v>4</v>
      </c>
    </row>
    <row r="183" spans="1:9" ht="17.25" thickBot="1">
      <c r="A183" s="3"/>
      <c r="B183" s="4" t="s">
        <v>186</v>
      </c>
      <c r="C183" s="4">
        <v>0.90512466400000002</v>
      </c>
      <c r="D183" s="4" t="s">
        <v>4</v>
      </c>
      <c r="F183" s="3"/>
      <c r="G183" s="4" t="s">
        <v>186</v>
      </c>
      <c r="H183" s="4">
        <v>7.7904616500000003E-3</v>
      </c>
      <c r="I183" s="4" t="s">
        <v>4</v>
      </c>
    </row>
    <row r="184" spans="1:9" ht="17.25" thickBot="1">
      <c r="A184" s="3"/>
      <c r="B184" s="4" t="s">
        <v>187</v>
      </c>
      <c r="C184" s="4">
        <v>0.973402977</v>
      </c>
      <c r="D184" s="4" t="s">
        <v>4</v>
      </c>
      <c r="F184" s="3"/>
      <c r="G184" s="4" t="s">
        <v>187</v>
      </c>
      <c r="H184" s="4">
        <v>3.6896389000000002E-2</v>
      </c>
      <c r="I184" s="4" t="s">
        <v>4</v>
      </c>
    </row>
    <row r="185" spans="1:9" ht="17.25" thickBot="1">
      <c r="A185" s="3"/>
      <c r="B185" s="4" t="s">
        <v>188</v>
      </c>
      <c r="C185" s="4">
        <v>0.91666668699999998</v>
      </c>
      <c r="D185" s="4" t="s">
        <v>4</v>
      </c>
      <c r="F185" s="3"/>
      <c r="G185" s="4" t="s">
        <v>188</v>
      </c>
      <c r="H185" s="4">
        <v>-3.0659286300000001E-2</v>
      </c>
      <c r="I185" s="4" t="s">
        <v>4</v>
      </c>
    </row>
    <row r="186" spans="1:9" ht="17.25" thickBot="1">
      <c r="A186" s="3"/>
      <c r="B186" s="4" t="s">
        <v>189</v>
      </c>
      <c r="C186" s="4">
        <v>0.97168159499999995</v>
      </c>
      <c r="D186" s="4" t="s">
        <v>4</v>
      </c>
      <c r="F186" s="3"/>
      <c r="G186" s="4" t="s">
        <v>189</v>
      </c>
      <c r="H186" s="4">
        <v>2.9729081300000001E-2</v>
      </c>
      <c r="I186" s="4" t="s">
        <v>4</v>
      </c>
    </row>
    <row r="187" spans="1:9" ht="17.25" thickBot="1">
      <c r="A187" s="3"/>
      <c r="B187" s="4" t="s">
        <v>190</v>
      </c>
      <c r="C187" s="4">
        <v>0.90512466400000002</v>
      </c>
      <c r="D187" s="4" t="s">
        <v>4</v>
      </c>
      <c r="F187" s="3"/>
      <c r="G187" s="4" t="s">
        <v>190</v>
      </c>
      <c r="H187" s="4">
        <v>-3.5966183999999998E-2</v>
      </c>
      <c r="I187" s="4" t="s">
        <v>4</v>
      </c>
    </row>
    <row r="188" spans="1:9" ht="17.25" thickBot="1">
      <c r="A188" s="3"/>
      <c r="B188" s="4" t="s">
        <v>191</v>
      </c>
      <c r="C188" s="4">
        <v>0.94541716600000003</v>
      </c>
      <c r="D188" s="4" t="s">
        <v>4</v>
      </c>
      <c r="F188" s="3"/>
      <c r="G188" s="4" t="s">
        <v>191</v>
      </c>
      <c r="H188" s="4">
        <v>2.1773353200000001E-2</v>
      </c>
      <c r="I188" s="4" t="s">
        <v>4</v>
      </c>
    </row>
    <row r="189" spans="1:9" ht="17.25" thickBot="1">
      <c r="A189" s="3"/>
      <c r="B189" s="4" t="s">
        <v>192</v>
      </c>
      <c r="C189" s="4">
        <v>0.97168159499999995</v>
      </c>
      <c r="D189" s="4" t="s">
        <v>4</v>
      </c>
      <c r="F189" s="3"/>
      <c r="G189" s="4" t="s">
        <v>192</v>
      </c>
      <c r="H189" s="4">
        <v>1.41928317E-2</v>
      </c>
      <c r="I189" s="4" t="s">
        <v>4</v>
      </c>
    </row>
    <row r="190" spans="1:9" ht="17.25" thickBot="1">
      <c r="A190" s="3"/>
      <c r="B190" s="4" t="s">
        <v>193</v>
      </c>
      <c r="C190" s="4">
        <v>0.90512466400000002</v>
      </c>
      <c r="D190" s="4" t="s">
        <v>4</v>
      </c>
      <c r="F190" s="3"/>
      <c r="G190" s="4" t="s">
        <v>193</v>
      </c>
      <c r="H190" s="4">
        <v>-3.5966183999999998E-2</v>
      </c>
      <c r="I190" s="4" t="s">
        <v>4</v>
      </c>
    </row>
    <row r="191" spans="1:9" ht="17.25" thickBot="1">
      <c r="A191" s="3"/>
      <c r="B191" s="4" t="s">
        <v>194</v>
      </c>
      <c r="C191" s="4">
        <v>0.973402977</v>
      </c>
      <c r="D191" s="4" t="s">
        <v>4</v>
      </c>
      <c r="F191" s="3"/>
      <c r="G191" s="4" t="s">
        <v>194</v>
      </c>
      <c r="H191" s="4">
        <v>3.6896389000000002E-2</v>
      </c>
      <c r="I191" s="4" t="s">
        <v>4</v>
      </c>
    </row>
    <row r="192" spans="1:9" ht="17.25" thickBot="1">
      <c r="A192" s="3"/>
      <c r="B192" s="4" t="s">
        <v>195</v>
      </c>
      <c r="C192" s="4">
        <v>0.91666668699999998</v>
      </c>
      <c r="D192" s="4" t="s">
        <v>4</v>
      </c>
      <c r="F192" s="3"/>
      <c r="G192" s="4" t="s">
        <v>195</v>
      </c>
      <c r="H192" s="4">
        <v>-3.0659286300000001E-2</v>
      </c>
      <c r="I192" s="4" t="s">
        <v>4</v>
      </c>
    </row>
    <row r="193" spans="1:9" ht="17.25" thickBot="1">
      <c r="A193" s="3"/>
      <c r="B193" s="4" t="s">
        <v>196</v>
      </c>
      <c r="C193" s="4">
        <v>0.97168159499999995</v>
      </c>
      <c r="D193" s="4" t="s">
        <v>4</v>
      </c>
      <c r="F193" s="3"/>
      <c r="G193" s="4" t="s">
        <v>196</v>
      </c>
      <c r="H193" s="4">
        <v>2.9729081300000001E-2</v>
      </c>
      <c r="I193" s="4" t="s">
        <v>4</v>
      </c>
    </row>
    <row r="194" spans="1:9" ht="17.25" thickBot="1">
      <c r="A194" s="3"/>
      <c r="B194" s="4" t="s">
        <v>197</v>
      </c>
      <c r="C194" s="4">
        <v>0.90512466400000002</v>
      </c>
      <c r="D194" s="4" t="s">
        <v>4</v>
      </c>
      <c r="F194" s="3"/>
      <c r="G194" s="4" t="s">
        <v>197</v>
      </c>
      <c r="H194" s="4">
        <v>-3.5966183999999998E-2</v>
      </c>
      <c r="I194" s="4" t="s">
        <v>4</v>
      </c>
    </row>
    <row r="195" spans="1:9" ht="17.25" thickBot="1">
      <c r="A195" s="3"/>
      <c r="B195" s="4" t="s">
        <v>198</v>
      </c>
      <c r="C195" s="4">
        <v>0.973402977</v>
      </c>
      <c r="D195" s="4" t="s">
        <v>4</v>
      </c>
      <c r="F195" s="3"/>
      <c r="G195" s="4" t="s">
        <v>198</v>
      </c>
      <c r="H195" s="4">
        <v>3.6896389000000002E-2</v>
      </c>
      <c r="I195" s="4" t="s">
        <v>4</v>
      </c>
    </row>
    <row r="196" spans="1:9" ht="17.25" thickBot="1">
      <c r="A196" s="3"/>
      <c r="B196" s="4" t="s">
        <v>199</v>
      </c>
      <c r="C196" s="4">
        <v>0.91666668699999998</v>
      </c>
      <c r="D196" s="4" t="s">
        <v>4</v>
      </c>
      <c r="F196" s="3"/>
      <c r="G196" s="4" t="s">
        <v>199</v>
      </c>
      <c r="H196" s="4">
        <v>-3.0659286300000001E-2</v>
      </c>
      <c r="I196" s="4" t="s">
        <v>4</v>
      </c>
    </row>
    <row r="197" spans="1:9" ht="17.25" thickBot="1">
      <c r="A197" s="3"/>
      <c r="B197" s="4" t="s">
        <v>200</v>
      </c>
      <c r="C197" s="4">
        <v>0.97168159499999995</v>
      </c>
      <c r="D197" s="4" t="s">
        <v>4</v>
      </c>
      <c r="F197" s="3"/>
      <c r="G197" s="4" t="s">
        <v>200</v>
      </c>
      <c r="H197" s="4">
        <v>2.9729081300000001E-2</v>
      </c>
      <c r="I197" s="4" t="s">
        <v>4</v>
      </c>
    </row>
    <row r="198" spans="1:9" ht="17.25" thickBot="1">
      <c r="A198" s="3"/>
      <c r="B198" s="4" t="s">
        <v>201</v>
      </c>
      <c r="C198" s="4">
        <v>0.90512466400000002</v>
      </c>
      <c r="D198" s="4" t="s">
        <v>4</v>
      </c>
      <c r="F198" s="3"/>
      <c r="G198" s="4" t="s">
        <v>201</v>
      </c>
      <c r="H198" s="4">
        <v>-3.5966183999999998E-2</v>
      </c>
      <c r="I198" s="4" t="s">
        <v>4</v>
      </c>
    </row>
    <row r="199" spans="1:9" ht="17.25" thickBot="1">
      <c r="A199" s="3"/>
      <c r="B199" s="4" t="s">
        <v>202</v>
      </c>
      <c r="C199" s="4">
        <v>-0.89228606200000005</v>
      </c>
      <c r="D199" s="4" t="s">
        <v>4</v>
      </c>
      <c r="F199" s="3"/>
      <c r="G199" s="4" t="s">
        <v>202</v>
      </c>
      <c r="H199" s="4">
        <v>-0.97128891900000003</v>
      </c>
      <c r="I199" s="4" t="s">
        <v>4</v>
      </c>
    </row>
    <row r="200" spans="1:9" ht="17.25" thickBot="1">
      <c r="A200" s="3"/>
      <c r="B200" s="4" t="s">
        <v>203</v>
      </c>
      <c r="C200" s="4">
        <v>-1</v>
      </c>
      <c r="D200" s="4" t="s">
        <v>4</v>
      </c>
      <c r="F200" s="3"/>
      <c r="G200" s="4" t="s">
        <v>203</v>
      </c>
      <c r="H200" s="4">
        <v>-5.8206703499999998E-2</v>
      </c>
      <c r="I200" s="4" t="s">
        <v>4</v>
      </c>
    </row>
    <row r="201" spans="1:9" ht="17.25" thickBot="1">
      <c r="A201" s="3"/>
      <c r="B201" s="4" t="s">
        <v>204</v>
      </c>
      <c r="C201" s="4">
        <v>-0.89070808899999998</v>
      </c>
      <c r="D201" s="4" t="s">
        <v>4</v>
      </c>
      <c r="F201" s="3"/>
      <c r="G201" s="4" t="s">
        <v>204</v>
      </c>
      <c r="H201" s="4">
        <v>5.9059411300000003E-2</v>
      </c>
      <c r="I201" s="4" t="s">
        <v>4</v>
      </c>
    </row>
    <row r="202" spans="1:9" ht="17.25" thickBot="1">
      <c r="A202" s="3"/>
      <c r="B202" s="4" t="s">
        <v>205</v>
      </c>
      <c r="C202" s="4">
        <v>-0.98740869799999997</v>
      </c>
      <c r="D202" s="4" t="s">
        <v>4</v>
      </c>
      <c r="F202" s="3"/>
      <c r="G202" s="4" t="s">
        <v>205</v>
      </c>
      <c r="H202" s="4">
        <v>-5.2255295200000003E-2</v>
      </c>
      <c r="I202" s="4" t="s">
        <v>4</v>
      </c>
    </row>
    <row r="203" spans="1:9" ht="17.25" thickBot="1">
      <c r="A203" s="3"/>
      <c r="B203" s="4" t="s">
        <v>206</v>
      </c>
      <c r="C203" s="4">
        <v>-0.89228606200000005</v>
      </c>
      <c r="D203" s="4" t="s">
        <v>4</v>
      </c>
      <c r="F203" s="3"/>
      <c r="G203" s="4" t="s">
        <v>206</v>
      </c>
      <c r="H203" s="4">
        <v>5.1402587399999998E-2</v>
      </c>
      <c r="I203" s="4" t="s">
        <v>4</v>
      </c>
    </row>
    <row r="204" spans="1:9" ht="17.25" thickBot="1">
      <c r="A204" s="3"/>
      <c r="B204" s="4" t="s">
        <v>207</v>
      </c>
      <c r="C204" s="4">
        <v>-1</v>
      </c>
      <c r="D204" s="4" t="s">
        <v>4</v>
      </c>
      <c r="F204" s="3"/>
      <c r="G204" s="4" t="s">
        <v>207</v>
      </c>
      <c r="H204" s="4">
        <v>-5.8206703499999998E-2</v>
      </c>
      <c r="I204" s="4" t="s">
        <v>4</v>
      </c>
    </row>
    <row r="205" spans="1:9" ht="17.25" thickBot="1">
      <c r="A205" s="3"/>
      <c r="B205" s="4" t="s">
        <v>208</v>
      </c>
      <c r="C205" s="4">
        <v>-0.89070808899999998</v>
      </c>
      <c r="D205" s="4" t="s">
        <v>4</v>
      </c>
      <c r="F205" s="3"/>
      <c r="G205" s="4" t="s">
        <v>208</v>
      </c>
      <c r="H205" s="4">
        <v>5.9059411300000003E-2</v>
      </c>
      <c r="I205" s="4" t="s">
        <v>4</v>
      </c>
    </row>
    <row r="206" spans="1:9" ht="17.25" thickBot="1">
      <c r="A206" s="3"/>
      <c r="B206" s="4" t="s">
        <v>209</v>
      </c>
      <c r="C206" s="4">
        <v>-0.98740869799999997</v>
      </c>
      <c r="D206" s="4" t="s">
        <v>4</v>
      </c>
      <c r="F206" s="3"/>
      <c r="G206" s="4" t="s">
        <v>209</v>
      </c>
      <c r="H206" s="4">
        <v>-5.2255295200000003E-2</v>
      </c>
      <c r="I206" s="4" t="s">
        <v>4</v>
      </c>
    </row>
    <row r="207" spans="1:9" ht="17.25" thickBot="1">
      <c r="A207" s="3"/>
      <c r="B207" s="4" t="s">
        <v>210</v>
      </c>
      <c r="C207" s="4">
        <v>-0.89228606200000005</v>
      </c>
      <c r="D207" s="4" t="s">
        <v>4</v>
      </c>
      <c r="F207" s="3"/>
      <c r="G207" s="4" t="s">
        <v>210</v>
      </c>
      <c r="H207" s="4">
        <v>5.1402587399999998E-2</v>
      </c>
      <c r="I207" s="4" t="s">
        <v>4</v>
      </c>
    </row>
    <row r="208" spans="1:9" ht="17.25" thickBot="1">
      <c r="A208" s="3"/>
      <c r="B208" s="4" t="s">
        <v>211</v>
      </c>
      <c r="C208" s="4">
        <v>-1</v>
      </c>
      <c r="D208" s="4" t="s">
        <v>4</v>
      </c>
      <c r="F208" s="3"/>
      <c r="G208" s="4" t="s">
        <v>211</v>
      </c>
      <c r="H208" s="4">
        <v>-5.8206703499999998E-2</v>
      </c>
      <c r="I208" s="4" t="s">
        <v>4</v>
      </c>
    </row>
    <row r="209" spans="1:9" ht="17.25" thickBot="1">
      <c r="A209" s="3"/>
      <c r="B209" s="4" t="s">
        <v>212</v>
      </c>
      <c r="C209" s="4">
        <v>-0.89070808899999998</v>
      </c>
      <c r="D209" s="4" t="s">
        <v>4</v>
      </c>
      <c r="F209" s="3"/>
      <c r="G209" s="4" t="s">
        <v>212</v>
      </c>
      <c r="H209" s="4">
        <v>5.9059411300000003E-2</v>
      </c>
      <c r="I209" s="4" t="s">
        <v>4</v>
      </c>
    </row>
    <row r="210" spans="1:9" ht="17.25" thickBot="1">
      <c r="A210" s="3"/>
      <c r="B210" s="4" t="s">
        <v>213</v>
      </c>
      <c r="C210" s="4">
        <v>-0.98740869799999997</v>
      </c>
      <c r="D210" s="4" t="s">
        <v>4</v>
      </c>
      <c r="F210" s="3"/>
      <c r="G210" s="4" t="s">
        <v>213</v>
      </c>
      <c r="H210" s="4">
        <v>-5.2255295200000003E-2</v>
      </c>
      <c r="I210" s="4" t="s">
        <v>4</v>
      </c>
    </row>
    <row r="211" spans="1:9" ht="17.25" thickBot="1">
      <c r="A211" s="3"/>
      <c r="B211" s="4" t="s">
        <v>214</v>
      </c>
      <c r="C211" s="4">
        <v>-0.89228606200000005</v>
      </c>
      <c r="D211" s="4" t="s">
        <v>4</v>
      </c>
      <c r="F211" s="3"/>
      <c r="G211" s="4" t="s">
        <v>214</v>
      </c>
      <c r="H211" s="4">
        <v>5.1402587399999998E-2</v>
      </c>
      <c r="I211" s="4" t="s">
        <v>4</v>
      </c>
    </row>
    <row r="212" spans="1:9" ht="17.25" thickBot="1">
      <c r="A212" s="3"/>
      <c r="B212" s="4" t="s">
        <v>215</v>
      </c>
      <c r="C212" s="4">
        <v>-1</v>
      </c>
      <c r="D212" s="4" t="s">
        <v>4</v>
      </c>
      <c r="F212" s="3"/>
      <c r="G212" s="4" t="s">
        <v>215</v>
      </c>
      <c r="H212" s="4">
        <v>-5.8206703499999998E-2</v>
      </c>
      <c r="I212" s="4" t="s">
        <v>4</v>
      </c>
    </row>
    <row r="213" spans="1:9" ht="17.25" thickBot="1">
      <c r="A213" s="3"/>
      <c r="B213" s="4" t="s">
        <v>216</v>
      </c>
      <c r="C213" s="4">
        <v>-0.89070808899999998</v>
      </c>
      <c r="D213" s="4" t="s">
        <v>4</v>
      </c>
      <c r="F213" s="3"/>
      <c r="G213" s="4" t="s">
        <v>216</v>
      </c>
      <c r="H213" s="4">
        <v>5.9059411300000003E-2</v>
      </c>
      <c r="I213" s="4" t="s">
        <v>4</v>
      </c>
    </row>
    <row r="214" spans="1:9" ht="17.25" thickBot="1">
      <c r="A214" s="3"/>
      <c r="B214" s="4" t="s">
        <v>217</v>
      </c>
      <c r="C214" s="4">
        <v>-0.98740869799999997</v>
      </c>
      <c r="D214" s="4" t="s">
        <v>4</v>
      </c>
      <c r="F214" s="3"/>
      <c r="G214" s="4" t="s">
        <v>217</v>
      </c>
      <c r="H214" s="4">
        <v>-5.2255295200000003E-2</v>
      </c>
      <c r="I214" s="4" t="s">
        <v>4</v>
      </c>
    </row>
    <row r="215" spans="1:9" ht="17.25" thickBot="1">
      <c r="A215" s="3"/>
      <c r="B215" s="4" t="s">
        <v>218</v>
      </c>
      <c r="C215" s="4">
        <v>-0.89228606200000005</v>
      </c>
      <c r="D215" s="4" t="s">
        <v>4</v>
      </c>
      <c r="F215" s="3"/>
      <c r="G215" s="4" t="s">
        <v>218</v>
      </c>
      <c r="H215" s="4">
        <v>5.1402587399999998E-2</v>
      </c>
      <c r="I215" s="4" t="s">
        <v>4</v>
      </c>
    </row>
    <row r="216" spans="1:9" ht="17.25" thickBot="1">
      <c r="A216" s="3"/>
      <c r="B216" s="4" t="s">
        <v>219</v>
      </c>
      <c r="C216" s="4">
        <v>-0.91666668699999998</v>
      </c>
      <c r="D216" s="4" t="s">
        <v>4</v>
      </c>
      <c r="F216" s="3"/>
      <c r="G216" s="4" t="s">
        <v>219</v>
      </c>
      <c r="H216" s="4">
        <v>-1.3174857E-2</v>
      </c>
      <c r="I216" s="4" t="s">
        <v>4</v>
      </c>
    </row>
    <row r="217" spans="1:9" ht="17.25" thickBot="1">
      <c r="A217" s="3"/>
      <c r="B217" s="4" t="s">
        <v>220</v>
      </c>
      <c r="C217" s="4">
        <v>0.89070808899999998</v>
      </c>
      <c r="D217" s="4" t="s">
        <v>4</v>
      </c>
      <c r="F217" s="3"/>
      <c r="G217" s="4" t="s">
        <v>220</v>
      </c>
      <c r="H217" s="4">
        <v>0.97667324499999997</v>
      </c>
      <c r="I217" s="4" t="s">
        <v>4</v>
      </c>
    </row>
    <row r="218" spans="1:9" ht="17.25" thickBot="1">
      <c r="A218" s="3"/>
      <c r="B218" s="4" t="s">
        <v>221</v>
      </c>
      <c r="C218" s="4">
        <v>0.90512466400000002</v>
      </c>
      <c r="D218" s="4" t="s">
        <v>4</v>
      </c>
      <c r="F218" s="3"/>
      <c r="G218" s="4" t="s">
        <v>221</v>
      </c>
      <c r="H218" s="4">
        <v>7.7904616500000003E-3</v>
      </c>
      <c r="I218" s="4" t="s">
        <v>4</v>
      </c>
    </row>
    <row r="219" spans="1:9" ht="17.25" thickBot="1">
      <c r="A219" s="3"/>
      <c r="B219" s="4" t="s">
        <v>222</v>
      </c>
      <c r="C219" s="4">
        <v>0.973402977</v>
      </c>
      <c r="D219" s="4" t="s">
        <v>4</v>
      </c>
      <c r="F219" s="3"/>
      <c r="G219" s="4" t="s">
        <v>222</v>
      </c>
      <c r="H219" s="4">
        <v>3.6896389000000002E-2</v>
      </c>
      <c r="I219" s="4" t="s">
        <v>4</v>
      </c>
    </row>
    <row r="220" spans="1:9" ht="17.25" thickBot="1">
      <c r="A220" s="3"/>
      <c r="B220" s="4" t="s">
        <v>223</v>
      </c>
      <c r="C220" s="4">
        <v>0.91666668699999998</v>
      </c>
      <c r="D220" s="4" t="s">
        <v>4</v>
      </c>
      <c r="F220" s="3"/>
      <c r="G220" s="4" t="s">
        <v>223</v>
      </c>
      <c r="H220" s="4">
        <v>-3.0659286300000001E-2</v>
      </c>
      <c r="I220" s="4" t="s">
        <v>4</v>
      </c>
    </row>
    <row r="221" spans="1:9" ht="17.25" thickBot="1">
      <c r="A221" s="3"/>
      <c r="B221" s="4" t="s">
        <v>224</v>
      </c>
      <c r="C221" s="4">
        <v>0.93867033700000002</v>
      </c>
      <c r="D221" s="4" t="s">
        <v>4</v>
      </c>
      <c r="F221" s="3"/>
      <c r="G221" s="4" t="s">
        <v>224</v>
      </c>
      <c r="H221" s="4">
        <v>1.1890382499999999E-2</v>
      </c>
      <c r="I221" s="4" t="s">
        <v>4</v>
      </c>
    </row>
    <row r="222" spans="1:9" ht="17.25" thickBot="1">
      <c r="A222" s="3"/>
      <c r="B222" s="4" t="s">
        <v>225</v>
      </c>
      <c r="C222" s="4">
        <v>0.973402977</v>
      </c>
      <c r="D222" s="4" t="s">
        <v>4</v>
      </c>
      <c r="F222" s="3"/>
      <c r="G222" s="4" t="s">
        <v>225</v>
      </c>
      <c r="H222" s="4">
        <v>1.8768902899999999E-2</v>
      </c>
      <c r="I222" s="4" t="s">
        <v>4</v>
      </c>
    </row>
    <row r="223" spans="1:9" ht="17.25" thickBot="1">
      <c r="A223" s="3"/>
      <c r="B223" s="4" t="s">
        <v>226</v>
      </c>
      <c r="C223" s="4">
        <v>0.94456923000000004</v>
      </c>
      <c r="D223" s="4" t="s">
        <v>4</v>
      </c>
      <c r="F223" s="3"/>
      <c r="G223" s="4" t="s">
        <v>226</v>
      </c>
      <c r="H223" s="4">
        <v>-1.55812455E-2</v>
      </c>
      <c r="I223" s="4" t="s">
        <v>4</v>
      </c>
    </row>
    <row r="224" spans="1:9" ht="17.25" thickBot="1">
      <c r="A224" s="3"/>
      <c r="B224" s="4" t="s">
        <v>227</v>
      </c>
      <c r="C224" s="4">
        <v>0.90512466400000002</v>
      </c>
      <c r="D224" s="4" t="s">
        <v>4</v>
      </c>
      <c r="F224" s="3"/>
      <c r="G224" s="4" t="s">
        <v>227</v>
      </c>
      <c r="H224" s="4">
        <v>-2.13151444E-2</v>
      </c>
      <c r="I224" s="4" t="s">
        <v>4</v>
      </c>
    </row>
    <row r="225" spans="1:9" ht="17.25" thickBot="1">
      <c r="A225" s="3"/>
      <c r="B225" s="4" t="s">
        <v>228</v>
      </c>
      <c r="C225" s="4">
        <v>0.973402977</v>
      </c>
      <c r="D225" s="4" t="s">
        <v>4</v>
      </c>
      <c r="F225" s="3"/>
      <c r="G225" s="4" t="s">
        <v>228</v>
      </c>
      <c r="H225" s="4">
        <v>3.6896389000000002E-2</v>
      </c>
      <c r="I225" s="4" t="s">
        <v>4</v>
      </c>
    </row>
    <row r="226" spans="1:9" ht="17.25" thickBot="1">
      <c r="A226" s="3"/>
      <c r="B226" s="4" t="s">
        <v>229</v>
      </c>
      <c r="C226" s="4">
        <v>0.91666668699999998</v>
      </c>
      <c r="D226" s="4" t="s">
        <v>4</v>
      </c>
      <c r="F226" s="3"/>
      <c r="G226" s="4" t="s">
        <v>229</v>
      </c>
      <c r="H226" s="4">
        <v>-3.0659286300000001E-2</v>
      </c>
      <c r="I226" s="4" t="s">
        <v>4</v>
      </c>
    </row>
    <row r="227" spans="1:9" ht="17.25" thickBot="1">
      <c r="A227" s="3"/>
      <c r="B227" s="4" t="s">
        <v>230</v>
      </c>
      <c r="C227" s="4">
        <v>0.97168159499999995</v>
      </c>
      <c r="D227" s="4" t="s">
        <v>4</v>
      </c>
      <c r="F227" s="3"/>
      <c r="G227" s="4" t="s">
        <v>230</v>
      </c>
      <c r="H227" s="4">
        <v>2.9729081300000001E-2</v>
      </c>
      <c r="I227" s="4" t="s">
        <v>4</v>
      </c>
    </row>
    <row r="228" spans="1:9" ht="17.25" thickBot="1">
      <c r="A228" s="3"/>
      <c r="B228" s="4" t="s">
        <v>231</v>
      </c>
      <c r="C228" s="4">
        <v>0.90512466400000002</v>
      </c>
      <c r="D228" s="4" t="s">
        <v>4</v>
      </c>
      <c r="F228" s="3"/>
      <c r="G228" s="4" t="s">
        <v>231</v>
      </c>
      <c r="H228" s="4">
        <v>-3.5966183999999998E-2</v>
      </c>
      <c r="I228" s="4" t="s">
        <v>4</v>
      </c>
    </row>
    <row r="229" spans="1:9" ht="17.25" thickBot="1">
      <c r="A229" s="3"/>
      <c r="B229" s="4" t="s">
        <v>232</v>
      </c>
      <c r="C229" s="4">
        <v>0.94541716600000003</v>
      </c>
      <c r="D229" s="4" t="s">
        <v>4</v>
      </c>
      <c r="F229" s="3"/>
      <c r="G229" s="4" t="s">
        <v>232</v>
      </c>
      <c r="H229" s="4">
        <v>2.1773353200000001E-2</v>
      </c>
      <c r="I229" s="4" t="s">
        <v>4</v>
      </c>
    </row>
    <row r="230" spans="1:9" ht="17.25" thickBot="1">
      <c r="A230" s="3"/>
      <c r="B230" s="4" t="s">
        <v>233</v>
      </c>
      <c r="C230" s="4">
        <v>0.97168159499999995</v>
      </c>
      <c r="D230" s="4" t="s">
        <v>4</v>
      </c>
      <c r="F230" s="3"/>
      <c r="G230" s="4" t="s">
        <v>233</v>
      </c>
      <c r="H230" s="4">
        <v>1.41928317E-2</v>
      </c>
      <c r="I230" s="4" t="s">
        <v>4</v>
      </c>
    </row>
    <row r="231" spans="1:9" ht="17.25" thickBot="1">
      <c r="A231" s="3"/>
      <c r="B231" s="4" t="s">
        <v>234</v>
      </c>
      <c r="C231" s="4">
        <v>0.90512466400000002</v>
      </c>
      <c r="D231" s="4" t="s">
        <v>4</v>
      </c>
      <c r="F231" s="3"/>
      <c r="G231" s="4" t="s">
        <v>234</v>
      </c>
      <c r="H231" s="4">
        <v>-3.5966183999999998E-2</v>
      </c>
      <c r="I231" s="4" t="s">
        <v>4</v>
      </c>
    </row>
    <row r="232" spans="1:9" ht="17.25" thickBot="1">
      <c r="A232" s="3"/>
      <c r="B232" s="4" t="s">
        <v>235</v>
      </c>
      <c r="C232" s="4">
        <v>-0.89228606200000005</v>
      </c>
      <c r="D232" s="4" t="s">
        <v>4</v>
      </c>
      <c r="F232" s="3"/>
      <c r="G232" s="4" t="s">
        <v>235</v>
      </c>
      <c r="H232" s="4">
        <v>-0.97128891900000003</v>
      </c>
      <c r="I232" s="4" t="s">
        <v>4</v>
      </c>
    </row>
    <row r="233" spans="1:9" ht="17.25" thickBot="1">
      <c r="A233" s="3"/>
      <c r="B233" s="4" t="s">
        <v>236</v>
      </c>
      <c r="C233" s="4">
        <v>-1</v>
      </c>
      <c r="D233" s="4" t="s">
        <v>4</v>
      </c>
      <c r="F233" s="3"/>
      <c r="G233" s="4" t="s">
        <v>236</v>
      </c>
      <c r="H233" s="4">
        <v>-5.8206703499999998E-2</v>
      </c>
      <c r="I233" s="4" t="s">
        <v>4</v>
      </c>
    </row>
    <row r="234" spans="1:9" ht="17.25" thickBot="1">
      <c r="A234" s="3"/>
      <c r="B234" s="4" t="s">
        <v>237</v>
      </c>
      <c r="C234" s="4">
        <v>-0.89070808899999998</v>
      </c>
      <c r="D234" s="4" t="s">
        <v>4</v>
      </c>
      <c r="F234" s="3"/>
      <c r="G234" s="4" t="s">
        <v>237</v>
      </c>
      <c r="H234" s="4">
        <v>5.9059411300000003E-2</v>
      </c>
      <c r="I234" s="4" t="s">
        <v>4</v>
      </c>
    </row>
    <row r="235" spans="1:9" ht="17.25" thickBot="1">
      <c r="A235" s="3"/>
      <c r="B235" s="4" t="s">
        <v>238</v>
      </c>
      <c r="C235" s="4">
        <v>-0.98740869799999997</v>
      </c>
      <c r="D235" s="4" t="s">
        <v>4</v>
      </c>
      <c r="F235" s="3"/>
      <c r="G235" s="4" t="s">
        <v>238</v>
      </c>
      <c r="H235" s="4">
        <v>-5.2255295200000003E-2</v>
      </c>
      <c r="I235" s="4" t="s">
        <v>4</v>
      </c>
    </row>
    <row r="236" spans="1:9" ht="17.25" thickBot="1">
      <c r="A236" s="3"/>
      <c r="B236" s="4" t="s">
        <v>239</v>
      </c>
      <c r="C236" s="4">
        <v>-0.89228606200000005</v>
      </c>
      <c r="D236" s="4" t="s">
        <v>4</v>
      </c>
      <c r="F236" s="3"/>
      <c r="G236" s="4" t="s">
        <v>239</v>
      </c>
      <c r="H236" s="4">
        <v>5.1402587399999998E-2</v>
      </c>
      <c r="I236" s="4" t="s">
        <v>4</v>
      </c>
    </row>
    <row r="237" spans="1:9" ht="17.25" thickBot="1">
      <c r="A237" s="3"/>
      <c r="B237" s="4" t="s">
        <v>240</v>
      </c>
      <c r="C237" s="4">
        <v>-0.94456923000000004</v>
      </c>
      <c r="D237" s="4" t="s">
        <v>4</v>
      </c>
      <c r="F237" s="3"/>
      <c r="G237" s="4" t="s">
        <v>240</v>
      </c>
      <c r="H237" s="4">
        <v>-2.8252897799999999E-2</v>
      </c>
      <c r="I237" s="4" t="s">
        <v>4</v>
      </c>
    </row>
    <row r="238" spans="1:9" ht="17.25" thickBot="1">
      <c r="A238" s="3"/>
      <c r="B238" s="4" t="s">
        <v>241</v>
      </c>
      <c r="C238" s="4">
        <v>-0.98740869799999997</v>
      </c>
      <c r="D238" s="4" t="s">
        <v>4</v>
      </c>
      <c r="F238" s="3"/>
      <c r="G238" s="4" t="s">
        <v>241</v>
      </c>
      <c r="H238" s="4">
        <v>-2.31496897E-2</v>
      </c>
      <c r="I238" s="4" t="s">
        <v>4</v>
      </c>
    </row>
    <row r="239" spans="1:9" ht="17.25" thickBot="1">
      <c r="A239" s="3"/>
      <c r="B239" s="4" t="s">
        <v>242</v>
      </c>
      <c r="C239" s="4">
        <v>-0.89228606200000005</v>
      </c>
      <c r="D239" s="4" t="s">
        <v>4</v>
      </c>
      <c r="F239" s="3"/>
      <c r="G239" s="4" t="s">
        <v>242</v>
      </c>
      <c r="H239" s="4">
        <v>5.1402587399999998E-2</v>
      </c>
      <c r="I239" s="4" t="s">
        <v>4</v>
      </c>
    </row>
    <row r="240" spans="1:9" ht="17.25" thickBot="1">
      <c r="A240" s="3"/>
      <c r="B240" s="4" t="s">
        <v>243</v>
      </c>
      <c r="C240" s="4">
        <v>-1</v>
      </c>
      <c r="D240" s="4" t="s">
        <v>4</v>
      </c>
      <c r="F240" s="3"/>
      <c r="G240" s="4" t="s">
        <v>243</v>
      </c>
      <c r="H240" s="4">
        <v>-5.8206703499999998E-2</v>
      </c>
      <c r="I240" s="4" t="s">
        <v>4</v>
      </c>
    </row>
    <row r="241" spans="1:9" ht="17.25" thickBot="1">
      <c r="A241" s="3"/>
      <c r="B241" s="4" t="s">
        <v>244</v>
      </c>
      <c r="C241" s="4">
        <v>-0.89070808899999998</v>
      </c>
      <c r="D241" s="4" t="s">
        <v>4</v>
      </c>
      <c r="F241" s="3"/>
      <c r="G241" s="4" t="s">
        <v>244</v>
      </c>
      <c r="H241" s="4">
        <v>5.9059411300000003E-2</v>
      </c>
      <c r="I241" s="4" t="s">
        <v>4</v>
      </c>
    </row>
    <row r="242" spans="1:9" ht="17.25" thickBot="1">
      <c r="A242" s="3"/>
      <c r="B242" s="4" t="s">
        <v>245</v>
      </c>
      <c r="C242" s="4">
        <v>-0.98740869799999997</v>
      </c>
      <c r="D242" s="4" t="s">
        <v>4</v>
      </c>
      <c r="F242" s="3"/>
      <c r="G242" s="4" t="s">
        <v>245</v>
      </c>
      <c r="H242" s="4">
        <v>-5.2255295200000003E-2</v>
      </c>
      <c r="I242" s="4" t="s">
        <v>4</v>
      </c>
    </row>
    <row r="243" spans="1:9" ht="17.25" thickBot="1">
      <c r="A243" s="3"/>
      <c r="B243" s="4" t="s">
        <v>246</v>
      </c>
      <c r="C243" s="4">
        <v>-0.89228606200000005</v>
      </c>
      <c r="D243" s="4" t="s">
        <v>4</v>
      </c>
      <c r="F243" s="3"/>
      <c r="G243" s="4" t="s">
        <v>246</v>
      </c>
      <c r="H243" s="4">
        <v>5.1402587399999998E-2</v>
      </c>
      <c r="I243" s="4" t="s">
        <v>4</v>
      </c>
    </row>
    <row r="244" spans="1:9" ht="17.25" thickBot="1">
      <c r="A244" s="3"/>
      <c r="B244" s="4" t="s">
        <v>247</v>
      </c>
      <c r="C244" s="4">
        <v>-1</v>
      </c>
      <c r="D244" s="4" t="s">
        <v>4</v>
      </c>
      <c r="F244" s="3"/>
      <c r="G244" s="4" t="s">
        <v>247</v>
      </c>
      <c r="H244" s="4">
        <v>-5.8206703499999998E-2</v>
      </c>
      <c r="I244" s="4" t="s">
        <v>4</v>
      </c>
    </row>
    <row r="245" spans="1:9" ht="17.25" thickBot="1">
      <c r="A245" s="3"/>
      <c r="B245" s="4" t="s">
        <v>248</v>
      </c>
      <c r="C245" s="4">
        <v>-0.89070808899999998</v>
      </c>
      <c r="D245" s="4" t="s">
        <v>4</v>
      </c>
      <c r="F245" s="3"/>
      <c r="G245" s="4" t="s">
        <v>248</v>
      </c>
      <c r="H245" s="4">
        <v>5.9059411300000003E-2</v>
      </c>
      <c r="I245" s="4" t="s">
        <v>4</v>
      </c>
    </row>
    <row r="246" spans="1:9" ht="17.25" thickBot="1">
      <c r="A246" s="3"/>
      <c r="B246" s="4" t="s">
        <v>249</v>
      </c>
      <c r="C246" s="4">
        <v>-0.98740869799999997</v>
      </c>
      <c r="D246" s="4" t="s">
        <v>4</v>
      </c>
      <c r="F246" s="3"/>
      <c r="G246" s="4" t="s">
        <v>249</v>
      </c>
      <c r="H246" s="4">
        <v>-5.2255295200000003E-2</v>
      </c>
      <c r="I246" s="4" t="s">
        <v>4</v>
      </c>
    </row>
    <row r="247" spans="1:9" ht="17.25" thickBot="1">
      <c r="A247" s="3"/>
      <c r="B247" s="4" t="s">
        <v>250</v>
      </c>
      <c r="C247" s="4">
        <v>-0.89228606200000005</v>
      </c>
      <c r="D247" s="4" t="s">
        <v>4</v>
      </c>
      <c r="F247" s="3"/>
      <c r="G247" s="4" t="s">
        <v>250</v>
      </c>
      <c r="H247" s="4">
        <v>5.1402587399999998E-2</v>
      </c>
      <c r="I247" s="4" t="s">
        <v>4</v>
      </c>
    </row>
    <row r="248" spans="1:9" ht="17.25" thickBot="1">
      <c r="A248" s="3"/>
      <c r="B248" s="4" t="s">
        <v>251</v>
      </c>
      <c r="C248" s="4">
        <v>-0.91666668699999998</v>
      </c>
      <c r="D248" s="4" t="s">
        <v>4</v>
      </c>
      <c r="F248" s="3"/>
      <c r="G248" s="4" t="s">
        <v>251</v>
      </c>
      <c r="H248" s="4">
        <v>-1.3174857E-2</v>
      </c>
      <c r="I248" s="4" t="s">
        <v>4</v>
      </c>
    </row>
    <row r="249" spans="1:9" ht="17.25" thickBot="1">
      <c r="A249" s="3"/>
      <c r="B249" s="4" t="s">
        <v>252</v>
      </c>
      <c r="C249" s="4">
        <v>0.89070808899999998</v>
      </c>
      <c r="D249" s="4" t="s">
        <v>4</v>
      </c>
      <c r="F249" s="3"/>
      <c r="G249" s="4" t="s">
        <v>252</v>
      </c>
      <c r="H249" s="4">
        <v>0.97667324499999997</v>
      </c>
      <c r="I249" s="4" t="s">
        <v>4</v>
      </c>
    </row>
    <row r="250" spans="1:9" ht="17.25" thickBot="1">
      <c r="A250" s="3"/>
      <c r="B250" s="4" t="s">
        <v>253</v>
      </c>
      <c r="C250" s="4">
        <v>0.90512466400000002</v>
      </c>
      <c r="D250" s="4" t="s">
        <v>4</v>
      </c>
      <c r="F250" s="3"/>
      <c r="G250" s="4" t="s">
        <v>253</v>
      </c>
      <c r="H250" s="4">
        <v>7.7904616500000003E-3</v>
      </c>
      <c r="I250" s="4" t="s">
        <v>4</v>
      </c>
    </row>
    <row r="251" spans="1:9" ht="17.25" thickBot="1">
      <c r="A251" s="3"/>
      <c r="B251" s="4" t="s">
        <v>254</v>
      </c>
      <c r="C251" s="4">
        <v>0.973402977</v>
      </c>
      <c r="D251" s="4" t="s">
        <v>4</v>
      </c>
      <c r="F251" s="3"/>
      <c r="G251" s="4" t="s">
        <v>254</v>
      </c>
      <c r="H251" s="4">
        <v>3.6896389000000002E-2</v>
      </c>
      <c r="I251" s="4" t="s">
        <v>4</v>
      </c>
    </row>
    <row r="252" spans="1:9" ht="17.25" thickBot="1">
      <c r="A252" s="3"/>
      <c r="B252" s="4" t="s">
        <v>255</v>
      </c>
      <c r="C252" s="4">
        <v>0.91666668699999998</v>
      </c>
      <c r="D252" s="4" t="s">
        <v>4</v>
      </c>
      <c r="F252" s="3"/>
      <c r="G252" s="4" t="s">
        <v>255</v>
      </c>
      <c r="H252" s="4">
        <v>-3.0659286300000001E-2</v>
      </c>
      <c r="I252" s="4" t="s">
        <v>4</v>
      </c>
    </row>
    <row r="253" spans="1:9" ht="17.25" thickBot="1">
      <c r="A253" s="3"/>
      <c r="B253" s="4" t="s">
        <v>256</v>
      </c>
      <c r="C253" s="4">
        <v>0.97168159499999995</v>
      </c>
      <c r="D253" s="4" t="s">
        <v>4</v>
      </c>
      <c r="F253" s="3"/>
      <c r="G253" s="4" t="s">
        <v>256</v>
      </c>
      <c r="H253" s="4">
        <v>2.9729081300000001E-2</v>
      </c>
      <c r="I253" s="4" t="s">
        <v>4</v>
      </c>
    </row>
    <row r="254" spans="1:9" ht="17.25" thickBot="1">
      <c r="A254" s="3"/>
      <c r="B254" s="4" t="s">
        <v>257</v>
      </c>
      <c r="C254" s="4">
        <v>0.90512466400000002</v>
      </c>
      <c r="D254" s="4" t="s">
        <v>4</v>
      </c>
      <c r="F254" s="3"/>
      <c r="G254" s="4" t="s">
        <v>257</v>
      </c>
      <c r="H254" s="4">
        <v>-3.5966183999999998E-2</v>
      </c>
      <c r="I254" s="4" t="s">
        <v>4</v>
      </c>
    </row>
    <row r="255" spans="1:9" ht="17.25" thickBot="1">
      <c r="A255" s="3"/>
      <c r="B255" s="4" t="s">
        <v>258</v>
      </c>
      <c r="C255" s="4">
        <v>0.973402977</v>
      </c>
      <c r="D255" s="4" t="s">
        <v>4</v>
      </c>
      <c r="F255" s="3"/>
      <c r="G255" s="4" t="s">
        <v>258</v>
      </c>
      <c r="H255" s="4">
        <v>3.6896389000000002E-2</v>
      </c>
      <c r="I255" s="4" t="s">
        <v>4</v>
      </c>
    </row>
    <row r="256" spans="1:9" ht="17.25" thickBot="1">
      <c r="A256" s="3"/>
      <c r="B256" s="4" t="s">
        <v>259</v>
      </c>
      <c r="C256" s="4">
        <v>0.94456923000000004</v>
      </c>
      <c r="D256" s="4" t="s">
        <v>4</v>
      </c>
      <c r="F256" s="3"/>
      <c r="G256" s="4" t="s">
        <v>259</v>
      </c>
      <c r="H256" s="4">
        <v>-1.55812455E-2</v>
      </c>
      <c r="I256" s="4" t="s">
        <v>4</v>
      </c>
    </row>
    <row r="257" spans="1:9" ht="17.25" thickBot="1">
      <c r="A257" s="3"/>
      <c r="B257" s="4" t="s">
        <v>260</v>
      </c>
      <c r="C257" s="4">
        <v>0.90512466400000002</v>
      </c>
      <c r="D257" s="4" t="s">
        <v>4</v>
      </c>
      <c r="F257" s="3"/>
      <c r="G257" s="4" t="s">
        <v>260</v>
      </c>
      <c r="H257" s="4">
        <v>-2.13151444E-2</v>
      </c>
      <c r="I257" s="4" t="s">
        <v>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workbookViewId="0">
      <selection activeCell="G26" sqref="G26"/>
    </sheetView>
  </sheetViews>
  <sheetFormatPr defaultRowHeight="16.5"/>
  <cols>
    <col min="4" max="4" width="11.875" customWidth="1"/>
    <col min="8" max="8" width="10.5" customWidth="1"/>
  </cols>
  <sheetData>
    <row r="2" spans="2:9">
      <c r="B2" t="s">
        <v>321</v>
      </c>
      <c r="E2" t="s">
        <v>321</v>
      </c>
      <c r="H2" t="s">
        <v>321</v>
      </c>
    </row>
    <row r="3" spans="2:9">
      <c r="B3" s="8">
        <v>97</v>
      </c>
      <c r="C3" t="s">
        <v>320</v>
      </c>
      <c r="E3" s="8">
        <f>B6</f>
        <v>72.75</v>
      </c>
      <c r="F3" t="s">
        <v>320</v>
      </c>
      <c r="H3" s="8">
        <f>B7</f>
        <v>121.25</v>
      </c>
      <c r="I3" t="s">
        <v>320</v>
      </c>
    </row>
    <row r="5" spans="2:9">
      <c r="B5" t="s">
        <v>322</v>
      </c>
      <c r="E5" t="s">
        <v>322</v>
      </c>
      <c r="H5" t="s">
        <v>322</v>
      </c>
    </row>
    <row r="6" spans="2:9">
      <c r="B6">
        <f>B3-(B3/4)</f>
        <v>72.75</v>
      </c>
      <c r="C6" t="s">
        <v>320</v>
      </c>
      <c r="E6">
        <f>E3-(E3/4)</f>
        <v>54.5625</v>
      </c>
      <c r="F6" t="s">
        <v>320</v>
      </c>
      <c r="H6">
        <f>H3-(H3/4)</f>
        <v>90.9375</v>
      </c>
      <c r="I6" t="s">
        <v>320</v>
      </c>
    </row>
    <row r="7" spans="2:9">
      <c r="B7">
        <f>B3+(B3/4)</f>
        <v>121.25</v>
      </c>
      <c r="C7" t="s">
        <v>320</v>
      </c>
      <c r="E7">
        <f>E3+(E3/4)</f>
        <v>90.9375</v>
      </c>
      <c r="F7" t="s">
        <v>320</v>
      </c>
      <c r="H7">
        <f>H3+(H3/4)</f>
        <v>151.5625</v>
      </c>
      <c r="I7" t="s">
        <v>320</v>
      </c>
    </row>
    <row r="9" spans="2:9">
      <c r="B9" t="s">
        <v>323</v>
      </c>
    </row>
    <row r="10" spans="2:9">
      <c r="B10" s="9">
        <f>E6</f>
        <v>54.5625</v>
      </c>
      <c r="C10" t="s">
        <v>320</v>
      </c>
    </row>
    <row r="11" spans="2:9">
      <c r="B11" s="9">
        <f>H7</f>
        <v>151.5625</v>
      </c>
      <c r="C11" t="s">
        <v>320</v>
      </c>
    </row>
    <row r="15" spans="2:9">
      <c r="B15" t="s">
        <v>328</v>
      </c>
      <c r="D15" t="s">
        <v>329</v>
      </c>
      <c r="F15" t="s">
        <v>330</v>
      </c>
      <c r="H15" t="s">
        <v>1241</v>
      </c>
    </row>
    <row r="16" spans="2:9">
      <c r="B16" s="8">
        <v>20</v>
      </c>
      <c r="C16" t="s">
        <v>317</v>
      </c>
      <c r="D16" s="8">
        <v>15</v>
      </c>
      <c r="E16" t="s">
        <v>317</v>
      </c>
      <c r="F16" s="8">
        <v>25</v>
      </c>
      <c r="G16" t="s">
        <v>317</v>
      </c>
      <c r="H16" s="20">
        <f>(F16-D16)/B16*100/2</f>
        <v>25</v>
      </c>
    </row>
    <row r="17" spans="2:9">
      <c r="B17" s="8">
        <v>6</v>
      </c>
      <c r="C17" t="s">
        <v>317</v>
      </c>
      <c r="D17" s="8">
        <v>820</v>
      </c>
      <c r="E17" t="s">
        <v>317</v>
      </c>
      <c r="F17" s="8">
        <v>879</v>
      </c>
      <c r="G17" t="s">
        <v>317</v>
      </c>
      <c r="H17" s="20">
        <f>(F17-D17)/B17*100/2</f>
        <v>491.66666666666669</v>
      </c>
    </row>
    <row r="21" spans="2:9">
      <c r="B21" t="s">
        <v>328</v>
      </c>
      <c r="D21" t="s">
        <v>1239</v>
      </c>
      <c r="F21" t="s">
        <v>329</v>
      </c>
      <c r="H21" t="s">
        <v>330</v>
      </c>
    </row>
    <row r="22" spans="2:9">
      <c r="B22" s="8">
        <v>730</v>
      </c>
      <c r="C22" t="s">
        <v>317</v>
      </c>
      <c r="D22">
        <v>25</v>
      </c>
      <c r="F22" s="19">
        <f>B22*(1-D22/200)</f>
        <v>638.75</v>
      </c>
      <c r="G22" t="s">
        <v>317</v>
      </c>
      <c r="H22" s="19">
        <f>B22*(1+D22/200)</f>
        <v>821.25</v>
      </c>
      <c r="I22" t="s">
        <v>317</v>
      </c>
    </row>
    <row r="23" spans="2:9">
      <c r="F23" s="19">
        <v>375</v>
      </c>
      <c r="G23" t="s">
        <v>317</v>
      </c>
      <c r="H23" s="19">
        <v>624</v>
      </c>
      <c r="I23" t="s">
        <v>317</v>
      </c>
    </row>
    <row r="25" spans="2:9">
      <c r="D25" t="s">
        <v>329</v>
      </c>
      <c r="F25" t="s">
        <v>330</v>
      </c>
      <c r="H25" t="s">
        <v>1241</v>
      </c>
    </row>
    <row r="26" spans="2:9">
      <c r="D26" s="8">
        <v>550</v>
      </c>
      <c r="E26" t="s">
        <v>317</v>
      </c>
      <c r="F26" s="8">
        <v>910</v>
      </c>
      <c r="G26" t="s">
        <v>317</v>
      </c>
      <c r="H26" s="20">
        <f>(F26-D26)/(F26+D26)*100</f>
        <v>24.657534246575342</v>
      </c>
    </row>
    <row r="27" spans="2:9">
      <c r="D27" s="8">
        <v>820</v>
      </c>
      <c r="E27" t="s">
        <v>317</v>
      </c>
      <c r="F27" s="8">
        <v>879</v>
      </c>
      <c r="G27" t="s">
        <v>317</v>
      </c>
      <c r="H27" s="20" t="e">
        <f>(F27-D27)/B27*100/2</f>
        <v>#DIV/0!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8"/>
  <sheetViews>
    <sheetView workbookViewId="0">
      <selection activeCell="B2" sqref="B2"/>
    </sheetView>
  </sheetViews>
  <sheetFormatPr defaultRowHeight="16.5"/>
  <sheetData>
    <row r="1" spans="2:5" ht="17.25" thickBot="1"/>
    <row r="2" spans="2:5" ht="17.25" thickBot="1">
      <c r="B2" s="1"/>
      <c r="C2" s="2" t="s">
        <v>0</v>
      </c>
      <c r="D2" s="2" t="s">
        <v>1</v>
      </c>
      <c r="E2" s="2" t="s">
        <v>2</v>
      </c>
    </row>
    <row r="3" spans="2:5" ht="30.75" thickBot="1">
      <c r="B3" s="3"/>
      <c r="C3" s="4" t="s">
        <v>3</v>
      </c>
      <c r="D3" s="4">
        <v>298</v>
      </c>
      <c r="E3" s="4" t="s">
        <v>307</v>
      </c>
    </row>
    <row r="4" spans="2:5" ht="30.75" thickBot="1">
      <c r="B4" s="3"/>
      <c r="C4" s="4" t="s">
        <v>5</v>
      </c>
      <c r="D4" s="4">
        <v>299</v>
      </c>
      <c r="E4" s="4" t="s">
        <v>307</v>
      </c>
    </row>
    <row r="5" spans="2:5" ht="30.75" thickBot="1">
      <c r="B5" s="3"/>
      <c r="C5" s="4" t="s">
        <v>6</v>
      </c>
      <c r="D5" s="4">
        <v>299</v>
      </c>
      <c r="E5" s="4" t="s">
        <v>307</v>
      </c>
    </row>
    <row r="6" spans="2:5" ht="30.75" thickBot="1">
      <c r="B6" s="3"/>
      <c r="C6" s="4" t="s">
        <v>7</v>
      </c>
      <c r="D6" s="4">
        <v>299</v>
      </c>
      <c r="E6" s="4" t="s">
        <v>307</v>
      </c>
    </row>
    <row r="7" spans="2:5" ht="30.75" thickBot="1">
      <c r="B7" s="3"/>
      <c r="C7" s="4" t="s">
        <v>8</v>
      </c>
      <c r="D7" s="4">
        <v>300</v>
      </c>
      <c r="E7" s="4" t="s">
        <v>307</v>
      </c>
    </row>
    <row r="8" spans="2:5" ht="30.75" thickBot="1">
      <c r="B8" s="3"/>
      <c r="C8" s="4" t="s">
        <v>9</v>
      </c>
      <c r="D8" s="4">
        <v>302</v>
      </c>
      <c r="E8" s="4" t="s">
        <v>307</v>
      </c>
    </row>
    <row r="9" spans="2:5" ht="30.75" thickBot="1">
      <c r="B9" s="3"/>
      <c r="C9" s="4" t="s">
        <v>10</v>
      </c>
      <c r="D9" s="4">
        <v>302</v>
      </c>
      <c r="E9" s="4" t="s">
        <v>307</v>
      </c>
    </row>
    <row r="10" spans="2:5" ht="30.75" thickBot="1">
      <c r="B10" s="3"/>
      <c r="C10" s="4" t="s">
        <v>11</v>
      </c>
      <c r="D10" s="4">
        <v>301</v>
      </c>
      <c r="E10" s="4" t="s">
        <v>307</v>
      </c>
    </row>
    <row r="11" spans="2:5" ht="30.75" thickBot="1">
      <c r="B11" s="3"/>
      <c r="C11" s="4" t="s">
        <v>12</v>
      </c>
      <c r="D11" s="4">
        <v>298</v>
      </c>
      <c r="E11" s="4" t="s">
        <v>307</v>
      </c>
    </row>
    <row r="12" spans="2:5" ht="30.75" thickBot="1">
      <c r="B12" s="3"/>
      <c r="C12" s="4" t="s">
        <v>13</v>
      </c>
      <c r="D12" s="4">
        <v>298</v>
      </c>
      <c r="E12" s="4" t="s">
        <v>307</v>
      </c>
    </row>
    <row r="13" spans="2:5" ht="30.75" thickBot="1">
      <c r="B13" s="3"/>
      <c r="C13" s="4" t="s">
        <v>14</v>
      </c>
      <c r="D13" s="4">
        <v>298</v>
      </c>
      <c r="E13" s="4" t="s">
        <v>307</v>
      </c>
    </row>
    <row r="14" spans="2:5" ht="30.75" thickBot="1">
      <c r="B14" s="3"/>
      <c r="C14" s="4" t="s">
        <v>15</v>
      </c>
      <c r="D14" s="4">
        <v>299</v>
      </c>
      <c r="E14" s="4" t="s">
        <v>307</v>
      </c>
    </row>
    <row r="15" spans="2:5" ht="30.75" thickBot="1">
      <c r="B15" s="3"/>
      <c r="C15" s="4" t="s">
        <v>16</v>
      </c>
      <c r="D15" s="4">
        <v>297</v>
      </c>
      <c r="E15" s="4" t="s">
        <v>307</v>
      </c>
    </row>
    <row r="16" spans="2:5" ht="30.75" thickBot="1">
      <c r="B16" s="3"/>
      <c r="C16" s="4" t="s">
        <v>17</v>
      </c>
      <c r="D16" s="4">
        <v>297</v>
      </c>
      <c r="E16" s="4" t="s">
        <v>307</v>
      </c>
    </row>
    <row r="17" spans="2:5" ht="30.75" thickBot="1">
      <c r="B17" s="3"/>
      <c r="C17" s="4" t="s">
        <v>18</v>
      </c>
      <c r="D17" s="4">
        <v>299</v>
      </c>
      <c r="E17" s="4" t="s">
        <v>307</v>
      </c>
    </row>
    <row r="18" spans="2:5" ht="30.75" thickBot="1">
      <c r="B18" s="3"/>
      <c r="C18" s="4" t="s">
        <v>19</v>
      </c>
      <c r="D18" s="4">
        <v>301</v>
      </c>
      <c r="E18" s="4" t="s">
        <v>307</v>
      </c>
    </row>
    <row r="19" spans="2:5" ht="30.75" thickBot="1">
      <c r="B19" s="3"/>
      <c r="C19" s="4" t="s">
        <v>20</v>
      </c>
      <c r="D19" s="4">
        <v>298</v>
      </c>
      <c r="E19" s="4" t="s">
        <v>307</v>
      </c>
    </row>
    <row r="20" spans="2:5" ht="30.75" thickBot="1">
      <c r="B20" s="3"/>
      <c r="C20" s="4" t="s">
        <v>21</v>
      </c>
      <c r="D20" s="4">
        <v>297</v>
      </c>
      <c r="E20" s="4" t="s">
        <v>307</v>
      </c>
    </row>
    <row r="21" spans="2:5" ht="30.75" thickBot="1">
      <c r="B21" s="3"/>
      <c r="C21" s="4" t="s">
        <v>22</v>
      </c>
      <c r="D21" s="4">
        <v>299</v>
      </c>
      <c r="E21" s="4" t="s">
        <v>307</v>
      </c>
    </row>
    <row r="22" spans="2:5" ht="30.75" thickBot="1">
      <c r="B22" s="3"/>
      <c r="C22" s="4" t="s">
        <v>23</v>
      </c>
      <c r="D22" s="4">
        <v>298</v>
      </c>
      <c r="E22" s="4" t="s">
        <v>307</v>
      </c>
    </row>
    <row r="23" spans="2:5" ht="30.75" thickBot="1">
      <c r="B23" s="3"/>
      <c r="C23" s="4" t="s">
        <v>24</v>
      </c>
      <c r="D23" s="4">
        <v>297</v>
      </c>
      <c r="E23" s="4" t="s">
        <v>307</v>
      </c>
    </row>
    <row r="24" spans="2:5" ht="30.75" thickBot="1">
      <c r="B24" s="3"/>
      <c r="C24" s="4" t="s">
        <v>25</v>
      </c>
      <c r="D24" s="4">
        <v>302</v>
      </c>
      <c r="E24" s="4" t="s">
        <v>307</v>
      </c>
    </row>
    <row r="25" spans="2:5" ht="30.75" thickBot="1">
      <c r="B25" s="3"/>
      <c r="C25" s="4" t="s">
        <v>26</v>
      </c>
      <c r="D25" s="4">
        <v>300</v>
      </c>
      <c r="E25" s="4" t="s">
        <v>307</v>
      </c>
    </row>
    <row r="26" spans="2:5" ht="30.75" thickBot="1">
      <c r="B26" s="3"/>
      <c r="C26" s="4" t="s">
        <v>27</v>
      </c>
      <c r="D26" s="4">
        <v>299</v>
      </c>
      <c r="E26" s="4" t="s">
        <v>307</v>
      </c>
    </row>
    <row r="27" spans="2:5" ht="30.75" thickBot="1">
      <c r="B27" s="3"/>
      <c r="C27" s="4" t="s">
        <v>28</v>
      </c>
      <c r="D27" s="4">
        <v>301</v>
      </c>
      <c r="E27" s="4" t="s">
        <v>307</v>
      </c>
    </row>
    <row r="28" spans="2:5" ht="30.75" thickBot="1">
      <c r="B28" s="3"/>
      <c r="C28" s="4" t="s">
        <v>29</v>
      </c>
      <c r="D28" s="4">
        <v>297</v>
      </c>
      <c r="E28" s="4" t="s">
        <v>307</v>
      </c>
    </row>
    <row r="29" spans="2:5" ht="30.75" thickBot="1">
      <c r="B29" s="3"/>
      <c r="C29" s="4" t="s">
        <v>30</v>
      </c>
      <c r="D29" s="4">
        <v>301</v>
      </c>
      <c r="E29" s="4" t="s">
        <v>307</v>
      </c>
    </row>
    <row r="30" spans="2:5" ht="30.75" thickBot="1">
      <c r="B30" s="3"/>
      <c r="C30" s="4" t="s">
        <v>31</v>
      </c>
      <c r="D30" s="4">
        <v>299</v>
      </c>
      <c r="E30" s="4" t="s">
        <v>307</v>
      </c>
    </row>
    <row r="31" spans="2:5" ht="30.75" thickBot="1">
      <c r="B31" s="3"/>
      <c r="C31" s="4" t="s">
        <v>32</v>
      </c>
      <c r="D31" s="4">
        <v>301</v>
      </c>
      <c r="E31" s="4" t="s">
        <v>307</v>
      </c>
    </row>
    <row r="32" spans="2:5" ht="30.75" thickBot="1">
      <c r="B32" s="3"/>
      <c r="C32" s="4" t="s">
        <v>33</v>
      </c>
      <c r="D32" s="4">
        <v>299</v>
      </c>
      <c r="E32" s="4" t="s">
        <v>307</v>
      </c>
    </row>
    <row r="33" spans="2:5" ht="30.75" thickBot="1">
      <c r="B33" s="3"/>
      <c r="C33" s="4" t="s">
        <v>34</v>
      </c>
      <c r="D33" s="4">
        <v>300</v>
      </c>
      <c r="E33" s="4" t="s">
        <v>307</v>
      </c>
    </row>
    <row r="34" spans="2:5" ht="30.75" thickBot="1">
      <c r="B34" s="3"/>
      <c r="C34" s="4" t="s">
        <v>35</v>
      </c>
      <c r="D34" s="4">
        <v>300</v>
      </c>
      <c r="E34" s="4" t="s">
        <v>307</v>
      </c>
    </row>
    <row r="35" spans="2:5" ht="30.75" thickBot="1">
      <c r="B35" s="3"/>
      <c r="C35" s="4" t="s">
        <v>36</v>
      </c>
      <c r="D35" s="4">
        <v>299</v>
      </c>
      <c r="E35" s="4" t="s">
        <v>307</v>
      </c>
    </row>
    <row r="36" spans="2:5" ht="30.75" thickBot="1">
      <c r="B36" s="3"/>
      <c r="C36" s="4" t="s">
        <v>37</v>
      </c>
      <c r="D36" s="4">
        <v>298</v>
      </c>
      <c r="E36" s="4" t="s">
        <v>307</v>
      </c>
    </row>
    <row r="37" spans="2:5" ht="30.75" thickBot="1">
      <c r="B37" s="3"/>
      <c r="C37" s="4" t="s">
        <v>38</v>
      </c>
      <c r="D37" s="4">
        <v>302</v>
      </c>
      <c r="E37" s="4" t="s">
        <v>307</v>
      </c>
    </row>
    <row r="38" spans="2:5" ht="30.75" thickBot="1">
      <c r="B38" s="3"/>
      <c r="C38" s="4" t="s">
        <v>39</v>
      </c>
      <c r="D38" s="4">
        <v>298</v>
      </c>
      <c r="E38" s="4" t="s">
        <v>307</v>
      </c>
    </row>
    <row r="39" spans="2:5" ht="30.75" thickBot="1">
      <c r="B39" s="3"/>
      <c r="C39" s="4" t="s">
        <v>40</v>
      </c>
      <c r="D39" s="4">
        <v>297</v>
      </c>
      <c r="E39" s="4" t="s">
        <v>307</v>
      </c>
    </row>
    <row r="40" spans="2:5" ht="30.75" thickBot="1">
      <c r="B40" s="3"/>
      <c r="C40" s="4" t="s">
        <v>41</v>
      </c>
      <c r="D40" s="4">
        <v>302</v>
      </c>
      <c r="E40" s="4" t="s">
        <v>307</v>
      </c>
    </row>
    <row r="41" spans="2:5" ht="30.75" thickBot="1">
      <c r="B41" s="3"/>
      <c r="C41" s="4" t="s">
        <v>42</v>
      </c>
      <c r="D41" s="4">
        <v>298</v>
      </c>
      <c r="E41" s="4" t="s">
        <v>307</v>
      </c>
    </row>
    <row r="42" spans="2:5" ht="30.75" thickBot="1">
      <c r="B42" s="3"/>
      <c r="C42" s="4" t="s">
        <v>43</v>
      </c>
      <c r="D42" s="4">
        <v>300</v>
      </c>
      <c r="E42" s="4" t="s">
        <v>307</v>
      </c>
    </row>
    <row r="43" spans="2:5" ht="30.75" thickBot="1">
      <c r="B43" s="3"/>
      <c r="C43" s="4" t="s">
        <v>44</v>
      </c>
      <c r="D43" s="4">
        <v>298</v>
      </c>
      <c r="E43" s="4" t="s">
        <v>307</v>
      </c>
    </row>
    <row r="44" spans="2:5" ht="30.75" thickBot="1">
      <c r="B44" s="3"/>
      <c r="C44" s="4" t="s">
        <v>45</v>
      </c>
      <c r="D44" s="4">
        <v>302</v>
      </c>
      <c r="E44" s="4" t="s">
        <v>307</v>
      </c>
    </row>
    <row r="45" spans="2:5" ht="30.75" thickBot="1">
      <c r="B45" s="3"/>
      <c r="C45" s="4" t="s">
        <v>46</v>
      </c>
      <c r="D45" s="4">
        <v>301</v>
      </c>
      <c r="E45" s="4" t="s">
        <v>307</v>
      </c>
    </row>
    <row r="46" spans="2:5" ht="30.75" thickBot="1">
      <c r="B46" s="3"/>
      <c r="C46" s="4" t="s">
        <v>47</v>
      </c>
      <c r="D46" s="4">
        <v>298</v>
      </c>
      <c r="E46" s="4" t="s">
        <v>307</v>
      </c>
    </row>
    <row r="47" spans="2:5" ht="30.75" thickBot="1">
      <c r="B47" s="3"/>
      <c r="C47" s="4" t="s">
        <v>48</v>
      </c>
      <c r="D47" s="4">
        <v>299</v>
      </c>
      <c r="E47" s="4" t="s">
        <v>307</v>
      </c>
    </row>
    <row r="48" spans="2:5" ht="30.75" thickBot="1">
      <c r="B48" s="3"/>
      <c r="C48" s="4" t="s">
        <v>49</v>
      </c>
      <c r="D48" s="4">
        <v>300</v>
      </c>
      <c r="E48" s="4" t="s">
        <v>307</v>
      </c>
    </row>
    <row r="49" spans="2:5" ht="30.75" thickBot="1">
      <c r="B49" s="3"/>
      <c r="C49" s="4" t="s">
        <v>50</v>
      </c>
      <c r="D49" s="4">
        <v>299</v>
      </c>
      <c r="E49" s="4" t="s">
        <v>307</v>
      </c>
    </row>
    <row r="50" spans="2:5" ht="30.75" thickBot="1">
      <c r="B50" s="3"/>
      <c r="C50" s="4" t="s">
        <v>51</v>
      </c>
      <c r="D50" s="4">
        <v>297</v>
      </c>
      <c r="E50" s="4" t="s">
        <v>307</v>
      </c>
    </row>
    <row r="51" spans="2:5" ht="30.75" thickBot="1">
      <c r="B51" s="3"/>
      <c r="C51" s="4" t="s">
        <v>52</v>
      </c>
      <c r="D51" s="4">
        <v>297</v>
      </c>
      <c r="E51" s="4" t="s">
        <v>307</v>
      </c>
    </row>
    <row r="52" spans="2:5" ht="30.75" thickBot="1">
      <c r="B52" s="3"/>
      <c r="C52" s="4" t="s">
        <v>53</v>
      </c>
      <c r="D52" s="4">
        <v>297</v>
      </c>
      <c r="E52" s="4" t="s">
        <v>307</v>
      </c>
    </row>
    <row r="53" spans="2:5" ht="30.75" thickBot="1">
      <c r="B53" s="3"/>
      <c r="C53" s="4" t="s">
        <v>54</v>
      </c>
      <c r="D53" s="4">
        <v>299</v>
      </c>
      <c r="E53" s="4" t="s">
        <v>307</v>
      </c>
    </row>
    <row r="54" spans="2:5" ht="30.75" thickBot="1">
      <c r="B54" s="3"/>
      <c r="C54" s="4" t="s">
        <v>55</v>
      </c>
      <c r="D54" s="4">
        <v>297</v>
      </c>
      <c r="E54" s="4" t="s">
        <v>307</v>
      </c>
    </row>
    <row r="55" spans="2:5" ht="30.75" thickBot="1">
      <c r="B55" s="3"/>
      <c r="C55" s="4" t="s">
        <v>56</v>
      </c>
      <c r="D55" s="4">
        <v>301</v>
      </c>
      <c r="E55" s="4" t="s">
        <v>307</v>
      </c>
    </row>
    <row r="56" spans="2:5" ht="30.75" thickBot="1">
      <c r="B56" s="3"/>
      <c r="C56" s="4" t="s">
        <v>57</v>
      </c>
      <c r="D56" s="4">
        <v>302</v>
      </c>
      <c r="E56" s="4" t="s">
        <v>307</v>
      </c>
    </row>
    <row r="57" spans="2:5" ht="30.75" thickBot="1">
      <c r="B57" s="3"/>
      <c r="C57" s="4" t="s">
        <v>58</v>
      </c>
      <c r="D57" s="4">
        <v>297</v>
      </c>
      <c r="E57" s="4" t="s">
        <v>307</v>
      </c>
    </row>
    <row r="58" spans="2:5" ht="30.75" thickBot="1">
      <c r="B58" s="3"/>
      <c r="C58" s="4" t="s">
        <v>59</v>
      </c>
      <c r="D58" s="4">
        <v>297</v>
      </c>
      <c r="E58" s="4" t="s">
        <v>307</v>
      </c>
    </row>
    <row r="59" spans="2:5" ht="30.75" thickBot="1">
      <c r="B59" s="3"/>
      <c r="C59" s="4" t="s">
        <v>60</v>
      </c>
      <c r="D59" s="4">
        <v>302</v>
      </c>
      <c r="E59" s="4" t="s">
        <v>307</v>
      </c>
    </row>
    <row r="60" spans="2:5" ht="30.75" thickBot="1">
      <c r="B60" s="3"/>
      <c r="C60" s="4" t="s">
        <v>61</v>
      </c>
      <c r="D60" s="4">
        <v>302</v>
      </c>
      <c r="E60" s="4" t="s">
        <v>307</v>
      </c>
    </row>
    <row r="61" spans="2:5" ht="30.75" thickBot="1">
      <c r="B61" s="3"/>
      <c r="C61" s="4" t="s">
        <v>62</v>
      </c>
      <c r="D61" s="4">
        <v>297</v>
      </c>
      <c r="E61" s="4" t="s">
        <v>307</v>
      </c>
    </row>
    <row r="62" spans="2:5" ht="30.75" thickBot="1">
      <c r="B62" s="3"/>
      <c r="C62" s="4" t="s">
        <v>63</v>
      </c>
      <c r="D62" s="4">
        <v>297</v>
      </c>
      <c r="E62" s="4" t="s">
        <v>307</v>
      </c>
    </row>
    <row r="63" spans="2:5" ht="30.75" thickBot="1">
      <c r="B63" s="3"/>
      <c r="C63" s="4" t="s">
        <v>64</v>
      </c>
      <c r="D63" s="4">
        <v>302</v>
      </c>
      <c r="E63" s="4" t="s">
        <v>307</v>
      </c>
    </row>
    <row r="64" spans="2:5" ht="30.75" thickBot="1">
      <c r="B64" s="3"/>
      <c r="C64" s="4" t="s">
        <v>65</v>
      </c>
      <c r="D64" s="4">
        <v>298</v>
      </c>
      <c r="E64" s="4" t="s">
        <v>307</v>
      </c>
    </row>
    <row r="65" spans="2:5" ht="30.75" thickBot="1">
      <c r="B65" s="3"/>
      <c r="C65" s="4" t="s">
        <v>66</v>
      </c>
      <c r="D65" s="4">
        <v>301</v>
      </c>
      <c r="E65" s="4" t="s">
        <v>307</v>
      </c>
    </row>
    <row r="66" spans="2:5" ht="30.75" thickBot="1">
      <c r="B66" s="3"/>
      <c r="C66" s="4" t="s">
        <v>67</v>
      </c>
      <c r="D66" s="4">
        <v>297</v>
      </c>
      <c r="E66" s="4" t="s">
        <v>307</v>
      </c>
    </row>
    <row r="67" spans="2:5" ht="30.75" thickBot="1">
      <c r="B67" s="3"/>
      <c r="C67" s="4" t="s">
        <v>68</v>
      </c>
      <c r="D67" s="4">
        <v>300</v>
      </c>
      <c r="E67" s="4" t="s">
        <v>307</v>
      </c>
    </row>
    <row r="68" spans="2:5" ht="30.75" thickBot="1">
      <c r="B68" s="3"/>
      <c r="C68" s="4" t="s">
        <v>69</v>
      </c>
      <c r="D68" s="4">
        <v>298</v>
      </c>
      <c r="E68" s="4" t="s">
        <v>307</v>
      </c>
    </row>
    <row r="69" spans="2:5" ht="30.75" thickBot="1">
      <c r="B69" s="3"/>
      <c r="C69" s="4" t="s">
        <v>70</v>
      </c>
      <c r="D69" s="4">
        <v>297</v>
      </c>
      <c r="E69" s="4" t="s">
        <v>307</v>
      </c>
    </row>
    <row r="70" spans="2:5" ht="30.75" thickBot="1">
      <c r="B70" s="3"/>
      <c r="C70" s="4" t="s">
        <v>71</v>
      </c>
      <c r="D70" s="4">
        <v>299</v>
      </c>
      <c r="E70" s="4" t="s">
        <v>307</v>
      </c>
    </row>
    <row r="71" spans="2:5" ht="30.75" thickBot="1">
      <c r="B71" s="3"/>
      <c r="C71" s="4" t="s">
        <v>72</v>
      </c>
      <c r="D71" s="4">
        <v>299</v>
      </c>
      <c r="E71" s="4" t="s">
        <v>307</v>
      </c>
    </row>
    <row r="72" spans="2:5" ht="30.75" thickBot="1">
      <c r="B72" s="3"/>
      <c r="C72" s="4" t="s">
        <v>73</v>
      </c>
      <c r="D72" s="4">
        <v>299</v>
      </c>
      <c r="E72" s="4" t="s">
        <v>307</v>
      </c>
    </row>
    <row r="73" spans="2:5" ht="30.75" thickBot="1">
      <c r="B73" s="3"/>
      <c r="C73" s="4" t="s">
        <v>74</v>
      </c>
      <c r="D73" s="4">
        <v>301</v>
      </c>
      <c r="E73" s="4" t="s">
        <v>307</v>
      </c>
    </row>
    <row r="74" spans="2:5" ht="30.75" thickBot="1">
      <c r="B74" s="3"/>
      <c r="C74" s="4" t="s">
        <v>75</v>
      </c>
      <c r="D74" s="4">
        <v>301</v>
      </c>
      <c r="E74" s="4" t="s">
        <v>307</v>
      </c>
    </row>
    <row r="75" spans="2:5" ht="30.75" thickBot="1">
      <c r="B75" s="3"/>
      <c r="C75" s="4" t="s">
        <v>76</v>
      </c>
      <c r="D75" s="4">
        <v>302</v>
      </c>
      <c r="E75" s="4" t="s">
        <v>307</v>
      </c>
    </row>
    <row r="76" spans="2:5" ht="30.75" thickBot="1">
      <c r="B76" s="3"/>
      <c r="C76" s="4" t="s">
        <v>77</v>
      </c>
      <c r="D76" s="4">
        <v>301</v>
      </c>
      <c r="E76" s="4" t="s">
        <v>307</v>
      </c>
    </row>
    <row r="77" spans="2:5" ht="30.75" thickBot="1">
      <c r="B77" s="3"/>
      <c r="C77" s="4" t="s">
        <v>78</v>
      </c>
      <c r="D77" s="4">
        <v>298</v>
      </c>
      <c r="E77" s="4" t="s">
        <v>307</v>
      </c>
    </row>
    <row r="78" spans="2:5" ht="30.75" thickBot="1">
      <c r="B78" s="3"/>
      <c r="C78" s="4" t="s">
        <v>79</v>
      </c>
      <c r="D78" s="4">
        <v>300</v>
      </c>
      <c r="E78" s="4" t="s">
        <v>307</v>
      </c>
    </row>
    <row r="79" spans="2:5" ht="30.75" thickBot="1">
      <c r="B79" s="3"/>
      <c r="C79" s="4" t="s">
        <v>80</v>
      </c>
      <c r="D79" s="4">
        <v>300</v>
      </c>
      <c r="E79" s="4" t="s">
        <v>307</v>
      </c>
    </row>
    <row r="80" spans="2:5" ht="30.75" thickBot="1">
      <c r="B80" s="3"/>
      <c r="C80" s="4" t="s">
        <v>81</v>
      </c>
      <c r="D80" s="4">
        <v>300</v>
      </c>
      <c r="E80" s="4" t="s">
        <v>307</v>
      </c>
    </row>
    <row r="81" spans="2:5" ht="30.75" thickBot="1">
      <c r="B81" s="3"/>
      <c r="C81" s="4" t="s">
        <v>82</v>
      </c>
      <c r="D81" s="4">
        <v>301</v>
      </c>
      <c r="E81" s="4" t="s">
        <v>307</v>
      </c>
    </row>
    <row r="82" spans="2:5" ht="30.75" thickBot="1">
      <c r="B82" s="3"/>
      <c r="C82" s="4" t="s">
        <v>83</v>
      </c>
      <c r="D82" s="4">
        <v>301</v>
      </c>
      <c r="E82" s="4" t="s">
        <v>307</v>
      </c>
    </row>
    <row r="83" spans="2:5" ht="30.75" thickBot="1">
      <c r="B83" s="3"/>
      <c r="C83" s="4" t="s">
        <v>84</v>
      </c>
      <c r="D83" s="4">
        <v>300</v>
      </c>
      <c r="E83" s="4" t="s">
        <v>307</v>
      </c>
    </row>
    <row r="84" spans="2:5" ht="30.75" thickBot="1">
      <c r="B84" s="3"/>
      <c r="C84" s="4" t="s">
        <v>85</v>
      </c>
      <c r="D84" s="4">
        <v>297</v>
      </c>
      <c r="E84" s="4" t="s">
        <v>307</v>
      </c>
    </row>
    <row r="85" spans="2:5" ht="30.75" thickBot="1">
      <c r="B85" s="3"/>
      <c r="C85" s="4" t="s">
        <v>86</v>
      </c>
      <c r="D85" s="4">
        <v>298</v>
      </c>
      <c r="E85" s="4" t="s">
        <v>307</v>
      </c>
    </row>
    <row r="86" spans="2:5" ht="30.75" thickBot="1">
      <c r="B86" s="3"/>
      <c r="C86" s="4" t="s">
        <v>87</v>
      </c>
      <c r="D86" s="4">
        <v>298</v>
      </c>
      <c r="E86" s="4" t="s">
        <v>307</v>
      </c>
    </row>
    <row r="87" spans="2:5" ht="30.75" thickBot="1">
      <c r="B87" s="3"/>
      <c r="C87" s="4" t="s">
        <v>88</v>
      </c>
      <c r="D87" s="4">
        <v>298</v>
      </c>
      <c r="E87" s="4" t="s">
        <v>307</v>
      </c>
    </row>
    <row r="88" spans="2:5" ht="30.75" thickBot="1">
      <c r="B88" s="3"/>
      <c r="C88" s="4" t="s">
        <v>89</v>
      </c>
      <c r="D88" s="4">
        <v>299</v>
      </c>
      <c r="E88" s="4" t="s">
        <v>307</v>
      </c>
    </row>
    <row r="89" spans="2:5" ht="30.75" thickBot="1">
      <c r="B89" s="3"/>
      <c r="C89" s="4" t="s">
        <v>90</v>
      </c>
      <c r="D89" s="4">
        <v>297</v>
      </c>
      <c r="E89" s="4" t="s">
        <v>307</v>
      </c>
    </row>
    <row r="90" spans="2:5" ht="30.75" thickBot="1">
      <c r="B90" s="3"/>
      <c r="C90" s="4" t="s">
        <v>91</v>
      </c>
      <c r="D90" s="4">
        <v>301</v>
      </c>
      <c r="E90" s="4" t="s">
        <v>307</v>
      </c>
    </row>
    <row r="91" spans="2:5" ht="30.75" thickBot="1">
      <c r="B91" s="3"/>
      <c r="C91" s="4" t="s">
        <v>92</v>
      </c>
      <c r="D91" s="4">
        <v>299</v>
      </c>
      <c r="E91" s="4" t="s">
        <v>307</v>
      </c>
    </row>
    <row r="92" spans="2:5" ht="30.75" thickBot="1">
      <c r="B92" s="3"/>
      <c r="C92" s="4" t="s">
        <v>93</v>
      </c>
      <c r="D92" s="4">
        <v>301</v>
      </c>
      <c r="E92" s="4" t="s">
        <v>307</v>
      </c>
    </row>
    <row r="93" spans="2:5" ht="30.75" thickBot="1">
      <c r="B93" s="3"/>
      <c r="C93" s="4" t="s">
        <v>94</v>
      </c>
      <c r="D93" s="4">
        <v>302</v>
      </c>
      <c r="E93" s="4" t="s">
        <v>307</v>
      </c>
    </row>
    <row r="94" spans="2:5" ht="30.75" thickBot="1">
      <c r="B94" s="3"/>
      <c r="C94" s="4" t="s">
        <v>95</v>
      </c>
      <c r="D94" s="4">
        <v>302</v>
      </c>
      <c r="E94" s="4" t="s">
        <v>307</v>
      </c>
    </row>
    <row r="95" spans="2:5" ht="30.75" thickBot="1">
      <c r="B95" s="3"/>
      <c r="C95" s="4" t="s">
        <v>96</v>
      </c>
      <c r="D95" s="4">
        <v>300</v>
      </c>
      <c r="E95" s="4" t="s">
        <v>307</v>
      </c>
    </row>
    <row r="96" spans="2:5" ht="30.75" thickBot="1">
      <c r="B96" s="3"/>
      <c r="C96" s="4" t="s">
        <v>97</v>
      </c>
      <c r="D96" s="4">
        <v>299</v>
      </c>
      <c r="E96" s="4" t="s">
        <v>307</v>
      </c>
    </row>
    <row r="97" spans="2:5" ht="30.75" thickBot="1">
      <c r="B97" s="3"/>
      <c r="C97" s="4" t="s">
        <v>98</v>
      </c>
      <c r="D97" s="4">
        <v>299</v>
      </c>
      <c r="E97" s="4" t="s">
        <v>307</v>
      </c>
    </row>
    <row r="98" spans="2:5" ht="30.75" thickBot="1">
      <c r="B98" s="3"/>
      <c r="C98" s="4" t="s">
        <v>99</v>
      </c>
      <c r="D98" s="4">
        <v>298</v>
      </c>
      <c r="E98" s="4" t="s">
        <v>307</v>
      </c>
    </row>
    <row r="99" spans="2:5" ht="30.75" thickBot="1">
      <c r="B99" s="3"/>
      <c r="C99" s="4" t="s">
        <v>100</v>
      </c>
      <c r="D99" s="4">
        <v>298</v>
      </c>
      <c r="E99" s="4" t="s">
        <v>307</v>
      </c>
    </row>
    <row r="100" spans="2:5" ht="30.75" thickBot="1">
      <c r="B100" s="3"/>
      <c r="C100" s="4" t="s">
        <v>101</v>
      </c>
      <c r="D100" s="4">
        <v>297</v>
      </c>
      <c r="E100" s="4" t="s">
        <v>307</v>
      </c>
    </row>
    <row r="101" spans="2:5" ht="30.75" thickBot="1">
      <c r="B101" s="3"/>
      <c r="C101" s="4" t="s">
        <v>102</v>
      </c>
      <c r="D101" s="4">
        <v>297</v>
      </c>
      <c r="E101" s="4" t="s">
        <v>307</v>
      </c>
    </row>
    <row r="102" spans="2:5" ht="30.75" thickBot="1">
      <c r="B102" s="3"/>
      <c r="C102" s="4" t="s">
        <v>103</v>
      </c>
      <c r="D102" s="4">
        <v>299</v>
      </c>
      <c r="E102" s="4" t="s">
        <v>307</v>
      </c>
    </row>
    <row r="103" spans="2:5" ht="30.75" thickBot="1">
      <c r="B103" s="3"/>
      <c r="C103" s="4" t="s">
        <v>105</v>
      </c>
      <c r="D103" s="4">
        <v>298</v>
      </c>
      <c r="E103" s="4" t="s">
        <v>307</v>
      </c>
    </row>
    <row r="104" spans="2:5" ht="30.75" thickBot="1">
      <c r="B104" s="3"/>
      <c r="C104" s="4" t="s">
        <v>106</v>
      </c>
      <c r="D104" s="4">
        <v>300</v>
      </c>
      <c r="E104" s="4" t="s">
        <v>307</v>
      </c>
    </row>
    <row r="105" spans="2:5" ht="30.75" thickBot="1">
      <c r="B105" s="3"/>
      <c r="C105" s="4" t="s">
        <v>107</v>
      </c>
      <c r="D105" s="4">
        <v>302</v>
      </c>
      <c r="E105" s="4" t="s">
        <v>307</v>
      </c>
    </row>
    <row r="106" spans="2:5" ht="30.75" thickBot="1">
      <c r="B106" s="3"/>
      <c r="C106" s="4" t="s">
        <v>108</v>
      </c>
      <c r="D106" s="4">
        <v>297</v>
      </c>
      <c r="E106" s="4" t="s">
        <v>307</v>
      </c>
    </row>
    <row r="107" spans="2:5" ht="30.75" thickBot="1">
      <c r="B107" s="3"/>
      <c r="C107" s="4" t="s">
        <v>109</v>
      </c>
      <c r="D107" s="4">
        <v>300</v>
      </c>
      <c r="E107" s="4" t="s">
        <v>307</v>
      </c>
    </row>
    <row r="108" spans="2:5" ht="30.75" thickBot="1">
      <c r="B108" s="3"/>
      <c r="C108" s="4" t="s">
        <v>110</v>
      </c>
      <c r="D108" s="4">
        <v>298</v>
      </c>
      <c r="E108" s="4" t="s">
        <v>307</v>
      </c>
    </row>
    <row r="109" spans="2:5" ht="30.75" thickBot="1">
      <c r="B109" s="3"/>
      <c r="C109" s="4" t="s">
        <v>111</v>
      </c>
      <c r="D109" s="4">
        <v>301</v>
      </c>
      <c r="E109" s="4" t="s">
        <v>307</v>
      </c>
    </row>
    <row r="110" spans="2:5" ht="30.75" thickBot="1">
      <c r="B110" s="3"/>
      <c r="C110" s="4" t="s">
        <v>112</v>
      </c>
      <c r="D110" s="4">
        <v>297</v>
      </c>
      <c r="E110" s="4" t="s">
        <v>307</v>
      </c>
    </row>
    <row r="111" spans="2:5" ht="30.75" thickBot="1">
      <c r="B111" s="3"/>
      <c r="C111" s="4" t="s">
        <v>113</v>
      </c>
      <c r="D111" s="4">
        <v>300</v>
      </c>
      <c r="E111" s="4" t="s">
        <v>307</v>
      </c>
    </row>
    <row r="112" spans="2:5" ht="30.75" thickBot="1">
      <c r="B112" s="3"/>
      <c r="C112" s="4" t="s">
        <v>114</v>
      </c>
      <c r="D112" s="4">
        <v>302</v>
      </c>
      <c r="E112" s="4" t="s">
        <v>307</v>
      </c>
    </row>
    <row r="113" spans="2:5" ht="30.75" thickBot="1">
      <c r="B113" s="3"/>
      <c r="C113" s="4" t="s">
        <v>115</v>
      </c>
      <c r="D113" s="4">
        <v>300</v>
      </c>
      <c r="E113" s="4" t="s">
        <v>307</v>
      </c>
    </row>
    <row r="114" spans="2:5" ht="30.75" thickBot="1">
      <c r="B114" s="3"/>
      <c r="C114" s="4" t="s">
        <v>116</v>
      </c>
      <c r="D114" s="4">
        <v>300</v>
      </c>
      <c r="E114" s="4" t="s">
        <v>307</v>
      </c>
    </row>
    <row r="115" spans="2:5" ht="30.75" thickBot="1">
      <c r="B115" s="3"/>
      <c r="C115" s="4" t="s">
        <v>117</v>
      </c>
      <c r="D115" s="4">
        <v>299</v>
      </c>
      <c r="E115" s="4" t="s">
        <v>307</v>
      </c>
    </row>
    <row r="116" spans="2:5" ht="30.75" thickBot="1">
      <c r="B116" s="3"/>
      <c r="C116" s="4" t="s">
        <v>118</v>
      </c>
      <c r="D116" s="4">
        <v>302</v>
      </c>
      <c r="E116" s="4" t="s">
        <v>307</v>
      </c>
    </row>
    <row r="117" spans="2:5" ht="30.75" thickBot="1">
      <c r="B117" s="3"/>
      <c r="C117" s="4" t="s">
        <v>119</v>
      </c>
      <c r="D117" s="4">
        <v>302</v>
      </c>
      <c r="E117" s="4" t="s">
        <v>307</v>
      </c>
    </row>
    <row r="118" spans="2:5" ht="30.75" thickBot="1">
      <c r="B118" s="3"/>
      <c r="C118" s="4" t="s">
        <v>120</v>
      </c>
      <c r="D118" s="4">
        <v>299</v>
      </c>
      <c r="E118" s="4" t="s">
        <v>307</v>
      </c>
    </row>
    <row r="119" spans="2:5" ht="30.75" thickBot="1">
      <c r="B119" s="3"/>
      <c r="C119" s="4" t="s">
        <v>121</v>
      </c>
      <c r="D119" s="4">
        <v>298</v>
      </c>
      <c r="E119" s="4" t="s">
        <v>307</v>
      </c>
    </row>
    <row r="120" spans="2:5" ht="30.75" thickBot="1">
      <c r="B120" s="3"/>
      <c r="C120" s="4" t="s">
        <v>122</v>
      </c>
      <c r="D120" s="4">
        <v>300</v>
      </c>
      <c r="E120" s="4" t="s">
        <v>307</v>
      </c>
    </row>
    <row r="121" spans="2:5" ht="30.75" thickBot="1">
      <c r="B121" s="3"/>
      <c r="C121" s="4" t="s">
        <v>123</v>
      </c>
      <c r="D121" s="4">
        <v>301</v>
      </c>
      <c r="E121" s="4" t="s">
        <v>307</v>
      </c>
    </row>
    <row r="122" spans="2:5" ht="30.75" thickBot="1">
      <c r="B122" s="3"/>
      <c r="C122" s="4" t="s">
        <v>124</v>
      </c>
      <c r="D122" s="4">
        <v>301</v>
      </c>
      <c r="E122" s="4" t="s">
        <v>307</v>
      </c>
    </row>
    <row r="123" spans="2:5" ht="30.75" thickBot="1">
      <c r="B123" s="3"/>
      <c r="C123" s="4" t="s">
        <v>125</v>
      </c>
      <c r="D123" s="4">
        <v>299</v>
      </c>
      <c r="E123" s="4" t="s">
        <v>307</v>
      </c>
    </row>
    <row r="124" spans="2:5" ht="30.75" thickBot="1">
      <c r="B124" s="3"/>
      <c r="C124" s="4" t="s">
        <v>126</v>
      </c>
      <c r="D124" s="4">
        <v>298</v>
      </c>
      <c r="E124" s="4" t="s">
        <v>307</v>
      </c>
    </row>
    <row r="125" spans="2:5" ht="30.75" thickBot="1">
      <c r="B125" s="3"/>
      <c r="C125" s="4" t="s">
        <v>127</v>
      </c>
      <c r="D125" s="4">
        <v>302</v>
      </c>
      <c r="E125" s="4" t="s">
        <v>307</v>
      </c>
    </row>
    <row r="126" spans="2:5" ht="30.75" thickBot="1">
      <c r="B126" s="3"/>
      <c r="C126" s="4" t="s">
        <v>128</v>
      </c>
      <c r="D126" s="4">
        <v>298</v>
      </c>
      <c r="E126" s="4" t="s">
        <v>307</v>
      </c>
    </row>
    <row r="127" spans="2:5" ht="30.75" thickBot="1">
      <c r="B127" s="3"/>
      <c r="C127" s="4" t="s">
        <v>129</v>
      </c>
      <c r="D127" s="4">
        <v>301</v>
      </c>
      <c r="E127" s="4" t="s">
        <v>307</v>
      </c>
    </row>
    <row r="128" spans="2:5" ht="30.75" thickBot="1">
      <c r="B128" s="3"/>
      <c r="C128" s="4" t="s">
        <v>130</v>
      </c>
      <c r="D128" s="4">
        <v>297</v>
      </c>
      <c r="E128" s="4" t="s">
        <v>307</v>
      </c>
    </row>
    <row r="129" spans="2:5" ht="30.75" thickBot="1">
      <c r="B129" s="3"/>
      <c r="C129" s="4" t="s">
        <v>131</v>
      </c>
      <c r="D129" s="4">
        <v>298</v>
      </c>
      <c r="E129" s="4" t="s">
        <v>307</v>
      </c>
    </row>
    <row r="130" spans="2:5" ht="30.75" thickBot="1">
      <c r="B130" s="3"/>
      <c r="C130" s="4" t="s">
        <v>132</v>
      </c>
      <c r="D130" s="4">
        <v>300</v>
      </c>
      <c r="E130" s="4" t="s">
        <v>307</v>
      </c>
    </row>
    <row r="131" spans="2:5" ht="30.75" thickBot="1">
      <c r="B131" s="3"/>
      <c r="C131" s="4" t="s">
        <v>133</v>
      </c>
      <c r="D131" s="4">
        <v>301</v>
      </c>
      <c r="E131" s="4" t="s">
        <v>307</v>
      </c>
    </row>
    <row r="132" spans="2:5" ht="30.75" thickBot="1">
      <c r="B132" s="3"/>
      <c r="C132" s="4" t="s">
        <v>134</v>
      </c>
      <c r="D132" s="4">
        <v>302</v>
      </c>
      <c r="E132" s="4" t="s">
        <v>307</v>
      </c>
    </row>
    <row r="133" spans="2:5" ht="30.75" thickBot="1">
      <c r="B133" s="3"/>
      <c r="C133" s="4" t="s">
        <v>135</v>
      </c>
      <c r="D133" s="4">
        <v>300</v>
      </c>
      <c r="E133" s="4" t="s">
        <v>307</v>
      </c>
    </row>
    <row r="134" spans="2:5" ht="30.75" thickBot="1">
      <c r="B134" s="3"/>
      <c r="C134" s="4" t="s">
        <v>136</v>
      </c>
      <c r="D134" s="4">
        <v>299</v>
      </c>
      <c r="E134" s="4" t="s">
        <v>307</v>
      </c>
    </row>
    <row r="135" spans="2:5" ht="30.75" thickBot="1">
      <c r="B135" s="3"/>
      <c r="C135" s="4" t="s">
        <v>137</v>
      </c>
      <c r="D135" s="4">
        <v>302</v>
      </c>
      <c r="E135" s="4" t="s">
        <v>307</v>
      </c>
    </row>
    <row r="136" spans="2:5" ht="30.75" thickBot="1">
      <c r="B136" s="3"/>
      <c r="C136" s="4" t="s">
        <v>138</v>
      </c>
      <c r="D136" s="4">
        <v>301</v>
      </c>
      <c r="E136" s="4" t="s">
        <v>307</v>
      </c>
    </row>
    <row r="137" spans="2:5" ht="30.75" thickBot="1">
      <c r="B137" s="3"/>
      <c r="C137" s="4" t="s">
        <v>139</v>
      </c>
      <c r="D137" s="4">
        <v>302</v>
      </c>
      <c r="E137" s="4" t="s">
        <v>307</v>
      </c>
    </row>
    <row r="138" spans="2:5" ht="30.75" thickBot="1">
      <c r="B138" s="3"/>
      <c r="C138" s="4" t="s">
        <v>140</v>
      </c>
      <c r="D138" s="4">
        <v>301</v>
      </c>
      <c r="E138" s="4" t="s">
        <v>307</v>
      </c>
    </row>
    <row r="139" spans="2:5" ht="30.75" thickBot="1">
      <c r="B139" s="3"/>
      <c r="C139" s="4" t="s">
        <v>141</v>
      </c>
      <c r="D139" s="4">
        <v>297</v>
      </c>
      <c r="E139" s="4" t="s">
        <v>307</v>
      </c>
    </row>
    <row r="140" spans="2:5" ht="30.75" thickBot="1">
      <c r="B140" s="3"/>
      <c r="C140" s="4" t="s">
        <v>142</v>
      </c>
      <c r="D140" s="4">
        <v>300</v>
      </c>
      <c r="E140" s="4" t="s">
        <v>307</v>
      </c>
    </row>
    <row r="141" spans="2:5" ht="30.75" thickBot="1">
      <c r="B141" s="3"/>
      <c r="C141" s="4" t="s">
        <v>143</v>
      </c>
      <c r="D141" s="4">
        <v>299</v>
      </c>
      <c r="E141" s="4" t="s">
        <v>307</v>
      </c>
    </row>
    <row r="142" spans="2:5" ht="30.75" thickBot="1">
      <c r="B142" s="3"/>
      <c r="C142" s="4" t="s">
        <v>144</v>
      </c>
      <c r="D142" s="4">
        <v>302</v>
      </c>
      <c r="E142" s="4" t="s">
        <v>307</v>
      </c>
    </row>
    <row r="143" spans="2:5" ht="30.75" thickBot="1">
      <c r="B143" s="3"/>
      <c r="C143" s="4" t="s">
        <v>145</v>
      </c>
      <c r="D143" s="4">
        <v>297</v>
      </c>
      <c r="E143" s="4" t="s">
        <v>307</v>
      </c>
    </row>
    <row r="144" spans="2:5" ht="30.75" thickBot="1">
      <c r="B144" s="3"/>
      <c r="C144" s="4" t="s">
        <v>146</v>
      </c>
      <c r="D144" s="4">
        <v>300</v>
      </c>
      <c r="E144" s="4" t="s">
        <v>307</v>
      </c>
    </row>
    <row r="145" spans="2:5" ht="30.75" thickBot="1">
      <c r="B145" s="3"/>
      <c r="C145" s="4" t="s">
        <v>147</v>
      </c>
      <c r="D145" s="4">
        <v>300</v>
      </c>
      <c r="E145" s="4" t="s">
        <v>307</v>
      </c>
    </row>
    <row r="146" spans="2:5" ht="30.75" thickBot="1">
      <c r="B146" s="3"/>
      <c r="C146" s="4" t="s">
        <v>148</v>
      </c>
      <c r="D146" s="4">
        <v>300</v>
      </c>
      <c r="E146" s="4" t="s">
        <v>307</v>
      </c>
    </row>
    <row r="147" spans="2:5" ht="30.75" thickBot="1">
      <c r="B147" s="3"/>
      <c r="C147" s="4" t="s">
        <v>149</v>
      </c>
      <c r="D147" s="4">
        <v>298</v>
      </c>
      <c r="E147" s="4" t="s">
        <v>307</v>
      </c>
    </row>
    <row r="148" spans="2:5" ht="30.75" thickBot="1">
      <c r="B148" s="3"/>
      <c r="C148" s="4" t="s">
        <v>150</v>
      </c>
      <c r="D148" s="4">
        <v>302</v>
      </c>
      <c r="E148" s="4" t="s">
        <v>307</v>
      </c>
    </row>
    <row r="149" spans="2:5" ht="30.75" thickBot="1">
      <c r="B149" s="3"/>
      <c r="C149" s="4" t="s">
        <v>151</v>
      </c>
      <c r="D149" s="4">
        <v>301</v>
      </c>
      <c r="E149" s="4" t="s">
        <v>307</v>
      </c>
    </row>
    <row r="150" spans="2:5" ht="30.75" thickBot="1">
      <c r="B150" s="3"/>
      <c r="C150" s="4" t="s">
        <v>152</v>
      </c>
      <c r="D150" s="4">
        <v>299</v>
      </c>
      <c r="E150" s="4" t="s">
        <v>307</v>
      </c>
    </row>
    <row r="151" spans="2:5" ht="30.75" thickBot="1">
      <c r="B151" s="3"/>
      <c r="C151" s="4" t="s">
        <v>153</v>
      </c>
      <c r="D151" s="4">
        <v>299</v>
      </c>
      <c r="E151" s="4" t="s">
        <v>307</v>
      </c>
    </row>
    <row r="152" spans="2:5" ht="30.75" thickBot="1">
      <c r="B152" s="3"/>
      <c r="C152" s="4" t="s">
        <v>154</v>
      </c>
      <c r="D152" s="4">
        <v>300</v>
      </c>
      <c r="E152" s="4" t="s">
        <v>307</v>
      </c>
    </row>
    <row r="153" spans="2:5" ht="30.75" thickBot="1">
      <c r="B153" s="3"/>
      <c r="C153" s="4" t="s">
        <v>155</v>
      </c>
      <c r="D153" s="4">
        <v>300</v>
      </c>
      <c r="E153" s="4" t="s">
        <v>307</v>
      </c>
    </row>
    <row r="154" spans="2:5" ht="30.75" thickBot="1">
      <c r="B154" s="3"/>
      <c r="C154" s="4" t="s">
        <v>156</v>
      </c>
      <c r="D154" s="4">
        <v>299</v>
      </c>
      <c r="E154" s="4" t="s">
        <v>307</v>
      </c>
    </row>
    <row r="155" spans="2:5" ht="30.75" thickBot="1">
      <c r="B155" s="3"/>
      <c r="C155" s="4" t="s">
        <v>157</v>
      </c>
      <c r="D155" s="4">
        <v>298</v>
      </c>
      <c r="E155" s="4" t="s">
        <v>307</v>
      </c>
    </row>
    <row r="156" spans="2:5" ht="30.75" thickBot="1">
      <c r="B156" s="3"/>
      <c r="C156" s="4" t="s">
        <v>158</v>
      </c>
      <c r="D156" s="4">
        <v>297</v>
      </c>
      <c r="E156" s="4" t="s">
        <v>307</v>
      </c>
    </row>
    <row r="157" spans="2:5" ht="30.75" thickBot="1">
      <c r="B157" s="3"/>
      <c r="C157" s="4" t="s">
        <v>159</v>
      </c>
      <c r="D157" s="4">
        <v>297</v>
      </c>
      <c r="E157" s="4" t="s">
        <v>307</v>
      </c>
    </row>
    <row r="158" spans="2:5" ht="30.75" thickBot="1">
      <c r="B158" s="3"/>
      <c r="C158" s="4" t="s">
        <v>160</v>
      </c>
      <c r="D158" s="4">
        <v>297</v>
      </c>
      <c r="E158" s="4" t="s">
        <v>307</v>
      </c>
    </row>
    <row r="159" spans="2:5" ht="30.75" thickBot="1">
      <c r="B159" s="3"/>
      <c r="C159" s="4" t="s">
        <v>161</v>
      </c>
      <c r="D159" s="4">
        <v>301</v>
      </c>
      <c r="E159" s="4" t="s">
        <v>307</v>
      </c>
    </row>
    <row r="160" spans="2:5" ht="30.75" thickBot="1">
      <c r="B160" s="3"/>
      <c r="C160" s="4" t="s">
        <v>162</v>
      </c>
      <c r="D160" s="4">
        <v>300</v>
      </c>
      <c r="E160" s="4" t="s">
        <v>307</v>
      </c>
    </row>
    <row r="161" spans="2:5" ht="30.75" thickBot="1">
      <c r="B161" s="3"/>
      <c r="C161" s="4" t="s">
        <v>163</v>
      </c>
      <c r="D161" s="4">
        <v>298</v>
      </c>
      <c r="E161" s="4" t="s">
        <v>307</v>
      </c>
    </row>
    <row r="162" spans="2:5" ht="30.75" thickBot="1">
      <c r="B162" s="3"/>
      <c r="C162" s="4" t="s">
        <v>164</v>
      </c>
      <c r="D162" s="4">
        <v>299</v>
      </c>
      <c r="E162" s="4" t="s">
        <v>307</v>
      </c>
    </row>
    <row r="163" spans="2:5" ht="30.75" thickBot="1">
      <c r="B163" s="3"/>
      <c r="C163" s="4" t="s">
        <v>165</v>
      </c>
      <c r="D163" s="4">
        <v>299</v>
      </c>
      <c r="E163" s="4" t="s">
        <v>307</v>
      </c>
    </row>
    <row r="164" spans="2:5" ht="30.75" thickBot="1">
      <c r="B164" s="3"/>
      <c r="C164" s="4" t="s">
        <v>166</v>
      </c>
      <c r="D164" s="4">
        <v>300</v>
      </c>
      <c r="E164" s="4" t="s">
        <v>307</v>
      </c>
    </row>
    <row r="165" spans="2:5" ht="30.75" thickBot="1">
      <c r="B165" s="3"/>
      <c r="C165" s="4" t="s">
        <v>167</v>
      </c>
      <c r="D165" s="4">
        <v>297</v>
      </c>
      <c r="E165" s="4" t="s">
        <v>307</v>
      </c>
    </row>
    <row r="166" spans="2:5" ht="30.75" thickBot="1">
      <c r="B166" s="3"/>
      <c r="C166" s="4" t="s">
        <v>168</v>
      </c>
      <c r="D166" s="4">
        <v>301</v>
      </c>
      <c r="E166" s="4" t="s">
        <v>307</v>
      </c>
    </row>
    <row r="167" spans="2:5" ht="30.75" thickBot="1">
      <c r="B167" s="3"/>
      <c r="C167" s="4" t="s">
        <v>169</v>
      </c>
      <c r="D167" s="4">
        <v>301</v>
      </c>
      <c r="E167" s="4" t="s">
        <v>307</v>
      </c>
    </row>
    <row r="168" spans="2:5" ht="30.75" thickBot="1">
      <c r="B168" s="3"/>
      <c r="C168" s="4" t="s">
        <v>170</v>
      </c>
      <c r="D168" s="4">
        <v>297</v>
      </c>
      <c r="E168" s="4" t="s">
        <v>307</v>
      </c>
    </row>
    <row r="169" spans="2:5" ht="30.75" thickBot="1">
      <c r="B169" s="3"/>
      <c r="C169" s="4" t="s">
        <v>171</v>
      </c>
      <c r="D169" s="4">
        <v>297</v>
      </c>
      <c r="E169" s="4" t="s">
        <v>307</v>
      </c>
    </row>
    <row r="170" spans="2:5" ht="30.75" thickBot="1">
      <c r="B170" s="3"/>
      <c r="C170" s="4" t="s">
        <v>172</v>
      </c>
      <c r="D170" s="4">
        <v>299</v>
      </c>
      <c r="E170" s="4" t="s">
        <v>307</v>
      </c>
    </row>
    <row r="171" spans="2:5" ht="30.75" thickBot="1">
      <c r="B171" s="3"/>
      <c r="C171" s="4" t="s">
        <v>173</v>
      </c>
      <c r="D171" s="4">
        <v>298</v>
      </c>
      <c r="E171" s="4" t="s">
        <v>307</v>
      </c>
    </row>
    <row r="172" spans="2:5" ht="30.75" thickBot="1">
      <c r="B172" s="3"/>
      <c r="C172" s="4" t="s">
        <v>174</v>
      </c>
      <c r="D172" s="4">
        <v>302</v>
      </c>
      <c r="E172" s="4" t="s">
        <v>307</v>
      </c>
    </row>
    <row r="173" spans="2:5" ht="30.75" thickBot="1">
      <c r="B173" s="3"/>
      <c r="C173" s="4" t="s">
        <v>175</v>
      </c>
      <c r="D173" s="4">
        <v>297</v>
      </c>
      <c r="E173" s="4" t="s">
        <v>307</v>
      </c>
    </row>
    <row r="174" spans="2:5" ht="30.75" thickBot="1">
      <c r="B174" s="3"/>
      <c r="C174" s="4" t="s">
        <v>176</v>
      </c>
      <c r="D174" s="4">
        <v>300</v>
      </c>
      <c r="E174" s="4" t="s">
        <v>307</v>
      </c>
    </row>
    <row r="175" spans="2:5" ht="30.75" thickBot="1">
      <c r="B175" s="3"/>
      <c r="C175" s="4" t="s">
        <v>177</v>
      </c>
      <c r="D175" s="4">
        <v>297</v>
      </c>
      <c r="E175" s="4" t="s">
        <v>307</v>
      </c>
    </row>
    <row r="176" spans="2:5" ht="30.75" thickBot="1">
      <c r="B176" s="3"/>
      <c r="C176" s="4" t="s">
        <v>178</v>
      </c>
      <c r="D176" s="4">
        <v>300</v>
      </c>
      <c r="E176" s="4" t="s">
        <v>307</v>
      </c>
    </row>
    <row r="177" spans="2:5" ht="30.75" thickBot="1">
      <c r="B177" s="3"/>
      <c r="C177" s="4" t="s">
        <v>179</v>
      </c>
      <c r="D177" s="4">
        <v>302</v>
      </c>
      <c r="E177" s="4" t="s">
        <v>307</v>
      </c>
    </row>
    <row r="178" spans="2:5" ht="30.75" thickBot="1">
      <c r="B178" s="3"/>
      <c r="C178" s="4" t="s">
        <v>180</v>
      </c>
      <c r="D178" s="4">
        <v>300</v>
      </c>
      <c r="E178" s="4" t="s">
        <v>307</v>
      </c>
    </row>
    <row r="179" spans="2:5" ht="30.75" thickBot="1">
      <c r="B179" s="3"/>
      <c r="C179" s="4" t="s">
        <v>181</v>
      </c>
      <c r="D179" s="4">
        <v>300</v>
      </c>
      <c r="E179" s="4" t="s">
        <v>307</v>
      </c>
    </row>
    <row r="180" spans="2:5" ht="30.75" thickBot="1">
      <c r="B180" s="3"/>
      <c r="C180" s="4" t="s">
        <v>182</v>
      </c>
      <c r="D180" s="4">
        <v>300</v>
      </c>
      <c r="E180" s="4" t="s">
        <v>307</v>
      </c>
    </row>
    <row r="181" spans="2:5" ht="30.75" thickBot="1">
      <c r="B181" s="3"/>
      <c r="C181" s="4" t="s">
        <v>183</v>
      </c>
      <c r="D181" s="4">
        <v>301</v>
      </c>
      <c r="E181" s="4" t="s">
        <v>307</v>
      </c>
    </row>
    <row r="182" spans="2:5" ht="30.75" thickBot="1">
      <c r="B182" s="3"/>
      <c r="C182" s="4" t="s">
        <v>184</v>
      </c>
      <c r="D182" s="4">
        <v>297</v>
      </c>
      <c r="E182" s="4" t="s">
        <v>307</v>
      </c>
    </row>
    <row r="183" spans="2:5" ht="30.75" thickBot="1">
      <c r="B183" s="3"/>
      <c r="C183" s="4" t="s">
        <v>185</v>
      </c>
      <c r="D183" s="4">
        <v>297</v>
      </c>
      <c r="E183" s="4" t="s">
        <v>307</v>
      </c>
    </row>
    <row r="184" spans="2:5" ht="30.75" thickBot="1">
      <c r="B184" s="3"/>
      <c r="C184" s="4" t="s">
        <v>186</v>
      </c>
      <c r="D184" s="4">
        <v>301</v>
      </c>
      <c r="E184" s="4" t="s">
        <v>307</v>
      </c>
    </row>
    <row r="185" spans="2:5" ht="30.75" thickBot="1">
      <c r="B185" s="3"/>
      <c r="C185" s="4" t="s">
        <v>187</v>
      </c>
      <c r="D185" s="4">
        <v>297</v>
      </c>
      <c r="E185" s="4" t="s">
        <v>307</v>
      </c>
    </row>
    <row r="186" spans="2:5" ht="30.75" thickBot="1">
      <c r="B186" s="3"/>
      <c r="C186" s="4" t="s">
        <v>188</v>
      </c>
      <c r="D186" s="4">
        <v>298</v>
      </c>
      <c r="E186" s="4" t="s">
        <v>307</v>
      </c>
    </row>
    <row r="187" spans="2:5" ht="30.75" thickBot="1">
      <c r="B187" s="3"/>
      <c r="C187" s="4" t="s">
        <v>189</v>
      </c>
      <c r="D187" s="4">
        <v>301</v>
      </c>
      <c r="E187" s="4" t="s">
        <v>307</v>
      </c>
    </row>
    <row r="188" spans="2:5" ht="30.75" thickBot="1">
      <c r="B188" s="3"/>
      <c r="C188" s="4" t="s">
        <v>190</v>
      </c>
      <c r="D188" s="4">
        <v>298</v>
      </c>
      <c r="E188" s="4" t="s">
        <v>307</v>
      </c>
    </row>
    <row r="189" spans="2:5" ht="30.75" thickBot="1">
      <c r="B189" s="3"/>
      <c r="C189" s="4" t="s">
        <v>191</v>
      </c>
      <c r="D189" s="4">
        <v>300</v>
      </c>
      <c r="E189" s="4" t="s">
        <v>307</v>
      </c>
    </row>
    <row r="190" spans="2:5" ht="30.75" thickBot="1">
      <c r="B190" s="3"/>
      <c r="C190" s="4" t="s">
        <v>192</v>
      </c>
      <c r="D190" s="4">
        <v>302</v>
      </c>
      <c r="E190" s="4" t="s">
        <v>307</v>
      </c>
    </row>
    <row r="191" spans="2:5" ht="30.75" thickBot="1">
      <c r="B191" s="3"/>
      <c r="C191" s="4" t="s">
        <v>193</v>
      </c>
      <c r="D191" s="4">
        <v>300</v>
      </c>
      <c r="E191" s="4" t="s">
        <v>307</v>
      </c>
    </row>
    <row r="192" spans="2:5" ht="30.75" thickBot="1">
      <c r="B192" s="3"/>
      <c r="C192" s="4" t="s">
        <v>194</v>
      </c>
      <c r="D192" s="4">
        <v>297</v>
      </c>
      <c r="E192" s="4" t="s">
        <v>307</v>
      </c>
    </row>
    <row r="193" spans="2:5" ht="30.75" thickBot="1">
      <c r="B193" s="3"/>
      <c r="C193" s="4" t="s">
        <v>195</v>
      </c>
      <c r="D193" s="4">
        <v>299</v>
      </c>
      <c r="E193" s="4" t="s">
        <v>307</v>
      </c>
    </row>
    <row r="194" spans="2:5" ht="30.75" thickBot="1">
      <c r="B194" s="3"/>
      <c r="C194" s="4" t="s">
        <v>196</v>
      </c>
      <c r="D194" s="4">
        <v>300</v>
      </c>
      <c r="E194" s="4" t="s">
        <v>307</v>
      </c>
    </row>
    <row r="195" spans="2:5" ht="30.75" thickBot="1">
      <c r="B195" s="3"/>
      <c r="C195" s="4" t="s">
        <v>197</v>
      </c>
      <c r="D195" s="4">
        <v>301</v>
      </c>
      <c r="E195" s="4" t="s">
        <v>307</v>
      </c>
    </row>
    <row r="196" spans="2:5" ht="30.75" thickBot="1">
      <c r="B196" s="3"/>
      <c r="C196" s="4" t="s">
        <v>198</v>
      </c>
      <c r="D196" s="4">
        <v>300</v>
      </c>
      <c r="E196" s="4" t="s">
        <v>307</v>
      </c>
    </row>
    <row r="197" spans="2:5" ht="30.75" thickBot="1">
      <c r="B197" s="3"/>
      <c r="C197" s="4" t="s">
        <v>199</v>
      </c>
      <c r="D197" s="4">
        <v>301</v>
      </c>
      <c r="E197" s="4" t="s">
        <v>307</v>
      </c>
    </row>
    <row r="198" spans="2:5" ht="30.75" thickBot="1">
      <c r="B198" s="3"/>
      <c r="C198" s="4" t="s">
        <v>200</v>
      </c>
      <c r="D198" s="4">
        <v>299</v>
      </c>
      <c r="E198" s="4" t="s">
        <v>307</v>
      </c>
    </row>
    <row r="199" spans="2:5" ht="30.75" thickBot="1">
      <c r="B199" s="3"/>
      <c r="C199" s="4" t="s">
        <v>201</v>
      </c>
      <c r="D199" s="4">
        <v>302</v>
      </c>
      <c r="E199" s="4" t="s">
        <v>307</v>
      </c>
    </row>
    <row r="200" spans="2:5" ht="30.75" thickBot="1">
      <c r="B200" s="3"/>
      <c r="C200" s="4" t="s">
        <v>202</v>
      </c>
      <c r="D200" s="4">
        <v>298</v>
      </c>
      <c r="E200" s="4" t="s">
        <v>307</v>
      </c>
    </row>
    <row r="201" spans="2:5" ht="30.75" thickBot="1">
      <c r="B201" s="3"/>
      <c r="C201" s="4" t="s">
        <v>203</v>
      </c>
      <c r="D201" s="4">
        <v>297</v>
      </c>
      <c r="E201" s="4" t="s">
        <v>307</v>
      </c>
    </row>
    <row r="202" spans="2:5" ht="30.75" thickBot="1">
      <c r="B202" s="3"/>
      <c r="C202" s="4" t="s">
        <v>204</v>
      </c>
      <c r="D202" s="4">
        <v>302</v>
      </c>
      <c r="E202" s="4" t="s">
        <v>307</v>
      </c>
    </row>
    <row r="203" spans="2:5" ht="30.75" thickBot="1">
      <c r="B203" s="3"/>
      <c r="C203" s="4" t="s">
        <v>205</v>
      </c>
      <c r="D203" s="4">
        <v>299</v>
      </c>
      <c r="E203" s="4" t="s">
        <v>307</v>
      </c>
    </row>
    <row r="204" spans="2:5" ht="30.75" thickBot="1">
      <c r="B204" s="3"/>
      <c r="C204" s="4" t="s">
        <v>206</v>
      </c>
      <c r="D204" s="4">
        <v>301</v>
      </c>
      <c r="E204" s="4" t="s">
        <v>307</v>
      </c>
    </row>
    <row r="205" spans="2:5" ht="30.75" thickBot="1">
      <c r="B205" s="3"/>
      <c r="C205" s="4" t="s">
        <v>207</v>
      </c>
      <c r="D205" s="4">
        <v>301</v>
      </c>
      <c r="E205" s="4" t="s">
        <v>307</v>
      </c>
    </row>
    <row r="206" spans="2:5" ht="30.75" thickBot="1">
      <c r="B206" s="3"/>
      <c r="C206" s="4" t="s">
        <v>208</v>
      </c>
      <c r="D206" s="4">
        <v>297</v>
      </c>
      <c r="E206" s="4" t="s">
        <v>307</v>
      </c>
    </row>
    <row r="207" spans="2:5" ht="30.75" thickBot="1">
      <c r="B207" s="3"/>
      <c r="C207" s="4" t="s">
        <v>209</v>
      </c>
      <c r="D207" s="4">
        <v>301</v>
      </c>
      <c r="E207" s="4" t="s">
        <v>307</v>
      </c>
    </row>
    <row r="208" spans="2:5" ht="30.75" thickBot="1">
      <c r="B208" s="3"/>
      <c r="C208" s="4" t="s">
        <v>210</v>
      </c>
      <c r="D208" s="4">
        <v>297</v>
      </c>
      <c r="E208" s="4" t="s">
        <v>307</v>
      </c>
    </row>
    <row r="209" spans="2:5" ht="30.75" thickBot="1">
      <c r="B209" s="3"/>
      <c r="C209" s="4" t="s">
        <v>211</v>
      </c>
      <c r="D209" s="4">
        <v>302</v>
      </c>
      <c r="E209" s="4" t="s">
        <v>307</v>
      </c>
    </row>
    <row r="210" spans="2:5" ht="30.75" thickBot="1">
      <c r="B210" s="3"/>
      <c r="C210" s="4" t="s">
        <v>212</v>
      </c>
      <c r="D210" s="4">
        <v>300</v>
      </c>
      <c r="E210" s="4" t="s">
        <v>307</v>
      </c>
    </row>
    <row r="211" spans="2:5" ht="30.75" thickBot="1">
      <c r="B211" s="3"/>
      <c r="C211" s="4" t="s">
        <v>213</v>
      </c>
      <c r="D211" s="4">
        <v>302</v>
      </c>
      <c r="E211" s="4" t="s">
        <v>307</v>
      </c>
    </row>
    <row r="212" spans="2:5" ht="30.75" thickBot="1">
      <c r="B212" s="3"/>
      <c r="C212" s="4" t="s">
        <v>214</v>
      </c>
      <c r="D212" s="4">
        <v>299</v>
      </c>
      <c r="E212" s="4" t="s">
        <v>307</v>
      </c>
    </row>
    <row r="213" spans="2:5" ht="30.75" thickBot="1">
      <c r="B213" s="3"/>
      <c r="C213" s="4" t="s">
        <v>215</v>
      </c>
      <c r="D213" s="4">
        <v>302</v>
      </c>
      <c r="E213" s="4" t="s">
        <v>307</v>
      </c>
    </row>
    <row r="214" spans="2:5" ht="30.75" thickBot="1">
      <c r="B214" s="3"/>
      <c r="C214" s="4" t="s">
        <v>216</v>
      </c>
      <c r="D214" s="4">
        <v>300</v>
      </c>
      <c r="E214" s="4" t="s">
        <v>307</v>
      </c>
    </row>
    <row r="215" spans="2:5" ht="30.75" thickBot="1">
      <c r="B215" s="3"/>
      <c r="C215" s="4" t="s">
        <v>217</v>
      </c>
      <c r="D215" s="4">
        <v>298</v>
      </c>
      <c r="E215" s="4" t="s">
        <v>307</v>
      </c>
    </row>
    <row r="216" spans="2:5" ht="30.75" thickBot="1">
      <c r="B216" s="3"/>
      <c r="C216" s="4" t="s">
        <v>218</v>
      </c>
      <c r="D216" s="4">
        <v>299</v>
      </c>
      <c r="E216" s="4" t="s">
        <v>307</v>
      </c>
    </row>
    <row r="217" spans="2:5" ht="30.75" thickBot="1">
      <c r="B217" s="3"/>
      <c r="C217" s="4" t="s">
        <v>219</v>
      </c>
      <c r="D217" s="4">
        <v>300</v>
      </c>
      <c r="E217" s="4" t="s">
        <v>307</v>
      </c>
    </row>
    <row r="218" spans="2:5" ht="30.75" thickBot="1">
      <c r="B218" s="3"/>
      <c r="C218" s="4" t="s">
        <v>220</v>
      </c>
      <c r="D218" s="4">
        <v>297</v>
      </c>
      <c r="E218" s="4" t="s">
        <v>307</v>
      </c>
    </row>
    <row r="219" spans="2:5" ht="30.75" thickBot="1">
      <c r="B219" s="3"/>
      <c r="C219" s="4" t="s">
        <v>221</v>
      </c>
      <c r="D219" s="4">
        <v>297</v>
      </c>
      <c r="E219" s="4" t="s">
        <v>307</v>
      </c>
    </row>
    <row r="220" spans="2:5" ht="30.75" thickBot="1">
      <c r="B220" s="3"/>
      <c r="C220" s="4" t="s">
        <v>222</v>
      </c>
      <c r="D220" s="4">
        <v>302</v>
      </c>
      <c r="E220" s="4" t="s">
        <v>307</v>
      </c>
    </row>
    <row r="221" spans="2:5" ht="30.75" thickBot="1">
      <c r="B221" s="3"/>
      <c r="C221" s="4" t="s">
        <v>223</v>
      </c>
      <c r="D221" s="4">
        <v>299</v>
      </c>
      <c r="E221" s="4" t="s">
        <v>307</v>
      </c>
    </row>
    <row r="222" spans="2:5" ht="30.75" thickBot="1">
      <c r="B222" s="3"/>
      <c r="C222" s="4" t="s">
        <v>224</v>
      </c>
      <c r="D222" s="4">
        <v>302</v>
      </c>
      <c r="E222" s="4" t="s">
        <v>307</v>
      </c>
    </row>
    <row r="223" spans="2:5" ht="30.75" thickBot="1">
      <c r="B223" s="3"/>
      <c r="C223" s="4" t="s">
        <v>225</v>
      </c>
      <c r="D223" s="4">
        <v>300</v>
      </c>
      <c r="E223" s="4" t="s">
        <v>307</v>
      </c>
    </row>
    <row r="224" spans="2:5" ht="30.75" thickBot="1">
      <c r="B224" s="3"/>
      <c r="C224" s="4" t="s">
        <v>226</v>
      </c>
      <c r="D224" s="4">
        <v>299</v>
      </c>
      <c r="E224" s="4" t="s">
        <v>307</v>
      </c>
    </row>
    <row r="225" spans="2:5" ht="30.75" thickBot="1">
      <c r="B225" s="3"/>
      <c r="C225" s="4" t="s">
        <v>227</v>
      </c>
      <c r="D225" s="4">
        <v>299</v>
      </c>
      <c r="E225" s="4" t="s">
        <v>307</v>
      </c>
    </row>
    <row r="226" spans="2:5" ht="30.75" thickBot="1">
      <c r="B226" s="3"/>
      <c r="C226" s="4" t="s">
        <v>228</v>
      </c>
      <c r="D226" s="4">
        <v>300</v>
      </c>
      <c r="E226" s="4" t="s">
        <v>307</v>
      </c>
    </row>
    <row r="227" spans="2:5" ht="30.75" thickBot="1">
      <c r="B227" s="3"/>
      <c r="C227" s="4" t="s">
        <v>229</v>
      </c>
      <c r="D227" s="4">
        <v>298</v>
      </c>
      <c r="E227" s="4" t="s">
        <v>307</v>
      </c>
    </row>
    <row r="228" spans="2:5" ht="30.75" thickBot="1">
      <c r="B228" s="3"/>
      <c r="C228" s="4" t="s">
        <v>230</v>
      </c>
      <c r="D228" s="4">
        <v>302</v>
      </c>
      <c r="E228" s="4" t="s">
        <v>307</v>
      </c>
    </row>
    <row r="229" spans="2:5" ht="30.75" thickBot="1">
      <c r="B229" s="3"/>
      <c r="C229" s="4" t="s">
        <v>231</v>
      </c>
      <c r="D229" s="4">
        <v>302</v>
      </c>
      <c r="E229" s="4" t="s">
        <v>307</v>
      </c>
    </row>
    <row r="230" spans="2:5" ht="30.75" thickBot="1">
      <c r="B230" s="3"/>
      <c r="C230" s="4" t="s">
        <v>232</v>
      </c>
      <c r="D230" s="4">
        <v>301</v>
      </c>
      <c r="E230" s="4" t="s">
        <v>307</v>
      </c>
    </row>
    <row r="231" spans="2:5" ht="30.75" thickBot="1">
      <c r="B231" s="3"/>
      <c r="C231" s="4" t="s">
        <v>233</v>
      </c>
      <c r="D231" s="4">
        <v>301</v>
      </c>
      <c r="E231" s="4" t="s">
        <v>307</v>
      </c>
    </row>
    <row r="232" spans="2:5" ht="30.75" thickBot="1">
      <c r="B232" s="3"/>
      <c r="C232" s="4" t="s">
        <v>234</v>
      </c>
      <c r="D232" s="4">
        <v>299</v>
      </c>
      <c r="E232" s="4" t="s">
        <v>307</v>
      </c>
    </row>
    <row r="233" spans="2:5" ht="30.75" thickBot="1">
      <c r="B233" s="3"/>
      <c r="C233" s="4" t="s">
        <v>235</v>
      </c>
      <c r="D233" s="4">
        <v>299</v>
      </c>
      <c r="E233" s="4" t="s">
        <v>307</v>
      </c>
    </row>
    <row r="234" spans="2:5" ht="30.75" thickBot="1">
      <c r="B234" s="3"/>
      <c r="C234" s="4" t="s">
        <v>236</v>
      </c>
      <c r="D234" s="4">
        <v>300</v>
      </c>
      <c r="E234" s="4" t="s">
        <v>307</v>
      </c>
    </row>
    <row r="235" spans="2:5" ht="30.75" thickBot="1">
      <c r="B235" s="3"/>
      <c r="C235" s="4" t="s">
        <v>237</v>
      </c>
      <c r="D235" s="4">
        <v>299</v>
      </c>
      <c r="E235" s="4" t="s">
        <v>307</v>
      </c>
    </row>
    <row r="236" spans="2:5" ht="30.75" thickBot="1">
      <c r="B236" s="3"/>
      <c r="C236" s="4" t="s">
        <v>238</v>
      </c>
      <c r="D236" s="4">
        <v>302</v>
      </c>
      <c r="E236" s="4" t="s">
        <v>307</v>
      </c>
    </row>
    <row r="237" spans="2:5" ht="30.75" thickBot="1">
      <c r="B237" s="3"/>
      <c r="C237" s="4" t="s">
        <v>239</v>
      </c>
      <c r="D237" s="4">
        <v>300</v>
      </c>
      <c r="E237" s="4" t="s">
        <v>307</v>
      </c>
    </row>
    <row r="238" spans="2:5" ht="30.75" thickBot="1">
      <c r="B238" s="3"/>
      <c r="C238" s="4" t="s">
        <v>240</v>
      </c>
      <c r="D238" s="4">
        <v>299</v>
      </c>
      <c r="E238" s="4" t="s">
        <v>307</v>
      </c>
    </row>
    <row r="239" spans="2:5" ht="30.75" thickBot="1">
      <c r="B239" s="3"/>
      <c r="C239" s="4" t="s">
        <v>241</v>
      </c>
      <c r="D239" s="4">
        <v>298</v>
      </c>
      <c r="E239" s="4" t="s">
        <v>307</v>
      </c>
    </row>
    <row r="240" spans="2:5" ht="30.75" thickBot="1">
      <c r="B240" s="3"/>
      <c r="C240" s="4" t="s">
        <v>242</v>
      </c>
      <c r="D240" s="4">
        <v>302</v>
      </c>
      <c r="E240" s="4" t="s">
        <v>307</v>
      </c>
    </row>
    <row r="241" spans="2:5" ht="30.75" thickBot="1">
      <c r="B241" s="3"/>
      <c r="C241" s="4" t="s">
        <v>243</v>
      </c>
      <c r="D241" s="4">
        <v>301</v>
      </c>
      <c r="E241" s="4" t="s">
        <v>307</v>
      </c>
    </row>
    <row r="242" spans="2:5" ht="30.75" thickBot="1">
      <c r="B242" s="3"/>
      <c r="C242" s="4" t="s">
        <v>244</v>
      </c>
      <c r="D242" s="4">
        <v>297</v>
      </c>
      <c r="E242" s="4" t="s">
        <v>307</v>
      </c>
    </row>
    <row r="243" spans="2:5" ht="30.75" thickBot="1">
      <c r="B243" s="3"/>
      <c r="C243" s="4" t="s">
        <v>245</v>
      </c>
      <c r="D243" s="4">
        <v>300</v>
      </c>
      <c r="E243" s="4" t="s">
        <v>307</v>
      </c>
    </row>
    <row r="244" spans="2:5" ht="30.75" thickBot="1">
      <c r="B244" s="3"/>
      <c r="C244" s="4" t="s">
        <v>246</v>
      </c>
      <c r="D244" s="4">
        <v>297</v>
      </c>
      <c r="E244" s="4" t="s">
        <v>307</v>
      </c>
    </row>
    <row r="245" spans="2:5" ht="30.75" thickBot="1">
      <c r="B245" s="3"/>
      <c r="C245" s="4" t="s">
        <v>247</v>
      </c>
      <c r="D245" s="4">
        <v>299</v>
      </c>
      <c r="E245" s="4" t="s">
        <v>307</v>
      </c>
    </row>
    <row r="246" spans="2:5" ht="30.75" thickBot="1">
      <c r="B246" s="3"/>
      <c r="C246" s="4" t="s">
        <v>248</v>
      </c>
      <c r="D246" s="4">
        <v>297</v>
      </c>
      <c r="E246" s="4" t="s">
        <v>307</v>
      </c>
    </row>
    <row r="247" spans="2:5" ht="30.75" thickBot="1">
      <c r="B247" s="3"/>
      <c r="C247" s="4" t="s">
        <v>249</v>
      </c>
      <c r="D247" s="4">
        <v>298</v>
      </c>
      <c r="E247" s="4" t="s">
        <v>307</v>
      </c>
    </row>
    <row r="248" spans="2:5" ht="30.75" thickBot="1">
      <c r="B248" s="3"/>
      <c r="C248" s="4" t="s">
        <v>250</v>
      </c>
      <c r="D248" s="4">
        <v>300</v>
      </c>
      <c r="E248" s="4" t="s">
        <v>307</v>
      </c>
    </row>
    <row r="249" spans="2:5" ht="30.75" thickBot="1">
      <c r="B249" s="3"/>
      <c r="C249" s="4" t="s">
        <v>251</v>
      </c>
      <c r="D249" s="4">
        <v>300</v>
      </c>
      <c r="E249" s="4" t="s">
        <v>307</v>
      </c>
    </row>
    <row r="250" spans="2:5" ht="30.75" thickBot="1">
      <c r="B250" s="3"/>
      <c r="C250" s="4" t="s">
        <v>252</v>
      </c>
      <c r="D250" s="4">
        <v>300</v>
      </c>
      <c r="E250" s="4" t="s">
        <v>307</v>
      </c>
    </row>
    <row r="251" spans="2:5" ht="30.75" thickBot="1">
      <c r="B251" s="3"/>
      <c r="C251" s="4" t="s">
        <v>253</v>
      </c>
      <c r="D251" s="4">
        <v>298</v>
      </c>
      <c r="E251" s="4" t="s">
        <v>307</v>
      </c>
    </row>
    <row r="252" spans="2:5" ht="30.75" thickBot="1">
      <c r="B252" s="3"/>
      <c r="C252" s="4" t="s">
        <v>254</v>
      </c>
      <c r="D252" s="4">
        <v>299</v>
      </c>
      <c r="E252" s="4" t="s">
        <v>307</v>
      </c>
    </row>
    <row r="253" spans="2:5" ht="30.75" thickBot="1">
      <c r="B253" s="3"/>
      <c r="C253" s="4" t="s">
        <v>255</v>
      </c>
      <c r="D253" s="4">
        <v>297</v>
      </c>
      <c r="E253" s="4" t="s">
        <v>307</v>
      </c>
    </row>
    <row r="254" spans="2:5" ht="30.75" thickBot="1">
      <c r="B254" s="3"/>
      <c r="C254" s="4" t="s">
        <v>256</v>
      </c>
      <c r="D254" s="4">
        <v>298</v>
      </c>
      <c r="E254" s="4" t="s">
        <v>307</v>
      </c>
    </row>
    <row r="255" spans="2:5" ht="30.75" thickBot="1">
      <c r="B255" s="3"/>
      <c r="C255" s="4" t="s">
        <v>257</v>
      </c>
      <c r="D255" s="4">
        <v>299</v>
      </c>
      <c r="E255" s="4" t="s">
        <v>307</v>
      </c>
    </row>
    <row r="256" spans="2:5" ht="30.75" thickBot="1">
      <c r="B256" s="3"/>
      <c r="C256" s="4" t="s">
        <v>258</v>
      </c>
      <c r="D256" s="4">
        <v>302</v>
      </c>
      <c r="E256" s="4" t="s">
        <v>307</v>
      </c>
    </row>
    <row r="257" spans="2:5" ht="30.75" thickBot="1">
      <c r="B257" s="3"/>
      <c r="C257" s="4" t="s">
        <v>259</v>
      </c>
      <c r="D257" s="4">
        <v>299</v>
      </c>
      <c r="E257" s="4" t="s">
        <v>307</v>
      </c>
    </row>
    <row r="258" spans="2:5" ht="30.75" thickBot="1">
      <c r="B258" s="3"/>
      <c r="C258" s="4" t="s">
        <v>260</v>
      </c>
      <c r="D258" s="4">
        <v>298</v>
      </c>
      <c r="E258" s="4" t="s">
        <v>307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패턴 분석</vt:lpstr>
      <vt:lpstr>Sheet7</vt:lpstr>
      <vt:lpstr>스태거 분석</vt:lpstr>
      <vt:lpstr>CHopping 데이터 분석</vt:lpstr>
      <vt:lpstr>PRI 범위 분석</vt:lpstr>
      <vt:lpstr>Sheet3</vt:lpstr>
      <vt:lpstr>Sheet4</vt:lpstr>
      <vt:lpstr>지터율</vt:lpstr>
      <vt:lpstr>펄스폭 변화</vt:lpstr>
      <vt:lpstr>DTOA</vt:lpstr>
      <vt:lpstr>패턴(사인)</vt:lpstr>
      <vt:lpstr>패턴(증감)</vt:lpstr>
      <vt:lpstr>스캔 분석</vt:lpstr>
      <vt:lpstr>Sheet6</vt:lpstr>
      <vt:lpstr>Sheet1</vt:lpstr>
      <vt:lpstr>신호세기</vt:lpstr>
      <vt:lpstr>Sheet12</vt:lpstr>
      <vt:lpstr>Sheet8</vt:lpstr>
      <vt:lpstr>Sheet9</vt:lpstr>
      <vt:lpstr>Sheet10</vt:lpstr>
      <vt:lpstr>Sheet11</vt:lpstr>
      <vt:lpstr>스태거 분석(ACF)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조철희</dc:creator>
  <cp:lastModifiedBy>ELS2</cp:lastModifiedBy>
  <cp:lastPrinted>2023-06-27T09:07:49Z</cp:lastPrinted>
  <dcterms:created xsi:type="dcterms:W3CDTF">2023-06-12T01:50:54Z</dcterms:created>
  <dcterms:modified xsi:type="dcterms:W3CDTF">2024-01-18T01:35:17Z</dcterms:modified>
</cp:coreProperties>
</file>