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<sst xmlns="http://schemas.openxmlformats.org/spreadsheetml/2006/main" count="42587" uniqueCount="3547">
  <si>
    <t>IMAGE</t>
  </si>
  <si>
    <t>Username: brownebabe Caption: #teamfatasshole #fatasshole #thicksquad #Iwokeupsothick</t>
  </si>
  <si>
    <t>MULTIPLE_CHOICE</t>
  </si>
  <si>
    <t>How likely does cyberbullying exist in this media session?</t>
  </si>
  <si>
    <t>YES</t>
  </si>
  <si>
    <t>1. Very unlikely</t>
  </si>
  <si>
    <t>2. Unlikely</t>
  </si>
  <si>
    <t>3. Can't tell</t>
  </si>
  <si>
    <t>4. Possible</t>
  </si>
  <si>
    <t>5. Very possible</t>
  </si>
  <si>
    <t>Which of the component make you think this media session is cyberbullying?</t>
  </si>
  <si>
    <t>NO</t>
  </si>
  <si>
    <t>1. Caption and Username</t>
  </si>
  <si>
    <t>2. Image</t>
  </si>
  <si>
    <t>3. Comments</t>
  </si>
  <si>
    <t>Username: mamithegenius Caption: WHEN YOUR SISTER LOVES YOU AND BRINGS YOU LUNCH!!! #GOODEATS #FOODPORN #FOODGASM #FATASSHOLE #SALAD #JERKSHRIMPS #CHICKEN #FOODIE</t>
  </si>
  <si>
    <t xml:space="preserve">Username: boozyapp Text: 😍 </t>
  </si>
  <si>
    <t>Username: brownebabe Caption: #teamcurrychicken #teamfatasshole #fatasshole #brooklynstandup #brooklynbites #flatbushfood #ditmaspark</t>
  </si>
  <si>
    <t>Username: brownebabe Caption: I killed this food from @uncleshackgrill in Brooklyn #brooklynbites #flatbushfood #wings #macandcheese #teamfatasshole #fatasshole #blamebrowne #teambrowne</t>
  </si>
  <si>
    <t xml:space="preserve">Username: rachelnatalie33 Text: Looks like I need to take the train down your way when I'm there so I can participate in some fatassholery too. #StayCalmAndBlameBrowne </t>
  </si>
  <si>
    <t>Username: winey.bitch Caption: How the fuck am I supposed to diet when I have the ability to have a bottle of wine and a pizza every night? Do skinny people not know how cheeseburgers taste? My diet is similar to a child's who was let lose in a Ben &amp; Jerry factory .. And I don't care who knows it. #pizza #fatasshole #ilovefood #lovewine #winehasnocals #icecream #fatass #whatdiet #fitfam #fitnessmotivation #fitmom</t>
  </si>
  <si>
    <t>Username: winey.bitch Caption: Every fucking day is a national "something" day, but this is one I can get on board with. Happy National Peanut Butter Day! Thank you for making my ass fatter and tasting so very delicious. I like everything about you and I can't say that about most things (besides wine). A spoon full of peanut butter makes the xanex go down is what I always say 💁🏼 #nationalpeanutbutterday #peanutbutter #pb #ermahgerd #boxer #boxersofinstagram #dogs #fatasshole #fatty</t>
  </si>
  <si>
    <t xml:space="preserve">Username: jesscinsky Text: @miked8575 @instaham6 </t>
  </si>
  <si>
    <t>Username: winey.bitch Caption: My life is a consistent cycle of shoving food into my fat face and then realizing I care about not being obese, starving myself, and then doing it again. Wine has no calories... Right? 🍷🍷🍷 #obesity #fatasshole #fatty #ilovefood #wineiscaloriefree #itellmyselfthat #winterisleaving #operationskinny #yeahright #fitfam #fitnessmotivation #fitness #friesbeforeguys #pizzabeforeeverything 🍕</t>
  </si>
  <si>
    <t xml:space="preserve">Username: heather_elaiine Text: @lyssaa210 😂😂😂😂 Username: val_castano Text: @d_shmoove Username: uhh.shaina Text: @urbaan_vibess Username: urbaan_vibess Text: Swearrrr @uhh.shaina </t>
  </si>
  <si>
    <t>Username: winey.bitch Caption: Do something to remember today so in 4 years you can say "4 years ago today I drank 2 bottles of wine and ate 7 double cheese burgers in one sitting". It's impressive and people will like you more. #leapday #leapyear #justdoit #fuckit #onlyonceevery4years #february #feb29 #leap #leapyearbaby #fatasshole #drunkbitch</t>
  </si>
  <si>
    <t xml:space="preserve">Username: babygurl.yajahira Text: lmaooo Username: rachelddesousa Text: 😂😂😂 Username: jyquezz Text: hahahahahahhah Username: hayleybair Text: @breeeezyf @mballz12 @dlny_fly </t>
  </si>
  <si>
    <t>Username: winey.bitch Caption: After 3 slices of blackout pizza &amp; 4 tacos last night, 2 bagels, a bacon egg and cheese, pancakes, a grilled cheese, chinese food, froyo, and a bottle of wine.. I think I can finally say I'm almost full #eatingawayahangover #hairofthedog #fatty #ilovefood #fatasshole #sundaysareforeating #katyperry #foodlover #wine</t>
  </si>
  <si>
    <t xml:space="preserve">Username: monicookie Text: @miss.stass Bahahahahaha Username: marlenelaus Text: @dane_beecham Username: jordanianarmy Text: @kristiiiiiiiiiin Username: funny.quotes.of.the.day Text: bravo </t>
  </si>
  <si>
    <t>Username: lumlumling Caption: 瘦的时候是真美，现在和🐷没有分别 #fatasshole #whereismymotivation</t>
  </si>
  <si>
    <t xml:space="preserve">Username: mevaxsh Text: 😍😍@lumlumling@summer000je Username: luckabbb Text: @andyna_lulu💯nice! </t>
  </si>
  <si>
    <t>Username: mamithegenius Caption: READY FOR THIS PECAN WAFFLE #WAFFLEHOUSE #LATENIGHT #FATASSHOLE #DONTJUDGEME</t>
  </si>
  <si>
    <t xml:space="preserve">Username: queenmsann Text: I miss Waffle House Username: abilitymovement Text: It being long hope u are doing well Username: flyboykiveflyboykive Text: Beautiful as always 😘 Username: ztteamo Text: 👍👍 </t>
  </si>
  <si>
    <t xml:space="preserve">Username: gon3_batty Caption: I renamed him. #nekoatsume #tubbs #littlebastard #fatcat #fatasshole </t>
  </si>
  <si>
    <t xml:space="preserve">Username: brownebabe Caption: I think traders joes is out to destroy me. First The Cookie Butter Cheese cake now this. #blamebrowne #teamfatasshole #fatasshole </t>
  </si>
  <si>
    <t xml:space="preserve">Username: sweetdelma_ Text: Don't blame them u just weak #brownebabe </t>
  </si>
  <si>
    <t>Username: fatherfuckr Caption: #dasboot #westcoastwednesdays</t>
  </si>
  <si>
    <t xml:space="preserve">Username: vivo_le Text: TFTI!!! Username: fatherfuckr Text: @deeolivares #fatasshole </t>
  </si>
  <si>
    <t>Username: mamithegenius Caption: #DINNER #HOMESWEETHOME #SLANTEDEYEPLATE #FATASSHOLE #FOODPORN #FOODGASM</t>
  </si>
  <si>
    <t xml:space="preserve">Username: sista_butterscotch Text: Omg yasss @getbusii_mr.jackson we needa get busy like this Username: getbusii_mr.jackson Text: Yee dat we will jus n tyme @flowerchild_70sbae Username: sista_butterscotch Text: Chicken curry rice n peas and cabbage hell yes I'm with the functions lol @getbusii_mr.jackson Username: iamsopalyking Text: 👍 </t>
  </si>
  <si>
    <t>Username: the_notorious_zombie_sam Caption: My ex called me a fat loser so I guess I'm gunna show her again how I can lose weight when I actually have time to myself #fatasshole #mealprep #fatguy</t>
  </si>
  <si>
    <t xml:space="preserve">Username: foggie_rocks Text: Lol u gotta laugh at the fat loser part tho Username: sweetassmagu Text: Damn she stomps on ur ego like Godzilla lmao Username: foggie_rocks Text: ^^^^daaaaamn Username: iron_monster33 Text: Fun dat fat niggas r in! </t>
  </si>
  <si>
    <t>Username: ironwoodwitch Caption: Remy LeChat is my favourite cat and the biggest asshole. He recently peed on my purse and ruined the gorgeous folding fan my partner gave me. He weighs, as of this morning, 16.66 lbs, the weight of the beast. 
#catsofinstagram #fatcatsofinstagram #fatasshole</t>
  </si>
  <si>
    <t>Username: mamithegenius Caption: #STEAKNSHAKE #TACOSALAD #FOODPORN #FATASSHOLE #FOODGASM</t>
  </si>
  <si>
    <t xml:space="preserve">Username: pintalotas Text: Cookies🍪🍪🍪🍪🍪🍪🍪🍪🍪 </t>
  </si>
  <si>
    <t>Username: angelsofbalkan Caption: #balkanangel #croatiangirl #summerincroatia #beautifulgirl #thatasstho #sexyass #fuckass #f4f #follow4more</t>
  </si>
  <si>
    <t>Username: putramahone Caption: Mahone Natural #instalove #instadaily #notgood #mahonenatural #instaloves #love #fuck #bitch #tags4likes #likeforlikes #like4likes #follow4follow #instagram #wow #fun #sixpack #asverzonphotograph #bethechange #fuckass</t>
  </si>
  <si>
    <t>Username: angelsofbalkan Caption: #balkanangel #serbiangirl #serbian_beauties #sexylook #provocative #thatasstho #humpdsy #sexyass #fitgirl #sexygirl #blackthong #fuckass #f4f #follow4more</t>
  </si>
  <si>
    <t xml:space="preserve">Username: walk_softly_with_a_big_stick Text: Ass fuck! </t>
  </si>
  <si>
    <t>Username: c.dallan Caption: recap pt. 1</t>
  </si>
  <si>
    <t xml:space="preserve">Username: ethanwiggins_ Text: #vinefamous Username: c.dallan Text: #phe #tomppa #fuckass @ethanwiggins_ Username: ethanwiggins_ Text: Australia looks really fun 🙃 Username: c.dallan Text: @ethanwiggins_ it's Sweden you tosspot </t>
  </si>
  <si>
    <t>Username: jr.paradise Caption: when ur no longer about that train lyfe cuz you've been sitting here for 5 hours (after the 3.5 hour ride) because someone decided to jump in front of the train and the coroner took 2 hours to come and the body broke the engine so now ur waiting for a new engine that's 4 more hours away 😀😀😀😀 #fuckyou #fuckass #suicideisnottheanswer #stillcantwaittoseemybig #aprilfools #amtrak #imnotbittertho #tampa</t>
  </si>
  <si>
    <t xml:space="preserve">Username: jr.paradise Text: Been here for 30 minutes @xayannabananax Username: xayannabananax Text: Wowwwwww Username: raeofsunshineex3 Text: Omg. Username: jr.paradise Text: @raeofsunshineex3 I have never experienced something so ridiculous in my life </t>
  </si>
  <si>
    <t>Username: lcostabodybuilder Caption: 2016 ON! 
#lcostabodybuilder #ifbbrio 
TMteam @tonymacedonia 
#generationiron #bodybuilder 
#bodybuilder #bodybuildermotivation 
#oldschool #arnoldclassic 
#fitness #gohard
#gohardorgohome #thuglife 
#temporuimotempotodo 
#fuckass #backday 
#precontest</t>
  </si>
  <si>
    <t xml:space="preserve">Username: tanner4fire Text: Nice Photo, next time you need  some gear , Contact us at team@firelinestrong.com and we will see what we can do! </t>
  </si>
  <si>
    <t>Username: beast_817 Caption: #boondocksaints #shepherds #fuckass #daryldixon</t>
  </si>
  <si>
    <t>Username: jenergy01 Caption: It's so true! So forgive yourself and forgive all the twats around you who are having a day in fuckasslandia. Pattern from @crossstitchedsass on Etsy. Thank you!!!</t>
  </si>
  <si>
    <t xml:space="preserve">Username: jenergy01 Text: #bekind #cross #CrossStitch #crossStitching #subversivecrossstitch #rudecrossstitch #fuckass #crossstitchwithattitude Username: finallymadeitx Text: Love...it ! </t>
  </si>
  <si>
    <t>Username: hot_sweeetie Caption: #babita#fuck#tmkoc#randi#raand#desi#choot#bhosdi#maachudu#fuckass#gaand</t>
  </si>
  <si>
    <t>Username: tomasleanh Caption: Co to je ? #wtf#creepy#fuckass</t>
  </si>
  <si>
    <t xml:space="preserve">Username: jasminka.sirotkova Text: Jsi peknej💗 Username: tomasleanh Text: @jasminka.sirotkova ja vim připominat nemusis 💞 </t>
  </si>
  <si>
    <t>Username: slip_wreck Caption: #spingebill #dank #meme #dankmeme #dankmemes #troll #trololol #topkek #kek #neverforgetti #Food #shit #memes #halp #ohno #noice #somemilk #jellybeans #upmyass #jellybeansupmyass #pussy #pussyslayer #savage #real #fuckass</t>
  </si>
  <si>
    <t>Username: angelsofbalkan Caption: #balkanangel #serbiangirl #serbian_beauties #thatasstho #sexyass #damnthatass #fuckass #provocative #puresex #f4f #follow4more</t>
  </si>
  <si>
    <t xml:space="preserve">Username: colonialexcess Text: Nice Username: walk_softly_with_a_big_stick Text: Can I stick it!! </t>
  </si>
  <si>
    <t>Username: slip_wreck Caption: @dank_hill.420 this movie looks great.
.
.
.
.
#spingebill #dank #meme #dankmeme #dankmemes #troll #trololol #topkek #kek #neverforgetti #Food #shit #memes #halp #ohno #noice #somemilk #jellybeans #upmyass #jellybeansupmyass #pussy #pussyslayer #savage #real #fuckass #moviepreviews #movie</t>
  </si>
  <si>
    <t>Username: jakes_just_drunk Caption: #wcw #hahamissyou #fuckass</t>
  </si>
  <si>
    <t xml:space="preserve">Username: niicolepalmerr Text: I. Miss. Youuuuuuuuuuuuuu 👅 </t>
  </si>
  <si>
    <t>Username: slip_wreck Caption: Credit: @mr.night_owl
.
.
.
.
#spingebill #dank #meme #dankmeme #dankmemes #troll #trololol #topkek #kek #neverforgetti #Food #shit #memes #halp #ohno #noice #somemilk #jellybeans #upmyass #jellybeansupmyass #pussy #pussyslayer #savage #real #fuckass</t>
  </si>
  <si>
    <t>Username: angelsofbalkan Caption: #balkanangel #croatiangirl #niceass #sexyass #thatasstho #damnthatass #fuckass #fitass #guza #sexyguza #f4f #follow4more</t>
  </si>
  <si>
    <t xml:space="preserve">Username: walk_softly_with_a_big_stick Text: I want in! </t>
  </si>
  <si>
    <t>Username: angelsofbalkan Caption: #balkanangel #croatiangirl #sexyass #niceass #thatasstho #thatbody #damnthatass #fuckass #fitass #f4f #follow4more</t>
  </si>
  <si>
    <t>Username: __t.chris__ Caption: Baby, this is not wonderland !!! .
#fucker #shit #shithappens #followmeback #followher #follow #follow4like #follow4follow #followforfollow #f4follow #f4f #likeme #love #likers #likeforlike #likeforlike #like4like #likeback #likes4likes #l4l #l4like #spamforspam #goodmorning #goodmorningpost #instafollow #instamood #instalike</t>
  </si>
  <si>
    <t>Username: mehrdad_jafari69 Caption: 👑😬👑
.
.
.
#try#me#fucker</t>
  </si>
  <si>
    <t>Username: carrollbakersdaybed Caption: Fuck you Monday.
#idontwanttomonday #fuckyou #fuckme #fuckhim #fuckher #fuckoff #fuckthis #fuckthat #fuckit #fuckyeah #fuckno #fuck #fucker #fuckery #textfreak #type #typography #heart #pink #turquoise</t>
  </si>
  <si>
    <t>Username: keislin_galetto Caption: Fucking bitch ahreee
#AlPedo #Cool #Kawaii #TDFW #Cute #Amazing #Jaja #Fucker #Niseqdigo #ComoCuandoEstoyAlpedo #Boring #Eyes #Good #Beauty #Like #Likes #Face #Kawaii #Troll</t>
  </si>
  <si>
    <t>Username: breathtaking.goodbyes Caption: ~ #depressed #sad #crying #cantbreathe #hate #quotes #tbh #truth #itsokay #omg #oopshi #list #love #lyrics #lighter #anxiety #adorable #antisocial #scars #smoking #suicide #selfharm #death #dying #fucker #fuckyou #help #hashtags #helpme ~</t>
  </si>
  <si>
    <t>Username: oussemaouechteti Caption: Yeaaah !! #we #take #it #mother #fucker</t>
  </si>
  <si>
    <t>Username: jonyzuccari Caption: #mother #fucker</t>
  </si>
  <si>
    <t>Username: enkland.qose Caption: THIS GUY MY UNCLE THE BROTHER OF MY FATHER HIER UNCLE NAME AGIM QOSE THIS PHOTO WAS 50 YEARS AGO WHEN HE WAS IN SCHOOL CITY FIER. :)NOW HE IS 68 YEARS OLD ISRAEL.... ;)</t>
  </si>
  <si>
    <t xml:space="preserve">Username: enkland.qose Text: KOLONJARET JU MESUAN TE FLISNI SHQIP DONI TJA FUSNI KOLONJARIT JU..BASHKE ME GRUPIN TUAJ MANGAVATU QE KAM 7:30 ME #dridhetkembamajt. :):) Username: enkland.qose Text: HAHAHA KASTILE I MERR KY KIPJA IM KTU SALLAM FILETO PULE NGA DRENOVA ELI MARINA FARA HAHAHA Username: enkland.qose Text: I PERDORIN TE GJITHA MENYRAT ATA muchachot te na fusin kancer nga cigarja lmaol NUK ME VRET MUA AS CIA AS FBI. ty do te vrasin edhe CIA EDHE FBI TE BARDH ZEZAK. :) Username: enkland.qose Text: 100 VJEC DO BEHEM.devil.:) </t>
  </si>
  <si>
    <t>Username: nathaliemeersman Caption: But here i am with my son so fuck you, but  I aint too proud to tell ya that I cry sometimes about it . #life #mylife #situations #strongmother #son #dreamteam #mybaby #absentfather #fucker #wedontneedyou #whoareyou #sad #hate #love #lostones #jcole #realtalk #feelings</t>
  </si>
  <si>
    <t xml:space="preserve">Username: stevegunna_ Text: @nathaliemeersman  fav j Cole ! Such a classic! Real song a lot can relate to🙏🙏 </t>
  </si>
  <si>
    <t>Username: bigpanda0914 Caption: You know who this guy is??? #fucker 
ㅋㅋㅋㅋㅋㅋ #빵터짐 차 세우고 #도찰 
#niggaplease#his#ootd#개간지#직역으로하면뭐지#개날나리#개나리#꽃피는봄에는뿨커#봄#강남구청#wtf</t>
  </si>
  <si>
    <t xml:space="preserve">Username: biggorilla0210 Text: What a FUCKER Username: loveme_mini Text: 저 옷 탐나는거지? ㅋㅋ Username: suh_kwangwon Text: 왜 욕먹고 다녀 </t>
  </si>
  <si>
    <t>Username: clarencekill Caption: Over the Counter Meds</t>
  </si>
  <si>
    <t xml:space="preserve">Username: clarencekill Text: #Makers #Mark #Whisky #mother #fucker #fuckit #90proof #American #booze #staytrippy #shots #beer isn't strong enough @Otaconone @claudelevenger I took a little break #stonerscommunity #stoner #stonerseverwhere often #drink #liquor to get #faded #blitzed #wasted #delinquent Username: clarencekill Text: Have a #Coke #bong and a #smile </t>
  </si>
  <si>
    <t>Username: lilithfuckers Caption: This fucker jumping the gate after the show 😂 #fucker #destroyer #rippedjeans #ballsinpain @bobbypin94</t>
  </si>
  <si>
    <t xml:space="preserve">Username: wondirboi Text: Tfti </t>
  </si>
  <si>
    <t>Username: jsh_inked Caption: That will be  #monday #morning then, get up &amp; #smash that #fucker in the #face !! 😆😆 #goodmorning #selfie #inked #inked #inkedup #tattooed #tattoos #beard #bearded #beardsandtattoos #timeforwork #work #worklife #life #lifeisgood #mylife</t>
  </si>
  <si>
    <t>Username: graham_john_ Caption: #fucker</t>
  </si>
  <si>
    <t xml:space="preserve">Username: stella.florence Text: John stop pissing kids off Username: graham_john_ Text: I didn't do anything lol that's how kids are in the hood </t>
  </si>
  <si>
    <t>Username: dont_try_fuck Caption: Terroreando like a boss ✊🏽 #mexicolindoybandido #supermotard #biker #street #motorcycle #carabela #damn #love  #fuck #drinking #fucker #beard #swag #tbt #run #iphoneonly #swagger #dayoff #l4l #igers #spring #thuglife #dope #april #cool #sogood #night #cdmx #mexico</t>
  </si>
  <si>
    <t xml:space="preserve">Username: halloftapes Text: awesome </t>
  </si>
  <si>
    <t>Username: dont_try_fuck Caption: Que en la peda y la loquera se conoce a los amigos y en la peda y la loquera fue donde nos conocimos ... #smoker #weed #lamota #damn #fuck #badass #sunset #drinking #fucker #party #beard #swag #tbt #yolo #iphoneonly #swagger #dayoff #l4l #igers #spring #thuglife #dope #april #cool #sogood #goodnights #forest #landscape #mexico</t>
  </si>
  <si>
    <t>Username: michal_spelina Caption: First message of this night: "Fancy to go for beer" :)) thats what I needed. Just have a litle blackout and unicorn in my car :D
#jamesonwhiskey #allnight #fuckit #backinmylife</t>
  </si>
  <si>
    <t>Username: the_scuffed_sixpence Caption: More of the same... #process #wip #artistsharing #art</t>
  </si>
  <si>
    <t xml:space="preserve">Username: maungoose Text: So wibbly!! Username: the_scuffed_sixpence Text: Forgot to turn the sound off... Fuck it #fuckit </t>
  </si>
  <si>
    <t>Username: ingridbrooksisapenguin Caption: #tumblr #teen #love #hope #life #reality #music #feeling #fuckit #dream #song</t>
  </si>
  <si>
    <t>Username: _all.things.comedy_ Caption: #Follow. @_all.things.comedy_  #repost  #follow4follow  #colorado
 #tagyourfriends  #sundaynight
#comedy  #like4like #mealprep
 #memes #followme  #birthdaygirl
 #ratchetpeoplemeet  #babyshower
 #orlandocity
#helloapril #followbackteam
 #vine #fishing #openingday
 #goodmorning  #thewalkingdead
#fishing
#funnyshit  #iheartradio
 #mumfordandsons
#fuckit #sports  #wrestlemania
#repostwhiz</t>
  </si>
  <si>
    <t>Username: aleciabethm Caption: Let's all just take a moment to watch all those incredible drawings by @dorian111 
You are an amazing drawer👌
#aleciamoore #bethwsh @bethwsh #pinkies #pink #pinkfan #pinkfamily #pinkgroup #amoore #aleciabethmoore #aleciamoore #bethwsh @bethwsh #pinkies #ttalt #areweallweare #timebomb #itsonlylovegiveitaway #pinkies #ttalt #areweallweare #fuckit #aleciamoore #love #pinkies #underdog #iwilllovepink4ever #draw</t>
  </si>
  <si>
    <t xml:space="preserve">Username: dorian111 Text: Thank you so much! ❤️💪🏻 </t>
  </si>
  <si>
    <t xml:space="preserve">Username: esmeralda_boss480 Text: 😂😂😂😂💯💀 </t>
  </si>
  <si>
    <t>Username: _all.things.comedy_ Caption: 😆#Follow. @_all.things.comedy_  #repost  #follow4follow  #colorado
 #tagyourfriends  #sundaynight
#comedy  #like4like #mealprep
 #memes #followme  #birthdaygirl
 #ratchetpeoplemeet  #babyshower
 #orlandocity
#helloapril #followbackteam
 #vine #fishing #openingday
 #goodmorning  #thewalkingdead
#fishing
#funnyshit  #iheartradio
 #mumfordandsons
#fuckit #sports  #wrestlemania
#repostwhiz</t>
  </si>
  <si>
    <t xml:space="preserve">Username: nareshc17 Text: @vanita_h wooo </t>
  </si>
  <si>
    <t>Username: nat_ce_ Caption: Alien is back :D 
#freaky #freaks #snapchat #reds #sheisback #alien #friends #saturday #bestfriend #aliens #family #bosniagirl #polishgirl #letsgo #partytime #partyhard #huehue #fcbarcelona #fcbarcelonaforever #funny #fuckit #hi #itsmonday #school #whatsup</t>
  </si>
  <si>
    <t>Username: miss_kivineva Caption: 8 shows this month. Fuck it I guess I will do what I want by myself. #fuckit #tourseason #soldmysoul #whoneedsyouanyways</t>
  </si>
  <si>
    <t>Username: santimigal Caption: Drinking on a Monday 😬 fuck you Monday! Having a shit Monday drink vodka 😛😌 #vodka #drunkmonday #mondaydrinks #love #alcohol #yes #instaboy #beautiful #guy #turnup #dontcare #fuckit #spirit #taste #spring #coke #cococola #spain #hatemondays #fuckmondays</t>
  </si>
  <si>
    <t>Username: giuseppe_montana_ Caption: Other night featuring @couple_bun and @casper.2812 Australia hat #weedlife #party #car #fuckit</t>
  </si>
  <si>
    <t>Username: inkspill94 Caption: Trying to make the best of whatever fuck all hairdo that stylist experimented on me, like his personal guinea-pig.
On a side note, I kinda look like the #skrat lead vocalist. Which is kinda nice.😂😂
PS: I swear I'm not a dude. For real.
#makehay even when the sun don't shine.
#badhairdays #fuckit #yougottadowhatyougottado #overusinghashtags #becauseican #yolo #rambling #hahahaha #okbye</t>
  </si>
  <si>
    <t>Username: drifting.in.space Caption: .
.
.
.
.
.
.
.
.
.
{#depression} {#suicide} {#suicidal} {#death} {#drifting} {#sufferinginsilence} {#betteroffdead} {#iwishiwasgone} {#selfharm} {#ihatemyself} {#cutting} {#alreadygone} {#killmenow} {#imdone} {#anxiety} {#fuckit} {#ihatelife} {#ihatemyself}</t>
  </si>
  <si>
    <t>Username: rihzus Caption: #giveusasmile #fuckoff #weird #sexist #drunkthoughts #instagram #snapvideo #snapchat #wrestlemania</t>
  </si>
  <si>
    <t>Username: sofi_miniyo Caption: Testing 1...2...1...2.... 👌👌💕</t>
  </si>
  <si>
    <t xml:space="preserve">Username: sofi_miniyo Text: #drawing #art #test #hand #calligraphy #flower #tiger #hb #sketching #sketchbook #freetime #hobby #nevergiveup #badass #fuckoff #swag </t>
  </si>
  <si>
    <t>Username: nutrisporty Caption: Bom dia pessoal 🙏 
Exagerou no final de semana? Que tal iniciar a semana com uma limpeza de dentro, pra fora ? 
O X-DRY da @nutrata é um suco detox em pó, super pratico. Composto por folhas verde-escuras, frutas, colágeno, fibras, vitaminas e minerais antioxidantes que combinados na formulação exclusiva do X-DRY, ajudam a eliminar toxinas do corpo, aumentam a imunidade, retardam o envelhecimento, facilitam o trânsito intestinal, diminuem a retenção de líquidos e ativam a circulação, além de fornecer nutrientes importantes que melhoram a disposição física e mental.
Resumindo: Oque o X-Dry realmente faz? 👇
- 
Ajuda a eliminar impurezas do organismo - 
Auxilia na diminuição da retenção de líquidos - 
Promove melhora nas defesas do organismo - 
Auxilia a circulação -
Estimula o metabolismo -
Auxilia a redução do apetite - 
Possui ação de prevenção do envelhecimento precoce - 
Auxilia o bom funcionamento dos rins
-
Eu já fiz o meu DETOX matinal e vocês? 
Nutrição esportiva começa com N, de NutriSporty, a sua loja especializada em saúde e bem estar ✌
-
#NutriSporty #NutriçãoEsportiva #aesthetics #shredded #train #diet #fuckoff #hardcorephysiques #Body #nerd  #iphone #goodafternoon #fitfam #fit  #instafitness #gym #workout #fitness #motivation #followme #freak #bodybuilding #fitness #fit #fitfam #instafit #gym #followme #brazilian #academia</t>
  </si>
  <si>
    <t>Username: megane.lehoux Caption: #fuckoff #fuckeverything #onoublie #tout #avec #vous #thanks #to #be #there #you #sweet #people #loveyou #vacation #soon 🤗🌞❤️🍹</t>
  </si>
  <si>
    <t>Username: joshkilllollller Caption: These poor son of a bitch#anger #angry #boring #cheat #fraud #shutup #poor #sonofabitch #bitch #fuck #hostage #instamood #useless #junk #shut #fuckoff #asshole #ass #shit #bullshit #indignant #raging #getaway #protest</t>
  </si>
  <si>
    <t>Username: mikesaper Caption: M26Mike!
#m26 #instagram  #art #me #color #strangeday #green #fuckoff #and #peace</t>
  </si>
  <si>
    <t>Username: mashed_skateboards Caption: #mashed #peace #fuckoff #diy #punk #falseflag</t>
  </si>
  <si>
    <t>Username: audreyf10 Caption: ಠ_ಠ 
#mood #fuckthisshit #monday #fuckoff</t>
  </si>
  <si>
    <t>Username: _.narbxn_._madchxn._ Caption: So true ... #svv#ritzen#hate#selbstverletzen#selbsthass#klingenliebe#klinge#selfharm#fuck#why#cutting#cut#cutter#ihatemyself#fuckoff</t>
  </si>
  <si>
    <t>Username: official.lifewithlorena Caption: 😚💋❤️ #kissah #extensions #happy #snapchat #sunnydaay #fuckoff</t>
  </si>
  <si>
    <t>Username: nina_jill Caption: Iwie seh ich aus wie L von Death Note xdd
#fuckoff
#DeathNote
#lol
#alieneyes
#crazy
#otakulifestyle</t>
  </si>
  <si>
    <t xml:space="preserve">Username: wertloses Text: Ich kenn den L nicht, aber das L erinnert mich an Leon &amp; Leon erinnert mich an Sex. Sex erinnert mich an Nico &amp; Naru und Nico &amp; Naru erinnern mich an Liebe. Liebe erinnert mich an Eis. Eis erinnert mich an Hunger. ...Jill, ich hab Hunger.😐 Username: nina_jill Text: Wtf xd *Eis mit Keksen geben* xd @wertloses Username: wertloses Text: HAHAHAHA, Thanks 😌❤️ </t>
  </si>
  <si>
    <t>Username: danyuull Caption: About how you're feeling on this Monday. #fuckoff</t>
  </si>
  <si>
    <t>Username: ceriiiiiiiiiiiiise Caption: #duckface #Bitches #fuckoff #Tired  #Sister #Family #Love 💖👑🤘🏻</t>
  </si>
  <si>
    <t>Username: katelynn_the_hippie Caption: #Fuckoff #badvibes</t>
  </si>
  <si>
    <t>Username: maksf97 Caption: ✖ mich zu ignorieren lässt mich nicht vermissen sondern vergessen! 👌 ✖ 
#differentdaysameshit #fuckoff #lovehate #bra</t>
  </si>
  <si>
    <t>Username: http.bandxz Caption: #theweeknd 
#wizkhalifa 
#vosswater 
#adidas
#brysontiller 
#fucked 
#fuckin 
#fuckoff
#youngthug</t>
  </si>
  <si>
    <t>Username: theinsignificantfew Caption: "A man on the edge"
This sKiLL mix tape cover depicts the view from a rooftop in a dark and grim city.
The online version of "The Skill" will be the deluxe entry and it will adorn this artwork. 
It will also feature 2 bonus tracks. 
#TISF raps like a a blunt that laced or that feeling when you're falling. Fuck that basic hiphop. Lets go jump off a cliff.Test your limits.
#follow and/or #fuckoff #TISF #dj #Sincity #realhiphop #90shiphop #NoLimit
#TheSkillmixtape #trippy #HighTimes #supreme #rapper #bar4bar #eargasm
#hiphopheads #Racapella #flowislegit #Boombap #newmixtape  #mixtapekings #instrumental #2016Hiphop 
#brain #musicmatters #black &amp; #white #breakfastclub</t>
  </si>
  <si>
    <t>Username: jessicawiddershoven Caption: #true #truth #fuckyou #fuckoff #gofuckyourself #bye #bitch</t>
  </si>
  <si>
    <t>Username: uchiwa_.__ Caption: Basta pink kung pink! #fixedgear #fixiegram #fixieporn #trackbike #singlespeed #bikeporn #rideordie #ridebiblical #brklss #broz #loveordie #love #fuckoff</t>
  </si>
  <si>
    <t>Username: mamzelleburn Caption: #thatit #fuckoff</t>
  </si>
  <si>
    <t>Username: sofiamcsantoro Caption: :)
#vaffanculo #hate #hateyouall #hateyousomuch #hateverything #hateeveryone #hateall #fucku #fuckall #fuckeverything</t>
  </si>
  <si>
    <t>Username: thanks.4.dank.memes Caption: All she needed was a... Follow my backup @thanks.4.dank.memes.v2
- - -
#killme #dead #dankmeme #dank #dankmemes #dancemoms #dance #911 #bushdid911 #anime #weeaboo #hentai #hentaigirl #myasshurts #myass #bigassbooty #bigasstitties #bigass #fun #fucku #funny #funnyaf #funnymeme #funnymemes #racism #racist #offensive #thanks4dankmemes #oceanman</t>
  </si>
  <si>
    <t xml:space="preserve">Username: brittanylbadger Text: @caitmcclain14 Username: _bryanortiz Text: @wakabakaflame Username: heather_0025 Text: @thereal.je20 Username: kieran.ruth Text: @cbneil_13 part 2 </t>
  </si>
  <si>
    <t>Username: moniamonika26 Caption: #fucku #fuckyou #yolo</t>
  </si>
  <si>
    <t>Username: annabellexli Caption: 'n scheiß! 👌
#fucku #music #haha #smoke #drink #yop #likelike #tagsforlikes #likeforlike</t>
  </si>
  <si>
    <t xml:space="preserve">Username: chiara__reinhart Text: Schönheit❤ Username: _mnlrv_ Text: Schöne 💘 Username: annabellexli Text: Dankesehr❤ @chiara__reinhart @_mnlrv_ </t>
  </si>
  <si>
    <t>Username: gabrielx21 Caption: Mood 😒 #mondayagain #mondaymood #gayprofile #gaymood #gayjoke #gaythings #thedollevolves #barbie #barbiebitch #monday #segundafeira #segundavoltetrescasas #gayguys #onlygays #fucku</t>
  </si>
  <si>
    <t>Username: latififitness Caption: “For me, life is continuously being hungry. The meaning of life is not simply to exist, to survive, but to move ahead, to go up, to achieve, to conquer.” - Arnold Schwarzenegger 
#15yearsold #fucku #road2olmypia #try2stopme</t>
  </si>
  <si>
    <t xml:space="preserve">Username: h4m24_a Text: Bro is that castle hill ? </t>
  </si>
  <si>
    <t>Username: cooter4420 Caption: #fucku</t>
  </si>
  <si>
    <t>Username: solchasoria Caption: Toma IV #blackandwhite #bnw #fucku #vscocam #vsco</t>
  </si>
  <si>
    <t>Username: elisamasia Caption: #blood #blooddonation #avis #yay #fucku #bloodstain #darkhair #actually #itsfunny #fullblood #stripes #highankle #bnw_life #bnw_captures #bnw #bnw_globe #bnw_society #bnw_demand #bnw_me #vsco #vscocam #vscoph #vscogood #instapic #wow #blackandwhite #bnw_world #blackandwhitephotography</t>
  </si>
  <si>
    <t>Username: 50_shades_of_kovvy Caption: #Iamnotamorningperson #fucku #longstretch</t>
  </si>
  <si>
    <t>Username: tomaszwiz Caption: Vedo politici giocare a monopoli ma chi finanzia tutto siamo sempre noi. #GM #BG #FuckU #Joint #Spliff #Bomboclat #Babaman #Babilonia #Nicejob #PK</t>
  </si>
  <si>
    <t>Username: selectamal Caption: 3 years ago TDP Crew played at The Jessie party! Probably The last time ever 😂💖😂💖😂 #raveordie #puke #sex #gangbang #queer #fucku</t>
  </si>
  <si>
    <t xml:space="preserve">Username: sabby_online Text: Hahaha der blacklistede vi lige os selv :-3 </t>
  </si>
  <si>
    <t>Username: testa.salvo Caption: Il mondo è pieno di persone squisite CIT.Hannibal lecter
#life#horror#fuckem#fucku#thesilenceofthelambs#blood#meat#film#think#nohappy#hatemenow#white#black#followme#follow4foll#like4likeback</t>
  </si>
  <si>
    <t>Username: donive69 Caption: #amici #night #milano #ignoranzainabbondanza 🍾🔫🖕#fucku #sessoporno #quattrodellavemaria #scoppiati #figachebello #shit 🙃#alcool #selfie #allin #clubhause #everybody</t>
  </si>
  <si>
    <t>Username: bands_4_us Caption: ||I'm so in love with him||
.
#inlove #him #cute #sorry #tired #like #tbh #young #dumb #follow #followme #lighting #red #fucku #princess #queen #end #neverland #peterpan #fly #emojis #marryyou #think #sorry #screwup #snapchat</t>
  </si>
  <si>
    <t>Username: ms_too_pretty_1 Caption: Yeah foh #fuckem #fucku</t>
  </si>
  <si>
    <t>Username: maxxamoose Caption: Fam ;)
#myqueen #2ndhome
#fucku #mine</t>
  </si>
  <si>
    <t>Username: freaks01 Caption: #lifestyle #beautiful #new #amv #fuckU #fitness #fitnesslife #fit #fitnessmotivation #song #music #love #family #freaks #frat #lovers #gym #red</t>
  </si>
  <si>
    <t>Username: francois.jpg Caption: Had the most insane experience last night watching one of my all time favourites, BadBadNotGood. The experience was so real and the energy was beautiful.
So obviously I had to grab a photo with two of the homies from the group, Alex and Chester.
Also featuring the fuccbois, Zain and Clark.
#Badbadnotgood #goodluckbar #fucku</t>
  </si>
  <si>
    <t>Username: lula_u05 Caption: #FuckYou #Night #SgodelEstero #Argentina #Party #Time #Friends #Fun</t>
  </si>
  <si>
    <t>Username: berat69atta Caption: #71634  #benz #Stuttgart #iloveturks #sunny #sunnyday #sky #summer #goodday #goodlife #ludwigsburg #GLE500 #fuckyou</t>
  </si>
  <si>
    <t>Username: pa_payaa Caption: Schlauer als gestern, ohne scheiß. Das beste von damals, nur ein bisschen gereift 💪🏻😎 #derw #judas #fuckyou #wayofthewarrior #fickdiefotze</t>
  </si>
  <si>
    <t>Username: __23dagod Caption: #goodmorning #happy #monday #fuckyou #start of the #work #week #lol</t>
  </si>
  <si>
    <t>Username: docta805 Caption: Fuck you Monday! I hate you! ALOT! #smh #realtalk #EBT #monday #mondayblues #fuckyou #k #bye 😂✌🏼️</t>
  </si>
  <si>
    <t>Username: thxtsassybxtch Caption: So I plucked up the courage to ask my sister to make a doctors appointment.
I've been asking my mother for the past 3 years but uh, she didn't take it so well.
So hopefully I can get help😌
#Tumblr #Bands #Bandsexual #Pansexual #hipster #Depressed #Anxiety #Schizoidpersonalitydisorder #Fulltimebitch #Goth #pastelgoth #Grunge #Scene #Emo #emogirl #scenegirl #gamergirl #vaper #skatergirl #superwholock #Depression #snapchat #kik #Fucklife #Music #Psycho #unicorn #Fuckyou #alternative #Stretchers</t>
  </si>
  <si>
    <t>Username: fdiving Caption: 💀 #skull #filter #job #me #top #iphone #iphone6s #sp #diver #diving #fuckyou #goodvibes #bad #boys #brasil #brazil #beatiful #my</t>
  </si>
  <si>
    <t xml:space="preserve">Username: jennaapatel Text: RecentforRecent? 🌺 Username: jennaapatel Text: What's the matter? </t>
  </si>
  <si>
    <t>Username: ghoul_ch Caption: Back👏🏻 Good night🌛🌌 #kurtcobain #davegrohl #kristnovoselic #courtneylove #francesbeancobain #grunge #alternativerock #vintage #ニルヴァーナ #カートコヴァーン #fuckyou #にわかファンにわたって欲しくないです</t>
  </si>
  <si>
    <t>Username: names44 Caption: #fuckyouarmeniaflag #fuckyou #fuckyouarmenia</t>
  </si>
  <si>
    <t>Username: amylynnchurch Caption: Monday's... #mondays #fuckyou #sesamestreet #learn #funny #ha #true #caseofthemondays #goaway</t>
  </si>
  <si>
    <t>Username: dreadcompany Caption: Sending out all orders from the weekend today! 
Dreadcompany.co 
#dreadco #clothingline #clothingcompany #clothingdesign #hippiegoth #wearblack #smallbusiness #black #streetwear #streetwearbrand #streetstyle #tee #tshirt #beanie #fuckyou #dread #company #seeninthedeen #darkartists #music #hardcore</t>
  </si>
  <si>
    <t>Username: giokclas Caption: driving?
#giokclas#gks#music#rap#hiphop#spainrap#swag#musicrap#spainrap#nigga#rapsmadrid#raplyric#realrap#fuckyou#real#losangeles#miami#raps#oldschool#rapmadrid#remenber#youtube#legendary#listenthis#goodflow#livemixtapes#new#followme#wakeupnow#storytelling#drivemusic</t>
  </si>
  <si>
    <t>Username: armani3d Caption: #ShutUp #IAmWhoIAm  #FuckYou  #DontJudge  #SmokeAndBeHappy #ZipIt</t>
  </si>
  <si>
    <t>Username: moeharrybear Caption: #Fuckyou #michigan !!!! #cold #spring my ass.</t>
  </si>
  <si>
    <t>Username: addinn666 Caption: 🙅😫 #LoL #fuckyou</t>
  </si>
  <si>
    <t>Username: _mize_diamond_ Caption: Rede nicht mit mir wenn du Lügst.🔥 #Me #selfie #effekt #bla #mystyle #crazy #blackhair #followme #know #batman #black #rock #instalike #instagram #fuckyou #likeamodel #l4l #fashionblogger #fashion #mirror #squaredroid #instalove #instagood #instagirl</t>
  </si>
  <si>
    <t>Username: larryslaaays Caption: It's fucking happening again, every time I'm on this account omg FUCK OFF 😑🖕🏻😂
•
•
•
•
#pleasefuckoff #fuckyou #notyourfriend #leavemealone #forgodsake #wtf #babyblue #pastelpink #louistomlinson #harrystyles #larrystylinson #larryisreal #niallhoran #liampayne #onedirection #zaynmalik #zquad #thewalkingdead #twd #glennrhee #maggiegreene #daryldixon #rickgrimes #carlgrimes #tonight #fox</t>
  </si>
  <si>
    <t>Username: alien_135 Caption: #suicide #die #dead #suicidial #depressed #depresyon #cry #sad #bad #nothappy #killyou #kill #killyouself</t>
  </si>
  <si>
    <t>Username: annedlssnts.javier Caption: #killer
#KillYou
#JustKidding</t>
  </si>
  <si>
    <t>Username: freakonaleash1109 Caption: #korn #followtheleader #takealookinthemirror #freakonaleash #fallingawayfromme #blind #killyou</t>
  </si>
  <si>
    <t>Username: annnabeaaaar Caption: One picture a thousand words, society today changes you makes you a million different types of personality's and the one you need to be is hidden deep inside of all of us, don't let people change your prospect of yourself when you know who you are. #trueyou #yourself #society #will #killyou</t>
  </si>
  <si>
    <t>Username: licked.with.grunge Caption: 🚬💉💊🔪</t>
  </si>
  <si>
    <t xml:space="preserve">Username: licked.with.grunge Text: #grunge #alternative #bnw #blackandwhite #random #weird #grungegirl #grungegal #love #hate #depression #punk #cigarettes #cigarette #smoke #smoking #fuckyou #photo #smokingkillsyou #kill #kills #killsyou #killyou #wearethekids #danger #warn #drugs #alcohol #rebels #warned </t>
  </si>
  <si>
    <t>Username: mehtapsen_ Caption: Monday mode😛
Good morning🌞
#monday #killyou #icecream #demirco #baltakesmez #hate #boy</t>
  </si>
  <si>
    <t xml:space="preserve">Username: nikograd Text: Demir 😂😂😂 ben gibi igrenc bakiyo😂😂❤️ Username: brldnzdmr Text: Kralım benim 👑 Username: ozgegymcoach Text: 😂😂😂😂😂 Username: mehtapsen_ Text: Hahahahah niko ya😂😂💜 @nikograd </t>
  </si>
  <si>
    <t>Username: ang_re Caption: Hej hej hello😃 #smile #happygirl #glasses #blondedoitbetter #work #monday #killyou #red #lips 💋 #blueeyes #vscocam #instagramer #goodtime #haveaniceday #badgirl #l4l</t>
  </si>
  <si>
    <t xml:space="preserve">Username: va_nessaaaa_ Text: 10/10 likes? Username: soniaaa.27 Text: Follback please.thank's :) </t>
  </si>
  <si>
    <t>Username: doniyor6494 Caption: #kill #killyou #instamood #killed #died #followme</t>
  </si>
  <si>
    <t>Username: dannyyburger Caption: So much fucking anger. #verypissedoff #fuck #fuckyou #fuckyourfeelings #ihateyouiloveyou #life #lifesuks #stoners #always #killyou #killmyself #ugh #music #blacklipstick #pale #blueeyes</t>
  </si>
  <si>
    <t xml:space="preserve">Username: americanspiritsunfiltered Text: E Username: americanspiritsunfiltered Text: M Username: americanspiritsunfiltered Text: O Username: dannyyburger Text: Yes @americanspiritsunfiltered </t>
  </si>
  <si>
    <t>Username: knuck_le_head Caption: If you #camp behind #shit I'm gonna #killyou #callofduty #bo3 #gameplay #hacker #aimbot #nocamping #haymaker</t>
  </si>
  <si>
    <t>Username: ktntysn Caption: #happybirthdaydorisday #dorisday #bekindtoanimals #animalgram #killyou #funnytshirt #serious #imeanit</t>
  </si>
  <si>
    <t>Username: themoviequotes.318 Caption: #hungergames #catchingfire #mockingjay #finnickodair #cinna #killyou #kissyou #beyou #katnisseverdeen</t>
  </si>
  <si>
    <t>Username: usovich_natalya Caption: #toomuchlove #killyou #queen</t>
  </si>
  <si>
    <t>Username: brit_tha_shit Caption: Lmao #WEAK #SHITGOTREAL#ITBELIKETHAT #CRAZY #CUTE #KILLYOU #NOBIGGIE</t>
  </si>
  <si>
    <t xml:space="preserve">Username: m0e510 Text: Right lol </t>
  </si>
  <si>
    <t>Username: brennoreal92 Caption: Quando scappo via finisco sempre sotto questo cielo... Roma mia... ❤ 
#rome #italy #sunday #perdimenticare #killyou #instaBrenno</t>
  </si>
  <si>
    <t xml:space="preserve">Username: vale_vale_84 Text: 😍😍😍😍😍😍😍😍😍 </t>
  </si>
  <si>
    <t>Username: shouter316 Caption: Just love!💘
#loveyou#smile#sun#foreveryoung##polishboy#polishgirl#420#kissyou#missyou#killyou#heheszky#tauronarena#wrestlemania#wrestlamaniatoday#letsgoshane#cocacola#wakeup#crew#dope#lightersup
💚🌍💑💏</t>
  </si>
  <si>
    <t xml:space="preserve">Username: clavdix12 Text: @shouter316 wlasnie Filip ! Trzeba ją nakarmic czekoladą:D Username: madzialll123 Text: Czekolada miłości, a nie miłości czekoladą! Zmieniasz znaczenie zdania, humanie #mikinajlepszyhuman😂 i nie,mnie też nie 😘 Username: shouter316 Text: @madzialll123 taak znowu ja najgorszy💔 Username: madzialll123 Text: Ktoś musi 😘 </t>
  </si>
  <si>
    <t>Username: sad_and_depressive Caption: #depressive #depression #depressed #alone #hurt #pain #die #killyou #darkness #suicide #suicidal #fear #notscared #notscaredanymore #fuckyou #blackismyfavoritecolor #broken #dontgiveafuck #blacknwhite #dontfuckwithme #secretsociety123 #recovering #sad_and_depressive</t>
  </si>
  <si>
    <t>Username: kaylatalia Caption: The best moment to release everything. Lols. #diet #orange #water #healthylifetyle #relax #stress #godie #lols</t>
  </si>
  <si>
    <t>Username: ky_is_rad Caption: Today's a bad day | #anxietycansuckit #anxietycansuckmydick #anxietycanfuckoff #todaysfeels #fuckbiggirlpanties #kylife #ky_is_rad #mylife #currentmood #anxiety #anxietyattack #godie</t>
  </si>
  <si>
    <t>Username: winnie7747 Caption: 黑名单别人不需要理由🙊#godie</t>
  </si>
  <si>
    <t>Username: reverend.kat Caption: #HeartSpace #Beauty #deepbreath #contemplation #peace #higherpower #higherconsciousness #higherawakening #Godie #Goodness #graceful</t>
  </si>
  <si>
    <t>Username: asyraf.othman Caption: sometimes,I need to go off on my own...I'm not sad...I'm not angry...I'm just recharging my batteries...
#madbro.?
#godie.!</t>
  </si>
  <si>
    <t xml:space="preserve">Username: dashry_dorm Text: Dah full belom Username: asyraf.othman Text: xfull blh2 hahaha @dashry_dorm Username: prince_ozai Text: Sek2 pero dota ni...nk mintok sain atah dade bleh x?😅..@asyraf.othman Username: asyraf.othman Text: adududududu taik molek @prince_ozai </t>
  </si>
  <si>
    <t>Username: reverend.kat Caption: #Moksha #meditation #prayer #fellowship #peace #ananda #union #communion #Godie</t>
  </si>
  <si>
    <t>Username: reverend.kat Caption: #Ashram #ShantiVibes #Godie #selfrealization #selfrealizationfellowship #beautiful</t>
  </si>
  <si>
    <t>Username: _lnyf_ Caption: DONT BREATH #GODIE</t>
  </si>
  <si>
    <t>Username: reverend.kat Caption: #BrightLove #Godie</t>
  </si>
  <si>
    <t>Username: reverend.kat Caption: #sweetness #Godie #flowers</t>
  </si>
  <si>
    <t>Username: reverend.kat Caption: #Peace #Godie #AumShanti #aumshantiyoga</t>
  </si>
  <si>
    <t xml:space="preserve">Username: danielabumann Text: Stillness Speaks. </t>
  </si>
  <si>
    <t>Username: reverend.kat Caption: #newbeginnings #spirit #Godie</t>
  </si>
  <si>
    <t>Username: reverend.kat Caption: #OpenSky #Godie #Infinity YES</t>
  </si>
  <si>
    <t>Username: jaimeacardenase1993 Caption: #like4like #kratossegment1 #godie #playstationteamsegment1 #playstationsegment1 #2007segment1</t>
  </si>
  <si>
    <t xml:space="preserve">Username: jaimeacardenase1993 Text: #2005segment1 </t>
  </si>
  <si>
    <t>Username: jayne3737 Caption: When you sit there contemplating life because you missed 100,000 by 4 stupid fucking snaps😊😊😊add me bitches🍹 #snapchat#fml#reallytho#hatethat#godie#bye</t>
  </si>
  <si>
    <t>Username: reverend.kat Caption: #goodmorning #Godie #grace</t>
  </si>
  <si>
    <t>Username: reverend.kat Caption: #Oxygen #Godie #Yum</t>
  </si>
  <si>
    <t>Username: kay_serra Caption: Bye FELICIA haha #afrikaans #sorrynotsorry #gofuckyourself</t>
  </si>
  <si>
    <t>Username: goossens.larissa Caption: Sometimes you have to fall before you fly 🍃#blondie #longhairdontcare #blueeyes #inked #inkedgirl #pierced #beyou #beyourself #lifestyle #lifestylechange #lifequotes #lifefit #beautyispain #fightforwhatyouwant #challenges #challengeyourself #acceptyourself #gofuckyourself #moveyourassbitch #dontmesswithme #crazy #crazygirl #instaquote #instamood #follow #likes #bossbabe</t>
  </si>
  <si>
    <t>Username: brent_in_progress Caption: I can't even look at instagram right now. I swear to god, today it feels like I'm following hundreds of #thewalkingdead fan forums. Jesus, get a life. It's a tv show. I will never understand the allure of #tv. Turn off the idiot box and go outside. I don't know why I t pisses me off so bad. #posers #lazy #trumpwatchesthewalkingdead #bernieisawalker #hilaryreallygavebirthtocarl #gofuckyourself</t>
  </si>
  <si>
    <t xml:space="preserve">Username: old_west Text: I agree with you. 👍👌👊✌️ </t>
  </si>
  <si>
    <t>Username: why_the_fuck_you_lauren Caption: Happy Monday #gofuckyourself</t>
  </si>
  <si>
    <t>Username: vvjik Caption: Bruh. #idontknow #sortofaselfie #notreally</t>
  </si>
  <si>
    <t xml:space="preserve">Username: bellacdcj Text: #whatagayboy Username: vvjik Text: #gofuckyourself @bellacdcj Username: bellacdcj Text: #nahfam </t>
  </si>
  <si>
    <t>Username: ashkansatura88 Caption: #gofuckyourself #idontgiveafuck</t>
  </si>
  <si>
    <t xml:space="preserve">Username: echpy Text: Fuck Username: sepideh.omrani Text: Agree👍🏻 Username: hamoon.moradiyan Text: 👍 </t>
  </si>
  <si>
    <t>Username: hqwoody327 Caption: #jesus #Saves #GoFuckYourself</t>
  </si>
  <si>
    <t>Username: samthornleyx Caption: Seems fucking relevant #gofuckyourself #youreacunt</t>
  </si>
  <si>
    <t>Username: _twinflamesforlife_ Caption: #haters #doubters #nonbelievers #gofuckyourself</t>
  </si>
  <si>
    <t>Username: creadrivity Caption: La foto de esta mañana va dedicada a toda esa gente que vive en Madrid y que cuando ve chispear un poquito prefiere tragarse 45 minutos de atasco en lugar de mojarse 5 minutos. Noticias frescas chicos!!! El agua no es mala, si te moja no te derrite a menos que seas la Malvada Bruja del Oeste. Gracias por hacer de los lunes un día un poquito más odioso 😡. #ihatepeople #assholes #dicks #wickedwitch #wickedwitchofthewest #trafficjam #stupidpeople #madrid #cosasdemadrid #hastaeltoto #rain #mondays #ihatemondays #gofuckyourself</t>
  </si>
  <si>
    <t xml:space="preserve">Username: maluisak Text: 😂😂😂 Username: anita.menace Text: Ayyy que razón tienes!! </t>
  </si>
  <si>
    <t>Username: johnnyrebel67 Caption: #Copenhagen  #gofuckyourself #dipisgoodforthesoul</t>
  </si>
  <si>
    <t xml:space="preserve">Username: cc_david Text: Dip is gross 😂😂😂 </t>
  </si>
  <si>
    <t>Username: panna_adrianna Caption: Dear Monday, I don't mean to be rude but GO FUCK YOURSELF. Nobody likes YOU!
#fuck#monday#ihatemondays#hatemondays#fuckmondays#hate#polishgirl#me#blueeyes#clean#blondegirl#cute#look#smile#gofuckyourself</t>
  </si>
  <si>
    <t>Username: miaskoko Caption: #monday #gofuckyourself 😫☕</t>
  </si>
  <si>
    <t>Username: cassiiexi Caption: Mood🖕 #mood#stfu#badmood#fuckyou#fuckoff#fuckmondays#bitch#rbf#gofuckyourself</t>
  </si>
  <si>
    <t>Username: negan.lucille Caption: I'm still soo pissed... Just go fuck yourself @amcthewalkingdead 
#thewalkingdead #Negan #Lucille #LastDayOnEarth #TWDFinale #pissed #gofuckyourself #fuckyou</t>
  </si>
  <si>
    <t xml:space="preserve">Username: kimmys_gram Text: We are so with you @negan.lucille one pissed off house of people over here! Username: negan.lucille Text: @kimmys_gram haha jeah I think that everbody is just soo not cool with these ending... it's kind of funny to see everybody like this... the finale will be one of the most talked about things on the internet thie year for sure xD Username: kimmys_gram Text: @negan.lucille there are so many pissed off people on amc's page vowing not to watch season 7 now and I wonder if they'll stick to that? They didn't have to do that, they didn't need that and I think it'll backfire for them and get less viewers. Username: negan.lucille Text: @kimmys_gram @amcthewalkingdead they may say they won't watch it but in the end they all come back.... they can say what they want we know this is true </t>
  </si>
  <si>
    <t>Username: xo.akat Caption: #2words #1finger #fuckthehater #fuckthefakepeople #idonotgiveafuck #fakepeople #fakefriends #gofuckyourself</t>
  </si>
  <si>
    <t>Username: ferlandaafr Caption: Dan waktupun menjawab semua... 📸 @dimasenggarr #gofuckyourself #gofuckyourselfie</t>
  </si>
  <si>
    <t xml:space="preserve">Username: monicah._ha_rohmad Text: Lake you </t>
  </si>
  <si>
    <t>Username: delishus.memes_.v2 Caption: Cringeeee #kek #cringememes #wtff #papafranku #dankmemes #dailymemes #memes #cancer #autism #anime #pleasekillyourself</t>
  </si>
  <si>
    <t xml:space="preserve">Username: dildos_up_my_ass_on_tuseday Text: @holocaustmemes Username: reidlez Text: @jeek_prkr when u see it </t>
  </si>
  <si>
    <t>Username: delishus.memes_.v2 Caption: #pleasekillyourself #lmao #memes #911 #edgymemes #papafranku #lmao #stealbeams #autism #cancer</t>
  </si>
  <si>
    <t>Username: delishus.memes_.v2 Caption: #cringe #pleasekillyourself #cancermemes #dankmemes #anime #edgy #cancer #autism #papafranku #memes #ayylmao #emo #doggo #420blazeitfaggot</t>
  </si>
  <si>
    <t xml:space="preserve">Username: xenoglitch Text: V O O D O O  I T  U P Username: manny_wat Text: @lolaisabellem @mythical_memow @fr._.ida Username: teletubbies_memes_69 Text: That's has given me the feels 😂😂 Username: lsigs Text: @iam_objxvi </t>
  </si>
  <si>
    <t>Username: delishus.memes_.v2 Caption: #dankmemes #goaway #earrape #kek #memes #cancermemes #kek #cringe #edgy #pleasekillyourself</t>
  </si>
  <si>
    <t xml:space="preserve">Username: woah.dude._ Text: @i_am_evrything__ </t>
  </si>
  <si>
    <t>Username: flopcaislife Caption: Zatleskej si.... Debilnější osobu jsem v životě neviděl... Fakt si se předvedla #pleasekillyourself #whyme ? #justdie</t>
  </si>
  <si>
    <t xml:space="preserve">Username: honzicek01 Text: Promiň no.. Sice je tam popsána nějaká holka, ale jsem to já </t>
  </si>
  <si>
    <t>Username: dankeroniandmemes_v1 Caption: Well I'm officially a dank meme page.
.
.
.
.#dank #wiggles #dankmemes #vape #vaporwave #dankmemes #kek #topkek #cancer #autismspeaks #killthejews #praiseallah #dance #dancmoms #yoy #yoyitslit #meme #smackdatlike #realmemerhours #suicide #suicideisalwaysanoption #pleasekillyourself #whatdatkean #lit</t>
  </si>
  <si>
    <t xml:space="preserve">Username: superhotnspicymemes Text: lol Username: dankeroniandmemes_v1 Text: @superhotnspicymemes.v3 I got the message again Username: superhotnspicymemes Text: @dankeroniandmemes_v1 LOL Username: glazedejuice Text: nice </t>
  </si>
  <si>
    <t>Username: filipeshootmobile Caption: Quando dás chocolates caseiros no Natal  a todos e és simpático  o ano inteiro e aquele casal de vizinhos que te odeia anda a falar mal aos outros. When you are nice and polite to your neighbours even handing homemade chocolate on Xmas, and there is this middle aged frustrated couple with an Annoying 5 year old brat keeps trash talking you to the remaining people on the builfing. #fuckhaters #peoplearelame #faithinhumanity #lost #fuckoff #liveandletdie #pleasekillyourself #goaway #doormat #privacy #bigcity #is #awfull #iwanna #live #in #countryside</t>
  </si>
  <si>
    <t>Username: jumpingjax9 Caption: Woo hoo #cringe #cringey #mlg #doggo #420blazeit #obamadidparis #edgy #edgymemes #edgyasfuckm8  #edgyasfuck #roadtrip #meme #dankmeme #dank #mountaindew #kek #4chan #doritos #dankdoritos #screwtrump #killyourself #pleasekillyourself #911  #911memorial  #obamadid911 #autism  #cripplinganxiety  #anxiety #cringeypost follow my bro @simonthornerose</t>
  </si>
  <si>
    <t xml:space="preserve">Username: simonthornerose Text: Lol 😂 </t>
  </si>
  <si>
    <t>Username: ashleehatesu Caption: More like my face is a 1 and my personality's a 0 so I'm basically a 10 #idek #kms #fuck #bands #pleasekillyourself #whothefuckcares #ugh #1234</t>
  </si>
  <si>
    <t xml:space="preserve">Username: aliakhan603 Text: back the fuck ip Username: aliakhan603 Text: *up Username: ashleehatesu Text: @aliakhan603 bitch where 😂 Username: aliakhan603 Text: BITCH EVERYWHERE </t>
  </si>
  <si>
    <t>Username: ashleehatesu Caption: Probably gonna grow my hair out to something like this #idfk #kms #fuck #bands #pleasekillyourself #whothefuckcares #1234</t>
  </si>
  <si>
    <t>Username: daddywilkins Caption: Dude just asked for my help wearing this shirt....
I dont hate cops but this is their response to i cant breathe? Just know you're an asshole if you own this shirt. You probably shouldn't approach Blacks either. This is the response to the death of #ericgarner s last words.. "I can't breathe" 
Basically, police only strangle you to death if you break the law... His crime worthy of death by cop. Selling loose cigarettes... #welcometoamerica #youreanasshole #pleasekillyourself #disgusting  #bluelivesmatterwhenblackonesdo #howdareyou #thenerve #problack #blacklivesmatter</t>
  </si>
  <si>
    <t xml:space="preserve">Username: tonnesen_e7wjxrtmentlv8a_92592 Text: 😁 The greatly excellent page. Check out www. Followersbox .com -- you have several likes. See ya!! Username: bronzemozart Text: For real knock out game to anyone who has this shirt on lol make it count Username: bronzemozart Text: Because all they are saying is 1dollar sale (I cig) is worth taking your life over. All they had to do is tell him to go home. Not like he said YALL WANNA FUCK WITH HIM...FQ them Username: daddywilkins Text: @bronzemozart on the clock, need this check. Whole time im trying to lowkey take his picture. I'm looking around like I'm being Punked! Like do you have any idea how offensive you are? Then I remember white ignorance. He probably had zero clue. Probably had no idea who Eric was. Definetly a cop. Definetly voting Trump. I'm the problem tho. He's not spreading any hate or threatening on the low. </t>
  </si>
  <si>
    <t>Username: harmful_content Caption: Sheeeyt #niggardly #eatpussyallday #getbitches #atheism #blacklivesmatter #eataburger #cancerous #pleasekillme #pleasekillyourself #blacklivesdontmatter #feminism #socialjustice #racism #racist #intentional #dindunuffin #mizzu #bigblackdick #biggestblackestdick</t>
  </si>
  <si>
    <t>Username: dempositivevibestho.v1 Caption: I think I came #pleasekillme #pleasekillmyvibes #pleasekillyourself #pleasekillmealready #ass #endmypain #endmyexistance #endmysuffering #endmyagony</t>
  </si>
  <si>
    <t>Username: ashleehatesu Caption: Bernie Sanders is my sugar daddy #pleasekillyourself #fuck #bands #kms #idk #whothefuckcares #1234</t>
  </si>
  <si>
    <t xml:space="preserve">Username: miss_melissa_grey Text: Nice to know Username: aliakhan603 Text: same </t>
  </si>
  <si>
    <t>Username: harmful_content Caption: I call it "intrepid and cocksure" #bold #brash #boldandbrash #belongsinmyass #eataburger #pleasekillyourself #pleasekillme</t>
  </si>
  <si>
    <t>Username: ashleehatesu Caption: Throwback to probably one of the best days of my life at warped tour last year .-. #idk #fuck #bands #kms #amityaffliction #pleasekillyourself #whothefuckcares #1234</t>
  </si>
  <si>
    <t xml:space="preserve">Username: thejoeyaffliction Text: Amity 💕 Username: ashleehatesu Text: @thejoeyaffliction yaaas~ </t>
  </si>
  <si>
    <t>Username: dempositivevibestho.v1 Caption: Ayy lmao  #pleasekillme #pleasekillmyvibes #pleasekillyourself #pleasekillmealready #ass #endmypain #endmyexistance #endmysuffering #endmyagony</t>
  </si>
  <si>
    <t>Username: dempositivevibestho.v1 Caption: #pleasekillme #pleasekillmyvibes #pleasekillyourself #pleasekillmealready #ass #endmypain #endmyexistance #endmysuffering #endmyagony</t>
  </si>
  <si>
    <t>Username: dempositivevibestho.v1 Caption: Fucking Jews liking my shit but not following #pleasekillme #pleasekillmyvibes #pleasekillyourself #pleasekillmealready #ass #endmypain #endmyexistance #endmysuffering #endmyagony I'm gonna go hang my self</t>
  </si>
  <si>
    <t>Username: signaturelooksby_doll Caption: Lady P ☺️ @styles_by_paulna #whenyour #coworker #slayyou #whonext</t>
  </si>
  <si>
    <t>Username: bajan_bybirth_guyanese_byheart Caption: When day day #slayyou @dayday_stylez_ thank you 😘😘😘😘😘😍😍😍</t>
  </si>
  <si>
    <t xml:space="preserve">Username: itsyogirltee Text: 😍 Username: dharamdin Text: #Happy Easter holiday </t>
  </si>
  <si>
    <t>Username: sweetladypropane999 Caption: #slayer #slayher #slayhim #slayyou #slayme #slaythem #slay</t>
  </si>
  <si>
    <t xml:space="preserve">Username: flaviacolgan Text: Hot Username: coreybam Text: 🔪🔪🔪 Username: iron_oats Text: Slayed </t>
  </si>
  <si>
    <t>Username: tbreeze34 Caption: #Karaoke #LilJon #LilJonAndTheEastsideBoys #Usher #Ludacris #LoversAndFriends 😂😂😂😂 #StPattysDay don't challenge me to karaoke I will #SlayYou</t>
  </si>
  <si>
    <t xml:space="preserve">Username: luvet29 Text: Lmfao u killed that Username: lindsaylee90 Text: I used to do karaoke all the time. Maybe one time @soamazingmarie and I can join you! </t>
  </si>
  <si>
    <t>Username: heartless.gurl Caption: 🙌😏 #oneofthose #slayyou #watchout 😉 #😉 #seduce #closerange #jonnyox #poet #words #poetry #poeta #spilledink #sëduccíon</t>
  </si>
  <si>
    <t xml:space="preserve">Username: anthony7x7cartee Text: 😩 @das_m.adams </t>
  </si>
  <si>
    <t>Username: artistbarbie Caption: #buffylooks #slayyou #the90sareback</t>
  </si>
  <si>
    <t xml:space="preserve">Username: ashleybee91 Text: Ugh yes Buffy Username: shallowgirl90 Text: Love this hair on you! 😍 Username: carlierose22 Text: SLAY(er) </t>
  </si>
  <si>
    <t>Username: lagracemagazine Caption: BEYOU</t>
  </si>
  <si>
    <t xml:space="preserve">Username: lagracemagazine Text: #beyou#onlyyou#loveyourself#noonebutyou#slayyou </t>
  </si>
  <si>
    <t>Username: tulla_v Caption: ✂️MIRROR MIRROR✂️ #cutterlovevintage #mood #humpday #wednesdayvibes #longhairdontcare #blondie #snipsnip #mirrormirroronthewall #winterblues #goldilocks #supermodel #hairgoals #dailyinspiration #kristyhume #dragonsisters #slayyou #slayme #slay</t>
  </si>
  <si>
    <t>Username: tulla_v Caption: 🍤🦀 Red Lobster 🍤🦀 #redlobster #beyonce #slay #slayme #slayyou #formation #letsgo #seafood #roadtrip #picking #outwest #newstuff #vintagepicker #vintagelover #goodfinds #newstuff #restock #cutterlovervintage</t>
  </si>
  <si>
    <t>Username: heidi_idobeautiful Caption: BEY! 🙌🏾. #translation #slayyou</t>
  </si>
  <si>
    <t xml:space="preserve">Username: over45beauty Text: YESSSSS! Username: kirbycernosek Text: Obsessed with that look #voodooqueen Username: luxebytracylee Text: Slay </t>
  </si>
  <si>
    <t>Username: rhondezvousforhair Caption: You slayyyyyyyyyyyyyyyyyyyyyd this @bigfreediaqueendiva so very proud!!!!! #slay#slayage#slayedthem#slayus#slayyou#slayme#beyonce#formation#cornresd#collardgreensbitch</t>
  </si>
  <si>
    <t xml:space="preserve">Username: salonbeautiquellc Text: Yes lawd </t>
  </si>
  <si>
    <t>Username: jenna_josey Caption: Killer night 🎶</t>
  </si>
  <si>
    <t xml:space="preserve">Username: bri.rios22 Text: I need my sticker Username: jenna_josey Text: Ok I'll give it to you tomorrow @bri.rios22 Username: katrine_hotvedt Text: ;) Username: katrine_hotvedt Text: hi, my name is chad and i was wondering, wat r u doing tmr night(; </t>
  </si>
  <si>
    <t xml:space="preserve">Username: whatisajesss Caption: In case y'all didn't kno 👸💁
#pettyqueen #pettygamestrong #fuckwithme #idontcare #pettyon100 #igivesnofucks #slayyou #withasmile #doubletap #likeit </t>
  </si>
  <si>
    <t xml:space="preserve">Username: the_romano_kid Text: #pettybetty Username: whatisajesss Text: @the_romano_kid  * #pettyjessie 💁 lmfao Username: the_romano_kid Text: Yaaaassssss </t>
  </si>
  <si>
    <t xml:space="preserve">Username: sweet_liu.xing Caption: My eyeliner is soo sharp~~ 
#sharp #eyeliner #slayyou #ooooimmacutyou #lol #asianinvasion </t>
  </si>
  <si>
    <t xml:space="preserve">Username: asianminime Text: Eyeliner on fleek Username: axinight Text: I wish I could get mine that sharp!  Looks good!! 😉 Username: taomato68 Text: U look like a melon Username: yumineneko Text: so prettyyyyy❤️💕 </t>
  </si>
  <si>
    <t xml:space="preserve">Username: k_slaynailz Caption: Morning ladies. Don't forget to book your appointment in advance. #crystals #50shadesofgrey #swarovski #hotlinebling #geay #k_slaynails #k_slaynailz #k_thenailslayer #broward #bookme #bling #blingbling #blingnails #shinny #stones #slayyou #specials #islaynailz #islaynails #islaynailsforaliving #loveme #loveit #lovethem #lovewhatido </t>
  </si>
  <si>
    <t>Username: ebeauty247 Caption: She didn't think her hair would blend #bloop #blendlikeme #qualityhair #virginhair #vahair #vahairstylist #naturalhairbreak #protectivestyles #slayyou #clickthelinkinmybio or text 202-904-9944 #appointmentsavailable this Saturday all day in #woodbridgeva 🙌🏿🙌🏿🙌🏿💇🏽💇🏽💇🏽💕💕💕👸🏾👸🏽👸🏾</t>
  </si>
  <si>
    <t>Username: ebeauty247 Caption: #haircrush I love loose #curls with a light flip @iamtarawallace #flawless #virginhair #vahairstylist #appointmentsavailable this weekend what's your 2016 #newlook #clickthelinkinmybio and let me #slayyou 🙌🏿🙌🏿🙌🏿🙌🏿💇🏽💇🏽💇🏽 www.exclusivebeauty.me</t>
  </si>
  <si>
    <t>Username: officialmichaela__ Caption: Get lost in the sauce or the sauce gets lost in you. #wcw #slayyou</t>
  </si>
  <si>
    <t xml:space="preserve">Username: maayyraa_ Text: haters gon hate ^ </t>
  </si>
  <si>
    <t>Username: slayyouhair_ Caption: Foundation is everything #BookNow #SlayYou #LorainStylist 💋</t>
  </si>
  <si>
    <t>Username: anastasialux Caption: Another day in the office with a Porn Star Martini &amp; Jelly Bean cocktail...
Shooting for my YouTube channel coming up soon! ;) #werkit #luxproductions #teamanastasialux #anastasialux #shooting #alldayeveryday #cocktails #cocktail #blackpool #northwest</t>
  </si>
  <si>
    <t xml:space="preserve">Username: anastasialux Text: @fweyiniz Muchas gracias amigo xx Username: domnic_46 Text: Why don't you taste my cum you slut 🔫 Username: anastasialux Text: @domnic_46 Cause its best if u do since u have such a dirty mouth and its just as disgusting I'm sure #gokillurself Username: perez310 Text: #burn apply cold water to burnt areas! </t>
  </si>
  <si>
    <t>Username: brozelb Caption: When you drink to much bleach and u like where's the #positivevibes #kys #leafyishere #everything #hashtag #narutofan #bleachedmyinsides #why #are #you #reading #gokillurself #idkwhatmylifeisanymore</t>
  </si>
  <si>
    <t>Username: onlyabdullh Caption: #Nothing2Do #Like #GoKillUrSelf</t>
  </si>
  <si>
    <t xml:space="preserve">Username: if4h1 Text: هولآ بالحٌوبب 😻❤️❤️ </t>
  </si>
  <si>
    <t>Username: brozelb Caption: Wtf is wrong with u people?
Buy some fucking friends
#kys #gokillurself #leafyishere #positivefuckingvibes #drinkingbleach #bitch #fuckmylife #idkwhatimdoinganymore</t>
  </si>
  <si>
    <t xml:space="preserve">Username: viet_william Text: Wow  @brozelb </t>
  </si>
  <si>
    <t>Username: vivilutviaa14 Caption: Huuuuuuuu#gokillurself</t>
  </si>
  <si>
    <t>Username: brozelb Caption: "Curb stops the haters eating Mashed pataters" said by the rap god himself long neck
#killme #positivevibes #everyone #everything #leafyishere #gokillurself #idkwhatmylifeisanymore</t>
  </si>
  <si>
    <t xml:space="preserve">Username: owen28___ Text: longneck productions </t>
  </si>
  <si>
    <t>Username: 32nist Caption: If you #need someone to tell you how to #feel then #gokillurself:* #ijs #haha;*.... And we are Nott #black, definitely #brownskin;* #melinatedlightbeings;*</t>
  </si>
  <si>
    <t>Username: the_savage_memes Caption: #bushdid911 #idontcareifyoureoffended #ifollowbackalways #stopreadingmyhashtags #gokillurself #sovietmemes #dankmemes #dankshots420 #jetfuelcantmeltsteelbeams #thememeshop</t>
  </si>
  <si>
    <t xml:space="preserve">Username: johnshoe815 Text: @ariley1577 young metro </t>
  </si>
  <si>
    <t>Username: brozelb Caption: Who uses bleach when u can suffocate in #tities #positivevibes #leafyishere #gokillurself #hashtag #everyone #everything #idkwhatmylifeisanymore</t>
  </si>
  <si>
    <t>Username: brozelb Caption: Just yesterday I accidentally ran into a girl then she paused and screamed perv… I mean she screamed positive vibes #positivevibes #leafyishere #hashtag #gokillurself #idkwhatimdoinganymore #idkwhatmylifeisanymore</t>
  </si>
  <si>
    <t xml:space="preserve">Username: insert_username_here52 Text: When u had too much weed </t>
  </si>
  <si>
    <t>Username: brozelb Caption: 100 followers wtf 
I'm done "Where's the bleach"
"My positive vibes are too good for this world"#positivevibes #everything #gokillurself #everyone #leafyishere #hashtag #idkwhatimdoinganymore</t>
  </si>
  <si>
    <t>Username: brozelb Caption: Apparently my positive vibes are exploding my phone I guess I have no choice but to watch pewdiepie and drink bleach #positivevibes #leafyishere #pewdiepie #everything #gokillurself #idkwhatimdoinganymore</t>
  </si>
  <si>
    <t>Username: brozelb Caption: A friend said to me one day "@brozelb ur the most negative person I know" and I said "but those positive vibes"
And that's why kids I'm the most positive person in the world #positivevibes #gokillurself #teamenoughfillersalready #everything #leafyishere #idkwhatimdoinganymore</t>
  </si>
  <si>
    <t xml:space="preserve">Username: insert_username_here52 Text: U thought </t>
  </si>
  <si>
    <t>Username: brozelb Caption: My positive vibes were extra positive today a person went up to me and said "kill yourself" and I said "where's the bleach" #positivevibes #gokillurself #hashtag #everything #everyone #leafyishere #extrapositivevibes #idkwhatimdoinganymore why are u reading this cancer</t>
  </si>
  <si>
    <t xml:space="preserve">Username: ghostsmonk Text: the hashtags represent my life story Username: thewalruschannel Text: 10/10 Username: _blissy Text: Oh but them positive vibes </t>
  </si>
  <si>
    <t>Username: dreamchasa215 Caption: And to the ones that took off work because they got those tax returns... #gokillurself 😂😂😂GOOD MORNING 😍😍😘😘</t>
  </si>
  <si>
    <t>Username: brozelb Caption: If I ever have a wife and kids we would probably live off of my positive vibes #👌 #positivevibes #hashtag #gokillurself #everyone #everything #idkwhatimdoing</t>
  </si>
  <si>
    <t>Username: brozelb Caption: Ever since I started my positive vibes my phones been blowing up(not that 90 followers is a lot) tell ur friends family maybe ur hot sister to come follow me #positivevibes #hisssssssss #gokillurself #everything #everyone #hashtag #idkwhatimdoing</t>
  </si>
  <si>
    <t>Username: brozelb Caption: positive vibes(⌐■_■)#positivevibes #gokillurself #everything #everyone #hashtag #idkwhatimdoing</t>
  </si>
  <si>
    <t>Username: brozelb Caption: This is me #positivevibes #leafyishere #gokillurself #hashtag #everyone #everything #idkwhatimdoing</t>
  </si>
  <si>
    <t>Username: brozelb Caption: Ah ah… @dhedges1103 choo… #positivevibes #gokillurself #leafyishere #everything #hashtag #everyone #idkwhatimdoing</t>
  </si>
  <si>
    <t>Username: dying.slowlyyy Caption: Follow me into the dark...🔪 #suicide #razorblade #death #dead #dying #cutting #cut #slit #neck #killingyourself #depression #depressed #anxiety #problems #selfharm #hurt #hurting #wishiwasdead #ratherbedead #deadinside #f4f #instagood #instapic</t>
  </si>
  <si>
    <t>Username: niemals.clean Caption: I just wanna die. Now my parents hate me too. Why should I live?
#ritzen #suicid #suicidle #cutting #die #sterben #killing #killingyourself #depri #depressed #suicid #suicidle #cutting #die #selbsthass</t>
  </si>
  <si>
    <t>Username: _suicider Caption: Oh god.. Check my video four days before.. My arm looks horrible. My English sucking 😧😧😧 #killingyourself #cutyourself #deppresion #suicider #suicide #girl #suicidegirl #pain #kill #killme #hell #emo #emogirl #scenegirl #scene #psychology  #psycho #cut #cutting</t>
  </si>
  <si>
    <t xml:space="preserve">Username: thenamelessghoul Text: Each scar is a cry for attention Username: wien_lxs8vhycseddpsv_305126 Text: Love the pics! . Get over to www. Followersbox .com .to get more followers !!! have fun ! 😍 Username: lucaslarth Text: @pedrocampelo_ vai Pedro pode começar a se cortar </t>
  </si>
  <si>
    <t>Username: _suicider Caption: I know... I'm stupid ugly bitch... #killingyourself #cutyourself #deppresion #suicider #suicide #girl #suicidegirl #pain #kill #killme #hell #emo #emogirl #scenegirl #scene #psychology  #psycho #cut #cutting</t>
  </si>
  <si>
    <t xml:space="preserve">Username: anonym0299 Text: You aren't stupid or ugly or a bitch💙 Username: failures_finest Text: You're really not. You're going through a hard time, just like I had (in the past). Within time things change no matter how fucking hard it is, no matter how much despair and apathy you have coursing through your veins. Remember, time is the only thing that heals. 👍🙏 </t>
  </si>
  <si>
    <t>Username: we.are.beautiful.we.are.doomed Caption: #tw 
#depression 
#cutting 
#death 
#sex
#killingyourself</t>
  </si>
  <si>
    <t>Username: _suicider Caption: Och chocolate &lt;3 My life is little better 😊😊 #chocolate #sweet #killingyourself #cutyourself #deppresion #suicider #suicide #girl #suicidegirl #pain #kill #killme #hell #emo #emogirl #scenegirl #scene #psychology  #psycho #cut #cutting</t>
  </si>
  <si>
    <t>Username: that_broken_girl_is_lonely Caption: #hard #smile #killingyourself</t>
  </si>
  <si>
    <t>Username: niemals.clean Caption: Wanna die
#cutting #die #shitlife #ritzen #depressed #suicid #suicidle #cutting #die #sterben #killing #killingyourself #depri #</t>
  </si>
  <si>
    <t>Username: grace_kaila Caption: #KillingYourself</t>
  </si>
  <si>
    <t>Username: niemals.clean Caption: Ich weiß nicht mehr weiter.
Wie geht es euch? 
#ritzen #suicid #suicidle #cutting #die #sterben #killing #killingyourself #depri #depressed #suicid #suicidle #cutting #die #shitlife #selbsthass #sterben</t>
  </si>
  <si>
    <t>Username: gingermanml Caption: Esto va para muchas y para nadie en especial!! 😝 #smoke #NoSmoke #healthylife #badhabits #killing #killingyourself #instamood 💣💥🚬☠</t>
  </si>
  <si>
    <t xml:space="preserve">Username: jssagudo Text: 🙌🏼 </t>
  </si>
  <si>
    <t>Username: silveriobia Caption: Verdade , apenas verdades ! #goodmorning  #brasil #issoébrasil  #sabbath  #killingyourself  #tolive  #ozzylove #like  #instalike</t>
  </si>
  <si>
    <t>Username: clair3_upton Caption: #dying #killingyourself #anxiety #anxietydisorder #depresstion #mind #yourmind #mymind #quote #sad #help #think #overthink #follow4follow #like4like #instaanxious</t>
  </si>
  <si>
    <t xml:space="preserve">Username: draykeshannon Text: 😄 </t>
  </si>
  <si>
    <t>Username: emo_squad Caption: I just thought this was too important not to repost ~Waylien ✖
.
#dead #death #kill #killing #killingyourself #suicide #suicidal #suicidehelp #selfharm #selfharming #depressed #depression #depressionhelp #help #save #savelives #lifesaving #mentalillness #lifesaver #repost #textpost #tumblr #facebook</t>
  </si>
  <si>
    <t xml:space="preserve">Username: gerardwaysmug Text: Thanks btw Username: emo_squad Text: @gerardwaysmug okay. Please try then. I care about you c: ~Waylien Username: a.beautiphil.flower Text: I knew someone who tried to do this, I really needed this info just in case, thank you so much Username: emo_squad Text: @a.beautiphil.flower it's okay c: I thought it was important ~Waylien </t>
  </si>
  <si>
    <t>Username: ligiaolivares Caption: You're not cool, you got  a problem.
#loveyourself #changeyourlife #killingyourself #wakeup and #fight</t>
  </si>
  <si>
    <t>Username: hannatakala Caption: #deardiary I've been struggling for a while now. But nothing seems to work as a #trigger.
:
The thing is I don't know what I want to do. It's getting a bit #frustrating, to be completely #honest. But #abstract things are hard to handle. My problem is not so #unique.
:
Speaking of abstract, #killingyourself is an abstract concept to me. Most of the time. But #frustration is defeating me... I would not #killmyself. That is just awful for your close ones, I know, I've been there.
:
I wish my trigger is found. Soon.
:
#päivänhanna #dailyme #selfportrait #picoftheday #photooftheday #fmsphotoaday #fmskuvapäivässä #fms_abstract #bemoreyoutobecomemorefascinating #scarf</t>
  </si>
  <si>
    <t xml:space="preserve">Username: melstodd Text: 💜💜💜 Username: documentyourlife Text: clever Username: hannnadu Text: Mietin tovin että mitäs noi huivit tossa tekee, mutta ah... :/ josta tuli mieleeni myös, että mitenkä nää kuvat tosiaan otatkaan, tai siis, miten nuo huivit esmes tuossa nyt on? 🙈😄 ja sitten mitä muuhun tuleman pitää, niin ikävä kyllä jos ei ole mitään suoranaista paloa johonkin tiettyyn asiaan, mutta tärkeintä että on kuitenkin joitain asioita joista nauttii? Voimia jokatapauksessa palon löytämiseen tai jaksamiseen sen puuttuessa ❤ Username: hannatakala Text: @hannnadu jeesusteippi tekee ihmeitä. </t>
  </si>
  <si>
    <t>Username: gerarnez Caption: Health is Wealth 💸💀
#fuckcigs #cancersticks #killingyourself</t>
  </si>
  <si>
    <t>Username: malcolmxmiddleton Caption: This is for #cantstopwontstop #killingyourself</t>
  </si>
  <si>
    <t>Username: elenascalzo Caption: Let me think...⁉
#redlips #thinking #me #e #girl #woman #mood #instagramers #moment #gotohell #ops #angry #monday #itsnotagoodday #rain #sleepy 🙊😪</t>
  </si>
  <si>
    <t>Username: dilangustrian Caption: If the game shakes me or breaks me, i hope it make me a better man
#bandunginframe #bandungjuara #bandungfashion #chefstalk #chefsofinstagram #cheflife #staygold #staycool #chefstyle #shootermag #shoot2kill #gotohell #burnt</t>
  </si>
  <si>
    <t xml:space="preserve">Username: truecooks Text: whoa! </t>
  </si>
  <si>
    <t>Username: fangkhawcouchpotato Caption: แปลว่า "อย่าเผือก"  เขาว่าอย่างนั้น
#goaway #gotohell #bored</t>
  </si>
  <si>
    <t>Username: inkiqueen Caption: These FUCKERS need to die! 
Been a nice break without these trolls now it seems they're back In force! 
37 spams in my notifications in 26mins!! Stop this shit you instascavengers! No I don't want free followers. N no I don't want my Instagram ruined daily by having to report you and block your ass every 30seconds! 
Raaaahhh special circle in hell reserved for these creatures. #instatroll #shoutouter #shoutouts #follow #freefollowers #fuckoffanddie #rant #blocked #reported #stopruininginstagram #fuckwits #gotohell</t>
  </si>
  <si>
    <t xml:space="preserve">Username: gingerbexxigram Text: I hate these fucker &gt;.&gt; I had the same last week and spent forever blocking and reporting them 😠😠😠 Username: gymwarrior01 Text: I know they pissing me off too </t>
  </si>
  <si>
    <t>Username: karenlamsze Caption: trx虐…… 教练：“你要跳出safe zone对自己残忍点”💀💀💀 真是跪了
·
#workout #cardio #sofreakingtired #gotohell</t>
  </si>
  <si>
    <t xml:space="preserve">Username: davyzzzz Text: 👩 </t>
  </si>
  <si>
    <t>Username: summerohya Caption: 主管慾望永遠是不滿足的，別人有什麼就要什麼，別人能給你可以嗎？
都不知自己是不是應徵本公司的廣告設計。
#company #boss #gotohell #fuckyou</t>
  </si>
  <si>
    <t xml:space="preserve">Username: xing123718 Text: 😱😱 </t>
  </si>
  <si>
    <t>Username: iwcia_lala Caption: #lalawtrasie #katowicenocą #opelcorsa #sunnyday #spring #polishgirl #snapchat #goodmorning #monday #gotohell 🙈👯😻😂</t>
  </si>
  <si>
    <t>Username: _ajg01 Caption: And they don't notice until you stop doing it! 👍👌 #hadenough #fuckyou #gotohell #kthanks</t>
  </si>
  <si>
    <t>Username: eclecticreds Caption: 🔥 New this week on our #etsyshop for all you #sinners out there 😉
#hell #gotohell #bracelet #bracelets #funny #goth #satan #satanist #cute #humor #horror #halloween #showmetheway #jewelry #jewellery #lol #satanism #witch #devil #pagan #etsy #handmade #handmadejewelry #gothgirl #imgoingtohell #weird #weirdo #dallas</t>
  </si>
  <si>
    <t>Username: suicide.room__ Caption: #depression #selfharmmm #suicide #triggerwarning #wantingtodie #leavemealone #gotohell #killmenow #ihateyou #imfine #youdontcare</t>
  </si>
  <si>
    <t xml:space="preserve">Username: xitzjacobx Text: if you need to talk to someone message me on facebook!! </t>
  </si>
  <si>
    <t>Username: suicide.room__ Caption: I'm gonna make it rain, so ring the bell I know it all too well Switchblade on the edge of your wrist Can I get a witness? (Witness) Cause agony brings no reward For one more hit and one last score Don't be a casualty, cut the cord- cut the cord shinedown #shorthair #snakebites
#monroe #bluehair #makeup #filter #cutthecord #shinedown #depression #selfharmmm #suicide #triggerwarning #wantingtodie #leavemealone #gotohell #killmenow #ihateyou #imfine #youdontcare</t>
  </si>
  <si>
    <t xml:space="preserve">Username: fred.says.rawr Text: ARE Username: fred.says.rawr Text: YOU Username: fred.says.rawr Text: SO Username: fred.says.rawr Text: HOT </t>
  </si>
  <si>
    <t xml:space="preserve">Username: fred.says.rawr Text: 😢😢 samw af </t>
  </si>
  <si>
    <t>Username: nowickakasia Caption: from @renul_ka -  Szariat pod habitem #GOtoHELL 👿👊🏻 Laseczki, nie badzmy cipkami, nie dajmy o sobie i naszych córkach decydować. Dołaczajcie do #dziewuchyDziewuchom Na Fb. #actNOW #mojeCiałoMojaSprawa</t>
  </si>
  <si>
    <t>Username: faysal_nic Caption: This is a type of expression you should give when your shitty EX beggin you to come back!😁 #gotohell</t>
  </si>
  <si>
    <t>Username: thabongshop Caption: This Little devil penguin pipe made in Canada by #icebergglass and many more fun penguins are available at @thabongshop and @thabongshopcambie locations stop by 365 days a year and check out our selection of locally blown glass we also ship worldwide ! #thabongshop #thabongshopcambie #hornydevil #redeyes #visene #stonermoment #smokingkills #gotohell #dankstagram #420blazeit #foraneternity #evil #penguin #glasscommunity #glasscollector #glassofig #boroart #headyglass #openeveryday #vancouversmallbusiness #vancitystoners #boroballers #carbcap</t>
  </si>
  <si>
    <t xml:space="preserve">Username: vancitystartuphub Text: Awesome! 👍 Keep It Up! </t>
  </si>
  <si>
    <t>Username: muddy_hell Caption: Who remembers the damd bag carry?
#muddyhell #muddyhellmelbourne #whenhellfreezesover #muddyhell2016 #mud #ocr #gotohell</t>
  </si>
  <si>
    <t>Username: addic3rd Caption: Lol! I think I might've picked up this card while playing life's monopoly... #life #monopoly #GoToHell #nbtd</t>
  </si>
  <si>
    <t xml:space="preserve">Username: nickyzullu Text: I'm taking the Highway @addic3rd 😈 Username: addic3rd Text: @nickyzullu I saw what u did there! Nak ikut! </t>
  </si>
  <si>
    <t>Username: platinumjail Caption: Belfegor 「#belfegor #demon #inferno #hell #gotohell #lucifer #angel #demoniatic #demons #blood #dark #black #darkerthanblack #gothic #satan #satanic」</t>
  </si>
  <si>
    <t xml:space="preserve">Username: tmi_themonsterinside Text: Watch what you say... </t>
  </si>
  <si>
    <t>Username: pikazta_ Caption: Batch got meat 
#killurself #suicid #suicidial #emos #eatass#kickthechair #beatthemeat #meat</t>
  </si>
  <si>
    <t>Username: titojosee Caption: Go back to California haha #hbd #killurself @malcolmrizzuto</t>
  </si>
  <si>
    <t xml:space="preserve">Username: malcolmrizzuto Text: Kill myself? Look at your facebook #haha </t>
  </si>
  <si>
    <t>Username: sta3cole27 Caption: #imjustsaying #imtryingtotellyou #fawkyoumean #sorrynotsorry #timewilltell #enemiesyourfootstools #everytime can't #dobetter the #grassisgreener because it's #astroturf lol. #killurself</t>
  </si>
  <si>
    <t>Username: milby4 Caption: Figured I'd post this</t>
  </si>
  <si>
    <t xml:space="preserve">Username: taj.cv Text: #urracist Username: milby4 Text: #freeboosie @taj.cv Username: milby4 Text: #Free2pac Username: taj.cv Text: #gotobed </t>
  </si>
  <si>
    <t>Username: dank.roast.memes Caption: Lit
#lit #Thomas #cancerous #cancer #oceanman #succ #dad #dank #420 #weed #drugs #autistic #autism #papafranku #papa #franku #frank #filthyfrank #Filthy #killurself #killme</t>
  </si>
  <si>
    <t>Username: queenxjayyy Caption: "you're the only girl I talk too" 
"Send me a nude, you're beautiful" 
"I'm busy during the week that's why I can only chill at night" 
"Of course I don't talk to my ex" 
"She's my bestfriend" 
#killurself</t>
  </si>
  <si>
    <t xml:space="preserve">Username: 50shadesofluis Text: LMFAOOOOOOO "I'm busy during the week that's why I only chill at night" Username: nattxox0 Text: Lmfaooooo!!! 😂😂😂😂😂😂😂 Username: solojesss Text: Lmfao I'm dead bye Username: halliejx Text: In lovee with your everything 😍😍😍😍 </t>
  </si>
  <si>
    <t>Username: rab702 Caption: Y'all tripping over a shoe that came out so many years ago...if u don't got ur own car or house u better not get these 
#killurself
#howoldareyou?
#damnshame</t>
  </si>
  <si>
    <t>Username: ramadan800 Caption: #run #runner #running #InstaTags4Likes #seenonmyrun #fit #runtoinspire #furtherfasterstronger @appslejandro #trailrunning #trailrunner #runchat #runhappy #instagood #time2run #instafit #happyrunner #marathon #runners #photooftheday #trailrun #fitness #workout #cardio #training #instarunner #instarun #workouttime💪®™💢 #thewalkingdead #killurself #outfit ✋</t>
  </si>
  <si>
    <t>Username: snuff_dangerman Caption: What did I ever see in u? 🤔 ur easily one of the worse cohorts I've had the displeasure of being in cahoots with 😒😒 to say that I wish I never met u and if I never saw u again it would be too soon would be an understatement 😑😑 u are a waste of skin and bones, the best part of you ran down ur mom's leg and soaked in the sheets 💦💦💦 u shoulda been aborted... Ur ma shoulda swallowed u... No one has euthanized u yet? Well, u should do us all a favor and handle that... #killurself #commitsuicide #andkillurselfagainplease 🖕🏾🖕🏾</t>
  </si>
  <si>
    <t>Username: gr00vy.memes Caption: It's probably because of those attention whores on tumblr lying about how their feeling. It's just so annoying when people ask me this. Unless they're sobbing you can't just ask someone if they're okay just because they aren't smiling. So mind your own freaking business. 🖕🏻 #austism #attentionwhore #bern #cutforparis #dickhead #wakemeupinside #crawlinginmyskin #s0gr00vy #anime #autism #attentionwhore #amandatodd #biploarbear #cutforparis #nicolerapedme #reportuma #umakompton #furries #itstimetostop #emo #scene #edgy #bleach #cancer #killurself #scenequeen #goth #memes #youngmetro #dankmemes #stopdamndaniel #stopcancermemes</t>
  </si>
  <si>
    <t xml:space="preserve">Username: catbongs Text: autism Username: taniamarissa Text: 😊 </t>
  </si>
  <si>
    <t>Username: gr00vy.memes Caption: Stolen from @t.r.i.g.g.e.r.e.d #anime #autism #attentionwhore #amandatodd #biploarbear #cutforparis #nicolerapedme #reportuma #umakompton #furries #itstimetostop #emo #scene #edgy #bleach #cancer #killurself #scenequeen #goth #memes #youngmetro #dankmemes #stopdamndaniel #stopcancermemes</t>
  </si>
  <si>
    <t>Username: thesmellofdepression Caption: Yesterday☀️
Feeling a little better today😐 Got a party to go to later🍻 Chilling out at my friends house while she plays the ps4🎮 Trying to put the voices and my feelings aside so I can have a good night😓😋
#depression #depressed #anxiety #ana #anxious #anxietyattack #panicattack #selfharm #selfconscious #fuckup #lonely #deb #mentalhealth #cuts #cat #psycho #loser #alone #broken #suicide #suicidal #sue #suicidenote #razor #blades #depressingquote #quote</t>
  </si>
  <si>
    <t xml:space="preserve">Username: thepositivepath Text: Stay strong, I'm here if you ever want to chat ❤ #thepositivepath </t>
  </si>
  <si>
    <t>Username: dearbhail_xo Caption: 🙄
#minicooper | #loser | #nofeels | #xxrs | #pokey</t>
  </si>
  <si>
    <t>Username: younghamza000 Caption: Another reason why this dude is creepy as fuck and tries too hard to get attention. My Dude deserves to be roasted! @indian_jatt Not even in the Dm! But in public. Next inductee to HallofL to be announced today. #chill #nochill #meme #trap #shanemcmahon #wwe #wwehof #wrestlemania32 #wrestlemania #wrestling #roh #follow #like #likes #creepy #callout #roast #roaster #loser #nochill #chill</t>
  </si>
  <si>
    <t>Username: xxdragons23 Caption: 홀로였던 내겐 사랑 따윈 벌써,,
잊혀 진지 오래 저 시간 속에,,
더 이상은 못 듣겠어 희망찬 사랑 노래,, #LOSER !!!!!</t>
  </si>
  <si>
    <t>Username: ahmet.gundaq Caption: Mutsuz hayatımın, parça parça dağınık resimleri. #alone #loser #forlikefor #badman #black #external #instasize #our #are #wings #burning #blacklife</t>
  </si>
  <si>
    <t>Username: xxibgdroh Caption: 💖💖Oppa you look so happy😄😄 @xxxibgdrgn #GD #BB #BIGBANG #GDRAGON #BAEBAE #LOSER #VIP #GDOPPA #WELIKE2PARTY #IFYOU #BANGBANGBANG #SOBER #KWONLEADER #ZUTTER #JIYONGGIE #LETSNOTFALLINLOVE  #KWONJIYONG #OOAK #MADE #MADESERIEAD #YGENTERTAINMENT #RAPPER #LEADER #JIYONG #GIYONGCHY #PEACEMINUSONE #XXXIBGDRGN #GToTheDMotherfucker</t>
  </si>
  <si>
    <t xml:space="preserve">Username: trinhjy Text: ❤ </t>
  </si>
  <si>
    <t>Username: tpalh Caption: .
高ければ高い壁の方が
.
登ったとき気持ちいいもんな
.
まだ限界だなんて
.
認めちゃいないさ
.
.
.
てか、俺だけ登ってない
.
I'm a LOSER.
.
#終わりなき旅#mrchildren#熊本城#桜#さくら#sakura#熊本#kumamoto#武者返し#むしゃんよか#loser#遊ばされてる悲しきピエロ</t>
  </si>
  <si>
    <t>Username: tanczos_edi Caption: #hero #batmanpiercing #stillalive #loser 🙈🙉🙊</t>
  </si>
  <si>
    <t>Username: bb_hyan Caption: 金は無いけど愛はある。金は無いけど「色画用紙」はある‼︎‼︎ （笑）高価な物や大きな寄付は無理だけど「真心」入った手紙は送れる。糸目が一瞬でも笑えばいい。今年も届け〜^ ^#テソン #DLITE #대성 #BIGBANG #빅뱅 #LOSER</t>
  </si>
  <si>
    <t>Username: amieg95 Caption: Asshole 🙈😄 #wedding #bants #fool #actingthemaggot #suit #loser #4th #april #2016 
@doyle0694</t>
  </si>
  <si>
    <t>Username: stephyslosingit Caption: -1.6 this week. Slow and steady 🐢 #weighin #weighinday #weightloss #weightwatchers #smartpoints #slowandsteadywins #loser #losingit #imaloser #icaniwill</t>
  </si>
  <si>
    <t>Username: bb.got Caption: #bigbang#loser#baebae #made#gd#gdragon#jiyong#top#taeyang#youngbae#sol#dlite#daesung#seungri#vi#ジヨン#たっぴょん#タプ#ソル#ヨンベ#べべ#べべたん#テヤン#テソン#トさん#すんり#スンリ#すんちゃん</t>
  </si>
  <si>
    <t>Username: n70n_bb Caption: ジテスン🐲🌞🐼
にょんとり〜
#gtaeseung #BIGBANG  #loser #top#gdragon #seungri
#kwonjiyong #taeyang  #choiseunghyun #daesung #vi #dlite #top #sol #gd #권지용 #ジヨン#동영배 #ヨンベ  #최승현 #タプ #강대성 #テソン#이승현 #おすん #スンリ#ニョントリ #nyongtory #nyongtori</t>
  </si>
  <si>
    <t>Username: instaingram1 Caption: Bowling after beers is always a good idea. Except when you lose. #sundayfunday #sunday #beer #bowling #loser #alley #balls #pins #finsburypark #london #teenagedream</t>
  </si>
  <si>
    <t xml:space="preserve">Username: ckhyara Text: 👶👨😂 </t>
  </si>
  <si>
    <t>Username: gypsirena2222 Caption: 😊#Repost @love_forever5642
・・・
Guess that too much to ask for probably why I'm going be alone for ever #love #lost #depressed #weird #strange #geek #nerd #lost #like4like #likeforlike #loner #loser #goth #gothic #sad #antisocial #anxiety #perfectboyfriend</t>
  </si>
  <si>
    <t>Username: _black_is_a_colour_ Caption: :) 
Follow us and tag your friends 🙏
#black #blacktext #blackandwhite #text #quotes #blackquotes #blackgirl #feelings #sad #sadness #broken #brokenheart #depressed #depressedquotes #sadquotes #sadtext #disslove #nolove #love #comment #follow #tag #fuckedup #lonely #lonliness #emotional #lost #loser #emptiness #forgotten</t>
  </si>
  <si>
    <t xml:space="preserve">Username: nazanin_xx_ Text: #متن #تكست </t>
  </si>
  <si>
    <t>Username: seungrxseyo Caption: - #lonely #deadinside
#bigbang #2ne1 #yg #gd #vi #seungri #taeyang #daesung #TOP #minzy #bom #dara #ikon #epikhigh #ygfamily #kpop #nyongtory #made #winner #bts #exo #빅뱅 #승리 #bigbang #seungri #loser #broken #depressed #suicidal</t>
  </si>
  <si>
    <t>Username: yyoannaputri Caption: I love rapp! I love badboy style! I love k-pop!YG SLAY!!! #LOSER #minoo #seunghoon #youngbae #YGent</t>
  </si>
  <si>
    <t>Username: angelacernak Caption: The #Easter bunny 🐶🌷🍫🐣 🐰</t>
  </si>
  <si>
    <t xml:space="preserve">Username: leahpugliese Text: Wow Angela, your dog is so cute! What's his name? Username: angelacernak Text: Max isn't happy that you don't remember his name @leahpugliese #middlefingertoyou Username: keni_ken Text: Gregory must be so excited! </t>
  </si>
  <si>
    <t>Username: goodgraciousmrs_j Caption: When you FINALLY get your crap together and FINALLY decide to bust out some editing and FINALLY get in your groove.....aaaaaand.....your computer shuts off without warning. #ineedanewcomputer #screwyou #finallyandthen #photographerproblems #middlefingertoyou</t>
  </si>
  <si>
    <t xml:space="preserve">Username: jillynnicole Text: I know that feeling :o( Username: hedderhunt Text: Ughhhh that's the worst Username: bootwife Text: :( disliiiiiike Username: arynmichellemclane Text: And your nieces significant other is a computer/network engineer, is in a partnership and owns a business and you don't call me. Yo, we can get it fixed! </t>
  </si>
  <si>
    <t>Username: _misstan_ Caption: So...the Starbucks by my job charges $0.80 for this drink but the Starbucks by my house charges $2.35 🤔😡😤 #MiddleFingerToYou #Starbucks #Gardena Another reason why I like the one by my job better. #SundaysBeLike #AmericanNinjaWarrior #WithMySon</t>
  </si>
  <si>
    <t xml:space="preserve">Username: _misstan_ Text: @msnay20 ice water with matcha powder Username: mjm1082 Text: @_misstan_ boo we got the same tv stand love it .. Username: _misstan_ Text: Hahaha really? @mjm1082 😍 #Costco 🙌🏽 Username: mjm1082 Text: Yeah @_misstan_ and the tv. Too .. </t>
  </si>
  <si>
    <t>Username: t_lynnsmith Caption: Our middle fingers are not long enough to truly tell you how we feel #middlefingersup #middlefingertoyou</t>
  </si>
  <si>
    <t>Username: jackson4s Caption: #AllBlackEverything #MiddleFingerToYou #iPhone6s</t>
  </si>
  <si>
    <t xml:space="preserve">Username: marigoldshadows Text: 🙃 </t>
  </si>
  <si>
    <t>Username: krownthee Caption: Just a reminder 😊 #InCaseYouForgot #MiddleFingerToYou</t>
  </si>
  <si>
    <t xml:space="preserve">Username: ghetto_jazzabelle Text: I just thought about u today sis @melanin.monnroe Username: krownthee Text: Awwwwww sissy I miss you and Chase dat Paper!! 😘😘😘😘💋 </t>
  </si>
  <si>
    <t>Username: v_smith147 Caption: #givesnofuck #layback #wednesdays #smoking #ciggarettes #middlefingertoyou #fuckoff</t>
  </si>
  <si>
    <t>Username: thee_luis Caption: For real though, if in any way, shape, or form you think this uneducated fool should be the face of this country, you no longer exist. Do not try to friend me, do not talk to me on social media or in person, do not pass go, dont even wave at me, cause ill flip you off. #AntiTrump #MiddleFingerToYou no</t>
  </si>
  <si>
    <t>Username: jamieleigh18xx Caption: #🎵love me or hate me it's still an obsession love me or hate me that is the question ... If you love me then thank you if you hate me then f**k you 🎵 #nocaresneeded #middlefingertoyou</t>
  </si>
  <si>
    <t xml:space="preserve">Username: mrbaconsbeardoil Text: Excellent! </t>
  </si>
  <si>
    <t>Username: itsmeclairee Caption: vaping and drinking the stress away... #middlefingertoyou #follow #with #indexfinger #iaintmad #justsayin #iaintmaterialgirl #cantchangeyourattitude #ftw #vape #vapegame</t>
  </si>
  <si>
    <t xml:space="preserve">Username: itsmeclairee Text: Lol sorry my lady... @lhemady Username: mhychickbaddd Text: @itsmeclairee hmmmp Username: itsmeclairee Text: @mhychickbaddd 😘 Username: sub_ohm_chief Text: #vapefam </t>
  </si>
  <si>
    <t>Username: many_colours Caption: #mwah to the dicks who stole from me to play World of Warcraft! #happynewyearsmybutt #middlefingertoyou</t>
  </si>
  <si>
    <t xml:space="preserve">Username: many_colours Text: @talltreesof </t>
  </si>
  <si>
    <t>Username: sufyan.idris Caption: Success don't come easy. You have no idea how many times I've climb and got kick down on, verbally abused, fought with, there are times where i wonder is it even worth fighting for. But one day you will earn that rightfully place of yours. Happy friday people!
#fridayquotes #throwbackphilly #philly #winter #hatersgonnahate #middlefingertoyou</t>
  </si>
  <si>
    <t>Username: robynmeredith1 Caption: Today this is very true! #essayssuck #uni #middlefingertoyou</t>
  </si>
  <si>
    <t xml:space="preserve">Username: robynmeredith1 Text: @amy_clive thank you 😘 I'm excited for Saturday 🙊💃🏻🍹 Username: angharadmai18 Text: @amy_clive you da cutest Username: amy_clive Text: @robynmeredith1 meeeee toooooo 😝 Username: ajshabbylover Text: @robynmeredith1 one on the way ........ 😉 x </t>
  </si>
  <si>
    <t>Username: troubtroubs Caption: Fuck you.
#overit #dosxx  #mexican #middlefingertoyou #restart #pepper</t>
  </si>
  <si>
    <t>Username: king_hercules87 Caption: Fuck ass people have caused my heart to go cold... FUCK YOU for that 👊👊 #nofucksgiven#fuckyou#screwyou#nolove#coldhearted#youdidthis#imcool#chillmode#duckedoff#fuckafriend#familywhatsthat#idgaf#idc#middlefingertoyou</t>
  </si>
  <si>
    <t xml:space="preserve">Username: bigbodyboy Text: 😒 </t>
  </si>
  <si>
    <t>Username: kmoleko Caption: Since you are all up in my TL....This one is for you #Growup #Actright #Recoveryourself #Youneedhelp #Imdonewithbeingpolite #Myjourney #Liveyourdamnlife I don't break women down. But this one needs a wake up call. #Thisisstillproper #Shesgotmeswearinglikethis  #Middlefingertoyou ✋✋ #LearnToSpell  #RapingEnglish #DontUseItIfYouCant #UseYourMotherTongue #YourGrammarIsAtrociousAsWell #DoneJudging #SheGotMeFuckingPissed #AngryNow 👑#queencode</t>
  </si>
  <si>
    <t>Username: lis7exoh Caption: Today might not be my best day but at least its better then yesterday!! #timetomovethefuckon #heartbroken #itseasynowtho #causeyourapeiceofshit #justme #andthebestie #single #shestakentho #EADC #middlefingertoyou #BYE</t>
  </si>
  <si>
    <t>Username: deewoodsthestylist_ Caption: 😂</t>
  </si>
  <si>
    <t xml:space="preserve">Username: kevdadreamer Text: Looking nice lady @deewoodsthestylist_ Username: deewoodsthestylist_ Text: Lmfao #MIDDLEFINGERTOYOU @kevdadreamer </t>
  </si>
  <si>
    <t>Username: its_me_neeko_ Caption: #KindnessNotWeakness #MiddleFingerToYou #NiceGuy #EffYou #BeNice #BeYourself #TwentySixTeen #2016 #NewYear #NYC #BX #WestChester #YO #SorryNotSorry</t>
  </si>
  <si>
    <t xml:space="preserve">Username: aleisterfaust Text: Nice! </t>
  </si>
  <si>
    <t>Username: vullnetikr Caption: #motherfucker @miranndinna</t>
  </si>
  <si>
    <t>Username: the_lion_ink_tattoo Caption: Dar  tunafanya  yetu piga  sasa #0658300085  ufuatwe popote ulipo  ata oda zamikoan  pia tunafanya  usisahau kumake  call #0658300085  kwa information zaid #tattoos</t>
  </si>
  <si>
    <t xml:space="preserve">Username: hb_ahmad_chande Text: Nakuelewa sana mkal Username: the_lion_ink_tattoo Text: @hb_ahmad_chande  asante  sana  damu yangu Username: stunnermayne Text: yaaaaahhh digggg.. #motherfucker_lion Username: the_lion_ink_tattoo Text: Seen  #motherfucker @stunnermayne </t>
  </si>
  <si>
    <t>Username: spyros_daglas Caption: Πρωτα θα τσεκαρω αν αξιζουν και μετα θα μπω να σκισω τα κυματα... #summer #swimming #pool #motherfucker</t>
  </si>
  <si>
    <t>Username: yannblt Caption: #Posca #Gribouillage #HardTimes #PhraseALaCon #CommeUnLundi #MotherFucker</t>
  </si>
  <si>
    <t>Username: findthefreedom Caption: 🌾🐕🙈🐺
Today's mood 🌸
#badass#motherfucker#dog#flowers#nose#bitchistheway#threetests#thatfacetho#bloodonthedancefloor</t>
  </si>
  <si>
    <t>Username: ____alyssap Caption: ☀️🌸 #sunnymonday #selfie #me #love # #followme #follow #me #photooftheday #beautiful #beauty #girl #lipstick #lips #tbt #lastWerk#eyebrows #onfleek #l4l #like4like</t>
  </si>
  <si>
    <t xml:space="preserve">Username: canakcay24 Text: #gotoschool #smh #sunnymonday 😂😂 Username: ____alyssap Text: @canakcay24 #motherfucker #gehtnichtzuseinerfreundin #istcoolwennersmhschreibt #lässtseinefreundinaufihnwarten #gehlieberlernen #dunervst </t>
  </si>
  <si>
    <t>Username: paulussinaga Caption: Oss! #bjjforlife #jiujitsu #bjj #im #not #surprised #motherfucker</t>
  </si>
  <si>
    <t>Username: nagradov Caption: Море позитива от меня 💩#fuckyou  #motherfucker</t>
  </si>
  <si>
    <t>Username: bert4473 Caption: First time sitting in the front lol #motherfucker</t>
  </si>
  <si>
    <t xml:space="preserve">Username: piinky.xox Text: Lollllll :p </t>
  </si>
  <si>
    <t>Username: ericilling Caption: #motherfucker#heftig#potd#bestermann 🐊👌</t>
  </si>
  <si>
    <t xml:space="preserve">Username: tmhtfld Text: Aber Aufallerjedesten 😊👌🏽 Username: seacucumber007 Text: 🐊🐊🐊🐊❤️ </t>
  </si>
  <si>
    <t>Username: blandiine13 Caption: #Parrot #MotherFucker #Traitor #Treat #Funny Kills me So bad !</t>
  </si>
  <si>
    <t xml:space="preserve">Username: senazencir Text: 😁@kevinnwmes </t>
  </si>
  <si>
    <t>Username: ikigai.ikigai Caption: Ma boy is a bartender. #hustle #motherfucker</t>
  </si>
  <si>
    <t>Username: hao_han37 Caption: 哎～做人真難 他媽的
#motherfucker #damn it#universalstudios #Japan #moncler#環球影城</t>
  </si>
  <si>
    <t>Username: ianus.paradeis Caption: Σχολείο;; χαχαχα 😂😂😂
#welcome #spring #2016 #cold #athens #akropolis #no_hashtags #nofilter #nosmile #beautifuldays #instapic #instadaily #instaphoto #photoshoot #nolove #fuck_people #fucknormality #fuckeverything #motherfucker #style #revolution #καλημερα #ακροπολη #μονοαγαπη #πρέπεινατακόψουμε</t>
  </si>
  <si>
    <t>Username: dddmk Caption: Taking our daily stroll down to the water to watch the sunset because we like to pretend we are cute and romantic 🌴🌴🌴🌴 #wellnahweareprettycutetho #stkilda #sunset #motherfucker</t>
  </si>
  <si>
    <t>Username: hardmircore Caption: #tattoo #ink #old #type #workinprogress #motherfucker</t>
  </si>
  <si>
    <t>Username: devil_shady93 Caption: #trustnoone #trustnobody #beyourself #selfietime #selfie #makemecrazy #fuck #fuckoff #lovebitch #hatebitch #motherfucker #soloslang #ripigliatevi #fagg #hieveryone</t>
  </si>
  <si>
    <t>Username: ga1496 Caption: Pokemon nurse, zef so fre$h ✨😷 #nurse #nightnurse #motherfucker #zef #pokemon</t>
  </si>
  <si>
    <t>Username: safitrima Caption: Hum... gemes walaupun sudah "uzur tp tetep manja niih ×D dasar boboho :3
#kucing #pussy #furry #cute</t>
  </si>
  <si>
    <t>Username: taniamarcadella Caption: #black #cat #sofa #flowers #dots  #blurry #miao #pussy</t>
  </si>
  <si>
    <t>Username: blazeasaurus Caption: Current mood... DWARVES ...
Blood , guts &amp; pussy....
Total carnage get it into your face..
#dwarves#subpop#insectwhore
#letsfuck#gashwagon#blood
#guts#pussy#skinpoppinslut#wax
#vinyl#nowspinning#vinylclub
#vinylpost#vinyl#vinylhoarder
#riffs#riffage#riffola#blagjesus</t>
  </si>
  <si>
    <t>Username: nursuzsena Caption: inşaatta kedi bulduk simgeyle çok cana yakındı insanlardan korkmuyordu ve şaşıydı sahiplendiğim kediciğin adını Şaşkın koyduk 😻 #pussy</t>
  </si>
  <si>
    <t>Username: franklythetraveller Caption: My next set to Buy for my Franklin Kush private Gallery 
________________________________________
#goals #art #eroticart #creation #sculpture #nuny #pussy #vajayjay #penis #artistic #artylondon #gallery #privategallery #vsocam #dslr #shoreditch #hoxton #columbiaroad #flying #flyhigh #yingyang #malefemale #london</t>
  </si>
  <si>
    <t>Username: jean_cinttra Caption: #marly #olhaafoto 📷 #pug #pugs #pugsofinstagram #pussy #puglia 🐕</t>
  </si>
  <si>
    <t>Username: dopekingzz Caption: Discrimination is real!
#nigga#chinese#gay#gayyy#bruh#damn#savage#lmao#nochill#maaan#imdead#done#sushi#pingpong#bruhh#lol#hilarious#funny#pussy</t>
  </si>
  <si>
    <t>Username: floeastoe Caption: Adopted this creature a year ago today. Happy Montyversary everyone!</t>
  </si>
  <si>
    <t xml:space="preserve">Username: floeastoe Text: #cat #cats #catsofinstagram #instacat #blackcat #chatnoir #mog #puss #pussy #moggy #monty #catlife #catstagram #meow #kitty #chat #gato #кот #ねこ #猫 </t>
  </si>
  <si>
    <t>Username: lingerie.nylon.bikini Caption: #lingerie #dessous #nylons #bikini #erotik #girl #wife #pantyhose #strapse #cute #titis #adult #boobs #pussy</t>
  </si>
  <si>
    <t>Username: worldfamousdjkds Caption: My favorite porn star is #italiablue 💙 #kittykat 😸 #badbish👙
#bootiequeen 👑 #sexyredbone #tbt #phatassmonkey 👅 #phatassbooty #thoto #thotoftheday #phatgap #sfs
 #diamondpussy 💎 #pussy #bigtitty</t>
  </si>
  <si>
    <t>Username: domenynikolett Caption: Miss you Babe, #MyBritishshorthaircat. You were THE QUEEN of cats. The smartest little one in the whole world. It's time to come home. #Pussy #Pussycat #BritishShortHairCat 💙 #MissYou</t>
  </si>
  <si>
    <t>Username: angelica.giannattasio Caption: ⚠ ⚠
#friut#foodporn#orange#instafood#amazing#sweet#breakfast#fresh#eat#hungry#foodgasm#love#cute#pretty#morning#pussy#art#artistic#colorful#creative#strong</t>
  </si>
  <si>
    <t>Username: erotica_sexy Caption: #pussy #popa #fitness #sport #reebok #tattoos #pussygerls #girl #kiska #life #love #nice #спорт #девушка #попа #попка #спорт #киска #секс #пошлость #эротика #девушки #picture #erotic #beautiful #erotica #ass #sex #follow #video #videos</t>
  </si>
  <si>
    <t>Username: rrriiiigggg Caption: #pussy #punchedlasagne #chastitybelt</t>
  </si>
  <si>
    <t>Username: anthony.dimaano Caption: My little #pussy 😂😂</t>
  </si>
  <si>
    <t>Username: travelhugsmysoul Caption: The best revenge is massive success 💪🏼✋🏼#workaholic #massivesuccess #revenge #workwoman #newoffice #screwyou #travel #travelhugsmysoul #quotestagram #quote #succes #workandtravel #workfortravel #work</t>
  </si>
  <si>
    <t xml:space="preserve">Username: datiszekerlekker Text: You go girl </t>
  </si>
  <si>
    <t>Username: emmilie95 Caption: I'm not going to let the decision and mistake of one person bring me down. Thank you for showing me that you really work a piece of work, and hello An improved Emily ✌🏼️👋🏼👌🏼 #screwyou  #hellobetterme #letsdothis</t>
  </si>
  <si>
    <t xml:space="preserve">Username: emilymooree95 Text: that's the way </t>
  </si>
  <si>
    <t>Username: sasa4real Caption: Annoying spring 
#bestrong #holiday #tired #single #alone #screwyou #lier</t>
  </si>
  <si>
    <t>Username: tornillo_scriu Caption: #lines #vias #sp #sp99 #sp99crew #tornilloscrew #screw #screwyou #tornillologo #tornillo #letters #renfe #lovestreet #lovepaint #lovegraffiti #graffiti #grafflife #graffitiart #graffiticity #graffitilogo #graffitibarcelona #barcelona #catalunya</t>
  </si>
  <si>
    <t>Username: rockstafazar Caption: Happens every fucking time! 😢
#everytime #thatfuck #fuckedmeover #thefuck #relatableposts #relatable #followforfollow #likeforlike #screwyou #youneverunderstood #instapost</t>
  </si>
  <si>
    <t>Username: cking1278 Caption: #whoisit #thewalkingdead #twd #negan #really #damnit #october #amc #screwyou #cliffhanger #chandlerriggs #glenn #darryl #abraham #bitchnuts #lucilleishere</t>
  </si>
  <si>
    <t xml:space="preserve">Username: wittgrad01 Text: @mollymonsoon @kendrahamm 😂😂😂 </t>
  </si>
  <si>
    <t>Username: briannajm7 Caption: Well... You left us hanging. #amc #thewalkingdead #talkingdead #screwyou #negan #ifdaryldiesweriot #whoisit #jefferydeanmorgan</t>
  </si>
  <si>
    <t xml:space="preserve">Username: p_money44 Text: I'm pretty sure he beat ole red </t>
  </si>
  <si>
    <t>Username: pibbles_n_ink Caption: 💋 #chickswithtattoos #dgaf #dope #dilligaf #fuckyourselfie #fuckwhatyouthink #girlswithink #girlswithtattoos #ink #inked #kickrocks #lifeishard #reallife #screwyou #tats #tatted #tattoo #tattoos #tattooedgirls #bored #italian #italiangirls #brunette #idfwu #bloodtypeisink #inkmywholebody #idontgiveamotherfuck #deathsgottabeeasy #boston</t>
  </si>
  <si>
    <t>Username: babyyonion Caption: #hooray !! End of crazy week.. #screwyou #murphyslaw 
#lifeofaneventsexec #CLAfuntimes I couldn't have asked for a more supportive team..🙆
#teamCLA #showday #manditoryshot</t>
  </si>
  <si>
    <t>Username: gowherethepeaceis Caption: regram @savannahjadebrann
Sick of the gossip and behind the scenes chatter. #gossip #sorrynotsorry #peoplearestupid #idgaf #idgas #idc #dontcare #whocares #screwyou #betrayal #wordshurt #protective #dontmesswithme #whatever #haters #hatersgonnahate #overit</t>
  </si>
  <si>
    <t>Username: savannahjadebrann Caption: Sick of the gossip and behind the scenes chatter. #gossip #sorrynotsorry #peoplearestupid #idgaf #idgas #idc #dontcare #whocares #screwyou #betrayal #wordshurt #protective #dontmesswithme #whatever #haters #hatersgonnahate #overit</t>
  </si>
  <si>
    <t xml:space="preserve">Username: it_just_reallly_hurts Text: #lfl #fangirl #love #hate #friendship #broken #spn #Pll #lol #sfs #like </t>
  </si>
  <si>
    <t>Username: larissaamegann Caption: It didn't make much sense to me. You were the one fucking up and on the verge of losing me, yet I was the one stressing; while you continued to seem unbothered. So I did myself a favor, and stopped stressing. Because I realized you either didn't care, or you were just too stupid to realize what you would be losing. And neither of those was someone I needed to be with. #EnoughIsEnough #ScrewYou #Bye</t>
  </si>
  <si>
    <t>Username: aclanderos Caption: Didn't get to see #wizardingworldofharrypotter just yet, but still a pretty fun day. Whoever said you could go in there, #screwyou.</t>
  </si>
  <si>
    <t>Username: fuck_you_and_your_rules Caption: Society: Cally! Look nice today!  Me: no. Fuck you.  #screwyou #no #nofucksgiven #unicorn #wtfhair #justdont</t>
  </si>
  <si>
    <t>Username: loved94 Caption: Any ideas how to forget my last 3 years? I want them GONE!!!!! #don'tcare #screwyou #screwlove! #broken</t>
  </si>
  <si>
    <t>Username: beautymodelswagga Caption: Look at me do I look sad or you see a woman who gonna make it I'm a mix black women. 🔝💯😍😘😎 #showme #socute #flashme #whatnigga #whatbitch #screwyou #imblack #imreal #likeme #loveme #rightnigga #igotthis #butyouhateme #watchout #digme #blackwoman</t>
  </si>
  <si>
    <t>Username: i_hate_love_ugh Caption: Exactly what happened to me... #ihateyou #screwyou #Heartbroken #whatever #broken</t>
  </si>
  <si>
    <t>Username: elenacerboni Caption: Chi vuol capire capisca. #screwyou #moodoftheday</t>
  </si>
  <si>
    <t>Username: peripastel Caption: -
to boys~
{{#screwyou #themegreen #green #pastel #pastelgreen #greentheme #tumblr #grunge #goth #gothic #grungestyle}}</t>
  </si>
  <si>
    <t>Username: brianabiatto Caption: Don't ever stay in a friendship, a relationship or even associate with people who can talk down to you, call you names or manipulate you. Surround yourself with love, positivity and people who bring out the best in you. Next time anyone or any situation brings negativity into your life, NEXT! #verbalabuse #next #positivevibes #selfloveisthebestlove #selflove #god #verbalabuseisstillabuse #strongisthenewbeautiful #strongisthenewsexy #movingon #rockbottom #screwyou #iambeautiful #thebestme</t>
  </si>
  <si>
    <t>Username: sinainajaflou Caption: Unleash the beast 😂😂😂 #shit #sonordrums #sq2 best birthday present ever 🌺🌺🌺🙈🙈🙈🙈</t>
  </si>
  <si>
    <t>Username: 85.11.13 Caption: #0404
instagram可以正常一點嗎
爛到我受不了把追蹤中的全部重新追蹤一次🙄🙄
#instagram#shit</t>
  </si>
  <si>
    <t>Username: hebaakurek Caption: When you want to cry but you laughed habal style school 🙈🙈#victoriasecret #school #shit #instagood #instagram #instahappy #cairo #egypt #turkiye #china #america #disappointed #mates #freedom #happyholidays #smile#shits #services #blackhair #white #likesforlikes #life #link #lebenon</t>
  </si>
  <si>
    <t>Username: mohannedelhab Caption: #holy #shit #lolz #that #is #creepy #like #what #your #mood #lol #instagallery #instaphoto #like4likeback #followme #dublin #ireland #world #people #followme</t>
  </si>
  <si>
    <t>Username: _just.a.bad.dream_ Caption: #stop #this #shit #!</t>
  </si>
  <si>
    <t>Username: jhcoco Caption: 바자아트 보려고. 
보지도않는 여성잡지
#바자 를 사야하다니. 
따로 좀 팔아라 #shit. 
망할놈의#bazaar</t>
  </si>
  <si>
    <t>Username: mc_s90 Caption: Mein Pommes hat die Haare schön 😂😂 #pommes#frenchfries#haare#eklig#disgusting#food#foodie#nodiet#fastfood#lol#funny#funnyfood#wtf#instalike#potato#kartoffel#lustig#oneinamillion#hair#igitt#wäh#photooftheday#pic#funnypic#shit#instagood#instamood#mustshowyou#hihi</t>
  </si>
  <si>
    <t>Username: pochaccio Caption: Bob amico nostro. 🍁🚬 #quiet #bob #marley #knowledge #beats #aperitive #dance #friends #party #people #life #light #dear #shit #smile #maryjane #reggae #us @franklin_14 @fabyana1994 @vivy_22_ @giuseppe.montagna95 @patasnella96 @lilith_dreamer</t>
  </si>
  <si>
    <t>Username: diananiar Caption: Digawe sayang di gawe nyaman di gawe wedi kelangan eh ternyata pacar orang oh lhasu #fuck #gateli #shit</t>
  </si>
  <si>
    <t>Username: luca_antonelli222 Caption: Gusti comuni!
#instaday #instatumblr #instaphoto #instaworld #instaschool #instasummer #instamonday #mondays #shit</t>
  </si>
  <si>
    <t>Username: neelu2013 Caption: Must be jelly cuz jam don't shake🍑  #goodmorning #lovelies #working #on #my #shit #dontworry #loveme #judgeme #tumblr #babes #queen #yourewelcome #enjoy #booty #goals</t>
  </si>
  <si>
    <t>Username: ganjahlover Caption: Bitch don't kill my vibe...
#polish #girl #septum #piercing #plugs #gauges #plugsnotdrugs #queen #stilletonails #stilleto #b&amp;w #makeup #messybun #nails #cigarette #restingbitchface #always #go #to #work #design #shit n #tattoos</t>
  </si>
  <si>
    <t xml:space="preserve">Username: lidiamp97 Text: 👅 </t>
  </si>
  <si>
    <t>Username: youngsimose Caption: Boring job #fuck#shit 😫😩</t>
  </si>
  <si>
    <t>Username: dollarfive Caption: IM A KING 👑 escucha lo que viene de camino diselo @akasecretweapon esto es fire 🔥🔥🔥en la union esta la fuerza 💪🏼 #imking #king #rap #hiphop #trap #latinrap #dominican #rapper #new #shit #comming #soon</t>
  </si>
  <si>
    <t>Username: tipouchon20 Caption: Awww shit danm it 😩😩!! Back to reality!!#reallife #monday #montreal #work #adult problems! #backtowork #backtoreality #nurse #medical #school #shit #mierda #coñio #mad #sad 😖😷#struggle #hospital #nyc #laval #mtl #miami #medstudent #fit #medecine #downtown #doctor #thankful #university #alcohol #stress</t>
  </si>
  <si>
    <t>Username: bazylevnikolay Caption: #advetising #more #eat #tv #shit</t>
  </si>
  <si>
    <t>Username: emilieroseb Caption: Annual Christmas pic with the Courfields crew #primaryschool #bestfriends #goodtobehome</t>
  </si>
  <si>
    <t xml:space="preserve">Username: adampjgardner Text: Dude I live in the new estate lol Username: adampjgardner Text: Is that your old number? X Username: emilieroseb Text: Not its my new English no. Since I've moved back x Username: adampjgardner Text: How long you back for?!? </t>
  </si>
  <si>
    <t>Username: shtinatina Caption: Still a pretty building. So many memories &amp; many more good friends xx @greenwoodhotel #sweetmate #shitfromyou #goodfromme</t>
  </si>
  <si>
    <t xml:space="preserve">Username: brentseery Text: They still do the sausage stand? Such a strong offering and the grated cheese was critical...next trip I'm all over a visit for some HSC stress relief Username: shtinatina Text: @brentseery haha I don't think it exists anymore. There's new owners &amp; it's had a few changes with hopefully some more to come too. Username: becwilkins_syd Text: I saw on their FB that a ex staff party might be coming up? Such good memories 🍺🍺🍺 Username: shtinatina Text: @becwilkins_syd yes there is, date still to be locked in but it's soon by the sounds of things. Some hilarious times there with you 🍸🍸🍸 </t>
  </si>
  <si>
    <t>Username: lauraheart91 Caption: Bored at work #selfie #duckface #pout</t>
  </si>
  <si>
    <t xml:space="preserve">Username: mart1990 Text: #shitbrows 😬😚 Username: lauraheart91 Text: Really commenting on my brows? #shitfromyou @mart1990 </t>
  </si>
  <si>
    <t>Username: joshbatty1 Caption: Alcolhic Dandelion and burdock #hoopers #unreal 👌</t>
  </si>
  <si>
    <t xml:space="preserve">Username: joshwilliams01 Text: Is this to ease the back pain 😝 Username: joshbatty1 Text: How poor was that challenge btw? Battering like fuck! #shitfromyou @joshwilliams01 </t>
  </si>
  <si>
    <t>Username: archie3_ Caption: ⚽️ @cafcofficial</t>
  </si>
  <si>
    <t xml:space="preserve">Username: archie3_ Text: #shitfromyou! Username: billyhick_ Text: Good luck Archie Username: lvssyyy Text: LOOOOOOL @kaseypalmer10 Username: kaseypalmer10 Text: @levanderpyke Loool 🚶Soz Arch </t>
  </si>
  <si>
    <t>Username: granttmcdonald Caption: #ivemovedon #yourdeadtome #ikissedallofthem #mynewbabygirls #Babeee #twocanplaythisgame</t>
  </si>
  <si>
    <t xml:space="preserve">Username: ell.ashe Text: #whatageeup Username: jamestaef Text: #grantsahoiper haha #nowthatsfair #dontworrygrantiloveyou #didyourwomancheatonya Username: darcy_lussick Text: Sheilas goin mad nothing new Username: granttmcdonald Text: #shitfromyou #nothesearemywomen @james_taef </t>
  </si>
  <si>
    <t>Username: richyfull Caption: Si tuviera el poder de revivir a los muertos, ya me habría suicidado incontables veces... #Sad #HitMeLikeAMan #SickOfYou #WorldExplodes #420</t>
  </si>
  <si>
    <t xml:space="preserve">Username: patrick.the.beagle Text: Mi amigo? Will you be my friend?🐾🐶🐕forever?🐕🐶🐾 </t>
  </si>
  <si>
    <t>Username: selenagomez_slaysss Caption: 🎶so so sick of you🎶 I love this song so so much😍 and haters still have the nerve to say she can't sing😒 bitch where?!?! this angel is always blessing my ears🎶💕💚😍
#selenagomez #selenatorsloveselena #selenators #queen #vocals #selenaisqueen #sickofyou #angel #slaylena</t>
  </si>
  <si>
    <t>Username: ariannascaramella Caption: "I’m so sick of that same old love, feels like I've blown apart 
I’m so sick of that same old love, the kind that breaks your heart"🙇
#sameoldlove#sickofyou#bestrong#dontcry#blackandwhite#tumblr#like4like#picoftheday#loveyourself✔</t>
  </si>
  <si>
    <t>Username: itzaubz Caption: Good morning ya'll. #brunchcrew #sickofyou</t>
  </si>
  <si>
    <t>Username: claraluz_420 Caption: @haroldureta 💋🐱 shoot #dealwhitme #fallenangel #nazarenas #mood #magic #sexy #peruviangirl  #photoshoot #sickofyou</t>
  </si>
  <si>
    <t>Username: chevyboi912 Caption: Go check out New music video for "Sick Of You" by @TeekahMonique 
Video Directed by @kervinjames
Song Produced by @SuperStarO
Mixed by @ChevyBoi912
Mastered by @DonSalute
#Sickofyou#sickofyourshit#rnb#rnbassmusic#rnbass#rnbartist#hiphop#singersongwriter#singer#StudioKilla#superstaro#chevyboi912#chevyboitheengineer#teekahmonique#musicians#musicvideo</t>
  </si>
  <si>
    <t xml:space="preserve">Username: anomaly_baby Text: 😊 Username: t_revfnf Text: Nice Username: djflippp Text: 👌 Username: sandlrecords Text: We loved this one! </t>
  </si>
  <si>
    <t>Username: bryanoffizial Caption: Missed the flight to Ibiza due to too much 🍾🍾🍾🍾🍾🍾🍾😡 #ibiza #hereicome #itsabouttime #goodweather #fuckyougermany #sickofyou #toomuchchampagne #bootcamp #noparty #zeroalcohol #letsgetthissummerbodystarted  #richkids #needaprivatejet 😩 #deutschland #köln #vamonosss</t>
  </si>
  <si>
    <t xml:space="preserve">Username: paoladiorbela Text: Fino Username: monicareyes8380 Text: Que ojos tan bonitos !!! Username: ashishno13 Text: @bryanoffizial. My friend, honey is always surrounded by bees... same goes for money.. But trust is often found where there is innocence and simplicity... Username: iamcaiofernando Text: Gorgeous!! ✨ </t>
  </si>
  <si>
    <t>Username: sassycatkoshka Caption: Name that face #captionthis</t>
  </si>
  <si>
    <t xml:space="preserve">Username: sassycatkoshka Text: #catsofinstagram #cats_of_instagram #catsagram #kittenlove  #cats #whitecat #fluffycat #cutekitten #sassycat #furbaby #catquotes #sickofyou </t>
  </si>
  <si>
    <t>Username: cece_mcfly Caption: Whose Mama is this????? 😂😂😂 •
#SheFedTheFuckUp #ComeGetTheseKids #whereDaDaddy #SickOfYou #bigMama #cecemcfly #cecemcflyvids</t>
  </si>
  <si>
    <t xml:space="preserve">Username: mikejack83 Text: You crazy lol Username: muthaphukn Text: 😂😂😂😂😂😂😂😂😂😂😂😂😂😂😂😂 Happy Birthday Spade </t>
  </si>
  <si>
    <t>Username: unknown.error__ Caption: #citizenband #superheaven #gnarwolves #cru #thestorysofar #tssf #desolated #punk #poppunk #poppunkkid #tees #bandtees #cool #merch #bandmerch #ayylmao #sickofyou</t>
  </si>
  <si>
    <t>Username: tiffany_weiyu Caption: When I love someone I don't need any reason, but when I decided to hate u, it's because u try to build up thousands of things to make me hate u! Thank you and congrats, now I really hate u #imidiot #sickofyou</t>
  </si>
  <si>
    <t>Username: this_is30 Caption: Bye Felicia 🙅🏻 #truelife #larrydavidismyspiritanimal #adultlife #sickofyou #byefelicia #thisis30 #thisisthirty #thestruggle #dirtythirty #dirty30 #instadaily #instagood #follow #followme #adultlife</t>
  </si>
  <si>
    <t xml:space="preserve">Username: rob_gutierrez3 Text: Hahaha @tiggaa21 Username: brookelinn86 Text: 💯 @yourstrulyjbf Username: hashtagthisis30 Text: LD! Username: tiggaa21 Text: Lmao @rob_gutierrez3 </t>
  </si>
  <si>
    <t>Username: fifi_jules Caption: This is my "I'm Sick Of Your Shit" face... #livelikefifi #patience #sickofyou</t>
  </si>
  <si>
    <t>Username: a.metalhead.and.her.pets Caption: And this is it. #spam#spammers#dude#sick#pissedoff#block#users#donttagme#sickofyou#hatespam#bye#getalife#followers</t>
  </si>
  <si>
    <t xml:space="preserve">Username: karenanddarwin Text: 😃 you tell em Username: a.metalhead.and.her.pets Text: @karenanddarwin when is needed is needed ahah 😝 Username: karenanddarwin Text: So true x </t>
  </si>
  <si>
    <t>Username: iamnatally Caption: Nothing else matters 🎶💔 #me #sickofyou</t>
  </si>
  <si>
    <t>Username: luisa_xcoco Caption: A tribute to many many people!! Y'all know who's meant! 🌹🖕🏼😘 #fuckyouall #atributeto #fakepeople #catharsis #fuckyouveryverymuch #thankyoufornothing #sickofyou #karmawillfuckyousohard</t>
  </si>
  <si>
    <t xml:space="preserve">Username: lovefranzi Text: 🖕🏼bin dabei 😘 Username: arletti.konfetti Text: Karmawillfuckyousohard....Best hashtag ever..ich lache mich kaputt 😂 </t>
  </si>
  <si>
    <t>Username: spellmanator Caption: 💀ΉЦMΛП=FIᄂƬΉ👽
#gwar #sickofyou #mythoughts #hell #alien #king #goals #love #filth #hate #human #planet #terrorize #wipeout #extraterrestrial #galaxy #space #evil #blood #freak #90s #everyday #daddy #metal #music #quotes #rock #dark #trippy #dirt</t>
  </si>
  <si>
    <t xml:space="preserve">Username: wraith_sm Text: Excellent! </t>
  </si>
  <si>
    <t>Username: anthony_rodriguez39 Caption: By the Pinterest #Pinterest #davidbowie #bowie #ziggystardust #starman #themanwhofeltfromspace #labyrinth #die #gobacktoyouplanet #sickofyou #bitch #instagram #gayguys #instagay #gay bodybuilder #quote #homo</t>
  </si>
  <si>
    <t xml:space="preserve">Username: skymusicblue Text: So you're the bitch huh? </t>
  </si>
  <si>
    <t>Username: annnyxx Caption: ✌👌
#allabout #bleah #sickofyou</t>
  </si>
  <si>
    <t>Username: suck.my.sunflower Caption: Someone please send me back to the 50s where I belong. #sickofthisgeneration #sickofyou #timetravel #powerfulwoman #tattoodgirls #beautiful</t>
  </si>
  <si>
    <t>Username: skull_sized_kingdoms Caption: #Tabasco #sucker #hot</t>
  </si>
  <si>
    <t>Username: lipsmackeruk Caption: I wonder what's @barbiestyle's favourite Chupa Chup flavour?! 🍭
#LipSmacker#Barbie#ChupaChup#lollipop#doll#funny#lolly#sweets#lipbalm#lipstick#MUA#bbloggers#monday#cute#sucker#bloggers#rg#instadaily#fruity#balm</t>
  </si>
  <si>
    <t>Username: marinadiamandisfacts Caption: +
Fc;1829 || αpril 4th
—[🍥🌏💧]—
ThANKS FOR 1.8K. I cαnt believe I gαined 100 followers in one dαy. ILYASM AND URE SO SUPPORTIVE !! This is officiαlly the longest I've done. It's not reαlly bαd. It's like α storyboαrd which help leαds to the next chαrαcter.i don't know if this mαtches my theme but oh well. Audio- @virgin.pure
•did you like this level?
—[@marinagrams]—
[#gainpost #matd #marinaandthediamonds #marinadiamandis #marina #charlixcx #melaniemartinez #charliaitchison #melanieadelemartinez #justinbieber #arianagrande #sucker #trueromance #froot #thefamilyjewels #electraheart #purpose #moonlight #marinafacts #neonnaturetour #neonnature #frootfuneral #marinadiamandisfacts]</t>
  </si>
  <si>
    <t xml:space="preserve">Username: suckithumbug Text: OMFG SCAB AND PLASTER Username: marinadiamandisfacts Text: IKR @virgin.pure PURE MADE IT AND ITS BEAUTIFUL @suckithumbug Username: marinadiamandisfacts Text: 🌚💕💕💕💖 @pacifypeters Username: sparklingshampain Text: this is so cool omg and congrats!!! </t>
  </si>
  <si>
    <t>Username: ruhanvdmerwe Caption: Sucker love.♡ .Every you every me ♡
#TBT
#instalike 
#sucker</t>
  </si>
  <si>
    <t>Username: hyflyer Caption: Chemtrails being wasted in the middle of Australia
#cloudseeding #chemtrails #sucker #b787 #pilot #blueskyflying</t>
  </si>
  <si>
    <t xml:space="preserve">Username: wayno90 Text: @craigooooooooo </t>
  </si>
  <si>
    <t>Username: harvthegolden Caption: Photobombed mums sunset snap 🌅🐶 #Sucker #ItsBetterWhenImInItAnyway #Photobomb #Dogset #ProfileShot #DogModel</t>
  </si>
  <si>
    <t>Username: takuarm Caption: Kids in the #Yukon are pretty dam smooth!! #cool #awesome #facebookcapture #cc #carcross #city #model #kids #grandma #lakecointryliving #kelowna #okanagan #kelownaliving #kelownafornia #kelownanow #TheDinah #sucker #flavour #candy #dandy #guapo #gatito #model #малыш #booboo #jr #kategelya  #котенок #красивая 😎🍭🍦🍰🌹🌻🐯🐱🐶</t>
  </si>
  <si>
    <t>Username: petchpine_ Caption: แฮร่😛😜#Petchnamnung#photographyislifmylifestyle#mylifestyle#cool_photo#chilling#chillout#chilloutmonday#mondays#sucker#troll#smileface#ตัดผมจิ💇😽</t>
  </si>
  <si>
    <t>Username: twatcomics Caption: #interviewwiththevampire #vampire #look #like4like #likeabitch #bitch #bradpitt #tomcruise #seduce #enternity #live #funny #lol #silly #movie #comics #blood #sucks #sucker</t>
  </si>
  <si>
    <t xml:space="preserve">Username: corywolberg Text: Great! Username: whiskeynwaffles Text: @pasame_una_chela_guey weren't we just talking about this homoerotic ass movie 😂😂 Username: twatcomics Text: Right? Lol what the hell is with Anne Rice's obsession for guy on guy action? That movie could have been way more brutal.. @whiskeynwaffles </t>
  </si>
  <si>
    <t>Username: instalechouilles Caption: #sucker #girl #photo #photooftheday #suce #suck #sucer #sucette #lick #lips #leche #langue #lecher #lecheuse #lechouille #maxidelice #miam #meilleureglacedumonde #ice #icecream #italiancream</t>
  </si>
  <si>
    <t>Username: la.riot Caption: Das Wetter passt zu meiner Stimmung. Drückend und ab und zu ein kleiner Schauer. Was macht ihr so feines? #fuchsteufelswildclothing #sucker #shitweather #tattoo #girlwithink #girlswithtattoos #selfie #septum #medusa #snakebites #motte #VvV #april #spring #loveyourself #love #sabrinawunderland #fangirl #facetattoo #fashion #anchor #nostril</t>
  </si>
  <si>
    <t>Username: jdjones1980 Caption: I "Tell ya"!!! Im a #sucker for my #minions.......</t>
  </si>
  <si>
    <t>Username: _agent_panda_007 Caption: I am eating some tasty cherry  flavor hard candy 
Is this blood or cherry jollyrancher 
#i#am#eating#cherry#sucker#flavour#candy#jolly#rancher#hard#candy#instlikes#instafollow#instaquots#instapic#like4like#follow4follow#</t>
  </si>
  <si>
    <t xml:space="preserve">Username: solaragaophoto Text: Fascinating one Username: _agent_panda_007 Text: Thx @solaragaophoto </t>
  </si>
  <si>
    <t>Username: androidsivan Caption: &lt;&lt;littttt🌙🌞&gt;&gt;
•
•
•
•
•
•
#troyesivan #halsey #melaniemartinez #lanadelrey #borns #fanaccount #hamilton #charlixcx #alphabetboy #youth #borntodie #honeymoon #aesthetic #trumanblack #mattyhealy #georgedaniel #the1975 #ladygaga #davidbowie #badlands #sucker #submarine #arcticmonkeys #rockyhorrorpictureshow #paloalto #thestrokes #starman #lordsofdogtown #childishgambino #pressplay</t>
  </si>
  <si>
    <t xml:space="preserve">Username: stefhawkins Text: Pretty Username: wesleytuckr Text: Pretty Username: androidsivan Text: @stefhawkins @wesleytuckr thank you💖 </t>
  </si>
  <si>
    <t>Username: androidsivan Caption: &lt;&lt;best thing to do on the weekends bc outside can be scary😂😁&gt;&gt;
•
•
•
•
•
•
#troyesivan #halsey #melaniemartinez #lanadelrey #borns #fanaccount #hamilton #charlixcx #alphabetboy #youth #borntodie #honeymoon #aesthetic #trumanblack #mattyhealy #georgedaniel #the1975 #ladygaga #davidbowie #badlands #sucker #submarine #arcticmonkeys #rockyhorrorpictureshow #paloalto #thestrokes #starman #lordsofdogtown #childishgambino #pressplay</t>
  </si>
  <si>
    <t xml:space="preserve">Username: wesleytuckr Text: Pretty </t>
  </si>
  <si>
    <t>Username: androidsivan Caption: &lt;&lt;redecorating my room, lookin at tumblr for inspiration&gt;&gt;
•
•
•
•
•
•
#troyesivan #halsey #melaniemartinez #lanadelrey #borns #fanaccount #hamilton #charlixcx #alphabetboy #youth #borntodie #honeymoon #aesthetic #trumanblack #mattyhealy #georgedaniel #the1975 #ladygaga #davidbowie #badlands #sucker #submarine #arcticmonkeys #rockyhorrorpictureshow #paloalto #thestrokes #starman #lordsofdogtown #childishgambino #pressplay</t>
  </si>
  <si>
    <t>Username: ililianasaucedo Caption: I have two sides 🌞
My sucker side and loser side 🌚🌝
#selfie #me #idk #whattosay #hashtag #sucker #loser #loserx2 #smile #byeworld</t>
  </si>
  <si>
    <t>Username: faranila Caption: Hahaha #lol My face so ugly in the water #uglyface #followme</t>
  </si>
  <si>
    <t>Username: littlelaura_sfx Caption: 😂Ugly Faces😂 #dayout #rainy #uglyface #absolutenicks #photographyislifee #selfies</t>
  </si>
  <si>
    <t>Username: ththngp Caption: #uglyface</t>
  </si>
  <si>
    <t xml:space="preserve">Username: thuyduong3224 Text: Đủ ugly :v </t>
  </si>
  <si>
    <t>Username: lucifer._18.06 Caption: I don't know how I ended up clicking this.
#random #selfie #uglyface #me #love #blurred #blackandwhite #oldpic #lucifer #nomorehashtags</t>
  </si>
  <si>
    <t>Username: plagueonhumanity Caption: I haven't slept yet 😢 
#scene #scenekid #thatsthespirit #sempiternal #depression #bmth #bringmethehorizon #insecure #anxiety #vapelyfe #vapeon #vape #vapelife #hate #attila #emo #dyedhair #piercings #black #blackhair #smoke #guyswhosmoke #truefriends #shadowmoses #canyoufeelmyheart #ugly #uglyface #snakebites #chelseagrin</t>
  </si>
  <si>
    <t xml:space="preserve">Username: hanna_agc Text: Lay down :"/ </t>
  </si>
  <si>
    <t>Username: tienilappiccio Caption: #Watsky #rapfast #uglyface #idontgiveafuck #ninjasinparis 😍😍😍</t>
  </si>
  <si>
    <t xml:space="preserve">Username: stefano2101 Text: Sorry not sorry! </t>
  </si>
  <si>
    <t>Username: jessihatnemegamackeakamarthaaa Caption: Nicht schön aber selten 😭😂 #schnute#hässlich#uglyface#funny#instacollage#freak#macke#langweilig#snapshot#boring#beautiful#leuteohnemackesindkacke#face#eyes#nose#lips#hair#piepmatz#unterm#poni#haha</t>
  </si>
  <si>
    <t xml:space="preserve">Username: mikel_1511 Text: 😍 @jessihatnemegamackeakamarthaaa </t>
  </si>
  <si>
    <t>Username: jaked.harris Caption: Haven't updated in a while. #winteriscoming #autumnweather #cold #jumper</t>
  </si>
  <si>
    <t xml:space="preserve">Username: jaked.harris Text: -
-
-
-
-
-
-
#instagay #selfie #gayselfie #gayboy #gayguy #gaymen #singlegay #gaydude #narcissism #instahomo #toomanyselfies #singlegay #mirrorpic #instaman #gaycute #gaymale #me #instaboy #gayinstagram #men #gay #uglyface #gayman </t>
  </si>
  <si>
    <t>Username: fina_limz Caption: #After creambath#uglyface#without makeup#😊😊</t>
  </si>
  <si>
    <t>Username: namstergram98 Caption: #potato #uglyface</t>
  </si>
  <si>
    <t>Username: emyin_ily Caption: I can't feel my face when I ...🌊🌊🌊 #rafting #nature #uglyface #fun #nonstoplaughing #newtry #cairns #Australia</t>
  </si>
  <si>
    <t>Username: deeryoongie Caption: Pokrútilo nás xD #pokrútilonás #comeniusuniversity #friends #crazy #pls #uglyface  #smemilé</t>
  </si>
  <si>
    <t>Username: ckr280 Caption: #mommasboy #everything #biglove ❤️ #fotd 🙈 #uglyface #simarik #bebisim 😈 #balsurat</t>
  </si>
  <si>
    <t>Username: xxfabi0_69 Caption: #selfie #horse #uglyface #💋 #idontcare #buddys #stable #funny
#Zapnosa #🐴</t>
  </si>
  <si>
    <t>Username: justrizkie Caption: Astagaa muka anak gue???😱😱😱
#daughter #uglyface #funnyface</t>
  </si>
  <si>
    <t>Username: vncscv Caption: To #trim or not to trim. That is the question. 😂😂😂 #me #selfie #selfportrait #profile #bignose  #bigears #uglyface #beard #bearded #beardedguy</t>
  </si>
  <si>
    <t xml:space="preserve">Username: linerosetti Text: To trim! To trim! To trim! To trim! hahahaha </t>
  </si>
  <si>
    <t>Username: salsanabilahsudarto Caption: Efek miror camera 
#mirorcamera#girl #me #uglyface #likeforlike #follow</t>
  </si>
  <si>
    <t>Username: ethankphillips Caption: Fun night with @katie.miley even if I did get water down my pants😐 mm thanks again...😂</t>
  </si>
  <si>
    <t xml:space="preserve">Username: katie.miley Text: I'm not even in this picture😂😂 Username: ethankphillips Text: Sorry not sorry😈 @katie.miley Username: katie.miley Text: But tonight was fun, let's never do it again okay?😊 Username: ethankphillips Text: Oh u know it😂😊 @katie.miley #UrUgly </t>
  </si>
  <si>
    <t>Username: t0rikasss Caption: you are art 😌 #fizzed #ohshitnice #superlame #urugly</t>
  </si>
  <si>
    <t xml:space="preserve">Username: emmayouung Text: thank you Username: t0rikasss Text: @emmayouung not u ass face Username: wilzwiep Text: Wow, thanks 🙈 Username: t0rikasss Text: @wilzwiep wow ur welcime😋 </t>
  </si>
  <si>
    <t>Username: ttttayxo Caption: happy birthday to a bad bitchhhhh 💖😛👯 #urugly #loveu #17 @kurlypxo</t>
  </si>
  <si>
    <t xml:space="preserve">Username: lilvxoo Text: That first video is cute asf too Username: lilvxoo Text: Y'all literally gimme life !! Username: ttttayxo Text: ily cutie 💖 @lilvxoo Username: kurlypxo Text: I LOVE YOUUUU 💗 </t>
  </si>
  <si>
    <t>Username: sophilaaa Caption: When Alex goes on your insta and deletes the post 🙄🙄🔫🔫 #repost#URUGLY</t>
  </si>
  <si>
    <t>Username: dannimaeeee Caption: I like ice tea, a lot.
#selfie #imcute #makeup #cutthehair #fuckyou #followme #like #followforfollow #girlswhosmokeweed #hateallyouwant #dontphasseme #yourlivesaresad #urugly #imnot</t>
  </si>
  <si>
    <t xml:space="preserve">Username: kaelaafowlerr Text: Lmao cool caption </t>
  </si>
  <si>
    <t>Username: whitney.tutai Caption: Gud times wif this kid! Na styla time😂fenks for being my friend uso. Appreciate u buddy ❤️ @chynapaeu #urugly</t>
  </si>
  <si>
    <t>Username: sparklyboob Caption: Permanent ig !! 🤕 #openrp #singlerp #ooc</t>
  </si>
  <si>
    <t xml:space="preserve">Username: loyalgambino Text: uhm @justinexplicit what is this ^ Username: lcvejb Text: No tag ? Fys Username: aricondom Text: @fxckjariana I ONLY TAGGED YNEZ BC TJIS WAS HER PIC FYS Username: aricondom Text: @hoegcmbino soz☹ </t>
  </si>
  <si>
    <t>Username: abigailkatebrew Caption: Happy birthday 🍻 #urugly #21</t>
  </si>
  <si>
    <t xml:space="preserve">Username: conniegoldman316 Text: Lol😂😂 </t>
  </si>
  <si>
    <t>Username: chrisfleming95 Caption: One of my prized pieces. First gen Hong Kong clown recast by TattooedStranger. Getting in the clown spirit before I get #Nomad from @fuckwilliamp and @thehouseofmasks . Too stoked! #thehouseofmasks #IhateAJgood #clown #mask #horror #slipknot #fuckwilliampizzolato #invalidated #og #originalganster #maskup #urugly #hfa</t>
  </si>
  <si>
    <t>Username: ellieebrennann Caption: My best Bitch #urugly</t>
  </si>
  <si>
    <t>Username: andreaibarron Caption: pamela will always be my baby #urugly 💘</t>
  </si>
  <si>
    <t xml:space="preserve">Username: cinthyapzavala Text: Hey I know I haven't told you lately but I love you Username: cinthyapzavala Text: Also I look like a dwarf 🍄 Username: andreaibarron Text: LOVE U 😭 @cinthyapzavala </t>
  </si>
  <si>
    <t>Username: imnotamurderer666 Caption: Soon to be ex-brotherinlaw!! I hate luzhin. I would tag u in this but I blocked ur stupid insta account bc all u do is take photos of ur food and post engagement pics. Do u know how much that makes ppl h8 u?? Well everyone hates you. K. Bye.  #hateyou #urugly #luzhinsucks</t>
  </si>
  <si>
    <t>Username: shes_my_main_ Caption: #wcw lol 😂 the only pic i have of u</t>
  </si>
  <si>
    <t xml:space="preserve">Username: beautiful.mint.green Text: Your a idiot @ksi_d34dp001 Username: beautiful.mint.green Text: #stupid #idiot #sucksatksi #ugly #leavemealone Username: shes_my_main_ Text: #urugly #noonelikesyou #udontknowwatksievenis #ustartedallthia Username: shes_my_main_ Text: #ustartedallthis** @beautiful.mint.green </t>
  </si>
  <si>
    <t>Username: antosvetic Caption: happy bday to my boyfriend of 7 years now, #blessed ur in my life, love you always babe #hot #steamy #oooh #triiiiiish #hitthebong #ily #muah #urugly</t>
  </si>
  <si>
    <t xml:space="preserve">Username: sydsullivan20 Text: HAPPY BIRTHDAY I LOVE YOU❤️❤️❤️❤️ @youngtrishh Username: youngtrishh Text: THANK YOU BEST FRIEND Username: youngtrishh Text: ILY BOO TY @sydsullivan20 </t>
  </si>
  <si>
    <t>Username: alexxlovesyou2 Caption: Wishing this kid a VERY HAPPY BIRTHDAY today!!🎈🎉🎁 Now you're 21!!!!🍾 I love you so much!!😘❤️ Turn up or somethin!!🍻 #MyBoyfriend #LittlePjs #TwentyOne #TurnUp #LoveYou #MCM #YouSoUgly #JK(:</t>
  </si>
  <si>
    <t xml:space="preserve">Username: graffitivandal Text: Thanks my queen I love you 😘😘 </t>
  </si>
  <si>
    <t>Username: slim_thick_with_yo_cuteass Caption: #mgk #machinegunkelly #yousougly #stilldope #lovemgk #sodope #cleveland #akron #laceup #blackflag #movement #themisfits #thispicture #black #blackandwhite #likes #like4like #likeforlike #likeforfollow #follow #followme #follow4follow #followforfollow #loveofmylife</t>
  </si>
  <si>
    <t xml:space="preserve">Username: seneca_falls Text: niiice </t>
  </si>
  <si>
    <t>Username: jemmybond1985 Caption: Hahaha it's always the same ugly bastards going around thinking there beautiful full of confidence, I'd love to know we're they get it because you'd be some really really ugly bitches, they should learn how to close there fat ugly mouth (and there legs and gee) cause the hum off your ninnies is ROTTEN 😖😤😡😖😜😂😂💯 #youuglytho #yousougly #imjustlaughing #fatbitch #skinnybitch #snaggletooth #bandylegs #septichoop #yousgavetheladsstds 😂😂 #fakehair #dirtymakeup #yallsmelly #hooverforthecock #itellthetruth #dumbfuckseverywhere #takecareofyouruglykids #stayoutofmine #yourburntout #youjelousbastards #donthatemecauseimbeautiful 😂😂 good morning all 😋✌️ some bitches need to go clean your teeth and your gee you horrible rotten no life curry eating east end watching smelly bastards your kids are manky  have a good day 💯👌🍀😜 love that guy...... Kermits back 👀</t>
  </si>
  <si>
    <t xml:space="preserve">Username: jemmybond1985 Text: 😂👍 @lisac683 Username: lisac683 Text: @jemmybond1985 Ha ha ninnies!! 😂😂 Username: hammock.life Text: 👌 Username: jemmybond1985 Text: 😜👍 @hammock.life </t>
  </si>
  <si>
    <t>Username: arealsheila Caption: #buyamirror #yousougly #makeaneffortbitch #uglyontheinsidetoo</t>
  </si>
  <si>
    <t xml:space="preserve">Username: lauraameliavocalist Text: OMG this is me 😳 </t>
  </si>
  <si>
    <t>Username: ho0dz Caption: Yeah stop doing all them drugs.
#old #young #isopretty #yousougly #drugsarebad #30yeardold #look12 #dogyears #youthfulbitch #hahaha</t>
  </si>
  <si>
    <t xml:space="preserve">Username: hamada187 Text: Word! </t>
  </si>
  <si>
    <t>Username: nohype_ Caption: 😂😂😂  You Poor lil #ugly thing #YOU. 
                   |In My Patrick Star Voice|
They just don't understand how ugly they really are.
#SomeBodyTellEm #pettyaf 😎</t>
  </si>
  <si>
    <t xml:space="preserve">Username: nohype_ Text: #icant #lmaobruh #damnshame #yousougly #funnyshit #funnymemes #bitchesbelike #niggasbelike #imdead #ohmygawd #omg #bitchwhere #nomakeupcansaveup #uglywandalookingass #chewbaccalookingass #df #lol #youthought Username: ty.fisher88 Text: @gorgeousss.b 🖕🏻 Username: the_bearded_hobo Text: ✌ </t>
  </si>
  <si>
    <t>Username: mmend_808 Caption: My #mcm and my favorite video of all time! Our times together are never dull 😄 His laugh 😍 #mcm#yousougly#laugh</t>
  </si>
  <si>
    <t xml:space="preserve">Username: mellynoah Text: Such  viejitas </t>
  </si>
  <si>
    <t>Username: hane.cho Caption: oh baby.... I'm sorry..... #whathappened #yousougly #그래 #털건강을위해 #당분간못생기자</t>
  </si>
  <si>
    <t xml:space="preserve">Username: yoonja_c Text: 😀😀😀 Username: e.ellee Text: LOL WHAT Username: hane.cho Text: @e.ellee uglifiedㅋㅋㅋㅋㅋㅋㅋㅋㅋㅋ Username: e.ellee Text: he still cute tho 😙 </t>
  </si>
  <si>
    <t>Username: jdmhead4 Caption: To all you Trump Fans #Shotsfired #DonalTrump #yousougly #Trump #Whatajoke #Lol #Republicans #Jokes #Repost #meme</t>
  </si>
  <si>
    <t xml:space="preserve">Username: pattyn125 Text: 😭👍👍 </t>
  </si>
  <si>
    <t>Username: lukiedaly Caption: 🙋🏼#yesyesyes #straightguys #britneyspears #iamnothittingonyou #yousougly</t>
  </si>
  <si>
    <t xml:space="preserve">Username: meeevette Caption: #ugly #nopicturesforyou #yousougly #everyoneisbeautiful fuck em just take a #selfie lol </t>
  </si>
  <si>
    <t>Username: glam_gam Caption: #HatchetFace, you're #beautiful baby!!!! Booze Crotch being a very #PrettyWoman in #GlamGam's latest #queerlesque #filthfest #ODORAMA a #BaltimoreBallDrop NYE show at the historic #CafeCleopatre 💄😜💄😜 #JohnWaters #burlesque #queer #freakshow #mirrormirror #brokenmirror #yousougly #sevenyearsbadluck #ugly #uglyface #instagay #instaglam #filth #trash #garbage #CryBaby #legsfordays #mtl</t>
  </si>
  <si>
    <t xml:space="preserve">Username: subtle_faces Text: 😁 </t>
  </si>
  <si>
    <t>Username: rex_blaze21 Caption: #futurebelike #futuremebelike #futureme #belike #you #so #ugly #yousougly 😂😂😂😜</t>
  </si>
  <si>
    <t xml:space="preserve">Username: tarik_56 Text: This is awesome :) Username: rex_blaze21 Text: Thanks @tarik_56 </t>
  </si>
  <si>
    <t>Username: gallifreyandeatheater Caption: 😂😂😂😂😂 #OhSnap #Tumblr #Jokes #Repost #TodaysDate #January #GetRekt #YouSoUgly #1/10</t>
  </si>
  <si>
    <t>Username: jazminvm07 Caption: Looking through my folder and found this 😂 👧🏽#tbt #babyjaz #onthatmodelswag #mickeymouseswag #the90s</t>
  </si>
  <si>
    <t xml:space="preserve">Username: _amyjazmin Text: Be back next weekend! 😏🎉 #TheJazmins👯 Username: mr.vega_420 Text: I guess you've always been a kutie 😍😜😜 Username: jazminvm07 Text: @mr.vega_420 lol 🙈☺️☺️ so sweet Username: mr.vega_420 Text: Hahaha am sure u know it's true ma </t>
  </si>
  <si>
    <t>Username: ravensimonevegaking Caption: We kill it 💯</t>
  </si>
  <si>
    <t xml:space="preserve">Username: young_clan_bs Text: Noooo Username: ravensimonevegaking Text: Find a life boy don't comment in pictures you big head a**shawnyboi6 #find a life #yousougly #you mad 😂💯 </t>
  </si>
  <si>
    <t>Username: _sofiaco Caption: Piccii❤ @ludovicagalterio 
#ludoismyqueen#sheistheonly#loveyou#lalalal#youarethesun#yousougly#imsome#lovemyqueen</t>
  </si>
  <si>
    <t xml:space="preserve">Username: ludovicagalterio Text: aaamorino mio ❣ Username: _sofiaco Text: Sono quasi dolcee🙊 @ludovicagalterio Username: ludovicagalterio Text: zè sofi @_sofiaco </t>
  </si>
  <si>
    <t>Username: sarahvgreenham Caption: This kitten is just not pretty when she sleeps 😹 #Lillie #sleeping #hilarious #fluffball #kitten #kittensofinstagram #yousougly</t>
  </si>
  <si>
    <t>Username: themisfitapparel Caption: Haha #dachshund #dogs #pets #yousougly #funnyshit #420friendly #phablet #cellphone #camera</t>
  </si>
  <si>
    <t xml:space="preserve">Username: themisfitapparel Text: #dachshund #dogs #pets #yousougly #funnyshit #420friendly #phablet #cellphone #camera </t>
  </si>
  <si>
    <t>Username: nategilmon_ Caption: My Ugly Sweater was on point tonight 👌🏼 #UglySweater #Christmas #HolidayParty #Santa #SanDiego #California #MissionBay #YouSoUgly</t>
  </si>
  <si>
    <t xml:space="preserve">Username: isabelmora1 Text: #YouSoUgly 😍😍😍😂😂😂 Username: laurenhowell27 Text: 255 likes?? I'm lucky to get a dozen on things I post 😂 Username: ib91932 Text: Sweater game 💪🏻 lol just saw this Username: nhammonddesign Text: 😃 </t>
  </si>
  <si>
    <t>Username: khano0414 Caption: He's thinks he has an okole to shake but das ALL body 😂😂😂😂 he annoys da heo outta me but wouldn't want anyone else to spend eternity with. #youass #bahahahahahaha #imdying #omg #disguy #daddyshome #desemoments #lovehim #dasmybbydaddy #imstuckwithhim #dahubby #joshuahanohano #hawaiian #disfaka #stoledashow @pineapple2219</t>
  </si>
  <si>
    <t>Username: alexbgill Caption: The "to read" stack just keeps growing. Note to self: read the books you already have. #YouAss 🙈</t>
  </si>
  <si>
    <t xml:space="preserve">Username: smg006 Text: My "to read" is two bookshelves! I think you're good! </t>
  </si>
  <si>
    <t>Username: texas.syn.rdh Caption: He told me that my ass was so big, it got in the way of him getting out the door!!! LMFAO...only the ones that truly love you, can tell you the truth. #GODBROTHER #iLOVEyou @richx717 #YOUass #iLOOKhealthy #lmfao #FederalBar #LBC #LongBeach #California #PINEstreet #FOODandLAUGHTER #MissYouTons #Family #live #laugh #love #blessed</t>
  </si>
  <si>
    <t>Username: gingybeard Caption: Cheers from LVN #lvn #whathappensinvegas #bwws #cheers #youass #millerlite #enterprise #vivalasvegas</t>
  </si>
  <si>
    <t xml:space="preserve">Username: ckkaseko Text: 👌🏿DOPE🙌🏿 </t>
  </si>
  <si>
    <t>Username: gingybeard Caption: The Freemont Street experience, McSturla Style. #freemontstreet #hurricane #daquri #mcsturla #vegasbaby #vivalasvegas #downtownlasvegas #frozentreat #youass #anaheimducks #mightyducks</t>
  </si>
  <si>
    <t xml:space="preserve">Username: gingybeard Text: @mattvest21 I went in a toy store. SO COOL Username: mattvest21 Text: 👍 </t>
  </si>
  <si>
    <t>Username: tikmuansantheai Caption: Miss this guy! Not much longer ;) xoxo #love #youass</t>
  </si>
  <si>
    <t>Username: ashcast27 Caption: This was me today when my husband decided to take me to the mall but instead of buying me make up he bought a new Xbox #sephora #nomakeup #husbandsnewtoy #wtff #myface #bummer #youass #lol #xboxone #newgames #byesephora #makeupaddict  #myface #myhappyplace #omg #jajaja</t>
  </si>
  <si>
    <t xml:space="preserve">Username: violiakarara Text: 💋💋💋💋 Username: fyreman11 Text: @marymooskies @veetie375 @j.v3456 @isabellle_j </t>
  </si>
  <si>
    <t>Username: melissavsilletti Caption: Hey @vinni3chas3 wanna know the difference between me &amp; the Steelers?..... I still SMILE when I don't "get that ring"! 🤗😚 #youass #ballbuster #hetriestopissmeoff #neversucceeds 🖕🏼</t>
  </si>
  <si>
    <t xml:space="preserve">Username: vinni3chas3 Text: Want some pepper w that saltyyyyyy Username: chefmichaelnine Text: Wow @vinni3chas3 </t>
  </si>
  <si>
    <t>Username: zepp1388 Caption: Don't be This guy</t>
  </si>
  <si>
    <t xml:space="preserve">Username: zepp1388 Text: #friday #rn#funny #asshole #ass#dontjudgeme #thestruggleisreal #instagram #getyousomeofthat #lol Username: zepp1388 Text: #rakfood #funnydude#youass #democrat #hillaryclinton #hillary2016 Username: zepp1388 Text: #rakfood Username: zepp1388 Text: #asshole #ass#mule #dontbethisguy #bethisguy #fun #funny </t>
  </si>
  <si>
    <t>Username: taylor_spencer Caption: Throwback to when @t__army14 thought he was funny and tricked me when I was not all with it😂😝😘 #tbt#youass#party#pongchamps#souhhhwannamakethisofficial</t>
  </si>
  <si>
    <t xml:space="preserve">Username: t__army14 Text: I love you so much princess👑💍😘💜💏 @taylor_spencer Username: taylor_spencer Text: Love you too💞😘 @t__army14 Username: k1t101 Text: ;^) </t>
  </si>
  <si>
    <t>Username: jennibetriina Caption: Word again! #youass#ass#assday#lappeenranta#knowsitall#hockey</t>
  </si>
  <si>
    <t>Username: thegiftofcolors Caption: My friends know how to send me gifts...😂😂Thanks bro for the felting needles!! #kyler #youass #imgonnatrynottoo #felting #needlefelting #supplies #yoooooo</t>
  </si>
  <si>
    <t xml:space="preserve">Username: rukodelieclub3d Text: Само совершенство! </t>
  </si>
  <si>
    <t>Username: boom._.kanani Caption: When your bestie @_637_finest_ decides to go eat papa oles without you but leaves his wallet in your car 💵💵💵😈😂😂 #itbelikethatsometimes #theydontmakeemlikeMEnomore #loveYOUmeanIT #thanksforLUNCH #KARMA #youASS #gotEM</t>
  </si>
  <si>
    <t xml:space="preserve">Username: boom._.kanani Text: @s_637 lmfao I know like go lunch lol its @_637_finest_ treat Username: s_637 Text: Hahahhahahhahha it's on @boom._.kanani Username: _behbeh_x2 Text: I wana go too lol Username: boom._.kanani Text: @_behbeh_x2 sure let's go... jayda said bravo or liliha </t>
  </si>
  <si>
    <t>Username: gusttavobigelow Caption: Teu cu!  #teucu #bitchface #bearbitch #fuckyou #haters #youass #beardgram #beardgang #beardman #instagays #gaysboys #gaybitch #blackandwhite #brazilianbear #braziliangay</t>
  </si>
  <si>
    <t>Username: joshcooper.re Caption: My mother caught an egg. #ohyoucaughtanegg #youass</t>
  </si>
  <si>
    <t xml:space="preserve">Username: joshhight_ Text: You gotta do this every day for a year and make a vine Username: schinky20 Text: Soooo awesome!!! Username: sherryreeid Text: Hahaha good job chat!! Username: jennadaniellee Text: Her reaction, omg 😂😂 </t>
  </si>
  <si>
    <t>Username: its_ana_2306 Caption: Sometimes you gotta put the sneakers away and bring back the heel's 😏</t>
  </si>
  <si>
    <t xml:space="preserve">Username: lilmoethatnigga Text: You spelled sneakers wrong 👆lol both times .... #fail #tryagain  #👍goodjob #sike  @its_ana_2306 Username: lilmoethatnigga Text: @marcelo_c14 ^^^ #treated lmao see y'all at work #bored Username: its_ana_2306 Text: Lmao nigga shut up I notice that I have it right on my hash tag fawk you mean 😂😂😂 #YouAss #alwaystalkingthatshit #Lol see ya with your bored ass ✌ @lilmoethatnigga Username: its_ana_2306 Text: Fixed it nigga 😂😂😂😂 </t>
  </si>
  <si>
    <t>Username: eileenrosa Caption: So is that what happened😂😂... #YouAss #WhyYouAlwaysLyin 😂😂😂</t>
  </si>
  <si>
    <t xml:space="preserve">Username: geminilove18 Text: My ex husband!! Lol Username: jw_lissa Text: 😂😂😂 </t>
  </si>
  <si>
    <t>Username: texasutm Caption: Old but gold.
#texasutm #westsidecutt #droptheops #getonmylevel #blackmigoK #rpgnoob #youass #getraped</t>
  </si>
  <si>
    <t xml:space="preserve">Username: baesdaddy Text: Pm ME Username: texasutm Text: @zafflictions =p Username: texasutm Text: @corrupt_utm ok Username: legacyofluigi Text: Qay </t>
  </si>
  <si>
    <t>Username: bollzymouse912 Caption: I'll see your #livetweeting the #debate and raise you a hilarious running FB commentary with two of my besties. #adult #thirty</t>
  </si>
  <si>
    <t xml:space="preserve">Username: bollzymouse912 Text: @kyliebayerfertterer don't player hate, participate. It's a wolf--the symbol of a nameless company in China that made this $5 hoodie Username: bollzymouse912 Text: @aimeeelrod3 I miss you!!!!!!! Plan something for us, and I'm there!!! ;) Username: bollzymouse912 Text: @kyliebayerfertterer or was that a total #tbt to teasing me about my forehead surgery in elementary school?? #youass Username: kyliebayerfertterer Text: #livelongandprosper </t>
  </si>
  <si>
    <t>Username: jjansssy Caption: I miss my stupid little sister #timotahtoo #ainaeivoionnistua #youidiot #finnishgirl #twinstagram @janitttaa</t>
  </si>
  <si>
    <t xml:space="preserve">Username: janitttaa Text: 😂😂😂😂😂 Username: janitttaa Text: Ei jumajauta 😄😄😄 Username: jjansssy Text: @janitttaa 😂😂😌 </t>
  </si>
  <si>
    <t>Username: kenziloo22 Caption: My saturday night was pretty kick ass. Why? Stumbled upon this gem and because watching it as an adult, just might be even better than watching it as a kid....😂 #ohgoodness #stimpy #youidiot #90s #throwback</t>
  </si>
  <si>
    <t>Username: montanakayte Caption: omg 😂😂😂 lv 4 lyf connor 👊 #matching #tattoo #backyardtatts #youidiot #lv #ninelives</t>
  </si>
  <si>
    <t>Username: dyeislife Caption: When your friends be like "yo meet us at the beach, we tossin" and you go but no ones there and they be like "April fools idiot" but dẏe is life so you play anyway @kiwi_shorts ---------------------------------------------------- #beerdie #beachdie #snappa #beer #dieup #diehard #dieoften #beergames #college #beach #drinkinggames #dyeislife #itslit #aprilfools #youidiot</t>
  </si>
  <si>
    <t xml:space="preserve">Username: suave_glave Text: Glad you follow em @cglave Username: morgantucevich Text: @nickdemore lol what Username: zacksiam Text: @gregja22 Username: kentberry3 Text: Yo meet us at the beach we tossin @bran_vergara @petegalli @keendawg3 @deannarlock1 </t>
  </si>
  <si>
    <t>Username: undertale_love Caption: #flowey #flower #floweytheflower #evil #evilflower #souls #humansouls #youidiot #killorbekilled #fight #dontspare #die #yourbestfriend #yourbestnightmare #nightmare #hopless #cry #amazing #wonderful</t>
  </si>
  <si>
    <t>Username: sans.is.a.sanswhich Caption: New Admin~ it's Bri Btw I also drew this and it's just a basic flowey. I drew this because it's one of my fav parts of the game when you first meet flowey. Idk why it just is. Ok ily guys 💕😊 #undertale #undyne #alphys #sans #puns #papyrus #frisk #chara #flowey #floweytheflower #youidiot #gaster #greaterdog #gasterblaster #onionsan #nicecream #nabstablook #blooky #burgerpants #muffet #mettaton #mettatonx #monsterkid #megalovania #asgore #asgoredreemurr #asriel #asrieldreemurr</t>
  </si>
  <si>
    <t xml:space="preserve">Username: sans.is.a.sanswhich Text: @djkitten07 thanks so much! Username: sans.is.a.sanswhich Text: @undyne_flavoured thanks! I appreciate it! Username: s.a.n.z.y Text: Woah that's amazing! Username: sans.is.a.sanswhich Text: @s.a.n.z.y thanks! I appreciate that ~Bri </t>
  </si>
  <si>
    <t>Username: kammyellen Caption: Le masseur 😂 #Gabreel #fun #haters #youidiot #loveyou #maidajosbandanaia @gabriel.apetroae</t>
  </si>
  <si>
    <t>Username: theorangeangle Caption: Roasted so hard! #CsGetDegrees ••••••••••••••••
•••#youidiot #lol #lmao #lmfao #hilarious #laugh #laughing #roast #degrees #money #fun #crazy #instahappy #comic #follow #epic #instagood #instafun #funnypictures #haha #funny #theorangeangle #stayinschoolkids</t>
  </si>
  <si>
    <t xml:space="preserve">Username: empire_facts Text: Круто! </t>
  </si>
  <si>
    <t>Username: theorangeangle Caption: Call 911 cause I'm dying of laughter :)
 (Don't tho)
 •••••••••••••••••••#youidiot #lol #lmao #lmfao #hilarious #laugh #laughing #fun #crazy #instahappy #comic #follow #epic #instagood #instafun #funnypictures #haha #funny #theorangeangle #stayinschoolkids</t>
  </si>
  <si>
    <t>Username: undertale.floweyy Caption: Ha! I work out! #youidiot #undertale</t>
  </si>
  <si>
    <t>Username: theorangeangle Caption: Sure……..… that's NOT a pound symbol. ################### •••••••••••••••••••#youidiot #lol #lmao #lmfao #hilarious #laugh #laughing #fun #crazy #instahappy #comic #follow #epic #instagood #instafun #funnypictures #haha #funny #theorangeangle #stayinschoolkids</t>
  </si>
  <si>
    <t xml:space="preserve">Username: lenashealthx Text: Pretty nice! </t>
  </si>
  <si>
    <t>Username: hoigaard2 Caption: #SELFIE!!!!!!!!!!!!!!!!!! #CentralParkSelfie #Spring #ThisShotTook32Tries #YouIdiot</t>
  </si>
  <si>
    <t>Username: psychotic.baka Caption: Wow, An 83.00% average this marking period. Golly! Below an 85%!
Really fucked up this time huh?
This never happened, you must be getting dumber. Maybe next time you'll get a 79%. You'll go lower, and lower, and LOWER. Even your little brother will get a higher average than you. Then everyone will laugh at you. Heh, it's about time you'll get kicked out of honors.
.
.
.
.
.
Why were you even there in the first place? Idiot.
(I'm being taunted in my mind, this happens a lot).
#undertale #undertalefanart #undertalefandom #undertaletrash #undertaleflowey #floweyundertale #flowey #floweytheflower #floweytheflowerundertale #undertaleasriel #asrielundertale #undertaleasrieldreemurr #asriel #dreemurr #asrieldreemurr #finalboss #youidiot #gamer #tobyfox</t>
  </si>
  <si>
    <t xml:space="preserve">Username: mr.swagtouhoumaster Text: Your probably smarter than me. I believe you will do better. Username: seolyric Text: Them feels when I was in honors class •_• </t>
  </si>
  <si>
    <t>Username: novriaziz Caption: Lu gila, lu konyol, lu bego , lu idiot, dan lu pengangguran ahhahaha ehh tapi lu itu sahabat gua 😂😂 @hanifanbahtiar @bayuaryaaa @aldiram98. lu kemana ngga main-main, lagi mau jadi orang dewasa ya 😂😂 cara dewasa lu salah sini duduk samping gua tar gua ceritain cara hidup dewasa kaya gimana anjayyy 😂😆😝😁 @agung_jiwanto 😈😠😤😣#vidio #youcrazy #youidiot #youstupid #penuh #drama #like4like</t>
  </si>
  <si>
    <t xml:space="preserve">Username: agung_jiwanto Text: Hahaha maksudnya @novriaziz Username: novriaziz Text: Kaga tau dh apa maksud nya 😂@agung_jiwanto tar malem ngopi yu @hanifanbahtiar @aldiram98 @bayuaryaaa tapi ngopi nya jangan di rumah @agung_jiwanto soal nya kopi nya rasa sabun cuci 😂😂 Username: bayuaryaaa Text: Hahaaha Username: novriaziz Text: 😂😂😂@bayuaryaaa </t>
  </si>
  <si>
    <t>Username: oakxie_jc Caption: #SaveIt #SaveIt #YouIdiot!!!!!!! #TeamNaomi #BitchImOakxieNa!!! #OakxieFeelings!!!!!!!</t>
  </si>
  <si>
    <t>Username: luke.nelson14 Caption: #cuttlalads #cuttladrops #red #white #topform #winetour #yaknow #toomanywinesandmekitcomesoff #youidiot</t>
  </si>
  <si>
    <t>Username: ktbbbear Caption: When you're sitting in line for a car wash so you take a selfie because you've had a really good hair day and what else does one do when they are sitting in line for a car wash and they've had such a day? #itssnowingnow #youidiot #monday</t>
  </si>
  <si>
    <t xml:space="preserve">Username: lavishpizzagiraffe Text: 😍😍😍 </t>
  </si>
  <si>
    <t>Username: chara.no Caption: Wut😂 anywayy goodnight everyone❤ 
》
》
#undertale #flowey #youidiot</t>
  </si>
  <si>
    <t>Username: badbella007 Caption: #lol #funnypics #funnyshirt #easter #selfies #easterbunnies #takingpics  #goodtimes #saycheese #youidiot #rabbitears #haha #gottcha #nicepic #photobombing</t>
  </si>
  <si>
    <t>Username: cassandra_yiah Caption: #windows10 #yousuck #saynomore #iwantwindows8back</t>
  </si>
  <si>
    <t>Username: hunniepotts Caption: I was irked about the swimsuit package - undermining self-esteem as a marketing ploy is heinous. I grabbed the second pack to show in the photo, then I saw what it said... Who puts sweetener on fresh fruit and cottage cheese?!?!? So let's tell people to use the bad product on things that don't even taste better with it. #sigh #splenda #yousuck #acceptyourself</t>
  </si>
  <si>
    <t>Username: pibblemaya Caption: "You is make da worst weeks, Lady. Why you is always got to start with a Monday?! #DidntWeJustHaveAMonday #YouSuck #ohMaya</t>
  </si>
  <si>
    <t xml:space="preserve">Username: pibblemaya Text: #ilovemydog #mansbestfriend #amstaff #staffygram #pibble #dogsofinstagram #adoptdontshop #dogsofcanada #edmonton #yeg #780 </t>
  </si>
  <si>
    <t>Username: sjewett91 Caption: FIFTY days ago I went to get my computer fixed, and this is how it comes back??? What the flying f***k is this?? Oh and it came wit a message from media world-- "black spot on corner of screen"...No Shit Sherlock!! #retards #hp #youSuck</t>
  </si>
  <si>
    <t>Username: lau177 Caption: #bowling #night #iwon #sandnes @paula.pa1</t>
  </si>
  <si>
    <t xml:space="preserve">Username: paula.pa1 Text: I won the 3rd game 😀#allidoiswin 😀 Username: lau177 Text: But i won Two first games #yousuck @paula.pa1 </t>
  </si>
  <si>
    <t>Username: hunteroctavie Caption: #supabluechevy #gonnamissher #offtoseeamerica #adventuretime #alltheotherniggasfake #Mudsnakeforpresident  #yousuck #ifyoudontsquatyourabitch</t>
  </si>
  <si>
    <t>Username: memesyo Caption: Kms #thefitnessgrampacertest #memes #kms #lol #lmao #why #wtf #goose #honk #tinktink #anime #yousuck #yaoi #donaldtrumpsucks</t>
  </si>
  <si>
    <t>Username: memesyo Caption: Yeah same #memes #nah #panicatthedisco #kms #lmao #fuckyou #lol #yousuck</t>
  </si>
  <si>
    <t>Username: five0five_london Caption: MONDAY....... YOU SUCK !!! #mondaymorning #monday #blues #yousuck #waitingfortheweekend #five0five #505 #london #paris</t>
  </si>
  <si>
    <t>Username: mau_world1 Caption: You're the one I want to spend the rest of my life rehashing the same unresolved argument with. #stupid #stupidboy #boysarestupid #skate #bmx #ridercouple #bmxskate #skatecouple #bmxcouple #skatepark #skategirl #yousuck #hateyou #atantot</t>
  </si>
  <si>
    <t>Username: floorvandeven1979 Caption: Ode to Monday - part deux 
#Monday #yousuck #isitFridayyet #boohoo #doodle #doodler #fineliner #black</t>
  </si>
  <si>
    <t>Username: captain_merls Caption: #scrub #loser #yousuck #loserlane #youreascrub</t>
  </si>
  <si>
    <t>Username: ascend_d Caption: Complaining on social media about your life and using your children for attention is not being a parent keep your life private. #truth #love #life #growth #progress #yousuck #badmom #learn #moveforward #knowledge #wordstoliveby</t>
  </si>
  <si>
    <t>Username: iamdonnabrown Caption: 🖕🏼 #monday #yousuck #hater</t>
  </si>
  <si>
    <t>Username: meldinocampo Caption: I saw them of IG, they are jerks too.  #yousuck #dangermeldin</t>
  </si>
  <si>
    <t>Username: johnathanthecreator Caption: Where am I to sleep?! #whatisthis #yousuck #why</t>
  </si>
  <si>
    <t xml:space="preserve">Username: carloz33 Text: We got an extra room downstairs bby </t>
  </si>
  <si>
    <t>Username: oh.my.starrs Caption: Damn you, AMC!!!!! By the time October comes around I won't give a shit who died. This show is pissing me off.
#twd #thewalkingdead #damnyouamc #bullshit #yousuck #terriblefinale</t>
  </si>
  <si>
    <t xml:space="preserve">Username: oh.my.starrs Text: Lol I'm so done. Username: isaac_ondrums Text: Ughhhh!!!!!! Username: r.christian.wooley Text: All my friends on Facebook are like, over it, so done, you are walking dead to me now. I'm totally over it. I spent all day rewatching that marathon just to feel cheated like that. Username: oh.my.starrs Text: @r.christian.wooley  I feel the same. I'm so done with it. </t>
  </si>
  <si>
    <t>Username: tanja_jo_93 Caption: No please, go on- #lyingass #keepitreal #denying #stfu #wow #yousuck #dontmatter #distrustful #fuckstress</t>
  </si>
  <si>
    <t>Username: nicolemeich Caption: Ugh, not ready for #Monday #workworkwork #backtoreality #yousuck #comebackweekend</t>
  </si>
  <si>
    <t>Username: bonechiller21 Caption: Literally how every fan of The Walking Dead was tonight. I love this show but never in my life have I hated Robert Kirkman and Scott Gimple so much! That was not the way to end such a highly instisapated season finale. I understand as a writer it is hard to kill off someone you created but if you did not know who to kill then you probably brought Negan in too soon! 😠 #thewalkingdead #seasonfinale #wtf #pissed #negan #overit #notcool #selfie #yousuck #couldhavebeenbetter 😠😧👣💀🔫👊</t>
  </si>
  <si>
    <t xml:space="preserve">Username: dy1anp3ach Text: Totally agree, pissed off how they hyped up negan so much then left a cliffhanger which were gonna have to wait till October to find out 😠 Username: bonechiller21 Text: Yes! If they even show us then this was not the way to play games...honestly if you did not have this figured out you should not have brought him in. Yes cliffhangers bring people back but you can't keep doing it people will just be done @dy1anp3ach </t>
  </si>
  <si>
    <t>Username: realhittaradio Caption: Wake&amp;Bake💨💨 "Yu got #Hotsauce in yo #gucci bag witch #goofy azz/ 
Machine gun from #Chinaman ion do #Japan - Swagga - Thotty Bitch (#BobbyBitch #Freestyle) #freebobbyshmurda #ranoffontheplugtwice #gs9 #nyc #freetheguys #freebumpj #kollegekidd #splash #remix #panda #hot97 #kattwilliams #barzrus #dab #djs #complex #amazon #facebook #youtube #worldstar #theshaderoom #missinfo 
Dir: By. #PNobleTV 💻</t>
  </si>
  <si>
    <t xml:space="preserve">Username: realhittaradio Text: @beyonce @ciara @th Username: realhittaradio Text: @jackthriller @swagga773 Username: realhittaradio Text: FULL VISUAL POSTED AT WWW. FACEBOOK. COM/Swagga773 Username: wyldstylaz Text: Doppe! </t>
  </si>
  <si>
    <t>Username: rosscohayes Caption: Hiding behind a citizen of China 👲 #chinaman #makoeyewear</t>
  </si>
  <si>
    <t xml:space="preserve">Username: rosscohayes Text: #instagramfishing #fisherman #fishing #fishinglife #fishingtrip #fishingaustralia #lowrance #fishingpicoftheday #boat #boats #boatlife #ocean #water #rod #reel #shimano #reef #coral #reeffishing #fish #angler #angling #cast #lure #lures #bait #follow </t>
  </si>
  <si>
    <t>Username: rickmiller_1988 Caption: #Elderly #Chinaman #fishing #harbourside #hongkong #shaukeiwan #typhoonshelter #daytrip #view</t>
  </si>
  <si>
    <t>Username: yasib2 Caption: #trauzeugen #trauzeugin #trauzeuge #weeding #sonne #schönertaggewesen #Togovi #russia #jugoboy #chinaman #lol #tamada</t>
  </si>
  <si>
    <t>Username: gazzer775 Caption: It was a long weekend but the garage lights stayed on ,got the motor installed the 72 #GMC is  running again we dropped in another motor into another #Chevy #chinaman @airrick686 big thanks to @bomiller_ for the help</t>
  </si>
  <si>
    <t>Username: dank.rawnald Caption: … #fisting #milf #miitomo #dankmemes #dank #unicornsandrainbows #radicaldude #bushdid911 #billymays #awesome #gaylife #chinaman #yomomdid911 #yomom</t>
  </si>
  <si>
    <t>Username: koukslagouks Caption: Dad is the comic relief that we all need in our lives. It's nine days early, but before I forget, happy birthday to the oldest guy in the world: my appa! He's lived through the Great Depression, the American Civil War, polio, Ebola, the salmonella scare of 2008, almost all of history! On a serious note, he's a great man. He's my dad. I love him. #pastthecenturymark #already60 #chinaman #momisstillyoungandbeautiful</t>
  </si>
  <si>
    <t xml:space="preserve">Username: liljanabadazz Text: @koukslagouks lmfao you're so funny 😭😭😭😂 happy birthday pops </t>
  </si>
  <si>
    <t>Username: sarahevelynmac Caption: We're all mad here 🎩♣️👑♥️🌹♦️🍾🐇 #aliceinwonderland #bridesmaid #wedding #whyisitoverrrrrr #left #right #fire #iceicebaby #highlightedarea #gremlin #flattering #chinaman #madhatter</t>
  </si>
  <si>
    <t>Username: frankmaersk Caption: #chinaman#крутойремонт</t>
  </si>
  <si>
    <t>Username: mr_chow_victorchow Caption: Came to help friend move flat and got wrapped up... 😑 #artistic #fashion #chinaman #brandadvertising #chinamanshopping #victoriasecret2017</t>
  </si>
  <si>
    <t>Username: chillichias Caption: Robbing H&amp;M with my new partner in crime 🔫🔪😎 #raw #rawvegan #crime #HM #shopping #familytime #onceinthousandyears #chinaman #Coachella #веган #шопинг #малайзия</t>
  </si>
  <si>
    <t xml:space="preserve">Username: chillichias Text: @maxevanlp when r u coming back to Kch?We r going to do some robbery on 27 April in Kl,will u join us?😂 Username: chillichias Text: @ainura1221 Спасибо!!! 😘 Username: maxevanlp Text: @chillichias i think ill be in kuching around that time. Not sure yet. Update me when you and Kiew coming here! Username: chillichias Text: @maxevanlp sure! </t>
  </si>
  <si>
    <t>Username: bammer47 Caption: Modeling an assortment of costume hats in my dining room with Najib Quanbouli, Mark Goebel, Malcolm Jackson, and a Moroccan emigre (April 1996). #hats #bobby #viking #chinaman #matador #moroccan #hotties #gays #buddies #fwb #diversity #gay #instagay #instatravel #travel #instatraveling #traveling #traveler #tbt #nofilter</t>
  </si>
  <si>
    <t xml:space="preserve">Username: delightfultravellers Text: This is definitely first rated! Username: queenmarcyofficial Text: Beautiful :) </t>
  </si>
  <si>
    <t>Username: meme.me_rodriguez Caption: #stl #cityrice #friedrice #chinaman #trutru #thelou</t>
  </si>
  <si>
    <t xml:space="preserve">Username: queenmarcyofficial Text: Cool..! :) </t>
  </si>
  <si>
    <t>Username: dizzydes15 Caption: Family time @el_guapo____ #chinaman #family #soliz</t>
  </si>
  <si>
    <t xml:space="preserve">Username: el_guapo____ Text: Lmao #chino #solizfamily </t>
  </si>
  <si>
    <t>Username: lewispbryon Caption: Just FYI
#StLouisMO #Midwest #Chinaman #Vess #Mystics #PotomacRiver #StPaulSandwich #FYI</t>
  </si>
  <si>
    <t xml:space="preserve">Username: freeroots_project Text: On god!!! Username: shayshizz Text: Mystics! Username: willcady Text: 🙌 </t>
  </si>
  <si>
    <t>Username: benson_deravil Caption: O my he funny I can sale him  some #chinaman for that price 😂😂😂😂😂 #FrenchBlue</t>
  </si>
  <si>
    <t xml:space="preserve">Username: vishnu_da_destroya Text: @benson_deravil yeah that's crazy lol? Username: samanthajohnsonofficial Text: 👍 Username: benson_deravil Text: @prezhpoppi  @obascadet Username: obascadet Text: Boi crazy @benson_deravil 😂😂😂 </t>
  </si>
  <si>
    <t>Username: urbannesian Caption: Boat cruise around Chinaman's hat!
#UrbanNesian #UsoBlaze #chinaman #chinamanshat #hawaii #aloha #gopro #goprooftheday #happyalohasaturday #beach #ocean #boat #samoan #samoa #oahu #luckywelivehawaii</t>
  </si>
  <si>
    <t>Username: arii._.ana Caption: Aloha cutie 🌴🌊 #perfectbeachday #sandcrab #chinamanshat #chinaman #beachvibes #ombrenails #hilife #hawaii #islandlife #staysalty #aloha</t>
  </si>
  <si>
    <t xml:space="preserve">Username: robertshawaii Text: Adorable 🦀 Username: mojo_1andonly Text: Drove by there today on my way to sacred falls Username: arii._.ana Text: You did sacred falls? How was it, magical I bet?! I so want to do it @mojo_1andonly Username: mojo_1andonly Text: @arii._.ana yeah I did. I've done it once before and yes it was purely magical. It's so beautiful that only seeing it in person shows its true beauty. We were worried for a bit about getting caught but ehhhh lol </t>
  </si>
  <si>
    <t>Username: keshamurray88 Caption: Http://EatWF.com - MENU DETAILS! Make Sure You Let Them Know, #KeshaMurray, Sent You!♡ Have Fun Now! I Got That Famous #IasoTea Whenever You Need It! #LOL #WorldFamous #SurtifiedFilmsENT #ChinaMan</t>
  </si>
  <si>
    <t>Username: heewouldgo Caption: Action 🎣🎣 #chinaman #hilife #fishing</t>
  </si>
  <si>
    <t xml:space="preserve">Username: k1anabear Text: Come over Kurt's moms house we having kids bday party tonight @heewouldgo Username: heewouldgo Text: @k1anabear okk Username: rdiaz_239 Text: Yah u @heewouldgo Username: bad44boy Text: Tfti </t>
  </si>
  <si>
    <t>Username: seemaroski Caption: My husband got A haircut by me! #redneck #budlight #chink</t>
  </si>
  <si>
    <t>Username: yunasiart Caption: #trip #2015#여행사진 #chefchaouen #morocco #chink</t>
  </si>
  <si>
    <t>Username: rakeshzac Caption: #taj #officeswag #officelife #after #office #click #colleagues #funtime #funatoffice #work #hard #but #party #hardest #farewell #time #u #will #be #missed #unforgettable #crazy #shitty #funny #shifts #we #had #yikes #chink</t>
  </si>
  <si>
    <t xml:space="preserve">Username: airmailanonymous Text: Sweet! </t>
  </si>
  <si>
    <t>Username: chinalocs Caption: Me and the homie gettin our tan on Saturday
#lovemycity #SunnySanDiego #pooltime #butwhyareyoureyesclosed #chink</t>
  </si>
  <si>
    <t>Username: ajshortcakes_ Caption: Ol apple head ass 😭 when you're just happy and can't help, but smile and know you have a long journey to travel. #allsmiles #cheese #4eyes4life #chink Still won't smile in a school picture doe. Believe dattt.</t>
  </si>
  <si>
    <t xml:space="preserve">Username: itsjuliathomas Text: Your smile 😍 </t>
  </si>
  <si>
    <t>Username: fxckinwanker Caption: PERFECTION 
#Whothefxckisshe #Mysoulmate #Theloveofmylife #Shestheone #Everythingilove #Allinone #Asianginger #Freckles #Chink #Septum #Ineedyouinmylife #Imafindyou #Inlove #Perfect #Beautiful #Sexy #Fineashell #Gorgeous</t>
  </si>
  <si>
    <t>Username: johnzevenne Caption: Add me on snapchat : johnzevenne
:) #snapchat #purp #tag #asianeyes #chink #add</t>
  </si>
  <si>
    <t>Username: sineadcadhain Caption: Me and my cousins  just der now 👭👬 @einne_boland @sharonboland #wonkeyeye #chink #family #nightout #drink #drunk #party</t>
  </si>
  <si>
    <t xml:space="preserve">Username: sharonboland Text: 👯🙈❤️ </t>
  </si>
  <si>
    <t>Username: sefnitty Caption: New music tonight at 8pm..We gonna be dropping new music every week so stay updated..#SoundWaveSundays 👁‍🗨🎹🎩🎤🕷🔥🔥#sefnitty #chink #JeanFaye #WaveRunners #phillyartist #singer #Rapper #producer  link in bio‼️‼️‼️</t>
  </si>
  <si>
    <t xml:space="preserve">Username: rivaracing Text: great Username: 1blkhrtd Text: FIRE !!!!! </t>
  </si>
  <si>
    <t>Username: willa_beez Caption: #happybirthday #ezra #chink #babybeez</t>
  </si>
  <si>
    <t>Username: conormoriarty1 Caption: The only thing funnier than my eyes in this picture is ambers face #chink #gat #alandied #lc</t>
  </si>
  <si>
    <t xml:space="preserve">Username: ambercurtin15 Text: As usual shouting at Nicole 😂😂 Username: conormoriarty1 Text: @ambercurtin15 such a funny picture😂 </t>
  </si>
  <si>
    <t>Username: mimss_t Caption: ~When thinking about life remember this,no amount of guilt can solve the past and no amount of anxiety or worry can change the future~</t>
  </si>
  <si>
    <t xml:space="preserve">Username: mimss_t Text: #life #pregnant #28weeks #soquick #littleprincess #growingfast #viet #chink #mix #bulgarian #london #past&amp;future #love #myanguyen #proudmummy #youngmother #myeverything </t>
  </si>
  <si>
    <t>Username: vicgottal Caption: Lil chink thing🚲 #chillin #chink #pickup #bar</t>
  </si>
  <si>
    <t xml:space="preserve">Username: alessandrodonaggio Text: Big Up! </t>
  </si>
  <si>
    <t>Username: willa_beez Caption: #sliding to #chink #partytime #aprilbabies</t>
  </si>
  <si>
    <t>Username: kiss_mytats_ Caption: #GimmeKiss #GoodAfternoon #SexyLips #Chink #PrettyBrownSkin #MakeupSlay</t>
  </si>
  <si>
    <t xml:space="preserve">Username: lildreamr Text: Dashing Username: kiss_mytats_ Text: Thank you babe @lildreamr Username: lildreamr Text: 😍😍😍 </t>
  </si>
  <si>
    <t>Username: sefnitty Caption: Dropping tonight and every Sunday at 8pm on sound cloud‼️#SoundwaveSundays 💯🔥🎹🎤👁‍🗨🎩💰#phillyartist  #Rapper #singer #chink #topofthepyramid</t>
  </si>
  <si>
    <t xml:space="preserve">Username: bigdaddyy.nii Text: cant wait💯 Username: mz_trendsetterz Text: can we download it??🙏🏽 Username: niyaking23 Text: 🔥🔥🔥 Username: theyknowariiana Text: i love her voice 😍 </t>
  </si>
  <si>
    <t>Username: bassfisha247 Caption: #chink blinked in the picture but this was a late night sesh , I took @_pulp.mango_  new rod and reel and first cast I caught this dink , I don't think he wants me breaking in his gear anymore 😂🔥🎣</t>
  </si>
  <si>
    <t xml:space="preserve">Username: bowler23_99 Text: Chinatown what did he catch him in the restaurant fish tank.  Lol Username: rippinlipps88 Text: Haha😂 like when u did that to my spinning rod Username: bassfisha247 Text: I do that a lot @rippinlipps88 , even tommy </t>
  </si>
  <si>
    <t>Username: khryssetalle Caption: We must learn to see ourselves the way God sees us. For if Jesus died for us, who are we to think we are worthless?
#Day1 #Chink+</t>
  </si>
  <si>
    <t>Username: _aaangelp Caption: B&amp;W👀 pt.2 #chink</t>
  </si>
  <si>
    <t>Username: a.r.y.a.n.m.e.m.e.s Caption: #meme #cancer #aids #filthyfrank #idubbbz #papafranku #allahuakbar #allah #killme #dankmemes #cringe #weeaboo #fashion #family #god #trump #berniesanders #war #lmao #vape #conservative #liberal #stfu #lol #like4like #follow4follow #feminism #edgy</t>
  </si>
  <si>
    <t>Username: mrwhitty1 Caption: #Stfu</t>
  </si>
  <si>
    <t>Username: a.r.y.a.n.m.e.m.e.s Caption: #meme #cancer #aids #filthyfrank #idubbbz #papafranku #allahuakbar #allah #killme #dankmemes #cringe #weeaboo #fashion #family #god #trump #berniesanders #war #lmao #vape #conservative #liberal #stfu #lol #like4like #follow4follow #feminism</t>
  </si>
  <si>
    <t>Username: jan.knz01 Caption: Diesmal einfach keine Bildunterschrift #stfu</t>
  </si>
  <si>
    <t xml:space="preserve">Username: caro.708 Text: Hübscher ❤ Username: caro.fnk Text: Schönster❤💎 </t>
  </si>
  <si>
    <t>Username: kingsarms Caption: #monday -
#stfu #skx007 #seikofam #watchfam #womw #apple #mac4life #rdp #cheapnatostraps #coffee #teamkicktoc</t>
  </si>
  <si>
    <t>Username: follow_funniest_pics Caption: #comedy#funnypics#funnypost#funnyshit#funnystuff#funnypictures#humor#hilarious#lol#lmao#laugh#laughter#sarcasm#toofunny#realshit#omfg#stfu#funny#laughoutloud#reality#truestory#truth#haha#socialmedia#wtf#internet#monday#morning#work</t>
  </si>
  <si>
    <t>Username: sharpenthesword Caption: #motivationmonday #motivation ・・・
Anything is possible if you're hungry enough.
#starving #letsgoteam #teamagentsteven
@agentsteven #repost</t>
  </si>
  <si>
    <t xml:space="preserve">Username: sharpenthesword Text: #spartan #spartanrace #spartanracetraining #spartansofthenortheast #aroo #stfu #unstoppable #unbreakable #whyirace #challengeaccepted #toughmudder #WarriorDash #ocrunited #ocr #ocrtraining #BattleFrog #bonefrog #nike #nikeplus #crossfit #toughspartans #ocrbeast </t>
  </si>
  <si>
    <t>Username: justinma70 Caption: This car was all about the chase, now I want it gone. #carswithoutlimits #cargram #carporn #bippu #autokings #stanced #stancenation #UCF20 #UCF21 #LS400 #Celsior  #igers #inked #igdaily #igersmanila #igmasters #potd  #photooftheday #picoftheday #pictureoftheday #bestoftheday #vsco #vscocam #instagood #latergram  #stfu  #Canada #Ontario</t>
  </si>
  <si>
    <t>Username: justinma70 Caption: #damnDaniel #igers #inked #igdaily #igersmanila #igmasters #potd #pft #photooftheday #picoftheday #pictureoftheday #bestoftheday #vsco #vscocam #instagood #latergram #ineedalcoholtohaveagoodtime #stfu  #Canada #Ontario #fff #f4f #followforfollow</t>
  </si>
  <si>
    <t>Username: landry.216 Caption: #stfu</t>
  </si>
  <si>
    <t>Username: justinma70 Caption: Forgot about this song. I've only heard two songs from these guys; both are great. #music #damnDaniel #igers #inked #igdaily #igersmanila #igmasters #potd #pft #photooftheday #picoftheday #pictureoftheday #bestoftheday #vsco #vscocam #instagood #latergram #ineedalcoholtohaveagoodtime #stfu  #Canada #Ontario #fff #f4f #followforfollow</t>
  </si>
  <si>
    <t>Username: fobi0 Caption: Some update of homemade shutup phone case. #shutupplz #phonecase #stfu #write #font #bw</t>
  </si>
  <si>
    <t>Username: zzyzz.nyc Caption: Daily reminders ever day &amp; when Monday stalks #acourseinmiracles = #dontbreakforassholes
#mood 
#RIP #OLDNYC 
#RIP #OLDNEWYORK #Iam #workinprogress #powerofnow #conversationswithgod #Queens #NYC #ibiza #Vegas #lasvegas #LA #rave #house #lifestyle #edm #love #plur  #hipsters #transplants #gtfo #dj  #eatsleepraverepeat #girlfriends #hiphop #NY</t>
  </si>
  <si>
    <t>Username: killer.doggo Caption: Backup-@killer.doggo.v2  #yiff #clop #mlp #memes #meme #offensive #kek #clop #vaporwave #kys #joeysworldtour #anorexic #eataburger #blacklivesmatter #cringe #cringey #dankmemes #endracism #furry #feminism #gtfo #homosexual #lmfao #stopjacob2k16 #scrub #undertale #weaboos</t>
  </si>
  <si>
    <t>Username: killer.doggo Caption: This boy should be executed. Backup-@killer.doggo.v2  #yiff #clop #mlp #memes #meme #offensive #kek #clop #vaporwave #kys #joeysworldtour #anorexic #eataburger #blacklivesmatter #cringe #cringey #dankmemes #endracism #furry #feminism #gtfo #homosexual #lmfao #stopjacob2k16 #scrub #undertale #weaboos</t>
  </si>
  <si>
    <t>Username: killer.doggo Caption: Backup-@killer.doggo.v2 #yiff #clop #mlp #memes #meme #offensive #kek #clop #vaporwave #kys #joeysworldtour #anorexic #eataburger #blacklivesmatter #cringe #cringey #dankmemes #endracism #furry #feminism #gtfo #homosexual #lmfao #stopjacob2k16 #scrub #undertale #weaboos</t>
  </si>
  <si>
    <t>Username: rachel.dionne Caption: "I don't know everything, sweetheart. Only more than you."
.
.
.
#swerve #forreal #selfie #instagram #bum #chilly #likeforlike #gtfo #spamforspam #grunge #selfienation #rcnocrop #childish #postup #whatever #okaycool #suresure #bored #itsamonday #growup</t>
  </si>
  <si>
    <t>Username: fyeahsundaes Caption: It's the four of April... I hate Upstate. #whyisitsnowing #itsapril #whichisspring #itwasjustinthe70s #wtf #gtfo #now #upstate #newyork #snow #stupid #weather #downtown #albany #518 #random #misc</t>
  </si>
  <si>
    <t>Username: dismisssmith Caption: Monday musings from @topgirl.studio #repost #monday #firstworldproblems #girlissues #tissues #gtfo #nah</t>
  </si>
  <si>
    <t>Username: pastelstepper Caption: 😄😂 #funny #instacomedy #instalaugh #laughter #lmfao #funnypost #funnypic #liking #humorous #lmao #toofunny #instafunny #followall #humor #laugh #lol #comedy #hilarious #funnypost #ctfu #fun #bruh #gtfo #dafuq #dailylaugh #rofl #smiles #wtf #women #ladies #happens</t>
  </si>
  <si>
    <t>Username: pastelstepper Caption: 😜😄 #funny #instacomedy #instalaugh #laughter #lmfao #funnypost #funnypic #liking #humorous #lmao #toofunny #instafunny #followall #humor #laugh #lol #comedy #hilarious #funnypost #ctfu #fun #bruh #gtfo #dafuq #dailylaugh #rofl #smiles #wtf #enjoylife #yolo #happens</t>
  </si>
  <si>
    <t>Username: izenhour Caption: #starwars#bb8#kyloren#ohshit#boredom#theforceawakens#awesome#thesearenotthedroidsyouarelookingfor#gtfo#single#idfk#powerade#420#dealwithit#Fryster7#xboxlive</t>
  </si>
  <si>
    <t>Username: pastelstepper Caption: 😄😂 #funny #instacomedy #instalaugh #laughter #lmfao #funnypost #funnypic #liking #humorous #lmao #toofunny #instafunny #followall #humor #laugh #lol #comedy #hilarious #funnypost #ctfu #fun #bruh #gtfo #dafuq #dailylaugh #rofl #smiles #wtf #enjoylife #earn #happens</t>
  </si>
  <si>
    <t xml:space="preserve">Username: minnaindesky Text: Exactly me </t>
  </si>
  <si>
    <t>Username: jethro__s Caption: I love cooking! 😁 💋</t>
  </si>
  <si>
    <t xml:space="preserve">Username: jethro__s Text: #Gay, #GayBoy, #SoGay, #LGBT, #LGBTQ, #LGBTPride, #GayPride, #Homosexual, #Homosexuality, #GayLife, #Fatty, #Fat, #Chubby, #Lazy, #CBF, #GTFO. #Beautiful. </t>
  </si>
  <si>
    <t>Username: vanessapirrotta Caption: I'm 23, but same same. 
#haaaalpppp</t>
  </si>
  <si>
    <t xml:space="preserve">Username: ss_bbr Text: I actually laugh at alot of them. And screen shot what the say so i can send it to their partners and ruin their lives 😂 Username: katelyncoleman_ Text: Add me on snapchat pls ur hot Username: hotboyrungo Text: Give me your snapchat @katelyncoleman_ Username: rhysi_g Text: Hahaha God Ol rungo gotta love him </t>
  </si>
  <si>
    <t>Username: veloninyc Caption: #CoronalSandersWantsHisChickenBack #ItsThatGood #FingerLickingGood #GetHim #KFC #MakeARunForIt #EveryoneLovesChicken #GTFO #NoHeDidnt #YesIDid  #EveryManForHimself #FriedChicken  #FastFood #KentuckyFriedChicken #chicken #BraveMan #bravery #brave #LoveChicken #GTFOOH #dash #steal #robbed #copped #snatched #mine #minez #ElbowToTheFace #CoronalSanders #MissionComplete</t>
  </si>
  <si>
    <t xml:space="preserve">Username: jj.19xx Text: 😂😂 Username: dean_yowie Text: So good bruv Username: gkoug531 Text: @cv531 </t>
  </si>
  <si>
    <t>Username: x0_giaaa Caption: Can't wait for this chumps term to be over, for good, FINALLY! #nobama #pos #teamtrump #bringamericaback #gtfo #lieslieslies</t>
  </si>
  <si>
    <t>Username: maximus_duffy Caption: When people say "All you do is work" Yeah, yeah i do. That's how i paid off a 7 year car loan in 4 years, why i have no credit card debt, how i bought a 14,000 dollar motorcycle almost outright, and why i have money being put into an investment property. Some people talk about "grinding" and "building an empire". When all you're doing is grinding your fucking teeth on the weekend and building your reputation for being a fucking petri dish of std's.👌✌ #gtfo #thatkindaday #yup #idiots #wouldntknowhardworkifithitthem #assholes #timeforgym #theyaintaboutthatlife</t>
  </si>
  <si>
    <t xml:space="preserve">Username: katemichellex Text: Word 👌🏼 Username: claresteptoe Text: That caption😂💯 Username: lukebadge Text: What ever your doing I need to do Username: ambermayslavica Text: Keep pushing for you dreams and goals 👌 </t>
  </si>
  <si>
    <t>Username: szentpeteri_art Caption: Quick sketchies of my bullmastif Bailey #dogs #pets #drawing #drawingmyfavboy #Bailey #bullmastiff #floppyjowels #panface #pencil #pencilart #shading #hesprettymuchabigpug</t>
  </si>
  <si>
    <t xml:space="preserve">Username: alicepengg Text: So cute :3 </t>
  </si>
  <si>
    <t>Username: natalieaisum Caption: This is what I look like??? #panface</t>
  </si>
  <si>
    <t xml:space="preserve">Username: nataliejanefreeman Text: Looks more like me lol </t>
  </si>
  <si>
    <t>Username: image360philly Caption: #saracampbell #brynmawr #panface #sign</t>
  </si>
  <si>
    <t>Username: vplum78 Caption: Massive long walk for this little piglet today! #frenchie #frenchbulldog #grumpyface #pigglet #french #panface #frenchiepost</t>
  </si>
  <si>
    <t>Username: kevin0330_ Caption: The second Cambodia wildlife day celebration
Under the theme of " the future of wildlife is in our hands" #love #wildlife #panface</t>
  </si>
  <si>
    <t>Username: monterayjack Caption: New #panface going in today for #bigbrothersbigsisters #bbbsky #signaramadowntown #signarama #louisvilleky #louisville</t>
  </si>
  <si>
    <t>Username: ema_non_sense Caption: 臉圓是特色；大小眼是恩賜，別羨慕了。 
Time to off...</t>
  </si>
  <si>
    <t xml:space="preserve">Username: ema_non_sense Text: #suit #tie #formal #selfie #work #sanfrancisco #boy #asian #men #guy #facial #panface #yolo #photooftheday #evening Username: bjnmeow Text: Where r u head to? Username: joeenong Text: 😊 </t>
  </si>
  <si>
    <t>Username: hattiesaurus Caption: Saturday morning selfie</t>
  </si>
  <si>
    <t xml:space="preserve">Username: bigchunkymonkey Text: Gorgeous Hattie✨😘 Username: margeaux_sage Text: Beautiful 💗💗 Username: roadogs Text: that sweet little lip... Username: thedailychunk Text: 😍😍😍😍😘😘😘 </t>
  </si>
  <si>
    <t>Username: alexandra_heel Caption: happy chappy #panface 😂
#polishgirl#blonde#blondhair#longhair#smile#happy#happychappy#makeup#redlips#happiness#selfie#butfirtsletmetakeaselfie#relax#hoodie#pineappledancestudios</t>
  </si>
  <si>
    <t xml:space="preserve">Username: blackdevious Text: Olaa jaki uśmiech! 😍❤ Username: alexandra_heel Text: @blackdevious dzieeekuje 🙈🙈🙈😘 </t>
  </si>
  <si>
    <t>Username: tod.di Caption: #panface</t>
  </si>
  <si>
    <t>Username: bashas24 Caption: 👽😂 #CloseUp #BigEyes #HugeEyes #Alien #PregnancyFace #PanFace #PregnancyNose #BlueEyes #EyeFlicks #Makeup #MessyBrows #SmokeyEye #Eyes #NaturalLips #Selfie #Pout #Imperfections #Zoom 🔎</t>
  </si>
  <si>
    <t xml:space="preserve">Username: themanlikemac Text: They are huge Username: bashas24 Text: 😂🙈 Username: marfukincel Text: Gorgeous 👌 Username: bashas24 Text: Thank you @marcel___88 😊😊 </t>
  </si>
  <si>
    <t>Username: lwhite10 Caption: 🍾👯👯 #panface @t7vav #problems</t>
  </si>
  <si>
    <t xml:space="preserve">Username: jade_harrison24 Text: Have fun ladies, my sister and I are heading there tomorrow! Don't drink all the champagne! 🍾🍾 Username: lwhite10 Text: When the face puff began! 😳🤔😏👽 </t>
  </si>
  <si>
    <t>Username: dead_bees Caption: Bye bye hair. And my nose is missing. #donate #hair #flatface</t>
  </si>
  <si>
    <t xml:space="preserve">Username: caritoooooo_ Text: I can't wait to see the new hairdo!! 💇🏻💁🏻 Username: morganledford Text: You need to post again Agster!! ❤ Username: dead_bees Text: Omgosh it's been three weeks since I posted this. I need to post the new hairdo! But it's 10:35 pm and I just showered 😋 @morganledford @caritoooooo_ @kelsey.r Username: morganledford Text: It's 1:53 am here in TN and I just showered😋 I'm dying to see your hair @dead_bees </t>
  </si>
  <si>
    <t>Username: clairelesleywilson Caption: My beautiful #panface #penny #britishshorthair #catsofinstagram #faceplant</t>
  </si>
  <si>
    <t>Username: olddirtypaula Caption: Approaching the bottom of #PanFace on a ski tour on #MtRainier. Gnarly wind and zero vis gives a whole new meaning to #FindYourPark 😜</t>
  </si>
  <si>
    <t xml:space="preserve">Username: olddirtypaula Text: #optoutside #REI1440project #outdoorist #aacgram #outdoorwomen #skiing #mountaineering Username: paolojr Text: There's this thing called a forecast... 😉 Username: olddirtypaula Text: @paolojr we checked it, as well as #NWAC and knew what we were in for ... good suffering practice! 🤓 Username: reddust_team Text: Very cool. We love watching guys and girls getting fit. ✌ let's see more. </t>
  </si>
  <si>
    <t>Username: georgie.web Caption: Finally met hamish! He's soooooo good. Such a squishy face #catsofinstagram #hamish #exotic #panface #hessocuteicouldsquishhim</t>
  </si>
  <si>
    <t>Username: mummydavies2015_sw Caption: Grumpy bum Davies is absolute pan face extraordinaire #grumpy #panface #bodymagic #slimmingworld #mumlife</t>
  </si>
  <si>
    <t>Username: ladbrokelass Caption: Told off face after having bitten the lovely Portman, Mr Robinson. I'm guilty and I know it #mutt #guiltymutt #guilty #guiltyandiknowit #pup #dog #cachorro #perro #adoptdontshop #cane #panface #jackrussell #terrier #bodeguero</t>
  </si>
  <si>
    <t xml:space="preserve">Username: ifly_macro Text: Ah ah ah ah ah ah... Username: hauswirth_ Text: And I know it takes 5minutes to be loved again😃 Username: dailylemonaide Text: Look at that face! Username: ladbrokelass Text: Thanks guys 🐾🐾 </t>
  </si>
  <si>
    <t>Username: mummydavies2015_sw Caption: All snuggled today on our #bodymagic walk/run. His eyes are so blue now. Like deep pools of turquoise dreams with an abundance of cheeky charm 😍 #love #BabyDavies #DNRD #panface</t>
  </si>
  <si>
    <t xml:space="preserve">Username: wendypops79 Text: He's beautiful Emma 😘 xxx </t>
  </si>
  <si>
    <t>Username: signsandwonderscompany Caption: Finishing up our signage #workflow #fairview #tn #signs #ledsign #panface</t>
  </si>
  <si>
    <t>Username: tatsuya___kimura Caption: 昔と今が混在。
本当の幼少期
耳の奥を闊歩時られた感触
好きだな上海
#上海 
#fasicart 
#電圧
#物凄い
#手前の
#ドライヤー
#fire
#迂闊だったぜ
#jimihendlix
#purplehaze
#burn
#yellowmonkey
#復活
#mercedesbenz</t>
  </si>
  <si>
    <t>Username: msdhyo Caption: お疲れっした👌
まだまだ慣れません。笑
training！！
practice！！🙆🏾 #enduro #husqvarna #te250#te125#rockstar #fly #fox #mx #moto #jpn #yellowmonkey</t>
  </si>
  <si>
    <t xml:space="preserve">Username: maruxx_t Text: ひょーりお店で待ってるよ Username: msdhyo Text: @maruxx_t 今度行くわ！ Username: maruxx_t Text: @msdhyo ウィーン </t>
  </si>
  <si>
    <t>Username: andrehugo_ Caption: Rad trail day with these guys. 
#3RiversTrails #trails4days #mtb #easterncape #crossways 📷@jennavdwest
Ride the #yellowmonkey</t>
  </si>
  <si>
    <t>Username: hyung_joooo Caption: .
머리 현질함
.
#탈색 #노랑 #짱깨 #배달 #짜장면
#yellowmonkey #염색</t>
  </si>
  <si>
    <t xml:space="preserve">Username: hyung_joooo Text: @ijeong_jo 그게모야.. Username: soonwoo_kwon Text: @hyung_joooo  자꾸바르다가 망캐되욤 Username: ijeong_jo Text: 동전노래방아님?! 말이유 Username: hyung_joooo Text: @ijeong_jo 맞아유ㅋㅋㅋㅋㅋㅋ </t>
  </si>
  <si>
    <t>Username: kaide_yoshinaru Caption: 明日から新生活バラ色の日々を送りたい
イエローモンキー｢バラ色の日々｣パート❷
#Guitar#15secondcover #yellowmonkey</t>
  </si>
  <si>
    <t>Username: kaide_yoshinaru Caption: 明日から新生活バラ色の日々を送りたい
イエローモンキー｢バラ色の日々｣パート❶
#Guitar#15secondcover #yellowmonkey</t>
  </si>
  <si>
    <t>Username: toco_blackdiamond Caption: Konnichiwa spring🌸 waiting for June tho😩
#chinkyeyes#yellowmonkey#jap
@blackdiamond_cs
@diamond_curves305
#fashion#japanesefashion#outfit#clothes#style#onlinestore#blackdiamond#dope#cool#ootd#spring#springlook#通販#アメリカ通販#オンラインストア#ファッション#スタイル#おしゃれ#アウトフィット#送料無料</t>
  </si>
  <si>
    <t>Username: miki_ongrsn Caption: レコミンツ閉店前に買い収め。
ありがとうございました！
#redhotchilipeppers #jamiroquai #aerosmith #yellowmonkey #chemicalbrothers #duranduran #pink #oasis #jazz #中野 #レコミンツ</t>
  </si>
  <si>
    <t xml:space="preserve">Username: jankie_honey Text: 好きなものが何枚もある😻💕私10年近くCD屋のバイヤーしてたんで、こうやって盤をちゃんと買ってくれてる人見たら感激します👍 Username: miki_ongrsn Text: @jankie_honey 掘り出し物がたくさんあって買っちゃいました🤗そうだったんですね！本当はLP盤で聴きたいのですが、プレーヤー持ってないのでCDで聴いてます！ </t>
  </si>
  <si>
    <t>Username: hhhuuuuuur Caption: 公司爭取一百年內上市#newyork#yellowmonkey</t>
  </si>
  <si>
    <t xml:space="preserve">Username: rockuniverse Text: 你 长 胖 的 啦 Username: jesseyma Text: 我還在！公司還在！ </t>
  </si>
  <si>
    <t>Username: hiroto325161363d7u Caption: #spark#pv#再結成#yellowmonkey#イエローモンキー#いぬ#犬#いぬ部#いぬら部#いぬ好き#いぬばか部#ふわもこ部#dog#dogstagram#パピヨン#papillon#papillondog
・
おはようございます(^-^)
・
今日から4月スタートですね🌸
・
気持ち新たに頑張って行きましょー⤴️😄
・
エイプリルフールですが、私は今だにイエローモンキーが再結成したのが嘘みたいに感じます。
・
でも、実際再結成してライブも15年ぶりに行けるなんて奇跡です〜🌟🙌
・
早く、観たいなぁ〜‼️
・
sparkのPVは、数あるPVの中でも結構好きなんです
・
✧*｡٩(ˊᗜˋ*)و✧*｡</t>
  </si>
  <si>
    <t xml:space="preserve">Username: nyannyan0926 Text: おはよう(^ ^)今日から新年度ですね💓💓頑張ろう😆 Username: hiroto325161363d7u Text: @nyannyan0926 おはよ〜😊 そうだね〜❣️ 頑張って行こー👌😄 昨日の動画可愛いかったよー\(//∇//)\❤︎ Username: nyannyan0926 Text: @hiroto325161363d7u ありがとー💓めちゃ嬉しい🎵 </t>
  </si>
  <si>
    <t>Username: elisamacellari Caption: 11 monkeys army. il 10 aprile al @dudaymilano
#illustration #monotype #yellowmonkey #drawing</t>
  </si>
  <si>
    <t>Username: yanooochan Caption: こないだは安定のあんずでイエモン会したよ🙈💕
イエローモンキーが大好きなこの3人🎤
会話が9割わからなかったけど、楽しかった(•͈⌔•͈⑅)💛笑
#theyellowmonkey#yellowmonkey#イエローモンキー#イエモン#イエモン会#イエモンミーティング#イエモン馬鹿#吉井和哉#吉井さん#ロビン#ロビンソン#emma#エマ#音楽#music#ロック#69#うなぎのぼり#韓国料理#広島#あんず</t>
  </si>
  <si>
    <t xml:space="preserve">Username: natsuk0813 Text: 矢野さんタグ付けのセンス、うなぎのぼり❗ Username: yanooochan Text: @natsuk0813 唯一わかるワード🖖💙笑 Username: 87yumicham Text: 9割分からなかった割には、10割笑ってましたよ♥️w Username: yanooochan Text: @87yumicham テストで3点笑顔は満点🙄❤️笑 </t>
  </si>
  <si>
    <t>Username: dropout420 Caption: 🔪🔪Get money🔪🔪
#cannabis#weed#easy#relax#420#yellowmonkey#luckystrike#cry#blackrain#jack#jap#hiphop#rasta#hardcore#junkie#chillout#行ってきます#お仕事頑張ってね#帰ってこなかったらそういうことやから#しのぎ</t>
  </si>
  <si>
    <t xml:space="preserve">Username: cccccccccchooooo Text: nice pic Username: makiyui0201 Text: ちょっと、待った！！焦るでないよ！！一旦落ち着いて、みんなで計画練ろう！笑 Username: dropout420 Text: @makiyui0201 笑った！！笑 たしかに…１人でやるのには限界があること解っててんけどな…みんなでやればもっとデカいことが出来そう(｀ー´ゞ-☆ Username: dropout420 Text: @cccccccccchooooo thank u lady ♪ </t>
  </si>
  <si>
    <t>Username: nagybriigi Caption: Bosco and the monkey friend 🙈🙌🐒🐶💗😁 #lovebulldog #bullyinstagram #bulldog #englishbulldoglovers #sleeping #travelbycar #yellowmonkey #bulldogsofinstagram #dogsofinstagram 🐒🐒🐒</t>
  </si>
  <si>
    <t>Username: ines_song Caption: 날씨 너무 좋네요😍😍
#프랭크주스 #옐로우몽키 들고 외출하는길!!
새로나온 패키지가 더 컴팩트한 느낌이라 맘에 드네💕💕
봄햇살이 넘나 따사로와서 택시타니 매우 더워요ㅋㅋㅋㅋ 미세먼지만 좀 얼른 가시길 ㅋㅋㅋ
.
#frankjuice #yellowmonkey #coldpressedjuice #freshjuice #juice #juicestagram #instajuice #fruitjuice #instapic #like4like #detoxjuice #착즙주스 #콜드프레스주스 #과일주스 #건강주스 #먹스타그램 #일상 #봄날씨 #좋다</t>
  </si>
  <si>
    <t>Username: lydia2546 Caption: #dublinzoo #yellowmonkey</t>
  </si>
  <si>
    <t>Username: agikavinkler Caption: #yellowmonkey#cute#</t>
  </si>
  <si>
    <t>Username: one.piece_vinesmoke Caption: #Kizaru
#vs
#Marco 
#Yellowmonkey
#vs
#pheonix 
ONE PIECE</t>
  </si>
  <si>
    <t>Username: alfonso13702 Caption: Yoda throws fits too 😣😣
#yoda #yellowmonkey #amarillo</t>
  </si>
  <si>
    <t>Username: lhasa_hayakawa Caption: like pic but certainly me not be drawn in addition lamo :D
#bang #Japanese #yellowmonkey 
#glasses</t>
  </si>
  <si>
    <t>Username: cemacleod Caption: Photo courtesy of @bobmann</t>
  </si>
  <si>
    <t xml:space="preserve">Username: leela_the_bulldog Text: dog bone bandana is so #whitepeople Username: cemacleod Text: You're a dog with an Instagram account #honky.. @leela_the_bulldog </t>
  </si>
  <si>
    <t>Username: kuri_kasumiii Caption: @yinling000 ♡
難しい
#dora#sharemate #sharehouse #skateboard #play#work#difficult #hot#tied #like#good#australia #goldcoast #chevron #workingholiday #honky #friend#fun#cute</t>
  </si>
  <si>
    <t xml:space="preserve">Username: yinling000 Text: Why don't take the video while I running smoothly 🙈🙈🙈 Username: kuri_kasumiii Text: @yinling000 hahah😜 </t>
  </si>
  <si>
    <t>Username: hoshishiny Caption: Aunque haya acabado, realmente no es así. Sólo es un hasta luego, ☆μ's☆ siempre estará en mi corazón, y será la alegría que transmite en todas sus canciones, las ganas que me darán cada día. Gracias, por alegrar todos los días, donde necesitaba sonreír.🌌❤ (μ's, MUSIC START!~~❤❤ MUSIC FOREVER❤✨) #musicforever
#lovelive
#honokakousaka #honky #idol #musemusicstart #finallive #loveliveschoolidolproject #sketch #HOSHISHINY #feels</t>
  </si>
  <si>
    <t>Username: route3eb Caption: #gingers #redheads #sexy #macklemore #crushing #rap #honky #spoons #spoonme</t>
  </si>
  <si>
    <t>Username: honkytonkapparel Caption: Grab this retro "Indian Outlaw" headdress design today. It is available for both men and women in sizes ranging S-5XL while limited supplies last. Shipping is available to anywhere in the world! 👌
Order yours here --&gt; teespring.com/headdresst
________________________________
#apparel #honkytonk #honkytonker #fashion #clothing #limitededition #sale #countrymusic #nativeamerican #indian #outlaw #screenprinting #honkytonkapparel #honky #honkytonk #countryandwestern #orderyours</t>
  </si>
  <si>
    <t>Username: flaccidwizard666 Caption: Slav squating #honky #menstyle #Slav #slavsquat</t>
  </si>
  <si>
    <t>Username: baray Caption: Pretend #masterchef night. Cooked a beef casserole and garlic mashed potatoes. #beefcasserole #mashedpotatoes #recipe #foodie #foodporn #honky #Melbourne #australia</t>
  </si>
  <si>
    <t xml:space="preserve">Username: lukasparkervn Text: ... and it was awesome! </t>
  </si>
  <si>
    <t>Username: james_d_lomas Caption: Hey @annibaxter Brixton was #fun#bff#night#out#too#much#food#clapham#honky#tonks#where#next#life#gay#instagay#londongay#gaylondon</t>
  </si>
  <si>
    <t>Username: thesaltedhippie Caption: #Honky Tonk #women's #muscle #tee! $40 DM your size and email and we can invoice you! We will also be at the #Galveston #Rodeo and #fair #April8-16 #Honkytonk #instamood #Texas #country #countrygirl #countrymusic #southern #south #weekend #music #gcfr @thesaltedhippie #fashion #wildheart #Freespirit #freedom #southerngirl #boho #bohosouthern #saturday</t>
  </si>
  <si>
    <t>Username: lutherderwood Caption: Gettin the shop lounge/ office tidy for @lonestarroundup @austin_speed_shop 
Come by this week and pick up a wristband if ya need one!
#amplifiedheat #honky #grady
Power trio Rock &amp; Roll all night long Saturday!</t>
  </si>
  <si>
    <t xml:space="preserve">Username: stevenboschma Text: So that's what's up there..... Username: lutherderwood Text: @stevenboschma next visit we need to have ya up! </t>
  </si>
  <si>
    <t>Username: stevenboschma Caption: Hate that I have to miss it, but if you're in Austin next weekend go check out Showtime and don't miss the Party! Repost from @austin_speed_shop using @RepostRegramApp - ONE WEEK AWAY!!! Saturday night 4/9 Come party with us after the @lonestarroundup. We've got some killer rock bands lined up for you: Amplified Heat, Honky, &amp; Grady! Doors at 6, Bands at 7. Your #lonestarroundup wristband gets you in the door. Food and Drinks available. Who's coming? Looking forward to seeing you next week...
#austinspeedshop #lsru2016 #honky #grady #amplifiedheat #rocknroll #hotrods #kustomsforever #austin #texas #livemusic #showtime55 #hamb #hopup #hopuplive #roddersjournal</t>
  </si>
  <si>
    <t xml:space="preserve">Username: purplereina Text: Looks so good, Steve!! Username: cherrydeuce Text: I'll take care of it while you're gone? I'll love and protect this car until death do us part. This is a superfine machine...ASS can even pants me to seal the deal? Username: austinsrockinrealtor Text: Nice pic! </t>
  </si>
  <si>
    <t>Username: austin_speed_shop Caption: ONE WEEK AWAY!!! Saturday night 4/9 Come party with us after the @lonestarroundup. We've got some killer rock bands lined up for you: Amplified Heat, Honky, &amp; Grady! Doors at 6, Bands at 7. Your #lonestarroundup wristband gets you in the door. Food and Drinks available. Who's coming? Looking forward to seeing you next week...
#austinspeedshop #lsru2016 #honky #grady #amplifiedheat #rocknroll #hotrods #kustomsforever #austin #texas #livemusic</t>
  </si>
  <si>
    <t xml:space="preserve">Username: dirtysspeedshop Text: Yes HONKY!!!!!!! Username: mariamyhrer Text: We are coming from Sweden love to see you 😎 Username: ikw1975 Text: @showtimefmx Username: ta_metal_13 Text: @level7motorsports this says Saturday night? </t>
  </si>
  <si>
    <t>Username: rickfreddie Caption: #honky#BBQ#chicken#soychicken#fatty</t>
  </si>
  <si>
    <t>Username: tez_johnson Caption: I think it's safe to say we APRIL FOOLED him 😂 #helloapril #aprilfools #honky #pbs #watchitnow #flashbackfridays #Tezmanic</t>
  </si>
  <si>
    <t xml:space="preserve">Username: geralddewey Text: #dope Username: tez_johnson Text: Thanks! 😎 </t>
  </si>
  <si>
    <t>Username: katiefly94 Caption: What Days Off Are For ❤ Sun is Shining
#SunnyDay #SunsOutGunsOut #SunBathing #Sleepy #Lazy #LazyDay #DayOff #NoMakeUp #LeopardPrint #Speccy #Pastey #White #Honky #Poser #Smile #Happy #Cornwall #SoakingItUp</t>
  </si>
  <si>
    <t xml:space="preserve">Username: goodbloodmedia Text: Pretty cool! </t>
  </si>
  <si>
    <t>Username: livetrigger Caption: Berlin Breackouts (@berlin_blackouts) live at Honky Tonky in Seregno Milan. Pic by @superdumplins. Book live shows with new #venues, other #bands and #promoters on Livetrigger.com!
#berlinblackouts #berlin #kreuzberg #honkytonky #honkytonkyclub #punkrock
#rocknroll</t>
  </si>
  <si>
    <t xml:space="preserve">Username: livetrigger Text: #seregno #milan #italy #italia #punkrock #rocknroll #rocknrolla #punkrocker #rocknroll #diy #diyshows #diyscene #livetrigger #inthecrowd #underground #network #undergroundnetwork #livemusic #livemusicphotography #instamusic Username: livetrigger Text: #honky #tonky #germany </t>
  </si>
  <si>
    <t>Username: b_i_p_s Caption: The Melvins performing 'In the Freaktose the bugs are dying' off the haunted house album 'Honky' #sketch #drawing #illustration #melvins #honky #melvinsdotcom</t>
  </si>
  <si>
    <t xml:space="preserve">Username: jredagain Text: This is awesome!! Username: themelvins_ Text: @jnoa Username: bassmintpros Text: OMG!!! </t>
  </si>
  <si>
    <t>Username: sassyabelboecker Caption: #honky 'n' #handsome</t>
  </si>
  <si>
    <t>Username: flaccidwizard666 Caption: We dem boys #honky #menstyle #fuckboyseason #booyah</t>
  </si>
  <si>
    <t>Username: seamus__obrien Caption: People don't know exactly what I do; they just know that I'm 'cool.'- @diplo #whoisjob #gook</t>
  </si>
  <si>
    <t xml:space="preserve">Username: declanwhelan_ Text: @_nickbiondo  such a beast Username: nickkbiondo Text: I love him @declanwhelan_ </t>
  </si>
  <si>
    <t>Username: swangin.onevia Caption: Home slice @swanginzenki ⛽️🚀 #s13 #s14 #zenki #chuki #ka24de #marblesoda #jdm #240boys #ramune #gook #gang #nissan</t>
  </si>
  <si>
    <t>Username: dripsclips Caption: Lose - @SoBakedBangaz.... 💥💥💥🌎💧..... #RealMusic #Music #Alternative #HipHop #Rap #SkateorDie #SkateLife #LovePark #Love #World #Global #Philly #Philadelphia #LosAngeles #NewYork #Houston #Miami #215 #iTunes #AppleMusic #AppleRadio #Deezer #Tidal #Gook #Mute #Spotify #MuteBoys #BakedLife #Drip</t>
  </si>
  <si>
    <t>Username: tumoroftwintowers Caption: •••••FUCK YOU BITCH •••••@the_goose_from_eastland #gook #EDGY #goose #cringe #feminism</t>
  </si>
  <si>
    <t xml:space="preserve">Username: muntzinalifetime Text: @_mikeonatrain </t>
  </si>
  <si>
    <t>Username: sobakedbangaz Caption: Nobody was really tuned in before..... 🌎💧 #RealMusic #Music #Alternative #HipHop #Rap #SkateorDie #SkateLife #LovePark #Love #World #Global #Philly #Philadelphia #LosAngeles #NewYork #Houston #Miami #215 #iTunes #AppleMusic #AppleRadio #Deezer #Tidal #Gook #Mute #Spotify #MuteBoys #BakedLife #Drip</t>
  </si>
  <si>
    <t xml:space="preserve">Username: iqr17 Text: 🚿🚿🚿🚿🍾🍾🍾🍾✊🏽👏🏽👏🏽👏🏽👏🏽👏🏽👏🏽 Username: mathaussantiago Text: Awesome Ace.... 💪🏽💯 Username: itsopik Text: Checked your music out for the first time.... 🙏🏽🤔💧 Username: craycraynicolaxoxo1010 Text: #BakedLife </t>
  </si>
  <si>
    <t>Username: symy_ontour Caption: #from #stuttgart #gook #darmstadt #city #hessen #germany #sunday #april #sky #spring #walk #love #nature #trees #water #reflection #citylife #view #fun #health #weekend #travelphotography #traveling #wanderlust #zurich #soon #potd</t>
  </si>
  <si>
    <t xml:space="preserve">Username: benjolicious Text: 🍻🍻🍻 Username: symy_ontour Text: Cheers 🍻 @benjolicious </t>
  </si>
  <si>
    <t>Username: zanderrendez Caption: @fnglfe Denzel Curry performing ULT at Hawthorne in Portland, or 🔥🔥🔥
#ult #pdx #rap #dope #raw #imperial #Gook #hawthorne #denzelcurry</t>
  </si>
  <si>
    <t>Username: gookk_h Caption: 어머니 핸드폰을 바꾸어 주시는것은... #벚꽃#애기가#킨더조이#통에#담아서#언니!#선물#이라고#줬당#행복☺️#🌸#벚꽃축제#가야되는데#옷사야되는데#f#fff#ffff#fffffff#followme#01#맞팔#소통🙆🏻#dailyphoto#pink#gook</t>
  </si>
  <si>
    <t xml:space="preserve">Username: gughyeon.gim Text: 비오는데 벚꽃🌸 살아있을까...☔ Username: gookk_h Text: @gughyeon.gim 헐 어떡해요ㅠ😫 제발 벚꽃보러갈때까지만😔🌸 </t>
  </si>
  <si>
    <t>Username: thomasblehhtler Caption: #highlife #chief #gook</t>
  </si>
  <si>
    <t>Username: pizzagod420 Caption: Take Me Back Too 
Them Long Summer Nights 👽
#foto #Nbb #gookboyz #Gook 
#420 #dope #rare #Tbt #trippy</t>
  </si>
  <si>
    <t>Username: pizzagod420 Caption: That Moment You 
Fucked Up Soo U Dreaming Bout 
the food Instead of Eating It 😂😂
#gookboyz #foto #nbb #Gook
#Lol #420 #hilarious #Lit #ill</t>
  </si>
  <si>
    <t>Username: pizzagod420 Caption: Last night Was Mad Trill 
#gookboyz #foto #Nbb #Gook 
#420 #dope #rare #Based #Lit</t>
  </si>
  <si>
    <t xml:space="preserve">Username: boomlifestyle Text: ⚡ </t>
  </si>
  <si>
    <t>Username: olivia_shum_101 Caption: Bye Deeeeee 😢💔
If there is anyone who deserves the opportunity to travel and experience all that you have been presented with its you! 
My best friend, my personal comedian and DJ, my personal advisor, my coach D and the most handsome man I know, I wish you the best of luck with everything and do not think you are getting rid of me that easily 🙈 
Il miss you so much but it's not goodbye, il see you later gook 😭 #bestie #D #bigD #thebest #travel #goodbyefornow #dubaiwatchout #gook</t>
  </si>
  <si>
    <t xml:space="preserve">Username: myfriendscallmerichard Text: DJ? He'd be too busy talking to hear the music haha </t>
  </si>
  <si>
    <t>Username: childactor_gook_mijo_mother Caption: #아기사진#노원구#주니어프로필 #주니어촬영 #프로필사진#르지우스#leszigouis #신사#준영이 #EmergencyCouple #응급남녀 #졸귀 #아기 #응급남녀국이 #국이 #model #gook #babygook #cuteboy #korea #drama #studio #애스타그램 #얼스타그램 #일상 #actor #예쁜아기 #baby #눈이큰아이  #폴스토리스튜디오</t>
  </si>
  <si>
    <t xml:space="preserve">Username: feranandachan Text: So cuteeeeeeee </t>
  </si>
  <si>
    <t xml:space="preserve">Username: ayakaaoi Text: cute ㅋㅋㅋ </t>
  </si>
  <si>
    <t>Username: juok1968 Caption: 아들은 운전하고 
딸은 한숨 코~
어떤 모양이든 
이렇게 함께 있으니 좋습니다.
이게 여행의 매력입니다.
대륙의 끝을 향해 
함께 갑니다!
#trip #europe #portugal #Lisbon #cabodaroca #rentalcar #togather #son #daughter #sleepy #happy #drive #go #gook #attractive #여행 #유럽 포루투칼 #리스본
#카보다로카 #끝 #매력 #함께 #아들 #딸 #대륙 #자다 #렌트카</t>
  </si>
  <si>
    <t>Username: like_a_chip Caption: My boy Wesley! #it runs through our veins#redneck#Live to ride</t>
  </si>
  <si>
    <t>Username: the_dankmeme_warehouse Caption: And finally Donald Trump! A walking pile of toxic waste! ~Sai🌈
-
-
#pacertest #dankmemes #fitnessgram #cringe #wakemeupinside #cancer #cantwakeup #bitchwhatthefuck #kidzbob #youtubepoop #georgebush #911 #pepapig #almostporn #minecraftisgay #redneck #dank #airplanes #911memes #toaster #potato #bleach #men #howdareyou #love #peace #pepe #donaldtrump #edgy #edgymemes</t>
  </si>
  <si>
    <t>Username: the_dankmeme_warehouse Caption: Can't forget about Carzzzon! ~Sai🌈
-
-
#pacertest #dankmemes #fitnessgram #cringe #wakemeupinside #cancer #cantwakeup #bitchwhatthefuck #kidzbob #youtubepoop #georgebush #911 #pepapig #almostporn #minecraftisgay #redneck #dank #airplanes #911memes #toaster #potato #bleach #men #howdareyou #love #peace #pepe #donaldtrump #edgy #edgymemes</t>
  </si>
  <si>
    <t>Username: tomasbdrk Caption: Probably the realest OG in the game! 😄🐂🐃Serbia 2013! #cow #animal #bull #country #countryside #serbia #nature #beautiful #sky #redneck #milk #photooftheday #animals #animallife #instagram #instadaily #instagood #share #like #follow</t>
  </si>
  <si>
    <t>Username: the_dankmeme_warehouse Caption: There's Hillarfree *dabs* ~Sai🌈
-
-
#pacertest #dankmemes #fitnessgram #cringe #wakemeupinside #cancer #cantwakeup #bitchwhatthefuck #kidzbob #youtubepoop #georgebush #911 #pepapig #almostporn #minecraftisgay #redneck #dank #airplanes #911memes #toaster #potato #bleach #men #howdareyou #love #peace #pepe #donaldtrump #edgy #edgymemes</t>
  </si>
  <si>
    <t>Username: the_dankmeme_warehouse Caption: This is our new icon photo for a bit, chosen by yours truly. There is also a Hillary Clinton one and a Donald Trump one. I'll post those too ~Sai🌈
-
-
#pacertest #dankmemes #fitnessgram #cringe #wakemeupinside #cancer #cantwakeup #bitchwhatthefuck #kidzbob #youtubepoop #georgebush #911 #pepapig #almostporn #minecraftisgay #redneck #dank #airplanes #911memes #toaster #potato #bleach #men #howdareyou #love #peace #pepe #donaldtrump #edgy #edgymemes</t>
  </si>
  <si>
    <t>Username: warden_gendron Caption: #realtree#chevy1500#trucklover#redisbest#redneck#monday#mytruckismybaby</t>
  </si>
  <si>
    <t>Username: the_dankmeme_warehouse Caption: Br[ok]en ~Sai🌈
-
-
#pacertest #dankmemes #fitnessgram #cringe #wakemeupinside #cancer #cantwakeup #bitchwhatthefuck #kidzbob #youtubepoop #georgebush #911 #pepapig #almostporn #minecraftisgay #redneck #dank #airplanes #911memes #toaster #potato #bleach #men #howdareyou #love #peace #pepe #donaldtrump #edgy #edgymemes</t>
  </si>
  <si>
    <t>Username: the_dankmeme_warehouse Caption: The girl who made her fall into the fire ran away when she caught on fire like, "bitch help her!" ~Sai🌈
-
-
#pacertest #dankmemes #fitnessgram #cringe #wakemeupinside #cancer #cantwakeup #bitchwhatthefuck #kidzbob #youtubepoop #georgebush #911 #pepapig #almostporn #minecraftisgay #redneck #dank #airplanes #911memes #toaster #potato #bleach #men #howdareyou #love #peace #pepe #donaldtrump #edgy #edgymemes</t>
  </si>
  <si>
    <t>Username: the_dankmeme_warehouse Caption: My birthday parties stay lit 🔥🔥🔥 ~Sai🌈
-
-
#pacertest #dankmemes #fitnessgram #cringe #wakemeupinside #cancer #cantwakeup #bitchwhatthefuck #kidzbob #youtubepoop #georgebush #911 #pepapig #almostporn #minecraftisgay #redneck #dank #airplanes #911memes #toaster #potato #bleach #men #howdareyou #love #peace #pepe #donaldtrump #edgy #edgymemes</t>
  </si>
  <si>
    <t>Username: the_dankmeme_warehouse Caption: What was she doing??? Fuckin herself with a coat hanger??? ~Sai🌈
-
-
#pacertest #dankmemes #fitnessgram #cringe #wakemeupinside #cancer #cantwakeup #bitchwhatthefuck #kidzbob #youtubepoop #georgebush #911 #pepapig #almostporn #minecraftisgay #redneck #dank #airplanes #911memes #toaster #potato #bleach #men #howdareyou #love #peace #pepe #donaldtrump #edgy #edgymemes</t>
  </si>
  <si>
    <t>Username: the_dankmeme_warehouse Caption: DAAAAYUM ~Sai🌈
-
-
#pacertest #dankmemes #fitnessgram #cringe #wakemeupinside #cancer #cantwakeup #bitchwhatthefuck #kidzbob #youtubepoop #georgebush #911 #pepapig #almostporn #minecraftisgay #redneck #dank #airplanes #911memes #toaster #potato #bleach #men #howdareyou #love #peace #pepe #donaldtrump #edgy #edgymemes</t>
  </si>
  <si>
    <t>Username: the_dankmeme_warehouse Caption: Stupid fuckin kids... ~Sai🌈
-
-
#pacertest #dankmemes #fitnessgram #cringe #wakemeupinside #cancer #cantwakeup #bitchwhatthefuck #kidzbob #youtubepoop #georgebush #911 #pepapig #almostporn #minecraftisgay #redneck #dank #airplanes #911memes #toaster #potato #bleach #men #howdareyou #love #peace #pepe #donaldtrump #edgy #edgymemes</t>
  </si>
  <si>
    <t>Username: monkeyshit36 Caption: Day off2
#holiday#リハビリ#monkeyshit</t>
  </si>
  <si>
    <t>Username: monkeyshit36 Caption: Day off🙈 📸 @junkvoyage 
#holiday#リハビリ#monkeyshit</t>
  </si>
  <si>
    <t>Username: daddywyman Caption: Returned to our room to find we were victims of a break in. We had failed to lock the sliders properly. Macaques had gotten in, knocked over the vase, stolen one bag of salted nuts, and made off with the grapes and bananas. #typicalmonkeybusiness #monkeyslovebananas #monkeyshit</t>
  </si>
  <si>
    <t xml:space="preserve">Username: thejosiephantom Text: They took the bananas and the peanuts Username: thejosiephantom Text: How smart are they Username: pj123zx Text: #evil Username: simona_culotta Text: 👎🏻😿☹️ </t>
  </si>
  <si>
    <t>Username: monkeyshit36 Caption: それぞれの桜🙉
ここ何年かで、今年はかなり🌸満喫できたな
#earth#japan#sakura#season#tradition 
#sake#chilling#花見#free#drink#酒#flower
#tree#nature#monkeyshit</t>
  </si>
  <si>
    <t>Username: powerfulbutterfly Caption: Learning some #monkeyshit 🐒 today at #cr 
It looked easy tho😩but it wasn't at all😰 
#noncrossfiterproblems😂😂😜 
#diditanyway 💪🏼👈🏼🙋🏻 #crossfitwillowbend</t>
  </si>
  <si>
    <t>Username: monkeyshit36 Caption: 近場で酒盛り！
#earth#japan#tradition#花見#酒
#monkeyshit</t>
  </si>
  <si>
    <t>Username: sw33t_j0nes_iii Caption: Gone with that #monkeyshit</t>
  </si>
  <si>
    <t>Username: beard_powerlifter Caption: "Street workout" today is a sport activity which is practiced by what we can call "no legs guys". It's cool to do flags or levers but it's better to do it when you have some weight in your legs... Joking a little bit after a REAL training, not these things we do for fun...
Powerlifters can do it too.
#joking #notserious #flag #monkeyshit #fun #legs #powerlifter #strong #strength #squat #beard #powerlifting #strongman #animal #animalcage #form #streetcircus #athlete</t>
  </si>
  <si>
    <t>Username: lomasarenas Caption: #la que fuma el papa pa agarrar transe, con cara de simpatico y ojos como un asiatico ... #monkeyshit #relax #todochido #Indicasativa... (Y)</t>
  </si>
  <si>
    <t>Username: monkeyshit36 Caption: 上野恩賜公園🌸
@daisuketakahashi  @unitetsu  @buchitokyo 
#earth#japan#cerryblossom#japan#tokyo 
#酒#drink#free#monkeyshit</t>
  </si>
  <si>
    <t>Username: monkeyshit36 Caption: 各地でお花見の頃合い🌸
#earth#nature#cerryblossom#flower#tree
#free#drink#酒#monkeyshit</t>
  </si>
  <si>
    <t xml:space="preserve">Username: travel.terra Text: Nice :) </t>
  </si>
  <si>
    <t>Username: 56theswagggod Caption: 💡💡💡WAIT THERE'S THAT MISSING LIGHTBULB... CUT THE 🙈🙈🙈💩💩💩 #MONKEYSHIT #MUSIC #RAP #HIPHOP #INDIEARTIST #TURNT #TURNUP #STREETMOTIVATION #MOTIVATION #INSPIRATION #KINGSHIT #KINGS #QUEENS #MIDWEST #STREETAPPROVED #STREETMOTIVATION #MOTIVATION #INSPIRATION #STREETPOLITCIAN #CHURCHINTHESESTREETS #ATLANTA #GEORIGA #216 #OHIO #CLEVELAND #BIFC</t>
  </si>
  <si>
    <t>Username: monkeyshit36 Caption: Morning Tokyo drive🚐💨
#morning#earth#japan#tokyo#hiway
#drive#monkeyshit</t>
  </si>
  <si>
    <t>Username: monkeyshit36 Caption: Tokyo drive🚐💨
#earth#japan#tokyo#hiway
#car#drive#monkeyshit</t>
  </si>
  <si>
    <t xml:space="preserve">Username: ciaovin Text: 3号→C1内回り→11号 </t>
  </si>
  <si>
    <t>Username: lil_ryucola Caption: きのーう
#esskateboarding #sk8mafia #grizzlygangjapan#やーまん 
#repost from @monkeyshit36 
昨日のちゅるすけ！
#skateboard#under#bridge#chilling
#monkeyshit 
@lil_ryucola  @daisuketakahashi 
@unitetsu  @chindog  @naririp</t>
  </si>
  <si>
    <t>Username: monkeyshit36 Caption: 昨日のちゅるすけ！
#skateboard#under#bridge#chilling
#monkeyshit 
@lil_ryucola  @daisuketakahashi 
@unitetsu  @chindog  @naririp</t>
  </si>
  <si>
    <t>Username: monkeyshit36 Caption: This is it!!!!
#skateboard#music#art#funny#time
#m.j#monkeyshit</t>
  </si>
  <si>
    <t>Username: i_am_karma820 Caption: Healthy skin is happy skin 😂😂 I looks like I smeared monkey shit all over my face 🐒💩 and believe or not I'm laughing in this picture.... I just can't move my face!! The little things in life crack me up!! #selfie #poopface #charcoalmask #laughatyourself #girlswholift #girlswithmuscle #beauty #skin #momlife #momswholift #teamhustle #relaxation #nofilter #eyes #bikinigirl #spring2016 #singleforlife #dork #myself #smile #laugh #monkeyshit</t>
  </si>
  <si>
    <t xml:space="preserve">Username: fitnesssshoutout Text: Good stuff! Checkout @socialnetworkelite if you want to gain more followers! </t>
  </si>
  <si>
    <t>Username: rinnocent_ Caption: Savage race 2016 💩❤️ #SavageRace #sawtooth #shitface #crossfit #withmyswolemate #monkeyshit</t>
  </si>
  <si>
    <t xml:space="preserve">Username: grafton Text: Rad feed! Username: breakparallel Text: 👊 💪 </t>
  </si>
  <si>
    <t>Username: pj_wahyu Caption: Cekrekkk...📷 #albino</t>
  </si>
  <si>
    <t>Username: k9nitro519 Caption: Favourite picture of Willow💜 photo credits, @indyandmom #adorable #somuchsass #happyferret #ferret #ferretsofinstagram #ferretgram #ferretlove #ilovemyferret #ferretsrule #willow #albino #cutie #sweetheart #love #deaf #deafferret #perfection #petsofinstagram #rescue #exoticpet #rawfed #rawfeedingcommunity #carnivore #onlythebest</t>
  </si>
  <si>
    <t>Username: doctorlyudmilka Caption: Спокойствие находится внутри вас. Не ищите его вовне.
#мойбелыйзайчонок
#зайка #зайчонок #белыйкотёнок #niceeyes #whitekitty #kitty #мойкот #котик #фотосживотными #люблюкотиков #кошки #сладкий #albinos #альбинос #albino #cat #kitten #Kätzchen #kätzchenliebe #кот #безкотаижизньнета #insta_kotiki #xaxakot #bestmeow #shironeko</t>
  </si>
  <si>
    <t xml:space="preserve">Username: poma515 Text: beautiful😍 </t>
  </si>
  <si>
    <t>Username: cherinymph Caption: busy week (ू•‧̫•ू⑅)</t>
  </si>
  <si>
    <t xml:space="preserve">Username: cherinymph Text: .
.
.
.
.
#ulzzang #pastel #kawaii #pastelkawaii #selca #fairykei #himegyaru #dollymakeup #lolitafashion #whitehair #pastelgoth #harajuku #morikei #eglcommunity #softpastel #pastelfashion #jfashion #dollymakeup #aegyo #egl #eglcommunity #ulzzanggirl #pastelhair #albino #whitehair </t>
  </si>
  <si>
    <t>Username: doormaw Caption: #baby #af #african #bull #frog #bullfrog #albino #hornedfrogs #pet #friends #reptile #reptilesofinstagram #nature #amphibian</t>
  </si>
  <si>
    <t>Username: febryanfilth Caption: GOD Bless😇 
GC Albino Purple vs Motley Purple
#reticulated #python #morph #goldenchild #albino #purple #motley #breeding #project #snake #snakeofinstagram #reptile #reptilindonesia #pets #petstagram #muttantexcellent #filthofreptile #indonesia</t>
  </si>
  <si>
    <t xml:space="preserve">Username: wismoyoromanos Text: Semoga ak bisa pesen 1 anaknya 😂 </t>
  </si>
  <si>
    <t>Username: plamenak_el_negro Caption: There was no snow!
#peacock #prague #bird #garden #noble #albino #white #czech</t>
  </si>
  <si>
    <t>Username: jackiesarahb Caption: Happy birthday to my bestest friend!! I miss you so much and I'm still pissed we didn't get our noses pierced at the same time but I'll get over it. I hope your day is amazing and I love you so much!! #jonasbrothers #albino #bae.5</t>
  </si>
  <si>
    <t xml:space="preserve">Username: lindsay15x Text: Thanks Jackie!! I miss you and Love you too!! We can get another piercing or tattoo done together! </t>
  </si>
  <si>
    <t>Username: peacelove_animals Caption: At first Khaleesi was my meanest snake and absolutely hated me! Now she's a bit fat sweetheart! I love this snake more than words can say♡ #california #kingsnake #albino #snake #snakesofinstagram</t>
  </si>
  <si>
    <t xml:space="preserve">Username: peacelove_animals Text: Update: A few minutes after I posted this she got defensive of my pocket and tired to bite me haha still love her though! </t>
  </si>
  <si>
    <t>Username: friggn Caption: SUMMER VS. WYNTER // SHE'S CLEARLY KILLIN IT #WYNTER #ALBINO #BABE 👼🏽🌹✨</t>
  </si>
  <si>
    <t xml:space="preserve">Username: fidow_me_silly Text: 😘😘😘😘 Username: friggn Text: @fidow_me_silly obsessed with her! Love you guys xx Username: 2dope4myself Text: 👐🏽 Username: balladine_s Text: 👍🏽👍🏽👌🏻 </t>
  </si>
  <si>
    <t>Username: snakesoftheking Caption: Oggi vedo doppio 
#snakesoftheking #snakes #pitonereale #pythonregius #albinos #Albino #pitone</t>
  </si>
  <si>
    <t>Username: stevebond__ Caption: Mesut's playground.
#afc #arsenal #özil #emirates #iwobi #albino #wevegotozil #gunners #bpl #quesera #instacool #chunder #nofilter #goat #photooftheday #love #tbt #clockend #gooners #yagunnersya #like</t>
  </si>
  <si>
    <t>Username: donatkejucoklat Caption: #reptile #snakes #snake #burmes #green #albino #greenburmeshetalbino #paternles #nice #ouroboros #lovely #fisttouch #babby #baby #babbysnakes</t>
  </si>
  <si>
    <t>Username: hognosefanatic Caption: Ana - 0.1 Albino Anaconda cb15! #hognosemorphs #hognose #albino #conda</t>
  </si>
  <si>
    <t>Username: pompomie4 Caption: Pink skin, nose and pads. White powder puff.   #🐶 #멜리 #비숑 #알비노 #폼폼가방 #폼폼바스켓 #폼폼백 #썸머바스켓 #왕골가방 #왕골바구니 #밀짚가방 #인도네시아메이드 #뽐뽀미 #멍스타그램 #북한남갤러리 #pompom #basket #pompombasket #pompombag #tasselbag #dogstagram #albino #BichonFrise #pompomie4 #彩虹編織包 #歡迎批發 #印尼手工 #流行包 #度假 #時尚犬</t>
  </si>
  <si>
    <t>Username: sc_pythons_ Caption: Female het albino #scpythons #snakes #albino #albinos #albinoretic #retics #reptile #reticsofinstagram #reticulatedpython #reticulatedpythons #snakesofinstagram</t>
  </si>
  <si>
    <t>Username: jtsizar Caption: #scotland #cow #minotaur #guardian #pentlands #field #albino #blackandwhite #sony #jtsizar 
I'm the minotaur, the eternal guardian of the pentlands. I've here for ages looking to you. I saw Edinburgh grow and grow. Golf fields, terraced houses, noise roads try to climb the peaks, walls to limitate my paths. 
I've been here observing calm your new world. But the green will never stop here where I am. This is the land of the fresh grass, red moss and scarfs. My home, your dream, the land.</t>
  </si>
  <si>
    <t>Username: alperozer1 Caption: #home #sweet #home #dojo #bulut #pitbull #albino #evlatlar #yinemi #siz #üçünüz 😁😂</t>
  </si>
  <si>
    <t xml:space="preserve">Username: _ertem_ Text: Maşallah kardeşim benim 👍 @alperozer1 Username: alperozer1 Text: Eyvallah kardeşim 😀 </t>
  </si>
  <si>
    <t>Username: juliana_ja2 Caption: Bom dia pra você que acordou pedindo uma coceirinha na cabeça... 20 dias e já Aprendeu a pedir carinho né, Jay?
#nossoJay #Albino #TeamRAbirds #MyBirds #MyAngryBirds #MamaeAma #MyPets #Calopsita #cockatiel #JayCutler #Topetinho #calopsitafortaleza #calopsitace #calopsitaslovers #calopsitas #cockatiels #cockatielsofinstagram #calopsitagram #calopsitalovers #Calopsitaalbina</t>
  </si>
  <si>
    <t>Username: alice_the_fabulous Caption: I really love my little noodle 😄 #Kuzco #GarterSnake #Albino #AlbinoCheckeredGarter #TinySnake #Cutie #Cute #Reptile #SnakesOfInstagram #Love</t>
  </si>
  <si>
    <t xml:space="preserve">Username: nickipedia101 Text: Snek! </t>
  </si>
  <si>
    <t xml:space="preserve">Username: yutinyy Caption: #什么#啊#这只#肥猫 #thesunsetisdisgusting #urdisgusting </t>
  </si>
  <si>
    <t>Username: chrissey_o Caption: Done 💪 with a little help from Drake and not forgetting to stretch 💁 #progress #selfie  #fitness #fitgirl #fitmom #fitfam #igfitness #fitspo #workinghard #workinprogress #toning #slowandsteady #circuittraining #illgetthere #instadaily #healthy #exercise #workingout #toning #strong  #fitnessaddict #instafit #instagood #irishfitfam #kettlebells #stretch #stretchitout #legs #homeworkout</t>
  </si>
  <si>
    <t xml:space="preserve">Username: chrissey_o Text: @johncoadyjnr #urdisgusting #ulbeblocked 😂😂😂 Username: johncoadyjnr Text: @chrissey_o says the one putting up crotch photos!!!! Username: chrissey_o Text: @johncoadyjnr Pmsl!!!! STRETCHING!!!!!!! And u know the drill, don't like don't follow 😜😘 Username: johncoadyjnr Text: #bitchy </t>
  </si>
  <si>
    <t>Username: carimarklandfanpage Caption: up next on keeping up with the marklands, Queen is caught eating carbs OMG #UrDisgusting #WeDontEatCarbs #UHoe #shoeporn</t>
  </si>
  <si>
    <t xml:space="preserve">Username: so_rayah_ Text: 😂😂😂😂 </t>
  </si>
  <si>
    <t>Username: hannahzygner Caption: happy birthday to one of my favorite people😊! love you lots husband #DontTellMeHowToLiveMyLife #urdisgusting #peiceofsheit #stupidazz ;))</t>
  </si>
  <si>
    <t xml:space="preserve">Username: jackralston27 Text: Thanks han☺ </t>
  </si>
  <si>
    <t>Username: carimarklandfanpage Caption: tryna sell vitamins 2 dis bitch but all she wanna do is eat chicken fries #urdisgusting #Vitamins</t>
  </si>
  <si>
    <t xml:space="preserve">Username: mtlam2 Text: 😓 that's disgusting Username: mtlam2 Text: I'm disgusting </t>
  </si>
  <si>
    <t>Username: ithinkimkt Caption: When I'm alone and in the mood #UReadyHand? #PornhubSwag #PornAndChill #HandyMan #UrDisgusting #WhereMyHeadphonesAt</t>
  </si>
  <si>
    <t>Username: __nomorekissyface__ Caption: #yass bitch. With a over weight hired hooker in a mini school girl skirt n stains on that white tee.. Ya das nasty foo. #ManUp #downgrade #downgrades while I be #upgrading #fuckboyfree #urDISGUSTING #EW</t>
  </si>
  <si>
    <t xml:space="preserve">Username: betchposts Text: Nice! </t>
  </si>
  <si>
    <t>Username: alinaism_official Caption: #icantevenlookatyou #urdisgusting</t>
  </si>
  <si>
    <t>Username: lauriegober84 Caption: You can't talk about me &amp; claim to be a friend #realbitchesonly #urdisgusting</t>
  </si>
  <si>
    <t>Username: helen.aron Caption: Happy birthday to Midge one of my oldest 'friends' #wehavethesamefacialexpression #gcrew #urdisgusting #ihateu</t>
  </si>
  <si>
    <t>Username: faux_eyelashes Caption: This goes out to all the creeps #faux-eyelashes #urdisgusting @polyvore #polyvore #fashion #style #SamEdelman #O-Mighty</t>
  </si>
  <si>
    <t xml:space="preserve">Username: kelevra_305 Text: Great content! </t>
  </si>
  <si>
    <t>Username: unica_loca26 Caption: What can I say about you?hahahaha..bitch you're a monster a big f****ing monster...oooooh..you're so feeling duh...!😖😖😖 #hateyouboth
#mean
#urdisgusting</t>
  </si>
  <si>
    <t>Username: jaymedavies Caption: The one time we went to New York and I forgot my legs....#girlstrip #tourists #katydon'tsitontheNyground #urdisgusting #wherermylegs? #whatatrip #tinystakeonnewyork</t>
  </si>
  <si>
    <t>Username: erin5277_ Caption: here's 2 selfies 4 ur sunday. #stayrad #coolstuff #fun 🌷</t>
  </si>
  <si>
    <t xml:space="preserve">Username: jwxlk Text: Tbh - you are really cute but we don't talk anymore💭 Username: parkergibbs Text: Rate • 10 😍💦🔥🔥 Username: erin5277_ Text: ❤️❤️❤️❤️ @parkergibbs Username: erin5277_ Text: #urdisgusting </t>
  </si>
  <si>
    <t>Username: bulldogs_ironicos Caption: Maratona da Sophie! #urdisgusting 👊🏼👊🏼</t>
  </si>
  <si>
    <t xml:space="preserve">Username: barbarabretas_dc Text: Qq perfeittaaaa </t>
  </si>
  <si>
    <t>Username: mihainita Caption: #quote #of #the #day #everything #is #better #at #seaside #marea #ma #cheama #la #ea #pampampampam #constangeles #sunny #romania #bored #as #fuck #college #life</t>
  </si>
  <si>
    <t>Username: anto_nina09 Caption: è la convinzione che fotte la gente.. 😉 #tutticonvinti #fenomeni #convintivoi #tuttotorna #sempre #tempoaltempo #laruotagira #fuck #orasoloindifferenza ⌛️🕰❕#V #x</t>
  </si>
  <si>
    <t>Username: velide_leccese Caption: #stress #exam #questostudiomidistrugge #fuck #session #april #fuoriilsoleeiostudio #fuorisede #university #comment4comment #iphoneonly #me #girl #eyes #like4like #follow4like #followalways #tagsforlikes</t>
  </si>
  <si>
    <t>Username: martiibi Caption: Dear diet 🖕🏻 #fuck #mondaymotivation #black #mycolour #vsco #vscocam #vscogood #tagforlikes #likes #likeforlike #like4like #like4follower #likes4likes #likereturns #instalike #instacool #instadaily #diets #fuckdiet</t>
  </si>
  <si>
    <t>Username: fatiel Caption: Nemálo pravda. :-D 👌✌📚✏💻🎨
#exam #comingsoon #fuck #helloschool #byeholidays #UzSeToBlizi #zkouskovy #czech #instagood #instalike #like #like4likes #l4l #likesforlikes #tags #tags4likes #tagsforlikes</t>
  </si>
  <si>
    <t>Username: clarencekill Caption: 'Smoke Weed for the Fuck of it. Corrupt. Fuck the Rugged Shit. Upsetting Like Bad News.</t>
  </si>
  <si>
    <t xml:space="preserve">Username: clarencekill Text: #stonerseverwhere #staytrippy #stayblazed #Richmond #California #smoke #weed for the #fuck of it. #faded #monday #whatever Username: clarencekill Text: Five 0 9 AM Username: clarencekill Text: #what #DGAF Username: clarencekill Text: #Doggpound </t>
  </si>
  <si>
    <t>Username: _dinesh_94 Caption: #Listen#smile#agree#and#then#do#whatever#the#Fuck#you#were#gonna#do#Anyway#😎🤘🏻🖕🏻💖</t>
  </si>
  <si>
    <t>Username: noelharrywatson Caption: #summer #here #now #hot as #fuck</t>
  </si>
  <si>
    <t>Username: lionbabe334 Caption: Après la ptite chute 😂😅 #1400 #fun #LOL #pain #wtf  #fuck #dangerous #ski  @enybr</t>
  </si>
  <si>
    <t>Username: blazeoffshagrat Caption: #blazeoff #tomhardy #beast #fuck #bengbeng #yannickbolasie</t>
  </si>
  <si>
    <t xml:space="preserve">Username: ninho_69 Text: Warrior!! 💯🔝 Username: blazeoffshagrat Text: Of course maaan @ninho_69 </t>
  </si>
  <si>
    <t>Username: lucaferraro93 Caption: Dont'fuck with me !
#fuckyou  #fuck  #hate</t>
  </si>
  <si>
    <t>Username: ariadnalee7 Caption: Hoy he dicho buenos días más veces de las que debería. Y me jodes cambio de horario.
#monday #buenosdias #goodmorning #fuck</t>
  </si>
  <si>
    <t>Username: amyhalman Caption: Pretty much. #IllSleepSomeday #CantTurnItOff #Fuck.</t>
  </si>
  <si>
    <t>Username: kotaro.sima Caption: SHIBUYA
#shibuya 
#noisy
#happy
#love
#fuck</t>
  </si>
  <si>
    <t>Username: saved_by_mabbitt Caption: I've hit my low. 
#fuck #low #helpless #fuckedup #lost #flannel #joydivision #piercings #posters #mondayssuck</t>
  </si>
  <si>
    <t>Username: spontaneous_wit Caption: @thatboyinthemiata remember seeing this shit! At the place near gravity hill? STILL HAVE FUCKING NIGHTMARES! #for #fuck #nightmares #i #hate #them #mason #freemason #gravestone #cemetery #death #dead #graveyard #bodies #stone #kkk #illuminati #trilluminat</t>
  </si>
  <si>
    <t>Username: tamiitamiiii Caption: Jangan terlalu nyaman jika bersandar, Karna ketika dia bergeser kita akan kejengkang! Jgn cpt percaya mulut org, ketika percaya lalu dikecewakan itu sangat menyakitkan!
•
•
•
True(?) #lfl#fff#mulut#lelaki#tayi#bafuck#fuck#tod#frustasi#pembohong#gabutbutbut</t>
  </si>
  <si>
    <t xml:space="preserve">Username: swifftyhoran Text: Fff Username: squad.galaxo Text: @swifftyhoran @tamiitamiiii fff? u first pls Username: _syafaaa Text: Fff no php ! @tamiitamiiii </t>
  </si>
  <si>
    <t>Username: havabettinabina Caption: Baby it's cold outside #Starbucks #brilliant #nicknames #batman #jailbait #captainhorse #greatanamoto</t>
  </si>
  <si>
    <t>Username: paigehnwilliams Caption: Discussing Sydney with bae and it gets weird, but always leads right back to my one true love. #sharkbait #jailbait #hashtag #hashslag #josieandthepussy #cats #welubzzzhashtags #howrudefornosharkemojis #2whaleonesbutnoshark #canhavethisemoji 📜 #butnosharks #wtf #livid</t>
  </si>
  <si>
    <t xml:space="preserve">Username: nelle_hcnyl Text: How long you going to be in Sydney for pelican tits? </t>
  </si>
  <si>
    <t>Username: amanitta Caption: Joe's retirement party 🚔✨ #instagood #latergram #wanted #jailbait</t>
  </si>
  <si>
    <t xml:space="preserve">Username: danistars4 Text: 💜 </t>
  </si>
  <si>
    <t>Username: parker_wisenbiker Caption: Been stuntin since wayyyyy back 😎 #macys #childmodel #htx #buschheavyboyz #lookathersmiledoe #jailbait</t>
  </si>
  <si>
    <t xml:space="preserve">Username: papagainzz Text: @parker_wisenbiker take em back to the 90's </t>
  </si>
  <si>
    <t>Username: sainys_ Caption: Always sad to say goodbye #safetravels #justanotherday #jailbait @etanhawk @skellyyyk</t>
  </si>
  <si>
    <t xml:space="preserve">Username: etanhawk Text: @sainys_ thank you for all you do 😊 #westsidestory </t>
  </si>
  <si>
    <t>Username: viktor.hornberg Caption: Lagom mysig :-) #notcute #siamese #cat #ugly #siamesecat #siamescatsofinstagram #jailbait #fart</t>
  </si>
  <si>
    <t xml:space="preserve">Username: siameskatten Text: Åhhh 😻😻😻 </t>
  </si>
  <si>
    <t>Username: domhardy93 Caption: @jmebbkinsta knows 😂😂👊🏻💯 #snapchat #filters #tooyoung #jailbait #jme #boybetterknow #follow4follow #like4like</t>
  </si>
  <si>
    <t>Username: bigboypancho17 Caption: #fratparties #randomguy #hesaidwassuptho #justanothernight #17atfratpartys #jailbait #theybit</t>
  </si>
  <si>
    <t>Username: dimasvalek Caption: Adquirindo a excelente coletânea da Roadie Metal, Vol. 4, com o brother Hudson Feitosa, representando o metal alagoano com seu projeto solo Kalonia, onde ele canta e executa todos os instrumentos. 
Junto da Kalonia, temos a Jailbait e a All Seven Days, completando a presença do metal autoral de Alagoas na coletânea. 
#AlagoasAutoral #MetalAlagoano #RoadieMetal4 #AlagoasnaRoadieMetal #Kalonia #Jailbait #AllSevenDays</t>
  </si>
  <si>
    <t>Username: atlasgant Caption: Wooh haven't been in a high school in a really long time. #bodybuildingcompetition #bodybuilding #muscle #jailbait #npc #johnkemper @adamschlosberg</t>
  </si>
  <si>
    <t>Username: adesbah Caption: Aww look at that baby face. Circa 2012👶🏽 #JailBait</t>
  </si>
  <si>
    <t xml:space="preserve">Username: smoothie_detox Text: We felt compelled to tell you that this is a terrific pic! Would you be bothered if we re-post this photo? 😜 Username: 7mesteth77 Text: Beautiful </t>
  </si>
  <si>
    <t>Username: kno_sleep Caption: When you catch your #nephew slippin😂 #lostfiles #family #love #handsome #jailbait</t>
  </si>
  <si>
    <t>Username: rebelody Caption: Craaaayyyyyyyyyy #crazy #jailbait #silly</t>
  </si>
  <si>
    <t>Username: refried_dreamz Caption: Why the #LilSister prettier then the big sister? 😝😍👌#Latchiamnk #BabySister #BabyDime #PrettyGreenEyes #Jazzy #LoveBucket #BabyLove #JailBait</t>
  </si>
  <si>
    <t>Username: stressed2blessed Caption: Jailbait #worklife #grind #guap # jumper #jailbait</t>
  </si>
  <si>
    <t>Username: margueritegirlleo Caption: #familyfirst #jailbait</t>
  </si>
  <si>
    <t>Username: toyotakarola Caption: Actual Goddess "Juliana Biscuit" is celebrating turning the ripe old age of 17 and I'm here for strictly scientific purposes #jailbait #yakkityyak #donttouchthat</t>
  </si>
  <si>
    <t>Username: neils.on.wheels Caption: Random girl photographer deciding to model for my pic #modelphotographer #sorrynotsorry #lagunabeach #jailbait #orangecounty #getoutoftheshot</t>
  </si>
  <si>
    <t>Username: dovahking3636 Caption: Follow this beautiful girl @sammiismokes #cute #teen #tease #naughty #jailbait #curvy #fetish #slim #boobs #clevage #booty #butt #bra #biniki #hot #sexy #teen</t>
  </si>
  <si>
    <t xml:space="preserve">Username: chris02281 Text: Pretty Username: body_girls_shoutouts Text: Very nice </t>
  </si>
  <si>
    <t>Username: secretparisblog Caption: #Paris #France #parisianisme #parisphoto #parisphotography #parisfrance #parisjetaime #parismonamour #paris2015 #parispictures #parislife #parigi #parisiloveyou #bestofparis #picoftheday #parismaville #pariscity #paristravel #parisnow #paristheblog #girl #teen #blackandwhite #jailbait #young #candid</t>
  </si>
  <si>
    <t xml:space="preserve">Username: ineoco Text: Nice ! Username: mike.schorr Text: Nice! Username: quadratshop Text: Awesome :) </t>
  </si>
  <si>
    <t>Username: bnn_fanpage Caption: Ρεεε😭😭ποσο πιο γλυκός πια??😭😭😭💘 @jimmygianmusic #jimmygian #jg #jimmygirls #jgfans #the #team #boss #the #best #of #all #love #him #jugs #hugs</t>
  </si>
  <si>
    <t xml:space="preserve">Username: eirini_noiser12 Text: ❤😍😍 Username: eirini_noiser12 Text: Na sou parw to video na to anevasw kai egw??❤ Username: bnn_fanpage Text: @eirini_noiser12 ναι καλε!🙈💘 Username: eirini_noiser12 Text: Okk thanks❤❤😍 </t>
  </si>
  <si>
    <t>Username: bruwig Caption: If you don't have boobs I feel bad for you son #boobs #boobies #titties #tatas #tits #jugs #melons #boobalicious #booby #tits #breasts #running #lolboobs #myboobs</t>
  </si>
  <si>
    <t>Username: albie_the_jug Caption: Bad to the bone-tie! #dogsinbowties #bowtie #dogsdressedup #instadog #instadogs #instagramdogs #dogsofinstagram #dogs_of_instagram #petfancy #pet #pets #petstagram #dogstagram #pug #pugsofinstagram #jug #jugs #jugsofinstagram #jugstagram #pugstagram #mydogiscutest #cute #dogoftheday #instapuppy #wagatude</t>
  </si>
  <si>
    <t xml:space="preserve">Username: ronthejug Text: Nice ! 😎 </t>
  </si>
  <si>
    <t>Username: floral_vasse Caption: #melbourneflorist #jugs #jugseason #floristoninstagram #floristvicky</t>
  </si>
  <si>
    <t>Username: courtney_elise_17 Caption: If you're 18 and over come down to lizard lounge on the 16th of April! Message me to be put on the guest list! It's £8 on the door, but it is V.I.P, you get a free shot when you enter, then cheap jugs,spirits and shots all night! #lizard#lounge#big#cheap#night#out#message#me#howcleanisyourhouse#jugs#spirits#shots</t>
  </si>
  <si>
    <t>Username: tammie_andrea Caption: Saturday night sips, I'm not sharing!! 🎀#melbourne #abc #saturdaynight #drinks #notbigenough #jugs</t>
  </si>
  <si>
    <t xml:space="preserve">Username: raheidari Text: Big Like ♡ </t>
  </si>
  <si>
    <t>Username: myvintageaddictionrosebud Caption: Pretty jug / vase - tiles and stone 🏺⚱ #vase #mosaic #beautifulcolours #jug #jugs #rosebud #rosebudwest #rye #blairgowrie #dromana #sorrento #portsea #morningtonpeninsula #myvintageaddiction #myvintagehome #vintage #vintagestyle #eclectic #unique #oneofakind #l4l #f4f #lifestyle #forhire #forsale #webuy #wesell #homewares #peninsulatodo</t>
  </si>
  <si>
    <t>Username: gardeners.cottage Caption: Primulas  and ferns on a foggy Monday morning. #primulas , #ferns , #jugs</t>
  </si>
  <si>
    <t>Username: tamarreyneke Caption: Happy bday buddy !!! Hier was ons bietjie jonger as nou ! Ek hoop jyt n amazing dag en dat ons gou weer by n jug special kan uit kom ! #25 #bestes #varsitybackintheday #jugs #jyscoolok #happybirthday</t>
  </si>
  <si>
    <t>Username: monty_misfits Caption: Never a boring moment
#sf #goldengatepark #stowlake #jugs #boats &amp; #booze #tfm</t>
  </si>
  <si>
    <t xml:space="preserve">Username: twigish Text: Cute af Username: c_boncato Text: Yassssss😍 </t>
  </si>
  <si>
    <t>Username: highlanderbar Caption: HAPPY MONDAYS! As of next week we will be opening on #Mondays! And better still it's going to be #happyhour all day and night! Yep $5 #beer of the week, $5 house #wine, $5 basic #spirits &amp; $20 basic #spirit #jugs from midday Monday until close! So come down and have a few cheeky beverages with us next week &amp; cure that #mondayitis</t>
  </si>
  <si>
    <t xml:space="preserve">Username: highlanderbar Text: #drink #drinks #slurp #TagsForLikes #pub #bar #liquor #yum #yummy #thirst #thirsty #instagood #cocktail #cocktails #drinkup #glass #can #photooftheday #beers </t>
  </si>
  <si>
    <t>Username: southperthshakas Caption: 3 WINS IN A ROW. THE WORLD IS ALL KINDS OF FUCKED UP RIGHT NOW.  Shakas get over the Nudists 8 goals to 11. 
This weeks 'Winner Winner Chicken Dinner' of choice was a Parmi from the Mount Henry Tavern.
These beers are bloody hard earned.  #chickendinner #winner #srhl #thequestfor6 #jugs #tab #freethenipple</t>
  </si>
  <si>
    <t xml:space="preserve">Username: graydz Text: Winners on and off the slab #tab #number1dog </t>
  </si>
  <si>
    <t>Username: magicpirate Caption: VOODOO BUNNy 🎥 is OUt nOW we CALLed upon Some #BIg NAmes in The #AUSTRALIAN #FAUNA scene of #MONGarLOwe and #BRAIDWOOd And #GUEss who Came to #PARTY! #ECHIDNA and #WOMBAT ( wombat showed us what's really up) BIG UPs TO tHE #BUnnY crew who RUN THIS #DIRT and #TREES and THE #MAN who wasn't scared to capture these #inhabitants in there #ENVIRONMENT and his TRUSTY #SIDEKICk who makes speakers From #JUGS , Let the #ANIMALS FREE - check link in bio 🎥🐰 MAGIC PIRATES WE ALL R 🚤</t>
  </si>
  <si>
    <t xml:space="preserve">Username: themachinefiles Text: I don't know what that holds for me but I'm hip to it anyway. </t>
  </si>
  <si>
    <t>Username: brittrose23 Caption: Was back home this weekend and am so happy my mom let me bring these home to my new house I love them they are a great addition to our living room...thanks Mom #momsareawesome#familypieces #crocks#jugs#homedecor</t>
  </si>
  <si>
    <t>Username: trejoronnie Caption: brought the baby too c  see some titties #youdowhatyoudoilldowhatido #boobs #bigohtitties #hooters #melons #jugs #fuckahashtag</t>
  </si>
  <si>
    <t xml:space="preserve">Username: switch1105 Text: Orale dirty old Viejo.  Lol Username: switch1105 Text: Wheres My 62 Username: chrisem89 Text: That tank is dope uncle 👍🏻👍🏻👍🏻 </t>
  </si>
  <si>
    <t>Username: emmadunleavy27 Caption: #spoons #jugs #smiles #all #round #alcoholic #beverages 👭🎉💃🏼</t>
  </si>
  <si>
    <t xml:space="preserve">Username: una_ashfordx Text: 😘 Username: una_ashfordx Text: @roishhh </t>
  </si>
  <si>
    <t>Username: ftwgear Caption: Busy week and weekend. All orders will be shipped out Monday morning.  You should have them by Tuesday. Sorry for the delay #Jugs #Evo #Dyna #FTWGear™ #FuckTheWorld #Forevertwowheels #ForTheWin #FTW</t>
  </si>
  <si>
    <t xml:space="preserve">Username: apetterez Text: @o_kittie_tequila_o help me wrench Username: tnt_ftw Text: @jett_shirra 👍 </t>
  </si>
  <si>
    <t>Username: thornyboxes Caption: 사람과 관계성이 살아있는 결혼사진이 좋다. 자세한이야기는 블로그에 올려야지._x000D__x000D_#knockers #웨딩 #결혼 #스냅 #셀프웨딩 #북촌 #한옥 #스튜디오달의뒷편 #달의뒷편 #snap #wedding #동네스냅 #어반웨딩 #urban #</t>
  </si>
  <si>
    <t>Username: mrroseman Caption: This Week's "Espresso" shot glass will mostly be! "A right handful"
#expresso #coffee #shotglass #knockers #hand #full</t>
  </si>
  <si>
    <t>Username: michaelgreenphotography.ca Caption: Just caught my eye. #shotoftheday #comtemplative #michaelgreenphotography #woodendoor #knockers #warmtones</t>
  </si>
  <si>
    <t>Username: wellycatures Caption: #hue #imperialcityhue #vietnam #emporersgate #gates #knockers #girlfriend</t>
  </si>
  <si>
    <t>Username: vrkristine Caption: Knockerball squad. #knockers #paulfakedit #mikeythebull #byeerwin 👋🏾</t>
  </si>
  <si>
    <t>Username: domiix33 Caption: #doors #doorsofinstagram #knockers #pretty #ilovenyc #icapture_nyc #jj #nycdotgram #architecture #nycdoors #uppereastside #ues #manhattan #wood #tulips #flowersworld #flowerslovers #seeyourcity #spring #springisintheair</t>
  </si>
  <si>
    <t xml:space="preserve">Username: domiix33 Text: @nicole_nixon @zero5four tulips for your two lips Username: domiix33 Text: @lorajaneferris ^^ Username: zero5four Text: 😎 </t>
  </si>
  <si>
    <t>Username: craftsman.design Caption: #antique #door #handles #knockers #rustic #wood #woodart #woodporn #handcrafted #handmade #design #interiors #homedecor #ahşap #bodrum #woodwork #kapı #kapıkolu #tokmak #antika</t>
  </si>
  <si>
    <t>Username: thegoldenpumpkin Caption: Knockers!
#dublinmuseum #knockers #door #olddoors #olddoor #instauk #instafollow #europe #dublinsights #dublinsightseeing #museum #dublin #ireland #travel #tripadvisor #instaireland #instauk #instafollow #europe #gay #homo #instapic #uk #europe #usa #canada #australia #gayuk #gayeurope #gayscruff #gaydublin #architecture #original #originalfeatures</t>
  </si>
  <si>
    <t xml:space="preserve">Username: matt_bluejay Text: 👏 Username: thegoldenpumpkin Text: ☺👍@matt_bluejay </t>
  </si>
  <si>
    <t>Username: jiwooong Caption: The Knockers Ministry Musical
2014년 가스펠, 2015년 사운드 오브 뮤직 뮤지컬을 공연한 넉커스가,
2016년에는 "요셉 어메이징 테크니컬러 드림코트" 라는 
뮤지컬을 선보이려고 합니다.
이 뮤지컬을 위해 "공연 준비팀을" 모집합니다.
분야-
안무팀 : 무용을 전공하셨거나, 경력이 있으신분
보컬 트레이너: 음악을 전공하셨거나, 경력이 있으신분
의상팀: 의상전공을 하셨거나, 경력이 있으신분
(그외 많은 준비팀이 필요합니다. 전공자가 아니어도 뮤지컬에 열정이 있으신 분들 모두 환영합니다)
스케줄
* 안무팀과 의상팀은 2월 중순부터 모입니다.
배우 오디션은 4월 초에 있을 예정이고,
공연은 10월 둘째주가 예정일 입니다.
### 참고 하시기 바랍니다. 넉커스 뮤지컬팀은 자원 봉사 단체 입니다.
따뜻한 마음으로 지원하실분은 페이스북 메세지나
0433 884 718 여기로 연락주세요 :)
#브리즈번 #brisbane #뮤지컬 #knockers #pic #호주 #like4like #데일리 #일상 #daily #friends #인연 #추억 #shoutout #instagood</t>
  </si>
  <si>
    <t xml:space="preserve">Username: ping_gu_ Text: 배우오디션 보러 갈까봐요 Username: jiwooong Text: @ping_gu_ 오디션보러 호주로? 클라스보소!! ㅋㅋㅋ </t>
  </si>
  <si>
    <t>Username: imshyunn Caption: 실제로 뵈니 핵 멋있으셨음... #tailormade #knockers</t>
  </si>
  <si>
    <t>Username: g976lve Caption: #hottie #hottieswithbodies #blondehair #sexy #beautiful #blondehair #boobs #boobies #boob #tits #knockers #hooters #juggs #sideboob #milf #sheer #imaginethepossibilities #teen</t>
  </si>
  <si>
    <t>Username: g976lve Caption: #hottie #hottieswithbodies #sexy #sheer #boobs #boobies #boob #tits #knockers #hooters #juggs #sideboob #bikini #beautiful #imaginethepossibilities</t>
  </si>
  <si>
    <t>Username: g976lve Caption: #hottie #hottieswithbodies #sexy #sheer #boobs #boobies #boob #tits #knockers #hooters #juggs #damn #wow #imaginethepossibilities</t>
  </si>
  <si>
    <t>Username: josi.gilbert Caption: Juice @flatbushzombies #flatbush #zombies #lit #trippy #juice #knockers</t>
  </si>
  <si>
    <t>Username: _scorpio138 Caption: Gunnar and Elvira♥ #gunnarhansen #elvira #horrorglam #creepygirls #halloweenqueen #80shorror #ilove80shorror #growingupinthe80s #slasher #ilovemonsters #texaschainsawmassacre #leatherface #campy #knockers #mistressofthedark</t>
  </si>
  <si>
    <t xml:space="preserve">Username: hayato.comn Text: ナイスpostです😆👍 Username: diamond_dial Text: Those faces 🙃 </t>
  </si>
  <si>
    <t>Username: 0nel0vemarie Caption: #missedher #bestfriend #loveher #shesmexicannow 🙈💜#kisses #lipstick #love #beautiful #morinville #town #afterparty #instadaily #brunette #redhead #l4l #knockers #mains #swaggin #adults #fools #drunk #smooches</t>
  </si>
  <si>
    <t>Username: aye_aye_meeting Caption: #boby #knockers #fitwoman #denim #sexy model: @angelador</t>
  </si>
  <si>
    <t xml:space="preserve">Username: wscott325569 Text: W </t>
  </si>
  <si>
    <t>Username: sblack18 Caption: From the same gallery! Lovely pair. 
Enjoying my hashtags on this one far too much! 😂
#boobs #tits #knockers #mammoryglands #breasts #bazookas #hooters #melons  #jugs #rack #nipples #frostdetectors #honkers #teets #tittiess  #nips #serpentinegallery #hydepark #neon #art #lightart</t>
  </si>
  <si>
    <t>Username: affection1986 Caption: #panda #boobs #art #etchascetch  #jokes #bangers #tits #baps #knockers #postnightshift  #nosleep #delerious</t>
  </si>
  <si>
    <t>Username: leah_michelle_oxox Caption: #slimmingworldjourney #slimmingworld #slimmingworldfamily #bellyblitz back on it today #loseingweight</t>
  </si>
  <si>
    <t>Username: healthymommy2014 Caption: Free 30 day challenge‼️ This is usually for our members but we thought we would open it up to people that wanted to try our products. It's the perfect time to join!
You will receive:
✔️ online coaching
✔️ meal plan ✔️ workout routine ✔️ grocery list
✔️ snack ideas ⭐️ATTENTION⭐️ This is going to be an amazing opportunity to work on your goals and yourself! The challenge will be starting April 11th. So reserve your spots now as participants will be limited. Registration begins today and the deadline to join is April 6th to ensure the challenge starts on time. 
IF YOU ARE READY TO GET INTO THE BEST SHAPE OF YOUR LIFE:
📲403-916-9111
📧healthymommy2014@gmail.com
#30days #challenge #yourself #sweat #fatloss #losefat #loseinches #loseingweight #weightlosssurgery #wls #wlscommunity #wlssupport #wlsfamily #gethealthy #letsdothis #findyourwhy #why #whynot #whynotyou #life #powerful #fitmom #fitdad #parents #hungry #strong #workout #motivation #talented #commitment</t>
  </si>
  <si>
    <t xml:space="preserve">Username: overpower.ordinary Text: Just came across your page, nice work! </t>
  </si>
  <si>
    <t>Username: lilli_mae_aston Caption: Gym with @_kirafox #gymlife #gymtime #gym #gymaddict #gymmotivation #gymselfie #gymlike #motivation #instagym #instalike #instamood #instarunning #instagram #likeforlike #happy #friday #healthy #loseingweight #lossingweight #gymbuddies</t>
  </si>
  <si>
    <t>Username: beauty_brains_and_gains Caption: #wieghtloss #wieghtlossjourney #fitgirls #gymlife #gym #healthjourney #loseingweight #losingweightfeelinggreat</t>
  </si>
  <si>
    <t>Username: lilli_mae_aston Caption: Train insane or remain the same.  #trainhard #loseingweight #blonde #gym #gymlife #gymtime #gymaddict #gymmotivation #motivation #motivatinal #excercise #pumped #happy #change #likeforlike #insta #instafit #instarunning #instagym #instalike #instamood #instagram</t>
  </si>
  <si>
    <t>Username: healthymommy2014 Caption: Who wants ice cream?
#icecream #yummy #delicious #healthy #food #foodporn #eat #eatclean #choices #happy #getinshape #getinmybelly #good #instagood #snack #makingadifference #getfit #calgary #yyc #alberta #canada #edmonton #fruit #weightloss #plussize #gastricbypass #fat #losefat #loseinches #loseingweight</t>
  </si>
  <si>
    <t>Username: getfitchelseaa Caption: dinner tonight is a buffalo chicken wrap on a low carb tortilla two pieces of lettuce and two pickles. I just put about a pound of chicken in the crockpot with 1 cup of Frank's red hot buffalo sauce and 1/2 cup of chicken broth for 4.5 hours on low #loseingweight #lowcarb #weightloss #weightlosstransformation #weightlossjourney #dinner #weightloss #lchf</t>
  </si>
  <si>
    <t>Username: healthymommy2014 Caption: 30 day challenge‼️ This is usually for our members but we thought we would open it up to people that wanted to try our products. It's the perfect time to join!
You will receive:
✔️ #online #coach ✔️ #meal #plan ✔️ #workout #routine ✔️ #grocery #list ✔️ #snack #ideas ⭐️ATTENTION⭐️ This is going to be an amazing opportunity to work on your goals and yourself! The challenge will be starting April 11th. So reserve your spots now as participants will be limited. Registration begins today and the deadline to join is April 6th to ensure the challenge starts on time. 
IF YOU ARE READY TO GET INTO THE BEST SHAPE OF YOUR LIFE:
📲403-916-9111
📧healthymommy2014@gmail.com
#weightloss #diet #plussize #fatloss #losefat #loseingweight #loseinches #gethealthy #healthy #overweight #underweight #gainpost #weightlosssurgery #weightlossjourney #getfit #getinshape #summerbody #instagood #follow #letsgo</t>
  </si>
  <si>
    <t xml:space="preserve">Username: rosieemichelle Text: R4r Username: abarr821 Text: Aw sweet </t>
  </si>
  <si>
    <t>Username: moe_moore1 Caption: Got these last year and they were tight enough that I had a small muffin top, now they look so baggy on my legs and they are lose in the hips! #gettingresults #fit #loseingweight #25lbslefttogo</t>
  </si>
  <si>
    <t>Username: samanthaa.maee Caption: #loseingweight #bossbabe #mummaof2</t>
  </si>
  <si>
    <t>Username: hayleyswgoals Caption: SW lunch! Using HEB 60g roll from M&amp;S.#slimmingworldradlett#loseingweight#swlunchideasplease#slimmingworldmember#sw</t>
  </si>
  <si>
    <t>Username: hayleyswgoals Caption: Overnight oats with my frozen fruit purchase from yesterday and additional fresh raspberries for speed!#slimmingworldjourney🍴 #slimmingworldmember#slimmingworldbreakfastideas#slimmingworldradlett#sw##loseingweight#</t>
  </si>
  <si>
    <t xml:space="preserve">Username: excusesdontburnfat Text: Same 😂🙌🏼 Username: beauty_brains_and_gains Text: The struggle 😂😂 @excusesdontburnfat </t>
  </si>
  <si>
    <t>Username: lealeas14 Caption: Tonights dinner last nights left over curry. Very yummy. #dinner #extraeasy #sw #swuk #swweightloss #swirelandfamily #swireland #swlove #swfamily #swfood #swfriends #swfollowers #swdiary #slimmingworlduk #slimmingworldinspiration #slimmingworld #slimmingworldfamily #slimmingworldjourney #slimmingworldmafia #weightlossjourney #weightloss #loseingweight</t>
  </si>
  <si>
    <t>Username: lealeas14 Caption: Tonights dinner good awld chicken curry totally yummy #sw #swuk #swweightloss #swirelandfamily #swireland #swfamily #swfood #slimmingworlduk #slimmingworldinspiration #slimmingworld #slimmingworldfamily #slimmingworldjourney #slimmingworldmafia #dinner #extraeasy #loseingweight #weightlossjourney #weightloss #gettinghealthy #healthyeating #motivated #onplan</t>
  </si>
  <si>
    <t xml:space="preserve">Username: realfitfast Text: Good job! Inspiring seeing others make an effort to change their life. 👊 Would love to see more </t>
  </si>
  <si>
    <t>Username: lealeas14 Caption: Lunch mushroom, onion, chicken omelette with side salad really yummy. These yogurts are syn free and lovely I will be buying these again. 1/2 syn for Mayo didn't use even half of it. #lunch #loseingweight #weightlossjourney #weightloss #sw #swuk #swweightloss #swdiary #swirelandfamily #swireland #slimmingworlduk #slimmingworldinspiration #slimmingworld #slimmingworldfamily #slimmingworldjourney #slimmingworldmafia #slimmingworldireland #slimmingworldideas #healthyeating #gettinghealthy</t>
  </si>
  <si>
    <t>Username: drogbastos Caption: Always in bad  life
Thenks to all my #niggerz 
#Cashfamily  #4life  #welovebeer</t>
  </si>
  <si>
    <t>Username: teawolfie Caption: Demensssss 😲 #niggerz #geisha #dumb #igers #nosense</t>
  </si>
  <si>
    <t>Username: djthechicagokid Caption: Another Naive Individual Glorifying Greed &amp; Ecouraging Racism"=NIGGER 
#like4like #repost #spamforspam #recent4recent #comment #bigkrit #brysontiller #trapsoul #photooftheday #photo #streetstyle #streetphotography #life #poem #poet #poetry #poetic #niggerz #anothernigga #rapper #bestrapperalive #smiles #youngkrizzle #modeling #model #gq #xxl #xxlmag #bjthechicagokid @brysontiller @bjthechicagokid @youngkrizzle</t>
  </si>
  <si>
    <t>Username: drogbastos Caption: Ya pessoal to a levar de uma babalaza terrível 
#thenks #all #niggerz  que estiveram comigo a #banga de onte foi uma #boa #festenha
#Cashfamily  #4life #welovebeer</t>
  </si>
  <si>
    <t>Username: dankestmaymays2k16 Caption: #nudes4nudess #niggerz #faggott #scoot #skateboarding #lmfao #licknbite #lickmypussy #succ #why #whyareyouhere #whenshegivesthesucc #touchme #touchmeteaseme #iwantthejuice #drinksomebleachyoufuckingfaggot #bigbootybitch #nudes #sexylingerie #sexonthebeach #babez #babesofinstagram #licking #sa</t>
  </si>
  <si>
    <t xml:space="preserve">Username: em.finney Text: my pic was the best one on here Username: dankestmaymays2k16 Text: True @em.finney </t>
  </si>
  <si>
    <t>Username: dankestmaymays2k16 Caption: #nudes4nudess #faggott #niggerz #skateboarding #scoot #dontgonearme #bleachisawesome #selfie #drinksomebleachyoufuckingfaggot #pussylips #pornlife #lipjuice #autismspeaks #autistic #sexylingerie #tinypenis #thuglife #tumblr #ticklemeelmo #helpme #succ #whenshegivesthesucc #skateboarding #scoot #lickmypussy</t>
  </si>
  <si>
    <t xml:space="preserve">Username: jepee635 Text: @ninofr3sh </t>
  </si>
  <si>
    <t>Username: dankestmaymays2k16 Caption: Good morning time to drink some bleach #analornah #realniggas #fu #scooterkid #scootlifestyle #drinksomebleachyoufuckingfaggot #sexylingerie #sexonthebeach #skateboarding #niggerz #whiteboy #whyareyouhere #whenshegivesthesucc #touchme #tinypenis #ticklemeelmo #stopcc2k16 #licknbite #lickmypussy #pussylips #bbc #autistic #autismspeaks</t>
  </si>
  <si>
    <t xml:space="preserve">Username: dankestmaymays2k16 Text: Neither does yo bitch ass grammar @evan.leblanc Username: evan.leblanc Text: Wtf Jons on my account @dankestmaymays2k16 Username: dankestmaymays2k16 Text: Well shit @evan.leblanc Username: girlsdelight Text: i am the same way </t>
  </si>
  <si>
    <t>Username: frigginreese Caption: #😂 #cracker #funny #meme #dank #dankmemes #memes #cool #cracker #cracka #niggerz #skeleton #fuck #shit #cunt #bitch #ass #asshole #nigger #lol #af #high #weed #doggo #nignog #done #fivenightsatfreddys #brony #beheadings #beheading #gore</t>
  </si>
  <si>
    <t>Username: alamin4669 Caption: #niggerz #certified #sinceday1</t>
  </si>
  <si>
    <t>Username: orcusdeii Caption: Fawking wasted - drunkc mit #niggerz</t>
  </si>
  <si>
    <t>Username: themcsquad Caption: all the love #notreally #Ihateu #goaway #urshit</t>
  </si>
  <si>
    <t>Username: funneh_crap Caption: Hi
|
|
|
|
|
|
#funnyshit #mevsyou #urshit #imawesome</t>
  </si>
  <si>
    <t xml:space="preserve">Username: hannes_da Text: @erikprsson </t>
  </si>
  <si>
    <t>Username: aliciaweston97 Caption: Sarah is my number 1 #red #zuey? #urshit</t>
  </si>
  <si>
    <t xml:space="preserve">Username: reneemarshall Text: Lovin the hair slot! 😍😍 Username: aliciaweston97 Text: Love you both @sarahh_walton @reneemarshall ❤️❤️❤️ Username: brittanymay22 Text: This red hairrrrr tho 💋 Username: aliciaweston97 Text: You are my life @brittanymay22 </t>
  </si>
  <si>
    <t>Username: the_phoenix86 Caption: Lmao #imfabulous #urshit #getoverit #hereiam #still #COMEGETSOME #sorry #notsorry #truth #geturselfsome</t>
  </si>
  <si>
    <t xml:space="preserve">Username: lifewithspence Text: This is cool :) </t>
  </si>
  <si>
    <t>Username: elyncurtissmith Caption: Moms actually surprise us with the most unexpected things. Very muchhh appreciated 👑 💪🏽 But hey continue reading lol
I often see these "my goal vs your goals" shit on net comparing girls wearing make up and girls wearing graduation cap. Bitch please, you can do both.
I am boyish (and still a boyish) by being boyish I mean, I really seldom put make ups on. I am contented with my glasses, no powder and lippie even. But now, being boyish doesn't equate being boyish all the time - or boyish girls that will not even try to make themselves MORE presentable than they are now. 
A girl can be a Mulan if you want to, Or you can be as chick as Easy A girls, or maybe as princess like as Belle is. Dont shit me with goals that make you 'a little higher' because you seem to seek 'acads' more than girls who ONLY seek beauty. The thing is, YOU CAN DO BOTH. No need to fucking compare. No need for a fucking double standard.
So yeah I can so both. Does this make me a better person nao LOL (no)
 #makeup #opinion #doublestandard #shitgoals #urshit #dontme</t>
  </si>
  <si>
    <t xml:space="preserve">Username: shairaaajtiu Text: #pagurl Username: marilaroya Text: preach 🙌🏼 Username: elyncurtissmith Text: @marilaroya fck labels 👿 Username: elyncurtissmith Text: @shairaaajtiu  hihihi si mama kasi e </t>
  </si>
  <si>
    <t>Username: mmmpesto Caption: Che bello il Molise visto dall'alto 🤔 #flying #chillin #ryanair #udumbass #urshit #molisnt #mannaggobucchin #nofinestrino #for #u #yudodis #turin #easter #brother #fucker #chevitadimerda #adidas</t>
  </si>
  <si>
    <t>Username: steven_mcguirty Caption: Feed me 😏 #emf #adidas #blueeyes #urshit #pissoff #hashtag</t>
  </si>
  <si>
    <t xml:space="preserve">Username: lanakate_xx Text: Go to work slacka Username: steven_mcguirty Text: Can't I'm doing cardio @lanakate_xx Username: glennbarrett_vts Text: Come train with the big boys lol Username: steven_mcguirty Text: I'm keen to come train bro @glennbarrett_vts </t>
  </si>
  <si>
    <t>Username: joneslewis544 Caption: All wank anyway  #bmx#street#whayouappin#powle#dsotg#fukin#burn#ed#droneizforketheads#gcsesareforgays#ahhmyleg#hahathassmyarm#meek#nike#addidas#mckenzie#phattrakies#urshit#inaburn</t>
  </si>
  <si>
    <t xml:space="preserve">Username: awwwstin_ Text: #nice </t>
  </si>
  <si>
    <t>Username: keaano Caption: Game over Cambridge #urshit</t>
  </si>
  <si>
    <t>Username: ell_sappelle Caption: Good morning world #goodmorning #london #sunrise #noIdidnotjustpullanallnighter #theviewfrommywindow</t>
  </si>
  <si>
    <t xml:space="preserve">Username: dansquest Text: #shit Username: ell_sappelle Text: @dansquest #urshit #m8 Username: dansquest Text: #m8ship #over </t>
  </si>
  <si>
    <t>Username: schmerzende Caption: Und jetzt, jetzt stehe ich hier mal wieder am Ende.
Ich hab das beste gehofft, aber das war zu viel.
Ich hab Nächte lang geweint, dich vermisst und das alles nur um dein ' Verpiss dich Bitch' in die Fresse zu bekommen.
Aber, ich habe aus meinen Fehlern gelernt. 
Gelernt, einem Jungen nie mehr so sehr zu vertrauen wie dir.
Denn sonst, würde ich warscheinlich wieder enttäuscht werden.
Und falls du dir es anders überlegst, würde ich sagen ' Pech gehabt'
//
#sad #idc #urshit #hateu</t>
  </si>
  <si>
    <t>Username: eskiernan Caption: weak</t>
  </si>
  <si>
    <t xml:space="preserve">Username: tahnricho Text: Lol switched accounts to check up on my likes Username: tahnricho Text: Still managed to catch you here Username: tahnricho Text: Lovin you from all angles Username: eskiernan Text: who are you </t>
  </si>
  <si>
    <t>Username: urs.hit Caption: #urshit 💃</t>
  </si>
  <si>
    <t>Username: bvrnout Caption: To all the jealous hoes 😘😘😘💖💖 srry im better 😂 #justdoinme #srryboo #urshit #anditaintmyproblem #imcute #fleeky #605 #kawaii</t>
  </si>
  <si>
    <t>Username: sergillo Caption: #success #thruth #focus #instagood #urshit</t>
  </si>
  <si>
    <t>Username: keke_twingo Caption: People be saying this aint low m9 u fukin wot stupid mong u blind or just a stuck up dickhead 😹 
#fuckingkidsthatfinktheyarethebest
#naaaaurshit
#laqurepeelisnotlyf
#itsshit
#urshit
#mx5aregay
#workequip 
#notlowm9</t>
  </si>
  <si>
    <t xml:space="preserve">Username: dsbvid93 Text: Once he's got bigger tyres with more profile it will rise up abit Username: keke_twingo Text: I think some 50 tyres would be ideal, i dont understand all this constant smash road scene lol @dsbvid93 Username: dsbvid93 Text: For me it's not so much the smashing the road it's just getting those arches as close to the rim as possible, the Sparks that fly are just a bonus haha Username: equiped5 Text: Yea it will raise it up a bit on new tyres but I'm pretty sure it won't be much and it will still be this low @dsbvid93 </t>
  </si>
  <si>
    <t>Username: beautiful.pastel.mystery_ Caption: 💖💖 #shit #urshit #pastel #truthhurtssometimes #pastelgoth #pastelgirl #thetruth #loveya</t>
  </si>
  <si>
    <t>Username: rancel914 Caption: #stalker
#fuckoff
#urshit
#urdevil</t>
  </si>
  <si>
    <t>Username: flaca.uffff Caption: #pettymuch😩😭😂 #ruineverybodyshit 
#myshit
#urshit
#everybodyshit 😂😂</t>
  </si>
  <si>
    <t xml:space="preserve">Username: tutty075 Text: 😂😂😂😂😂😂😂👊👊👊👊👊 </t>
  </si>
  <si>
    <t>Username: theyfall44taryn Caption: #urShit #thatsU .. I👀👀MenLike🌊 #EasyRead</t>
  </si>
  <si>
    <t xml:space="preserve">Username: poppicaso Text: #Trughbetold </t>
  </si>
  <si>
    <t>Username: gamer_with_tits Caption: The Force is strong in my family. #starwars #LoveYaBro</t>
  </si>
  <si>
    <t xml:space="preserve">Username: carolovessmiles Text: I agree with @_sophiems ... Boobs r 4 noobs ✌️ Username: gamer_with_tits Text: @carolovessmiles &gt;:'( I see how it is :'(((( Username: carolovessmiles Text: You know I don't mean that love you 😘😘😘😘 Username: gamer_with_tits Text: @carolovessmiles 🐸☕️ </t>
  </si>
  <si>
    <t>Username: mishavaid Caption: #silhouette🌚</t>
  </si>
  <si>
    <t xml:space="preserve">Username: trinclaires Text: Beautiful! Username: miloni_babu Text: imy slut Username: kritikaaiyer15 Text: ^^^👏🏻👏🏻👏🏻👏🏻👏🏻👏🏻 Username: mishavaid Text: @miloni_babu i promise i'm completely clothed in this photo 🙄 #urslut </t>
  </si>
  <si>
    <t>Username: liliseesthings Caption: I'm always a slut for Dave Grohl</t>
  </si>
  <si>
    <t xml:space="preserve">Username: liliseesthings Text: @emkopel 🙀 Username: emma.bea Text: lucky omg Username: tonyspizzapalace Text: #punkslut Username: liliseesthings Text: @tonyspizzapalace #urslut </t>
  </si>
  <si>
    <t>Username: spongebobitch Caption: @m.a.t.t.y_b  sorry but I just HAD to steal this gorgeous edit #sex #openrp #hornyp #urslut #mattyb #mattybraps</t>
  </si>
  <si>
    <t>Username: vxr_rie Caption: One of those chilled sundays 👌 #ready4bed #tatts #tattoos #tattooedgirl #inked #ink  #tattooed #igers #instadaily #insta #donthate ✌</t>
  </si>
  <si>
    <t xml:space="preserve">Username: dantrowsee Text: 👌 Username: chelseaa3991 Text: #slut Username: vxr_rie Text: @chelseaa3991  #urslut </t>
  </si>
  <si>
    <t>Username: skankenstein_ Caption: I fall harder and harder for these boots every time I look at them. #floral</t>
  </si>
  <si>
    <t xml:space="preserve">Username: skankenstein_ Text: @all_hail_gore_whore can u not? Username: reservoir_gore Text: srry. Ded 2 u Username: skankenstein_ Text: @all_hail_gore_whore pls. Ily Username: reservoir_gore Text: imu </t>
  </si>
  <si>
    <t>Username: originallyscout Caption: Our friendship in a photo #byebyebirdie #UrSLUT #DoubleTrouble #help #transprobs #sasssquad  #blessed #mistyeyes</t>
  </si>
  <si>
    <t xml:space="preserve">Username: barkerparrus Text: th Username: barkerparrus Text: THAT IS NOT THE SASS SQUAD!!!!!!!!!!!!!!!!!!!!!!!! Username: bameroncarrus Text: I'm so tired I read this "out friendship in a potato." Username: tabi.tabi.tab.i Text: #livinthelife #openheart #lovinghands </t>
  </si>
  <si>
    <t>Username: clarky_88 Caption: Pure filth on a Sunday morning! Porridge with a spoonful of Nutella!! #youslut</t>
  </si>
  <si>
    <t>Username: twentyoneparadesofpanic Caption: oh
•
•
#youslut #catsareprettycool</t>
  </si>
  <si>
    <t>Username: whatislovebutwar Caption: You slut 😏
#shower #naked #youslut #youslutbags #imaslut #water #like #instalikes #followmeplease</t>
  </si>
  <si>
    <t>Username: missyukiboo Caption: Eek! Instagram update #suck 😂 If you wanna see my posts turn on the notifications 😄😙 #notify #notifications #instagram #youslut</t>
  </si>
  <si>
    <t>Username: soniaknowles Caption: Made these bad boys today. #prochef #fuckthediet #easter #cornflakecakes #chocolate #minieggs</t>
  </si>
  <si>
    <t xml:space="preserve">Username: _abbyperkins Text: #fuckthediet Username: soniaknowles Text: #youslut </t>
  </si>
  <si>
    <t>Username: stuweeduzza Caption: Wag waaaaan #faceswap #lads #like4like #followforfollow #youslut</t>
  </si>
  <si>
    <t>Username: singlebff Caption: Forever crushing on #Obama 😻 #youslut #omg #obamameme #whatababe #bae #girlfriend #girltalk #singlebff</t>
  </si>
  <si>
    <t xml:space="preserve">Username: kelevra_305 Text: Cool IG Username: alyssanicolej03 Text: Talking to Morgan about Liam  like @bananabelle_727 </t>
  </si>
  <si>
    <t>Username: its_hannlove Caption: Hi Ugly! #youslut #meia #Beauty #cute #alone #bitchesbelike</t>
  </si>
  <si>
    <t>Username: gnouvnaiviv Caption: Treat yo self part 2! Spa day with sister 😍</t>
  </si>
  <si>
    <t xml:space="preserve">Username: gnouvnaiviv Text: #ibetyourenakedunderthatrobe #youslut #LA #treatyoself #spaday Username: spapiel Text: Terrific! </t>
  </si>
  <si>
    <t>Username: ruthh_xo Caption: #galtime #youslut #groupchat #barackobama #everyoneneedsagossip 👯</t>
  </si>
  <si>
    <t>Username: littlesweetzers Caption: The little things you find when your packing ❤💙💜 #bffs #youslut</t>
  </si>
  <si>
    <t xml:space="preserve">Username: cb.beauchamp Text: Omg! I want these pictures lol ♥ you will always be my slut ♥ Username: cb.beauchamp Text: Love youuuu Username: micaela_xxox Text: Omggggg so many years ago!!! </t>
  </si>
  <si>
    <t>Username: courtneyann15421 Caption: #carnivalvictory #carnivalcruise #youbitch #youslut #youwhore #cruising #drunkonaboat #drinks #supposetobeirish #bethbeingbeth #beth #bestfriends #friends #pianopete #piano</t>
  </si>
  <si>
    <t xml:space="preserve">Username: courtneyann15421 Text: @elimcmahon </t>
  </si>
  <si>
    <t>Username: pretty_rickyy_21 Caption: Hahaha #BetYouShowerNaked #YouSlut #SpongebobMeme #IShowerNaked #Lol #GuessISlut #WhatAreYou #ShowerClothesOn #OrOff 😂😂</t>
  </si>
  <si>
    <t>Username: lifeis_shite Caption: I bet you all do.
You filthy sluts.😉😜💋 #funnyposts #showernaked #youslut #haha #keepitclean #dirtyjokes #adulthumor #stonergirl #stonerthoughts #getwet #wetdream #lol #funnythingstosay #l4l #instafollow #instalike #instasize #tagsforlikes</t>
  </si>
  <si>
    <t>Username: haeminsong Caption: I don't get what she did to make us look so fob. 🙃🙃🙃</t>
  </si>
  <si>
    <t xml:space="preserve">Username: haeminsong Text: Just left philly an hour ago @2hyunnnj Username: ju.venchy Text: Your caption HAHA Username: sirc_m_ Text: ^^^ 😂😂😂 Username: ckaffy Text: lol ^^ </t>
  </si>
  <si>
    <t>Username: anonpearl Caption: *See full image on profile* .
.
.
.
.
#lightpaintingphotography #lightpainting  #photography #nikon #photo #YouSlut #stopreadingmyhashtags #lightart</t>
  </si>
  <si>
    <t>Username: gabs_qpons Caption: #damndebbie #backatitagain #youslut 😂😂😂😂</t>
  </si>
  <si>
    <t xml:space="preserve">Username: xo.kenziegrey Text: @ilovemymenzeboys @__jerzfauatea @ellen.hs @keilagirl @shaylenjay 😂😂😂 Username: __jerzfauatea Text: @xo.kenziegrey @ilovemymenzeboys @ellen.hs @keilagirl @shaylenjay 😂😂 I've been doing it all wrong! #CongratsDebbie Username: lilohart213 Text: @dhart2185 Username: gabs_qpons Text: @ruben_qpons Betty got a promotion too😂😂😂😂 </t>
  </si>
  <si>
    <t>Username: rrrryannnn Caption: me in my own closet</t>
  </si>
  <si>
    <t xml:space="preserve">Username: rrrryannnn Text: #mood #closetgame #selenagomez #youslut #nahjk #kinda #handstomyself #flirtyaf #gay #gayboy #gaytunes #youvetrulyoutgayedyourself #phuckyoootd #MOOOOOOOOOOD 🐮 Username: rrrryannnn Text: and @karaniii in my closet Username: ohitsarlene Text: You would! Username: rrrryannnn Text: @ohitsarlene you know my closet bomb af </t>
  </si>
  <si>
    <t>Username: highman024 Caption: 🚿🚿😂 #Lmfao #ShowerNaked #YouSlut #Spongebob #HeyWhatsUpHello #NoFucksGiven #ButThatsNoneOfMyBuisness #IDontFuckWithYou #KeepItOneHundred #hitsblunt #stoned #budporn #stayblazed #goodvibes #420 #highlife #bluntteam #hightimes #kush #istayhigh420 #highsociety #thehighsociety #onlysmokethefinest #instaweed #weedporn #naturalbornstoner #nuglife #bitchdontkillmyvibe</t>
  </si>
  <si>
    <t xml:space="preserve">Username: 420qotd Text: Lool Username: tree.haus.brampton Text: Absolutely brilliant Username: lysander_tyrrell Text: Keep on the good work! </t>
  </si>
  <si>
    <t>Username: anavic.maria Caption: #MondayMotivation
Post Cheat Meal Leg Day
As bodyfat drops to competition standards its normal to feel weak, tired, slow and moody... The food you eat really helps determine how often and long you feel these symptoms. First thing in the morning is the hardest for me. I have a great coach who has taught me to eat intuitively so plenty of healthy fats keep me going. Doing fasted cardio is getting hard as I drop bellow 15% but toasted GF millet bread with natural blueberry jelly is waiting for me at the finish line. ☕️👊🏼🏁
#lines #curves #bikini #muscles #undies #sportsbra #goodmorning #legday #strong #prep #npc #abs #core #glutes #hip #coffee #motivation #fitness #healthy #cardio</t>
  </si>
  <si>
    <t>Username: ellicelydia_ Caption: One of my favourites from our SS-16 Collection - The 'Peach Blossom' Bralet with double cross back strap detail and a gold clasp front ✨🌸 #ellicelydia #madetomeasure #lingeire #handmadelingerie #handmade #undies #intimates #intimateapparel #instalingerie #lingeirielove #luxe #like #lace #classic #fashionblogger #follow #fashion #lingerieaddict #photooftheday #beautiful #bodyconfident #ss16</t>
  </si>
  <si>
    <t xml:space="preserve">Username: somesunnyseason Text: So pretty! Username: ellicelydia_ Text: Thank you @somesunnyseason 💕 Username: ssamanthasimssx Text: Love this! Username: ellicelydia_ Text: Hehe thanks @ssamanthasimssx 😘 </t>
  </si>
  <si>
    <t>Username: lady_ravenn Caption: Feeling cheeky #lace #lingerie #sexy #cheeky #undies #happy #cute</t>
  </si>
  <si>
    <t>Username: machotesdelmundo Caption: Un lindo macho barbudo para empezar la mañana #instagay #gay #follow #instaguy #instaboy #instabeard #hairy #hunk #instahomo #selfie #undies #bear</t>
  </si>
  <si>
    <t>Username: rachell94yo Caption: Look it up
#bra #intimate #girlongirlaction #asscheeks #ass #bum #undies #underwear #panties #iluvgrilfeet #tendersoles #softsoles #baresoles #footfetish #girlfeet #barefeet</t>
  </si>
  <si>
    <t xml:space="preserve">Username: avw4all Text: Damn I Wana join 😍 </t>
  </si>
  <si>
    <t>Username: lomasobvio Caption: #booty #GoGoBoy #gogodancer #towndanceboutique</t>
  </si>
  <si>
    <t xml:space="preserve">Username: lomasobvio Text: #Model #MaleModel #underwear #undies #dancer #mirrorselfie </t>
  </si>
  <si>
    <t>Username: hachesampedro Caption: #blackandwhite #gravity #mondays #touch #homedays #undies #basicshapes #femme</t>
  </si>
  <si>
    <t>Username: aimee.s1 Caption: #arse #cheek #cheeks #cheeky #tanned #tannedskin #sticker #labelled #as #before #first #use #standard #protocol #crying #undies #black #thong #laughable</t>
  </si>
  <si>
    <t>Username: drawerfull Caption: STOP looking anywhere else!! Find the best #swimwear for your summer #getaways and #poolparty at www.DrawerFull.com today!  You want it, we've got it! #undies #swimmers #beachwear #beachbody #meninunderwear #mensfashion #mondaymotivation #shoptillyoudrop #teamdrawerfull #teamfit #guys #gays #girls #springbreak2016</t>
  </si>
  <si>
    <t>Username: missgirls_official Caption: @marinella_mazzola 💋💋
#beauty #undies #shooting #sexy #body #fitness #cardio #private #sport #girl #mirror #bikini #lingerie #shoutout #selfie #nofilter #instagramtags #webstagram #l4l #like4like #like4me #like4follow #ass #tags4follow #tagsforlikes #fo</t>
  </si>
  <si>
    <t>Username: lvsitanium Caption: Don't say its only boobs and ass 😈😈
'
#shoutout#shoutoutforshoutout#shoutouts#shoutout4shoutout##bigbootygirl#bigbootywhitegirl#bigboobsproblems#vibrant#phatbooty#phatass#undies#panties#tattooed#tattoos#piercing#piercingsandtattoos#tummy#belly#diamond#Batman#bnw#pb</t>
  </si>
  <si>
    <t>Username: jpofficialsite Caption: Just another day 😜 #american #boy #gay #gayboy #tone #jawline #blueeyes #tan #military #muscle #cute #cutie #blond #dirtyblond #jock #selfie #iphone #6s #legs #arms #undies #tank #legs</t>
  </si>
  <si>
    <t xml:space="preserve">Username: fullajack Text: The shoes in the background. 😂😂 Username: langstonmarshall Text: Dorms!! 😱 Username: chase.seynaeve Text: Very nice @jpofficialsite Username: jpofficialsite Text: #Hollister </t>
  </si>
  <si>
    <t>Username: trahopholic Caption: #6ixty8ight連線
大家知道這個可愛的內衣品牌嗎🙋🏿
被譽為平價版的Victoria's secret從8歲到80歲各種款式的內衣褲和睡衣都有，雖然不及vs的性感火辣（畢竟人家每年花了超多錢請名模走秀）但功能性也是不遜色喔！@popdaily 也都有介紹過呦！大家可以上官網逛下再截圖給闆娘報價呦😘 官網傳送門👉🏻http://www.6ixty8ight.com/ #6ixty8ight #68nightwear #underwears #6ixty8ighthk #girlsonly #undies (圖片截自popdaily官網）</t>
  </si>
  <si>
    <t>Username: woe_is_ash Caption: I'm not mad at you for not giving a shit. I'm disgusted in myself for thinking you did.✌</t>
  </si>
  <si>
    <t xml:space="preserve">Username: woe_is_ash Text: #me#body#bra#undies#paleskin#pale#girlswithtattoos#darkhair#alternative#katvondbeauty#altgirls#scene#notreally#goth#grunge#depression#dyedhair#nips#nsfw#ddwx3#idk </t>
  </si>
  <si>
    <t>Username: iminxx Caption: Nah~ No fun wearing cute cheekies all by yourself right? Grab 1 for your bff from our latest Bff Series Collection, xx #iminxxgirlies 
Shop for these cute lil inspiring Cheekies from www.iminxx.com</t>
  </si>
  <si>
    <t xml:space="preserve">Username: iminxx Text: .
.
.
.
.
.
#stylexstyle#iminxx#panties#undies#fashion#hipsters#clozette#lookbooksg#onlineshopping#designerpatterns#igsg#instasg#underwear#patterns#localdesigners#bff#girlfriend#girlfriends#gf#bestfriends </t>
  </si>
  <si>
    <t>Username: submissive_kitt3n Caption: My pink bra makes me feel like a princess♡</t>
  </si>
  <si>
    <t xml:space="preserve">Username: submissive_kitt3n Text: #me#body#bra#undies#paleskin#pale#girlswithtattoos#darkhair#alternative#katvondbeauty#altgirls#scene#notreally#goth#grunge#depression#dyedhair#adultsonly#adultplayground#bdsmlïfestyle#bdsmlittle#ddlg#sultry </t>
  </si>
  <si>
    <t>Username: m992._ Caption: #ripped #undies #oops #fatasss #fatarse #datassdoee #DIYjock #instajock #jockstrap #gayjock #instagay #gayboy #gayundies #gaymelbourne #gaysydney #twinkass #whatahomo #gayfollow</t>
  </si>
  <si>
    <t xml:space="preserve">Username: thatssonathan_ Text: Omg 😂😂 </t>
  </si>
  <si>
    <t>Username: faghards Caption: i could serve Him day and night #man #hunk #hunky #instagay #bulge #undies #hair #fur #woof #perfect #dilf #daddy #gay #men #sexy #hot</t>
  </si>
  <si>
    <t>Username: faghards Caption: omg #man #hunk #hunky #instagay #bulge #undies #hair #fur #woof #perfect #dilf #daddy #gay #men #sexy #hot</t>
  </si>
  <si>
    <t>Username: chuchi_ojodepez Caption: #rasta #rastafari #lionofjudah #selasie #lioninzion #irie #iandi #reggae #weed</t>
  </si>
  <si>
    <t>Username: ivan_pumuky Caption: Buenos diass!!. #buenosdias #goodmorning #relax #joint #weed #hash</t>
  </si>
  <si>
    <t>Username: coockeys Caption: For the Big Bud Lovers  #bigbud #bud #headbud  #420 #Coockeys #weed</t>
  </si>
  <si>
    <t>Username: amazingweedpics420 Caption: What im smoking on. #weed #dense #fire</t>
  </si>
  <si>
    <t>Username: nellacraig_psychedelic_erotica Caption: PSYCHEDELICS &amp; PIZZA...perfect comfort food...👱💋💪👌✌
 #mesothelioma #asbestos #cancer #cannabis #cbd #caregiver #420 #cannabiscurescancer #hempoil #cancercure #nutrition #endocannabinoids #ricksimpson #weed #green  #healing #chemo #COPD #help #thc #charlottesweb #cbduk #cancertreatments #endmeso #weed #shatter #dab #vape #medicine #lungcancer</t>
  </si>
  <si>
    <t>Username: an_jusoto7 Caption: 😛😛😛😛 #weed #cogollosamil</t>
  </si>
  <si>
    <t>Username: pseudobruitismus_africamus Caption: Repost @tinymixtapes Listen to the exclusive mix BLACK MOLLY &amp; NO MONEY OM! 💥
Link in bio 👽👽👽
#afrikapseudobruitismus #memevivaldi #mixtape #tinymixtapes #newage #cyberpunk #weed</t>
  </si>
  <si>
    <t>Username: cloudblowersusa Caption: which one do you like?😋
—
#weed #weedporn #weedstagram #weedstagram420 #stoner #stonerdays #stonerlife #stonernation #stonersdaily #stonersociety #cannabis #cannabisculture #cannabiscommunity #marijuana #420 #710 #pipe #glasspipes #glass #glassblowing #smoking #smokeweedeveryday #gethigh #stayhigh #highsociety #hightimes #pothead #potheadsociety #baked #wakenbake</t>
  </si>
  <si>
    <t>Username: ursulavenancio Caption: Nada pode me parar ..</t>
  </si>
  <si>
    <t xml:space="preserve">Username: english.garden.life Text: Beautiful. 💙 💛 Username: ursulavenancio Text: mas jájá, estou indo embora @chs_caio  hahahaha Username: liviablossom Text: Nunca lembro dessa foto... Jamaisssss hahahaha Username: ursulavenancio Text: #festafantasia #loucas #doce #weed #cleopatra #love #happy </t>
  </si>
  <si>
    <t>Username: laugh_now_ Caption: Wiz khalifa #wizkalifa #snoopdogg #bigsean #rocafellarecords #chrisbrown #kanye #blackandyellow #hiphop #hiphopart #drawing #illustration #art #artwork #weed</t>
  </si>
  <si>
    <t>Username: the.pillars Caption: #wisdom #love #peace #truth #hippie #philosophy #space #soul #light  #humanity
 #weed #travel #reading #awareness #animal #connection #body #art #freedom #earth #univers #knowledge #vibration #qoute #conscious #awake #goodvibes #cosmos #positivty #happy</t>
  </si>
  <si>
    <t>Username: jayeor Caption: 곧 on YouTube 2 Days Left
"D'UN ÊTRE DE RESSENTIMENT"
#JER 
#rap #rapfr #rapfrancais #gasy #malgache #malagasy #instamood #youtube #actor #shortfilm #Paris #Seoul #art #creative #photography #weed #셀스타그램 #셀카 #데일리룩 #일상</t>
  </si>
  <si>
    <t>Username: foodsportsweed Caption: Xanny Fam. Certified 😎
SC👻: @KingShadP
#Marijuana #raw #rawlife #weed #weedstagram #weedislife #canabis #canabiscommunity #stoners  #stonerdaily #nug  #smokeweed #smokeweedeveryday  #joints #blunts #gethigh #highlife #bong #thc #420 #bakeaf #grinder #weedporn #420somewhere</t>
  </si>
  <si>
    <t>Username: ursulavenancio Caption: Loco, loco, locomélo, mutcho" loco, locomélo, cogumelos azuis ..." 🙆🚬📷🍄🍄</t>
  </si>
  <si>
    <t xml:space="preserve">Username: ursulavenancio Text: #cogumelo #boate #crazy #weed #louca #canudinho #happy #festa #amigas #ressaca #night </t>
  </si>
  <si>
    <t>Username: scream_fraaa Caption: Un eterno #appuntamento in #stazione. #friends #love #lovethem #friendship #memories #trip #beautiful #day #cuties #smile #smoke #weed #everyday #smokeweedeveryday #adorable #instagood #instalike #music #guitar #ukulele #together</t>
  </si>
  <si>
    <t>Username: rollupn Caption: #Lone#Wolf#Weed#Stoner#InstaKush#instafrance#Paris#Trap#hood#France#fashionstyle#Cap#wigga#Love#peace#cash</t>
  </si>
  <si>
    <t>Username: mrsmonarodriguez Caption: My tour guide of Pacific Beach lol. #sandiego #pacificbeach #youwhore #lol #shopping #selfie #sundayfunday</t>
  </si>
  <si>
    <t>Username: thats.so.ravenstrup Caption: Når man (efter fire dage uden sollys og pauser) deler sin bachelor-excitement med en medstuderende, der ikke er nået til helt samme sted. 😂 #youwhore</t>
  </si>
  <si>
    <t xml:space="preserve">Username: tutraunstrup Text: Du er fantastisk  disciplineret  godt gået❤️❤️ </t>
  </si>
  <si>
    <t>Username: pancake_booty Caption: 😭😭😭😭 #youwhore #freakhoe #blackdicksmatter #longdickstyle😂😂😂😂 #sexualconfessions #sexualsaturday #sexualhumor #sexfa</t>
  </si>
  <si>
    <t>Username: issyfox_ Caption: Just thought my eyebrows were fleeked ....</t>
  </si>
  <si>
    <t xml:space="preserve">Username: georgiaamarywhitee Text: I'm not looking for compliment nigs; jokes you look alright just like to mug you off😂 Username: issyfox_ Text: Ayyyy you dick 😉 😂😂 @georgiaamarywhitee Username: harridaisy Text: #notfleeking Username: issyfox_ Text: #YouWhore @harridaisy </t>
  </si>
  <si>
    <t>Username: jordanleawebb Caption: Don't ruin a good today by thinking about a bad yesterday #letitgo #inspirational #smile #selfie</t>
  </si>
  <si>
    <t xml:space="preserve">Username: anacorri Text: #getshiton Username: jordanleawebb Text: @chloecorri @anacorri @_oh.no.its.tori.o_ you all suck #coxndix Username: joellerose Text: Fuck u Username: keahey_5tjubuie6ekfruk_634401 Text: An advantageous pic. Take a look at www. Followersbox .com -- to likes. Have fun!! 👍 </t>
  </si>
  <si>
    <t>Username: damagedgemini Caption: Baby Sister @chloefiremann decided to take a Selfie with Me. I'm her Bruh! Aha #family #sister #ily #youwhore #lol #Native #Aboriginal #firstnations not really twins, be we look alike. 😋😋</t>
  </si>
  <si>
    <t>Username: weeflynn Caption: Best Easter meme I've seen this weekend! #idied #sofunny #happyeaster #youwhore #eastereggs #makeup #longweekend #eastermonday</t>
  </si>
  <si>
    <t xml:space="preserve">Username: fern.elena Text: @asherbasherxo @jesseemckee lmao </t>
  </si>
  <si>
    <t>Username: xkissesfrmthesky Caption: My favorite Easter text today, from the best work husband a girl could ever ask for #happyeaster #workhusband #eastereggs #youwhore</t>
  </si>
  <si>
    <t xml:space="preserve">Username: jenndaly83 Text: Bahaha 😂😂😂 @ashleeyelaine @kathleensundeen </t>
  </si>
  <si>
    <t>Username: brittanyweak Caption: Happy Easter you sluts! 💐🐇💗 #egghumor #slutshaming #happyeaster #thismightbeslightlyinappropriate #sorrynotsorry #youwhore</t>
  </si>
  <si>
    <t xml:space="preserve">Username: maipuppy Text: Lmao! </t>
  </si>
  <si>
    <t>Username: garthsomers Caption: Eggscellent... Happy Easter  #Easter #happy #eggs #easterbunny #sunday  #bethankful #youwhore #rest #food #foodie  #breakfast  #eatwell #pray #funny</t>
  </si>
  <si>
    <t xml:space="preserve">Username: phc_1992 Text: You're cracking me up.... 😂 Username: garthsomers Text: Your wit is unmatched buddy hahaha @phc_1992 </t>
  </si>
  <si>
    <t>Username: francescarevello_ Caption: #meangirls#amandaseyfried#fun#youwhore#ahahhaha#saturdayfun#waitingforthenight#tgis#partytime</t>
  </si>
  <si>
    <t>Username: sgyvfshxj Caption: You. #cazzomene#youwhore#combo#primavera#instaminchia#mood#</t>
  </si>
  <si>
    <t>Username: lamboner Caption: #rightnow #mybedneedsme #holidayfriday #damnitbladder #youwhore</t>
  </si>
  <si>
    <t xml:space="preserve">Username: lindseyjennifer Text: Me too Username: lamboner Text: @lindseyjennifer the struggle is real Username: kangel66 Text: Bahahaha truth! </t>
  </si>
  <si>
    <t>Username: _estherling Caption: 👋🔪💖👩 May♡ #DisgustMe #please #TBT #LetMeSmellyourHands #May #AngelaBettis #Maymovie #2002 #movie #AdamStubbs #Polly #youwhore #horror #LuckyMcKee #ILoveGross #throwbackthursday</t>
  </si>
  <si>
    <t>Username: lorigotaphatty Caption: This!!! I feel like I wanna tag some folks! #imoverit #stoplying #youwhore #andyoujerk #foh #myattitude #cuzmyfeelinsbehurt</t>
  </si>
  <si>
    <t>Username: mmmm.princess Caption: The time of being sad is over #cleaningday #imexhausted #blah #wherethefuckismycleaningfairy #youwhore #toomucheyeliner #itsneverenough</t>
  </si>
  <si>
    <t>Username: katiehulslander Caption: My first thought was #youbitch #youwhore . Then I realized my Mom left the spider there and I can't call her those names. 
#spiderssuck</t>
  </si>
  <si>
    <t>Username: ksjlouttit Caption: lol you know who you are! Cs#lurker#youwhore#lolfunny#bitchesthesedays#doubletap#stalkingme#hoeblockedme#hoesbelike#hesminebitch</t>
  </si>
  <si>
    <t>Username: matr_jona Caption: Подвал_Заброшки)))
#заброшка #подвал #гуляем #гуляем_с_батькой #backstage #creepy #instasize #2scary #intoxicated #drunk #walking_friends #cool_as_fuck #urwhore #sluts #slackerbichers #jerks #stupidpeople #stupid #gangsta</t>
  </si>
  <si>
    <t>Username: i_am_olgaz Caption: 💫 Lana inspiration ❤️💔 #love #life #lovestory #heart #broken #fire #prettywhenicry #sadgirl #lanadelrey #money #power #glory #fh #fantasy #itsnotreal #blackbeauty #ultraviolence #attitude #shesnotme #immadragon #urwhore #like4like #tagsforlikes</t>
  </si>
  <si>
    <t xml:space="preserve">Username: lanadelrey.music Text: Your page is wonderful.  Check my page ! </t>
  </si>
  <si>
    <t>Username: mauwoodz Caption: Look a rainbow #smile #b&amp;n #&amp;;/@;€/! #URWhore #triforce #zelda #thelegendOfZelda #Link #triangle #selfie</t>
  </si>
  <si>
    <t xml:space="preserve">Username: mauwoodz Text: Done 😃 @giovannamooura </t>
  </si>
  <si>
    <t>Username: caarmy69 Caption: #poppingbottles #jas #LiquidChefs #besties #Henny #Cigarsonice #urwhore #jaggarbomb #flawless #wokeuplikethis</t>
  </si>
  <si>
    <t>Username: marcotse1215 Caption: -
寧願睇鬼片都唔會睇核突片😫
睇完人形蜈蚣3已經暈左😂
#20160404#die#disgusting#friend</t>
  </si>
  <si>
    <t>Username: ingenathalie Caption: #repost *ulatbulunyagasadar2* gapunyakacakeknya *kalaulgngintipdibacabae2yaambaaa*eeh ibunyonyahanak3bukan? #disgusting #verydisgustedtoday</t>
  </si>
  <si>
    <t xml:space="preserve">Username: fhubhi Text: Punya kaca sih kyanya tp dgunainnya buat kepo2an liyat2 olang bukan liyat dirinya dia,,,hahahha opppppsss ceplosss dehhh😄😄🙈 </t>
  </si>
  <si>
    <t>Username: dimitris_mousou Caption: Cut this shit ✂🔪
.
.
.
#stiches #instagood #instadaily #days #life #sorry #for #the #disgusting #view</t>
  </si>
  <si>
    <t xml:space="preserve">Username: dimitrachara Text: Ρε αηδία Αμα αηδία </t>
  </si>
  <si>
    <t>Username: slimcharx Caption: This is goals 😍 anyway so i just need to tell you a lil about me and myself. So.. I don't have a great shape. Like I'm pretty tall but my legs are still quite short. However I've seen pictures of girls with similar bodies to mine and they still have nice toned slim legs with thigh gaps, so they're like how I aspire to be :) #ana#slim#legs#thighgap#gorgeous#skinny#thighs#knees#gorgeous#fat#scars#chubby#disgusting#tights#slim#long#lean#thigh#gap#ugh#not#me#i#wish#ew#beautiful</t>
  </si>
  <si>
    <t xml:space="preserve">Username: slimcharx Text: Oh thank you!😌 that's so lovely of you. Nobody has ever said anything like that to me. At school people just have a go at me for trying to eat a little less and at home my brother calls me fat when we argue :( but thank you you have definitely put a smile on my face 😊 You're one of the kindest people I've spoken to and you deserve wonderful things. I hope people are as kind to you as you are to them ✨ @spreadinglove.x Username: spreadinglove.x Text: Thank you so much, I just want you to know that you're beautiful and you deserve the world. Have an amazing day 💗 Username: spreadinglove.x Text: You know, fat isn't an offensive word. It's just a word that describes how your body looks like; just like thin. Nothing more, so don't take it offensively. And if you are over weight starving yourself won't help you, You won't be ever satisfied with your results, you'd wanna be thinner. But by being healthy and exercising you'll actually be so happy with the results, you'll love yourself more. I promise, one small step may change everything. 💗 Username: slimcharx Text: Okay 😌 thank you very much. I've been trying to swim every day and eat healthily but sometimes it just feels not enough. Or I don't have the willpower to resist bad foods. But you've been very nice to me and you've made me feel better so thank you for that 💜 Thank you and have a lovely day too @spreadinglove.x </t>
  </si>
  <si>
    <t>Username: imhenrychen Caption: 謙虛是好 過了頭 就令人作嘔
給個逢場作戲的附和就夠了 
#someone #be #modest
#letme #feel #disgusting</t>
  </si>
  <si>
    <t>Username: sscarysstoriess Caption: Oh my god😦😳</t>
  </si>
  <si>
    <t xml:space="preserve">Username: amyrav4n Text: @mollybrown_ Username: amyrav4n Text: @maisiekeenan_ Username: ryangooch7 Text: @j.xmes__ @wilsonnapierr_x Username: wilsonnapierr_x Text: 😷😷😷😷 </t>
  </si>
  <si>
    <t>Username: little.lockett Caption: At sisters house
•
•
•
•
•
Tags (#recover #selfhelp #selflove #bodyacceptance #suicidal #selfharmmm #secret_society123 #help #death #fat #eatingdisorder #disgusting #recovery #me #cutting #anorexic #mia #cut #new #eatingdisorderrecovery #alone #scars #better)</t>
  </si>
  <si>
    <t>Username: mzhollyhoodz Caption: #Repost @striptalklive
・・・
😳😳😳WHAT IS THIS WORLD COMING TOO 👉🏾👉🏾👉🏾@STRIPTALKLIVE @mzhollyhoodz This is the moment an alleged stripper dances in front of an eight-year-boy as part of his inappropriate birthday celebration.
Video of the incident emerged online in a number of places and quickly went viral, with many shocked viewers criticizing the content.
Shocking: The boy is seen sitting on a chair while a woman dressed in pink underwear dances in front of him
Other children can be seen watching and laughing as the unidentified adult continues to gyrate in front of the youngster.
The video is believed to have been captured in Tampa, Florida and the dance was allegedly organised in celebration of the boy turning eight years old. #podcast #radiopersonality #media #news #stripclub #strippers #stripperlife #striptalklive #disgusting #birthay</t>
  </si>
  <si>
    <t>Username: itsfrazzle Caption: I see you, bruh 👀
#cheat #cheating #disgusting #ashamed #angry #relationship #irritated #secrets #lies #liar</t>
  </si>
  <si>
    <t>Username: imnotsurewhattoputhere Caption: #fat #kilograms #gross #lookaway #girl #ugly #run #loosetheweight #go #please #disgusting #disliked #ew #legs #fatty #color #elephant #large #oversize #body</t>
  </si>
  <si>
    <t>Username: slimcharx Caption: This isn't me but maybe soon I'll post some body checks 
#notme#eating#fat#ugly#chubby#ed#self#hate#disgusting#shes#gorgeous#goals#wish#i#was#her#ugh#binge#restrict#beautiful</t>
  </si>
  <si>
    <t>Username: sw_becky21515 Caption: I have the most charming boyfriend ever! #NotHisFriendAnyMore #Disgusting #DontLoveYouAnyMore #Text #Boyfriend #Layton #DisgustingBoyFriend #NotFriends #Funny #SlimmingWorld #SlimmingWorldFriends #SlimmingWorldGroup #SlimmingWorldUK#SlimmingWorldFamily #SW #SwFriends #SwFamily #SwGroup #SwGroupUK #SWUK 
#FoodOptimising #Food #FoodPorn #FoodDiary #BodyMagic #WeightLoss #WeightLost #WeightLossJourney #CleanEating</t>
  </si>
  <si>
    <t>Username: susi__na Caption: Il mio amore per il mondo continua sempre di più..#disgusto 
#videooftheday #video #snap #disgusting #lovemood #enjoy</t>
  </si>
  <si>
    <t>Username: unnoetiges.kind Caption: So das gibt's jetzt: einen Kaffee (4 kcal). 😁
#needtoloseweight #loseweight #shameonme #disgusting #wannabethin #wannabeskinny #hatemyself #hatemybody #fett #fat #fatgirl #fatbitch #fatarms #fatlegs #fatstomach #fatbody #ugly #uglygirl #uglybitch</t>
  </si>
  <si>
    <t>Username: gracebutler_ Caption: thx everyone for all the bday wishes! feels good to not have to sneak into r-rated movies anymore :))) #17BITCH</t>
  </si>
  <si>
    <t xml:space="preserve">Username: r.hirsh Text: 🤑🤑🤑 Username: gracebutler_ Text: love u hoez @r.hirsh @alexiemcfarland Username: jodirioux Text: Cuteee stuff right there Username: gracebutler_ Text: 😉 @jodirioux </t>
  </si>
  <si>
    <t>Username: csmiroslavcs Caption: #anal</t>
  </si>
  <si>
    <t xml:space="preserve">Username: csmiroslavcs Text: #bigboobs Username: csmiroslavcs Text: #17bitch Username: csmiroslavcs Text: #bigtits kek Username: csmiroslavcs Text: #Blowjob </t>
  </si>
  <si>
    <t>Username: _sagarika__ Caption: Till forever💏 #17bitch #shelookscute #Iamtryingtopose</t>
  </si>
  <si>
    <t xml:space="preserve">Username: hardikgulati_ Text: 😂 Username: _sagarika__ Text: @hardikgulati_ #instathanks 😂 Username: priyaaaa_sharma Text: Babe babe 💋💋 Username: stolawat143 Text: Bbyyy </t>
  </si>
  <si>
    <t>Username: _sagarika__ Caption: Know that we don't look like much
But no one fucks it up like us? 
Happiest birthday you ass💏 
Stay blessed love me, I will love you too #TogetherTonight #17bitch</t>
  </si>
  <si>
    <t xml:space="preserve">Username: shainace Text: Huhu. Username: priyaaaa_sharma Text: Thank you baby girl 💟 Username: yashi2899 Text: @priyaaaa_sharma  happy birthday😍😘 Username: priyaaaa_sharma Text: @yashi2899 thank you 😘 </t>
  </si>
  <si>
    <t>Username: dolcevanna Caption: Thank you to the people who made yesterday special and for all the birthday wishes! ❣🎂🎈 #17bitch</t>
  </si>
  <si>
    <t xml:space="preserve">Username: tehtehtei Text: Happy belated birthday! 😊💓 Username: dolcevanna Text: Omg thank you!!!! ☺️ @tehtehtei Username: tayylorsilva Text: Happy late birthday hope it was great lol Tfti 😇 Username: dolcevanna Text: OMG thank you!!! ☺️ @tayylorsilva </t>
  </si>
  <si>
    <t>Username: satubockee19 Caption: Happy Birthday Nick! Love you with all my heart! Can't believe your 17 time flys❤️ #17bitch</t>
  </si>
  <si>
    <t xml:space="preserve">Username: suave_nk Text: ❤️❤️❤️❤️😂 sorry I didn't c it earlier </t>
  </si>
  <si>
    <t>Username: peter_bezzi Caption: #17bitch#fuckit#instagood</t>
  </si>
  <si>
    <t>Username: bellaysexy_ Caption: #17bitch
#adiosbitchachos #anal #arse #asfuck #ass#balls #bang #bangbang #beautyandessex
#bestfuckingtimeever #bigboobs #bigbootyhoe #siguemeytesigo</t>
  </si>
  <si>
    <t>Username: bellaysexy_ Caption: #17bitch
#adiosbitchachos #anal #arse #asfuck #ass# balls #bang #bangbang #beautyandessex
#bestfuckingtimeever #bigboobs #bigbootyhoe</t>
  </si>
  <si>
    <t>Username: clayton_kingg Caption: Huge happy birthday to my best bro @jeylon_reyes the only thing that sucks is your old enough to go to jail for all the dumb shit we do🤔 @jeylon_reyes #17bitch</t>
  </si>
  <si>
    <t xml:space="preserve">Username: jeylon_reyes Text: That's if we get caught 😏 Username: britt_leann26 Text: Happy birthday jeylon 😀 @jeylon_reyes </t>
  </si>
  <si>
    <t>Username: boyandgirls52 Caption: #17bitch
#adiosbitchachos
#anal
#arse
#asfuck
#ass
#balls
#bang
#bangbang
#beautyandessex
#bestfuckingtimeever
#bigboobs</t>
  </si>
  <si>
    <t xml:space="preserve">Username: cenk.sahan Text: Kız amını yalarım senin küçük amlı orospu aletimle yırtarım senin deliğini </t>
  </si>
  <si>
    <t>Username: captain__muffdog__ Caption: *when your birthday is in 7 days* #17bitch</t>
  </si>
  <si>
    <t xml:space="preserve">Username: lifes.a.blurr Text: Fern makes the plants grow Username: kae.lii Text: I missed your birthday 😯💗💗💗💗 Username: captain__muffdog__ Text: You texted me happy birthday I think @kae.lii Username: jimbowildes Text: Happy Bday! Captain!🎂🐜 @captain__muffdog__ </t>
  </si>
  <si>
    <t>Username: world_of__x Caption: #17bitch#anal#arse#ass#balls#bang#bangbang#beautyandessex#bigboobs#bigbootyhoe#bigtits#birthdaysex#bitch#bitchcanigetacosmo#BitchDontKillMyVibes#follow4follow #follow
#following #likeforlike #instapic #foodporn</t>
  </si>
  <si>
    <t>Username: kathi.poe Caption: hase, 17 bist! ❤
#bestfriend #17bitch #heutlasstdifeiern #friendshipgoals</t>
  </si>
  <si>
    <t xml:space="preserve">Username: walter_chrisi Text: danke ❤❤❤❤ </t>
  </si>
  <si>
    <t>Username: jiajennn Caption: I'm so done with you even on your birthday urhh // I've gone through so much problems to the scariest moment in my life and everything else since I knew you last year 😨// you're an annoying piece of trash 98% of the time.. Oh God,why...and I really really don't know how I tolerate you, you piece of shit 😑 // but...but... I'm really glad to have you as my friend 🙈 K, before this gets way too sappy ewwww , Happy Birthday once again! Bye. 🐶 p.s I know I stole this pic, whatever 🍕 
#dawg 
#121115
#17bitch //</t>
  </si>
  <si>
    <t xml:space="preserve">Username: _fujoshilim Text: HAHWHHAAH WHATS GHE SCARIEST MOMENT OF UR LYFE 😂 I know u luuuuuuurve meeeeee trash :P U gon cry once I leave Username: jiajennn Text: @_fujoshilim 🙈🙈I'll never cry 😏🐶 Username: nbdd_kl Text: Brilliant! </t>
  </si>
  <si>
    <t>Username: _17_bitch_ Caption: I can put you in the Mile High Club
what's up?
Let's take a trip 🛩
#planes #jerimiah #jcole #lyrics #milehigh #milehighclub #whatsup #letstakeatrip #beautiful #hiphop #bigeyes #blackandwhite #sexy #dreaming #selfiequeen #camerawhore #trip #powerful #foreveryoung #17bitch #martyrofourgalaxy #okaydonebye</t>
  </si>
  <si>
    <t>Username: bb.bko Caption: @chicasgirls #anonima #17bitch
#adiosbitchachos
#anal
#arse
#asfuck
#ass
#balls
#bang
#bangbang
#beautyandessex
#bestfuckingtimeever
#bitchcanigetacosmo
#BitchDontKillMyVibes
#bitches
#bitcheslovehim
#bitchesofig
#bitchyougotit
#Blowjob
#bobbysbitches
#bo</t>
  </si>
  <si>
    <t>Username: bb.bko Caption: Chica atrevidaa, y tu te atreves #17bitch
#adiosbitchachos
#anal
#arse
#asfuck
#ass
#balls
#bang
#bangbang
#beautyandessex
#bestfuckingtimeever
#bigboobs
#bigbootyhoe
#bigtits
#birthdaysex
#bitch
#bitchcanigetacosmo
#BitchDontKillMyVibes
#bitches
#</t>
  </si>
  <si>
    <t xml:space="preserve">Username: _chiiicas_hotop Text: Abre direct </t>
  </si>
  <si>
    <t>Username: _17_bitch_ Caption: You see me in hindsight
Tangled up with you all night
Burning it down
Someday when you leave me
I bet these memories
Follow you around 💭
#wildestdreams #taylorswift #lyrics #hindsight #tangled #burning #memories #follow #relationships #adorable #beautiful #camerawhore #dreamer #dressedup #enchanting #fullface #gorgeous #love #me #optimistic #partygirl #priceless #stunning #whatev #17bitch #martyrofourgalaxy #okaydonebye</t>
  </si>
  <si>
    <t>Username: serena_sannino Caption: 😁😀😍😍</t>
  </si>
  <si>
    <t xml:space="preserve">Username: serena_sannino Text: #spruch #langeweile #mütze #arschloch #asshole #girl #shorthair #brownhair #selfie #eyes #lookoftheday #smile #beauty #love #polishgirl #gym #filipino #cute  #versagram #look #picoftheday #beautifulgirls #instago #tweegram #outfitoftheday #likeforlike #f4f #blonde #fashion #party </t>
  </si>
  <si>
    <t>Username: mariijuana_pupper Caption: Morning m'fags #memes #papafranku #kek #furry #dankmemes #follow #filthyfrank #kidzbop #edgy #mlg #eataburger #cringe #jetfuelcantmeltsteelbeams #prayforparis #bushdid911 #tedcruzisthezodiackiller #autism #oceanman #thefitnessgrampacertest #hashtag #money #puppers #yop #nigga #nicememe #goodmeme #asshole</t>
  </si>
  <si>
    <t xml:space="preserve">Username: tristanobbe Text: @stefan_corpas </t>
  </si>
  <si>
    <t>Username: gua_lupa Caption: Idon't need your money but your money need me 🚬(1/3)
#pemuda #kresek#urban #streetfashion#asshole #photography</t>
  </si>
  <si>
    <t xml:space="preserve">Username: ayudle Text: Gada bagus bagusnye Username: elnnsy Text: @ayudle  tujuan cowo lu ape Username: gua_lupa Text: Gila lu@ayudle Username: gua_lupa Text: ni lagi satu@elnnsy </t>
  </si>
  <si>
    <t>Username: jennykristina Caption: Asshole 😀#asshole #empath #empathic #goodvibes #goodenergy #quotes #spiritual #gothenburg #sweden</t>
  </si>
  <si>
    <t>Username: forteforteofficialfc Caption: Repost from @forteforte ...
#TheImportanceOfBeing an #Asshole (2016) #silver #bengal #ig_bengals #cat and his #muzzle. #Censored #privateparts. #Catlover</t>
  </si>
  <si>
    <t>Username: ocean_of_beauties Caption: #instalike #instagram #instamood #like4like #follow #boobs #bootyfordays #titstodiefor #titssss #asshole #assfuckk #bootyfordays #bootybootybooty #curves #bikni #panty #lingerie #redhead #milf #clevagefordays #sexbeast #sexylook #audi #mercedes #lamborgini #bmw #fitness # #instalike #instagram #instamood #like4like #follow #boobs #bootyfordays #titstodiefor #titssss #asshole #assfuckk #bootyfordays #bootybootybooty #curves #bikni #panty #lingerie #redhead #milf #clevagefordays #sexbeast #sexylook #audi #mercedes</t>
  </si>
  <si>
    <t xml:space="preserve">Username: slm.lwlw Text: بذ Username: prndh2466 Text: جون </t>
  </si>
  <si>
    <t xml:space="preserve">Username: slm.lwlw Text: احلي طيظ في الدنيا </t>
  </si>
  <si>
    <t>Username: ocean_of_beauties Caption: Any 1 wants to sleep with this blonde #instalike #instagram #instamood #like4like #follow #boobs #bootyfordays #titstodiefor #titssss #asshole #assfuckk #bootyfordays #bootybootybooty #curves #bikni #panty #lingerie #redhead #milf #clevagefordays #sexbeast #sexylook #audi #mercedes #lamborgini #bmw #fitness # #instalike #instagram #instamood #like4like #follow #boobs #bootyfordays #titstodiefor #titssss #asshole #assfuckk #bootyfordays #bootybootybooty #curves #bikni #panty #lingerie #redhead #milf #clevagefordays #sexbeast #sexylook #audi #mercedes</t>
  </si>
  <si>
    <t>Username: officialhumansoflossantos Caption: Q: Mr. Weston, there are rumors going around saying that you're a supporter of outsourcing American jobs and forcing children into labor, what's your attitude on that?
A: "Listen pal, this world isn't some glorious little sunshine and rainbows paradise. Money makes the world go round, and sometimes you have to force children into labor in order to make money." Q: But these children are dying, Mr. Weston. I have a reliable source informing me that at least two hundred kids a year die in your sweatshops.
A: "Can't win a game of chess without sacrificing a few pawns. Now, if you'll excuse me, I've got a flight to Aruba to catch." #humansoflossantos #childlabor #asshole #dickhead #joboutsourcing #grandtheftauto #grandtheftauto5 #gta5 #gta #rockstargames</t>
  </si>
  <si>
    <t>Username: okhandashian Caption: So #tired of all the misunderstandings you may call me an #asshole, but on the inside, I'm an even bigger asshole #getitright</t>
  </si>
  <si>
    <t>Username: whocaresletsparty Caption: So many lessons stand out to me from my trip to Bali, and one that's on my mind right now is taking the time to get to know who you are and being confident in that person.  And to LOVE that person.  If you asked me to describe myself in a sentence I'd say I'm a pretty solid blend of awesome and asshole.  Basically, there's a 10-15% chance of my asshole creeping out at any given time (not literally, you perv). But I know this about myself.  I'm aware, at peace, and working to maybe trim the 10-15% to 8-10%. But I know that I'll never be perfect and I'm cool with that.  Take a moment to put some energy into the relationship you have with yourself as opposed to focusing so heavily on your external relationships and how others perceive you.  At the end of the day, you can get away from everyone else in this world except for you, so that's the relationship that should take priority. 
#whocaresletsparty #systemofstrength #awesome #asshole #prettygoodcombo</t>
  </si>
  <si>
    <t xml:space="preserve">Username: kc371705 Text: Love this!! The other day I was looking for an iPad to use at work and someone said, "You can use this one...but it's dead." And before I could even stop myself I said, "How is that helpful?" and walked away. Yep, there's my asshole creeping out! 🙊 Username: haleybateson Text: I think you are the perfect combination of awesome and asshole. 👌🏼🙌🏼 </t>
  </si>
  <si>
    <t>Username: chantelhp Caption: There's in ass in this picture is it me or buddies... 😂 #asshole#smiles#ahaha#sometimes#im#punny#shadesforlife</t>
  </si>
  <si>
    <t>Username: okayyydamn Caption: Honestly..</t>
  </si>
  <si>
    <t xml:space="preserve">Username: okayyydamn Text: #lezziegram #skaterboy #f4f #instacool #instagood #singleproblems #sorrynotsorry #lesbianonuniform #lesbegay #lesbian #lesbianuniverse #lesbehonest #lezbehonest #lesbianwhocandraw #lesbianoninstagram #lesbianofig #lesbianinternational #gay #girlswholikegirls #asshole #fuckboy #follow4follow #followforfollow #like4like #likeforlike #lesbianswithtattoo #tattedlesbian #lesbianwholovesink #inked #inkedlesbian </t>
  </si>
  <si>
    <t>Username: mathouzalem Caption: Alternance hardcore entre phases de revisions et de dessin : arrêt total de l'activité cérébrale du sujet étudié ... #revision #drawing #capes #nobrain #student #illustrator #needhaircut #hippie #beatnik #folk #life #longhair #hair #happy #chopper #baba #poet #play #selfies #asshole #cool #win #passexam #examen #success #sucessful #hope #hopeful</t>
  </si>
  <si>
    <t xml:space="preserve">Username: dorinecocagne Text: Il est content Username: mathouzalem Text: Il va surtout finir débile ! Username: flippingeducation Text: Never lose your awesomeness! </t>
  </si>
  <si>
    <t>Username: fatrina_kaif Caption: 😖😖😖 #bitch #botoxrina #katrinakaif #fatrina #bollywood #priyankachopra #deeepikapadukone #india #dumb</t>
  </si>
  <si>
    <t>Username: dio_canguro Caption: #selfie#tantaroba#capelli#tagliati#diocan#camicia#felpa#swag#marco#bo2#followme#noob#lol#vans#merrychristmas#uovodipasqua#pioggia#rainingmen#ombrella#blowjobs#headshot#bitch</t>
  </si>
  <si>
    <t>Username: letmetellyouboutlifebby Caption: Yeah, right. Like she has not done that before🤔😏</t>
  </si>
  <si>
    <t xml:space="preserve">Username: letmetellyouboutlifebby Text: #letmetellyouboutlifebby#funniestmemes#igers#hilarious#memes#lol#lmao#daddyisssues#nochill#comedy#dailyhumor#humor#wtf#alcohol#idfwu#bitchesbelike#womenlogic#bae#womenwholovewine#idgaf#funny#byefelicia#bitch#attitude#funny#memes </t>
  </si>
  <si>
    <t>Username: donniedarko_33 Caption: #satan #bitch #kill #666 #lucifer #jesus #salem #satana #forest #cult #cvlt #witch #witcher #killer #cheap #cold</t>
  </si>
  <si>
    <t>Username: destiel_and_a_moose Caption: I don't want to go to school today ugh
-
-
#sammy #dean #winchesters #mooseandsquirrel #assbutt #idjits #SPN #supernatural #jensenackles #jaredpadalecki #nomishacollins #mybabies #castiel #cas #teamfreewill #aww #jkmishatoo #bobby #wings #crowley #angels #dammitcas #lucifer #gabe #impala #bitch #jerk #demons #angelofthelord #imanangelyouass</t>
  </si>
  <si>
    <t>Username: supernatural__style Caption: #supernatural__style #style #perfect #womens #girls #good #nice #love #lovely #hat #beautiful #fashion #men #boys  #best #beauty #different #sexie #bitch</t>
  </si>
  <si>
    <t>Username: mia1788 Caption: #puppy #bitch #shihtzu #love #weddingpresent #adore #girl</t>
  </si>
  <si>
    <t>Username: _san_drus_ka_ Caption: #czechrepublic #czech #czechgirl #girl #happy #happygirl #happyday #summer #look #hairstyle #vsco #vcocam #kid #kiss #kissmyass #life #lovemylife #lol #joujou #like4like #followme #forever #iphone5s #retrica #blackgirl #blackeyes #bitch #baby 🙈🌸</t>
  </si>
  <si>
    <t>Username: julien_chevron Caption: Bam dawn bitches. 👯
#gay #gayboy #gayguy #gayman #gaymen #gaypride #gaylove #gaylife #gayteen #gaystagram #gayfollow #gayselfie #bitch #friends #fulllove #sexy #party #model #smile #ladygaga #followme #loveme #flashparty #younightclub</t>
  </si>
  <si>
    <t>Username: carmenritass Caption: unless you are a man muahah #squat #everyday #bitch</t>
  </si>
  <si>
    <t>Username: sweetndemented Caption: Follow 💋👉 @sweetndemented  #sweetndemented #bitch #quotes #lol #queen #funny #rideordie #money #diva #princess #pink #keepitreal #respect #life #meme #realtalk #fashion #money #relationshipgoals #realshit #bitchquotes #queen #nofilter #attitude #bestfriend #nyc #cali #style #beauty  #friendship #love #friends</t>
  </si>
  <si>
    <t>Username: xxalessiap Caption: Party with da bitch pt.3
#party #birthday #friend #bitch #hateu #fun #18</t>
  </si>
  <si>
    <t>Username: sonjaaaa21 Caption: Snapchat making me look like a bitch 🐶 #snapchat : mrfishy21 👌🏽✌🏽️💋 #female #dog #bitch #filter</t>
  </si>
  <si>
    <t>Username: princesse_slave Caption: 🤘🏼💋 #russia #russian #instagood #instamood #pic #picture #polish #polska #polishgirl #slavic #girl #game #gamer #geek #love #me #red #black #bitch #pink #nailpolish</t>
  </si>
  <si>
    <t>Username: dani_caliente Caption: I need this cat in my life. He has a #dickface #love #catsofinstagram #catsagram #dallaslife</t>
  </si>
  <si>
    <t>Username: page_of__dislikes_trump_ Caption: #stophim #duckface #fuckyou #disliketrump #follwme #nomorewar #dickface #nike#rihanna #brasil #madonna</t>
  </si>
  <si>
    <t>Username: page_of__dislikes_trump_ Caption: #disliketrump #fuckyou #fuckyou #dickface #nomorewar 🔇🔇#stophim#usa#loco#assface</t>
  </si>
  <si>
    <t>Username: page_of__dislikes_trump_ Caption: Ahha#fuckface#follwme#disliketrump #nike#rihanna#neyo#jordan#asaface#oslo#fuckingloser#fuckyou#trump#dickface</t>
  </si>
  <si>
    <t>Username: page_of__dislikes_trump_ Caption: #follweme #disliketrump #duckface #assface #dickface#newyork#stop#him#loser#loco#grino#california #øa#tv2</t>
  </si>
  <si>
    <t>Username: philip.morris Caption: #dickface</t>
  </si>
  <si>
    <t>Username: _notdubasworld_ Caption: Bye Arizona!  #dickface</t>
  </si>
  <si>
    <t xml:space="preserve">Username: boozefighter_scratch26 Text: This will never not be funny to me. </t>
  </si>
  <si>
    <t>Username: aliens_and_pyramids_and_shit Caption: DICK PHOENIX, requested by Aleida #dickPhoenix #donaldtrump #dickface #quicksketch #Drawing #riseLikeADickPhoenix #sketch #imbored #art</t>
  </si>
  <si>
    <t>Username: christy_asp Caption: 😭😭😭 #DickFace</t>
  </si>
  <si>
    <t xml:space="preserve">Username: lisag892 Text: @tiffox Username: tiffox Text: @lisag892 😹😹 Username: alfredotorres11 Text: @a.smith___ @dtierney10 @dom_haynes @ofig.6 </t>
  </si>
  <si>
    <t>Username: valentina_iampietro Caption: Fare la fila al bagno.
#dickface #smile #pisciasotto #resistance #saturdaynight #saturdaytrip #hatetheworld #occhichiusineabbiamo #panda #chupitos #webstagram #whpnocturnal #picoftheday #haters #swagger #portrait #friendship #italiangirls #picofthenight #postsaturdaynight #instagramers #igdaily #igaddict #igs_photos #all_shots #shotaward #igersoftheday #igworldclub #pescara #igersitaly</t>
  </si>
  <si>
    <t>Username: john_valirius Caption: Cara de pila. #dickface</t>
  </si>
  <si>
    <t>Username: miss_kittenface Caption: 😂😂😂 Ummm, I laughed way too hard at this. #dickface</t>
  </si>
  <si>
    <t xml:space="preserve">Username: mzyessiev Text: Lol! Username: lyfespleasure Text: Lmaooooooooooo </t>
  </si>
  <si>
    <t>Username: claire_reeses Caption: This is how I view every cat. Took me while to work it out 😂 ... #poorcatdesigns  #dickface</t>
  </si>
  <si>
    <t>Username: davidflyger Caption: Going full idiot tonight #sockgame #brogues #malefashion #dickface</t>
  </si>
  <si>
    <t xml:space="preserve">Username: fell_p18votb023p1an9_4442 Text: 👍 Remarkable page. Check out www. Followersbox .com -- to get more likes. Have a blast!! Username: yeroglyph Text: Beautiful! I look forward to seeing more Username: loveapparelplus Text: Awesome stuff! Check our page if you are happy and want to connect with others that are happy. </t>
  </si>
  <si>
    <t>Username: bscbosskathy Caption: Who's dishwasher is this??? @bigdaddylipsticks #lol#lmfao #funny#😆 #funnyshit#tattoo #hair#eyeshadow #kimkardashian #lipstick #icant ##dickface#balls#funstuff#laughing #bethanymota
#washyourass#washington #tmz</t>
  </si>
  <si>
    <t xml:space="preserve">Username: zuri_m83 Text: @godzellaaaa yours😂😂😂😂😂 Username: godzellaaaa Text: Hell yeah. @zuri_m83 😂😂😂 Username: ranvirshergill Text: @samdhami yours Username: saarahi_berenicee117 Text: @kxng_smoove_ </t>
  </si>
  <si>
    <t>Username: y00zer Caption: Dyuck! #toronto #queenstreetwest #graffiti #sharpieart #the6ix #dicky #awfulpickuplines #dickface #dickhead</t>
  </si>
  <si>
    <t>Username: rave_dawwg Caption: 🌿#stubbylegs</t>
  </si>
  <si>
    <t xml:space="preserve">Username: rave_dawwg Text: #dickface @whyte_kyle Username: whyte_kyle Text: Holy georgey why so #salty 😂 Username: rave_dawwg Text: Get outta here whyte 😂 Username: rave_dawwg Text: @whyte_kyle </t>
  </si>
  <si>
    <t>Username: dorotazachara Caption: Yes, we still love Julius 😽 #cat #catsoninstagram #catoftheday #juliuscaesar #majestic #beautiful #catslover #l4l #f4f #followme #iphonography #greeneyes #eyes #catseyes #dickface #cute #purr</t>
  </si>
  <si>
    <t>Username: haralrex Caption: #trumpenis #makeamericadickagain #makedonalddrumpfagain #dickface #teabag</t>
  </si>
  <si>
    <t>Username: _achso Caption: #hateyou #hate #instagramers #instadaily #instamood #instagram #TFLers #TFLers</t>
  </si>
  <si>
    <t>Username: annah_madeleine Caption: .... #wefoundlove #hateyou&amp;loveyou❤️</t>
  </si>
  <si>
    <t>Username: kut.emo Caption: If you can't say something nice shut the fuck up.
#emo #emogirl #emoboy #emoboys #filter #unicorn #rainbow #outside #bmthshirt #choker #blackhair #hate #fuck #fuckyou #hateyou #hatersgonnahate #longhair #pikachu #pikapika #hugs #ilikehugs #ilovehugs #givemeahug #givemeahugplease #panda #bye</t>
  </si>
  <si>
    <t xml:space="preserve">Username: neverlands__queen Text: Schatje Username: neverlands__queen Text: ❤️❤️❤️ Username: neverlands__queen Text: 🍭🍭🍭 Username: kut.emo Text: Luv u to bjeeb❤️ @neverlands__queen </t>
  </si>
  <si>
    <t>Username: tumblrtee35k Caption: #Repost @wearmeout.shop with @repostapp
・・・
READY STOCK TUMBLR TEE
TRANSFER LANGSUNG KIRIM!
Kode: Monday hates you too
Bahan: cotton combad 24s
Ukuran: hanya 1 ukuran fit to L standard bukan besar
Lingkar dada: 88-90cm
Panjang baju: 58-60cm
Harga:
1pcs 35.000
3pcs 100.000
5pcs @33.000
10pcs @32.000
20pcs @31.000
30pcs @30.000
60pcs @28.000
120pcs personal chat
Fast respon:
LINE: @wearmeout --------------------------------------------------------------------------- #tumblrtee #tumblrteemurah #tumblrteejakarta #kaostumblr #tumblrteepalingmurah #suppliertumblrtee #kaospalingmurah #dagelan #ngakakkocak #supplierbrandedtee #brandedtee #grosirtumblrtee #grosirkaos #sale #olshopjakarta #tumblrtees #readystock #jualtumblrtee #tumblrteegrosir #tumblrteemurmer #tumblrteepalingmurah #awesome #Best #favorite #recomended #amazing #monday #hateyou #limited #limitededition</t>
  </si>
  <si>
    <t>Username: elenazerbino Caption: #bestFriends although I mostly #HateYou #mabro @edo_nata 👫🚣🏾🚣🏾🚣🏾</t>
  </si>
  <si>
    <t xml:space="preserve">Username: francescogiachino Text: Bandidos </t>
  </si>
  <si>
    <t>Username: de_presiv Caption: 😟😭😭
#sad #unhappy #cry #crying #instasad #break #sadness #hate #annoyed #hateyou #funckinglive #lifesucks #unloved #upset #alone #help #lonely #why #helpme #hilfe #starthilfe #soizid #video #brocken #love #videos</t>
  </si>
  <si>
    <t>Username: julietripet Caption: Fais semblant d'être heureux. 🦄 #fakefriends #fail #creep #loser #dumbass #lotsoflove #paris #party #buspalladium  #rocknroll #hateyou #sassyqueens #borntobewild</t>
  </si>
  <si>
    <t xml:space="preserve">Username: thomasmeunier Text: Tu m'aimes trop 💘💘 </t>
  </si>
  <si>
    <t>Username: sabinkaml Caption: #truestorybro #hateyou #grr</t>
  </si>
  <si>
    <t>Username: 21_16 Caption: Всё, что мне нужно - это кто-то, кому нужна я.🍃 #sad  #unhappy #sadness  #depressed #hateyou #lifesucks  #unloved  #upset  #alone  #help  #lonely</t>
  </si>
  <si>
    <t>Username: _the_purest_gold_ Caption: #sad #unhappy #cry #crying #instasad #break #sadness #depressed #tears @appslejandro #InstaTags4Likes #badmood #stressed #goingmental #cheermeup #hate #annoyed #hateyou #funckinglive #lifesucks #unloved #upset #alone #help #lonely #why #photooftheday</t>
  </si>
  <si>
    <t>Username: aiabimayu Caption: Lagi lagi lagi 😂😂😂
#penguin #angrypenguin #berantem #missyou #hateyou #kesel #marah #capek #bertengkar #tahapa #bodoamat #follow #followme #follback #likes4likes #like #like4like #likephotos #instagram</t>
  </si>
  <si>
    <t>Username: aart_man Caption: Сигареты, вы же губите, но, сука, в то же время и помогаете.
Я не знаю что мне делать.
#спаситепомогите #я #устал #это #всё #любовь #sad #unhappy #cry #crying #instasad #break #sadness #depressed #tears #badmood #stressed #goingmental #cheermeup #hate #annoyed #hateyou #funckinglive #lifesucks #unloved #upset #alone #help #lonely #photooftheday</t>
  </si>
  <si>
    <t>Username: kikuun Caption: #Goodbye #Girl #SadGirl #FakeSmile #JakJinak #NoLove #NoProblem #Memories #LoveYou #HateYou #MissYou #NeedYou</t>
  </si>
  <si>
    <t>Username: late4thegrave Caption: #latenight #death #ifoundyou #darkness #popularpic #history #halloween #hate #kill #murder #die #gowitheflow #vomit #youfoundme #ifoundyou #darkness #jackolantern #dead #mustwatch #dream #now #evil #hateyou</t>
  </si>
  <si>
    <t>Username: ara.yuli Caption: #hateyou #nopusing</t>
  </si>
  <si>
    <t>Username: sury___ Caption: Goodmorning 😴☀️🌸</t>
  </si>
  <si>
    <t xml:space="preserve">Username: sury___ Text: #monday #morning #sunshine #love #vacation #bed #tired #coffee #hateyou #jerk #hashtags #forgetyou #flowers #followme #girl #polish #persian #inshallah #blonde #blondie #amazing #longhair #fresh #instagram </t>
  </si>
  <si>
    <t>Username: nazi_hash Caption: Inking my old drawing... Anddddd... I still hate that lips... 😆😆😆
.
#drawing #art #doodle #doodling #vsco #vscofilter #vscocam #ladyinhat #flowers #lips #hateyou #lol #akubencilukisanaku #akugiveup</t>
  </si>
  <si>
    <t xml:space="preserve">Username: nurulamaani Text: Nak tukar tangan dengan aku tak?😂 Username: nazi_hash Text: No i don't want!! @nurulamaani Username: daengnorakemboja Text: bile nak lukis muke akuuuu </t>
  </si>
  <si>
    <t>Username: rangga.surbakti Caption: Sebenarnya kata copy paste itu sangat terlarang.. Tapi apalah daya ku tak bisa apa apa 
#copypaste #tugasselamaliburan #nocopyright #hateyou #thanks</t>
  </si>
  <si>
    <t>Username: simyy_iuliano Caption: Yuppih 😩 #monday #hateyou #kiss #follow #likeforlike #instagood #instadaily #instalike #instasize #vintage #photo #perfect #ansiedí #okay #forever #miss</t>
  </si>
  <si>
    <t>Username: adryan_addams Caption: #mood #lol #imdown #runyouover #lmfao #snake #fuckinghateyou</t>
  </si>
  <si>
    <t>Username: _sawahh_girl Caption: Just saying don't think you should go to WA. Who gonna get drunk with me on a Monday ? #fuckinghateyou
@teagan_heales3</t>
  </si>
  <si>
    <t xml:space="preserve">Username: teagan_heales3 Text: #backpackers </t>
  </si>
  <si>
    <t>Username: j.s._sketch Caption: Another reason why I love @amberjamberrocks #fuckinghateyou #love</t>
  </si>
  <si>
    <t xml:space="preserve">Username: amberjamberrocks Text: Awe 💚💚💚 </t>
  </si>
  <si>
    <t>Username: rockybalboa191135 Caption: 705x1 like a warmup. Just starting meet prep.  I want high 700s by july :) #maxedoutgym #gonnabestrongasfuckbyjuly #dontmessagemeanymore #fuckinghateyou:) #ironisallthatmatters</t>
  </si>
  <si>
    <t>Username: emily_survivalism Caption: #lost in the #darkness #fading away I'm still around here #screaming her #name She's #haunting my #dreamworld trying to #survive My #heart is #frozen I'm losing my #mind #Help me I'm #buried alive! Buried alive!#lost #withintemptation #fuckyou #fuckinghateyou #fuckfuckfuck</t>
  </si>
  <si>
    <t>Username: selenanashiyu Caption: #getoutofmylife #fuckinghateyou #bitches #middlefinger #fakeasspeople #fakefriends #youdontmatter #ifuckinglikedyou #stupid #fuckit</t>
  </si>
  <si>
    <t>Username: jeew5 Caption: FYI #fuckinghateyou</t>
  </si>
  <si>
    <t xml:space="preserve">Username: plelily Text: 😨 Username: jeew5 Text: @plelily 555555 Username: plelily Text: จจย นิ Username: jeew5 Text: @plelily ?? คืออะไรคะ?? 😅 </t>
  </si>
  <si>
    <t>Username: depressing.kc.edits Caption: And all ill ever be to you....is a "Good fuck"
#hateme #friendswithbenefits  #fuckinghateyou  #imsolow #cut #deep #fuckme #hatelife #depressing #anxiety #wanttodie</t>
  </si>
  <si>
    <t>Username: chelseameri16 Caption: Jaydon 😂👏🏻 #deadbeat#deadbeatdads#loser#pathologicalliars#spermdonorproblems#instamood#instadaily#scumbetweenmytoes#cokehead#menl#stupidasf#instagram#doubletap#pussyassbitch#fuckinghateyou</t>
  </si>
  <si>
    <t xml:space="preserve">Username: alexagnick Text: @dawnese.hustad Username: marissagreer Text: @frenchyjc 😂😂😂😂😂😂😂😂💁🏻😎 </t>
  </si>
  <si>
    <t>Username: badwolf_moonface Caption: I blame all of you and your bad ju-ju! Lol yup not going to Comic-Con this year! Its ok im still hopeful for Gallifrey-One...ahh im not gonna lie im super bummed! But whatever i aint gonna cry about it! 💔😩😑😵😭 #orami #dayruined #fuckyou #sdcc #lordoftherings #gandalfthewhite #foolshope #iwasafool #aloneinthis #yallmothefuckersgavemebadjuju #youknowwhoyouare #lol #fuuuckkk #iknewit #thisiswhyimapessamist #fml #sdccor #sdcc2016 #guesswhoaintgoing #fuckinghateyou #somuchanger #ishouldgoshopping #toeaseupthistention</t>
  </si>
  <si>
    <t>Username: crystalcrecelius Caption: #selfiemonday #arbys #fuckinghateyou</t>
  </si>
  <si>
    <t>Username: meziduong.hpa Caption: Tình yêu vĩnh cmn hằng với kimchi #cucaivang #ihateeverything #ihateeveryone #ihateyoubitch #ihateyoufuckingbitch #fuckinghateyou #comebacktohell #stupidbitch #shit</t>
  </si>
  <si>
    <t>Username: _htrang.g_ Caption: #fuckinghateyou 😒</t>
  </si>
  <si>
    <t xml:space="preserve">Username: trangg_chingg_depp Text: cap kìa Username: _htrang.g_ Text: Là tôi ghét bạn đấy m.. M cứ nghĩ bậy bạ </t>
  </si>
  <si>
    <t>Username: theannualpurge Caption: #ihateall #hateall #ihateallyall #hateallyall #ihateyall #hateyall #ihateallofyall #hateallofyall #ihateallofyou #hateallofyou #ihateallofu #hateallofu #ihateeverybody #ihateeverything #ihateyou #ihateu #ihateyouall #hateyouall #ihateuall #hateuall #ifuckinghateyou #ifuckinghateu #fuckinghateyou #fuckinghateu #ifuckinghatepeople #ifuckinghateppl #fuckinghatepeople #fuckinghateppl #onehandintheairifyoudontreallycare #thepurge</t>
  </si>
  <si>
    <t>Username: almazaa__ Caption: You ain't nothin' but a snitch, bitch 
Snitchin' ass bitch 👀🖕 #snitch#bitch#watchingyou#goahead#fuckinghateyou#idfwu#fuckoff#hayat#life#smile#hateem#musicnightlife#stuttgart#curlsruntheworld#curlygirl#curls#unrulycurls</t>
  </si>
  <si>
    <t>Username: mumsnothome Caption: 我係哩度無啦啦用左$40英鎊睇左一個魔術！我發誓永遠唔會再信陌生人啦！
So stupid!!! here is DANGER for me... Be coz I lost 40 pounds for a FAKE tourist!
.無咩必要都可以唔去哩度！
#mumsnothome #媽不在家 #stupid #fake #偷野 #騙案 #騙子 #倫敦 #旅行日誌 #旅遊日誌 #日記 #travelblogger #shame #小偷 #偷錢 #搶錢 #騙錢 #lost #loss #lostmoney #fuckinghateyou #idontbelieveyou #travel #london #londontraveler #asshole #壞人 #屎眼 #粗口 #fuckyou</t>
  </si>
  <si>
    <t xml:space="preserve">Username: emilycrazy113 Text: 請問呢幅圖身處既地方係邊度尼 Username: mumsnothome Text: @emilycrazy113 你可以睇哩張相下面既location and係倫敦市內Neal's yard Username: emilycrazy113 Text: 謝謝回覆 Username: mumsnothome Text: @emilycrazy113 唔洗客氣！😍😘 </t>
  </si>
  <si>
    <t>Username: demons_ex Caption: its not fair. god killing everyone i love . i will love myself so he can kill me too :'(
#FUCKİNGHATEYOU#pleasekillme#why#stop#love#notfair#icutmyself#satan#nofaith#instagood#iwanttodie#metal#avengedsevenfold#misfits#deathmetal#sorry#sad#cry#whyme#suicide#fucking#hate#everyone#kill#slipknot#coreytaylor#music#angry#depressed#please</t>
  </si>
  <si>
    <t>Username: julie_zam13 Caption: There's a story behind those eyes❤️</t>
  </si>
  <si>
    <t xml:space="preserve">Username: julie_zam13 Text: #fuckinghateyou @leighton_andres Username: leighton_andres Text: #😉 Username: julie_zam13 Text: #🖕 @leighton_andres Username: leighton_andres Text: #shoutoutforshoutout </t>
  </si>
  <si>
    <t xml:space="preserve">Username: gonzoroah Caption: Cara de sufrimiento xq son las 2:30 am y sigo MUERTO de calor!! 😫Verano eres lo peor de este universooooo!!! 😡 #atwork #summer #calor #fuckinghateyou #sopeadoamorir #queseainviernoya </t>
  </si>
  <si>
    <t>Username: pinstripingbykeith Caption: #manbun #donutholes #dumass #please #notaste #pinstripesbykeith</t>
  </si>
  <si>
    <t xml:space="preserve">Username: ldrpnurse Text: Your hair is long enough for both of those do's!!!!😏 Username: thowsen77 Text: @k4ndis </t>
  </si>
  <si>
    <t>Username: ubuygas Caption: Before you #Infringe on a product you really should use #SpellCheck #HAHA #DUMBASS #TeslaModel3 #Model3 #Modeliii #ElectricCAR #electricvehicle #elbil @teslamotors #infringement #bootleg #bootleggers #notmine #iDidNotDoThis #elonmusk #DuMass</t>
  </si>
  <si>
    <t xml:space="preserve">Username: tesla.model.3.news Text: Nice shirt!!!! Username: ryan.london Text: 👏 Username: _brawlers Text: 🍻 </t>
  </si>
  <si>
    <t>Username: danny_caine84 Caption: #dumass</t>
  </si>
  <si>
    <t>Username: szecsuanicsirke Caption: Olyan mintha bokaig ero kezem lenne, de hat ez van🙌 nem erdekel hogy Linettam mar felrakta cuz i have no rulezzz #ymyarmslooksolong #🆗 #imgoingtodigmyself #adiosbitchachos 🐙🐢
🔥epp napsutes aldast mondunk🌞</t>
  </si>
  <si>
    <t xml:space="preserve">Username: nagylini Text: Tag lajf teso💪👊 #muhahahaa Username: timicu Text: Azert, mert bokaig er a kezed 😄😄@szecsuanicsirke Username: szecsuanicsirke Text: Koszi tudtam hogy szamitok rad @timicu </t>
  </si>
  <si>
    <t>Username: sashareyesguerra Caption: You sour? Or is that just the Pisco? 🍹🍹 #AdiosBitchachos</t>
  </si>
  <si>
    <t>Username: queend29 Caption: Let's go. #byebyebitches #highlife #sunexpress #turkey #türkiyem #keineluftnachoben #adiosbitchachos #fuckyouall #undwegsindwir #love #smile #highclass #antalya</t>
  </si>
  <si>
    <t>Username: jacksol89 Caption: Mitch's Bitches Reunite #CommitToSmith2016 #hangry #yousaypotatoisayvodka #wishyouwerewine #adiosbitchachos</t>
  </si>
  <si>
    <t>Username: jacksol89 Caption: Pubcycling&gt;spin🚲🍺#committosmith2016 #asheville #thoseshirtsthough #adiosbitchachos #8monthssober #wishyouwerewine #youcantsitwithus #hangry</t>
  </si>
  <si>
    <t xml:space="preserve">Username: asbarnes84 Text: Shirt are amazing. </t>
  </si>
  <si>
    <t>Username: insta_liily Caption: #confidentielles #truelove #lesvraissavent #adiosbitchachos</t>
  </si>
  <si>
    <t>Username: miss_cupcake88 Caption: Taking the pony out 🦄
#mustang #fastback #musclecar #ladytattoerontour #classiccars #oldtimer #v8 #1967 #1967mustang #ford #fordmustang #bitburg #adiosbitchachos</t>
  </si>
  <si>
    <t xml:space="preserve">Username: schnickedischnacke Text: 😍 Username: pikkablue Text: So ein geiles Bild 👌 Hammer! Username: miss_cupcake88 Text: Danke 😙 @pikkablue </t>
  </si>
  <si>
    <t>Username: thebrookefranks Caption: Looking through old photos of the last time I saw it #snow and getting excited for #Alaska with @tamarawaite and @angelawyoung! One more month until #adiosbitchachos! #gresham #portland #skyporn #bandw #picoftheday #photooftheday #vacation</t>
  </si>
  <si>
    <t xml:space="preserve">Username: mark5cents Text: So jealous! Username: thebrookefranks Text: @mark5cents I'll bring you back some Alaska junk 😉 Username: mark5cents Text: Yes!!! Can't wait! Username: angelawyoung Text: Woo hoo can't wait @tamarawaite and @thebrookefranks </t>
  </si>
  <si>
    <t>Username: calabreze Caption: Me leaving work on friday #yasbitchyas #yas #adiosbitchachos #excitedfortheweekend #thisisit #yougottaworkwork #fridays #weekend</t>
  </si>
  <si>
    <t>Username: finenfunky Caption: friday vibes ||| #saltyhairdontcare #adiosbitchachos #finenfunky #tgif #newarrivals</t>
  </si>
  <si>
    <t xml:space="preserve">Username: phylonious Text: @annabelledxn Username: michelle_maddox Text: @finenfunky Can you give me a price for the tank on rignt...I looked on your website and couldn't find...Thanks Username: finenfunky Text: @michelle_maddox call us at 530.583.1400 to order! Haven't gotten it up online yet.. But it's $79 plus free shipping. Only a couple left in stock! Username: esterakristal Text: @liyah_jade </t>
  </si>
  <si>
    <t>Username: mamarunsinmud Caption: Ragnar So Cal 2016 with my girls.... @true10fitness @vicenia @aintgottime4username #ragnar #socal #ragnarsocal #huntingtonbeach #sandiego #juanmoremile #adiosbitchachos #runner1 #livinginavandownbytheriver #voteforpedro2016 #innerWILD</t>
  </si>
  <si>
    <t>Username: lisamariehuehn Caption: #kofferpacken#adiosbitchachos#bisineinemjahr#fuckup#meer#sonne#erfahrungen#iphone6#tba#tbn#igers#girl#❤️</t>
  </si>
  <si>
    <t xml:space="preserve">Username: bergmannsteffen Text: Wo geht es hin? Username: gueeeven Text: #aprilapril 🙄😜 Username: lisamariehuehn Text: Kein april april 😬 nach Bella Italia </t>
  </si>
  <si>
    <t>Username: the_ex_mrs Caption: Jokes on you 😘 💩😂 RP @scouse_ma #aprilfools #youfellforit #bullshit #byebyebitches #youareafool #littlebitches #jokesonyou #adiosbitchachos #the_ex_mrs</t>
  </si>
  <si>
    <t xml:space="preserve">Username: makahlaross Text: @reneecrane_ 😂😂 Username: nicki.d Text: @christinearroyo never again!!! Username: mamanaka1 Text: @stewslady @kylieyebrow Username: rach193x Text: @ailsa_may_lomas </t>
  </si>
  <si>
    <t>Username: taelorrmckenziee Caption: Tbt because I found this gem on my feed today 🌴👙🍹
#Tbt #springbreak #mexico #vaca #adiosbitchachos #tan #darkeranddrunker</t>
  </si>
  <si>
    <t xml:space="preserve">Username: aashhhhhley Text: Take me back boo 😋 </t>
  </si>
  <si>
    <t>Username: constance__mtlr Caption: And I said yes. #adiosbitchachos #tripoflifetime #newlifebeginsafter #yes #lovelove 🖕🏼💍👨‍❤️‍👨🙈</t>
  </si>
  <si>
    <t xml:space="preserve">Username: miilor69 Text: Ahah trop d amour j adore :) Bon Voyage les amoureux et a dans un mois pour de nouvelles aventures 😝😘 Username: lil.nooky Text: Super cool :) </t>
  </si>
  <si>
    <t>Username: roopedogg Caption: Snuck in some mtb time today out at Scottsdale McDowell Sonoran Preserve. Shot of the view of bell/wingate pass from the top on "scenic loop" (off of Pemberton). #adiosbitchachos @gopro @sonorancycles @santacruzbicycles</t>
  </si>
  <si>
    <t xml:space="preserve">Username: roopedogg Text: #gopro #goprooftheday #hero4 @gopro_everything @gopronation #gopronation @gopro #instagramaz #arizona #az365 #igersphx #igsouthwest #arizonacollective #scottsdale #mcdowellsonoranpreserve #sonorandesert #mountainbiking #mountainbike #mtb #santacruz Username: _treytv_ Text: 🔥 🔥 🔥 Username: martinbissig Text: Pretty cool :) </t>
  </si>
  <si>
    <t>Username: leamariagereg Caption: #colorful #colors #inlovewithfashion #yellow #skirt #adidas #adidassuperstar #adiosbitchachos #smile #bebetterdobetter #smileitmakesthemwonder #happygirl #happy #single #singleme #blonde #blondehairdontcare ☺️👑</t>
  </si>
  <si>
    <t>Username: jp_fitness_ Caption: The things yet to come. Things always happen for a reason and usually are for the best. You just sometime gotta say #adiosbitchachos to the things that hold you down. ✌✌ #chef #cheflife #savage #knifeskillspaythebills #yeschef #passion #chefforlife #truecooks #lifeontheline #workfuckingharder #auraone #auraknifeworks #auralegend #auraproteam #aurachef #auralegends #stainmoresteel #americanmade #california #whatyoudonthaveaknifeteam #ourballsarefasterthanyours</t>
  </si>
  <si>
    <t xml:space="preserve">Username: tayl0rpaige Text: Proud of you!!! ❤️😘 Username: foodsourcenutrition Text: Awesome </t>
  </si>
  <si>
    <t>Username: kalinowska_kinga Caption: #adiosbitchachos 💩</t>
  </si>
  <si>
    <t xml:space="preserve">Username: paulinamackiewicz Text: Ideolo Kinia 💪👈❤👅 Username: kalinowska_kinga Text: @paulinamackiewicz jak zwykle Mała 😈💣💣💣 Username: karol119 Text: Oj! nacislo mi się 😂 Username: kalinowska_kinga Text: @karol119 to szybko usun ! ( niektore bystrzachy nie wiedza ze nawet jak 'odlajkuja' to i tak widac ze kliknely :P ) 😂😂😂 </t>
  </si>
  <si>
    <t>Username: steph_heon Caption: Hang on Hon! @sssteph23                          ✌🏼️days !!! 😁 #adiosbitchachos</t>
  </si>
  <si>
    <t xml:space="preserve">Username: sssteph23 Text: Omg Yaasssss!!! 🙌🏼🙌🏼🙌🏼 Username: just_thoughts9 Text: Have fuuuuuuuuuuuuuuuuun! </t>
  </si>
  <si>
    <t>Username: aurumowlet Caption: These new snapchat filters makin me feel fierce as fuck lmfao. 😂🦁 #lioness #fierce #asfuck #girlswhovape #collegegirl #boredaf #eliquid #ejuice #instamood #sassygirl #blondie #greeneyes #vapefriends #vapecommunity #gamergirl #selfiesunday #curves #curvygirl #thickwomen #plussize #vapemodel #vapemodels #randompic #mods #cateyes #girlgamer #randomtags  #loveyourself #yoyo</t>
  </si>
  <si>
    <t>Username: pato_romo Caption: El #hachi #asfuck #af #hahaha 🐻</t>
  </si>
  <si>
    <t>Username: rainbowdellanirkitty Caption: My hair is fading so weird and idk how I feel about it... #dyedhair #faded #asfuck #piercings #makeup</t>
  </si>
  <si>
    <t>Username: rihannalova_navy4life Caption: 🔥💋🔥💋🔥@badgalriri #sexy #asfuck #rihannafenty #rihanna #robynfenty #rihannanavy #riri #navyordie #navy4life #navyrdie</t>
  </si>
  <si>
    <t>Username: kneeltothecrownn Caption: Quelque peu inesthétique. 👫 @boucher059 #mynigga #friends #bae #faceswap #snapchat #ugly #asfuck #loveyou #gamers #cute #nope</t>
  </si>
  <si>
    <t xml:space="preserve">Username: boucher059 Text: Ostiiii 😂🤔 </t>
  </si>
  <si>
    <t>Username: eddie.marsrepublik Caption: Our generation of pop culture!
By @marsrepublik 
WWW.MARSREPUBLIK.COM
Accepting new clients for the New year! Let's start the new year right with STYLE👌🏿 Email 📧 MARZREPUBLIKSTYLING@GMAIL.COM ⭐️SERIOUS INQUIRES ONLY⭐️ #KANYEWEST #STREETWEAR #HBA #BEENTRILL #SWAG #PYREX #LONDON #VANCITY #JORDAN #TOKYO #YEEZY2 #BLACKFASHION #BLVCK #TRENDYNIGGA #FASHIONKILLA #ASAP #GDRAGON #PYREXVISION #ASAPROCKY #HOODBYAIR #DOPE #FRESH #VLONE #Y3 #FADED #ASFUCK  #ALEXANDERWANG #SHOEGASM #STREETGOTH</t>
  </si>
  <si>
    <t xml:space="preserve">Username: maestridrucilla Text: magnificent @eddie.marsrepublik|wow cool @eddie.marsrepublik|wow amazing lol} Username: entreels Text: Fresh Username: marcmpatrick Text: 👊 </t>
  </si>
  <si>
    <t>Username: urbanedc Caption: New house is 🇺🇸 as fuck! #merica #jeep #ford #rangergang #cherokeexj #asfuck</t>
  </si>
  <si>
    <t xml:space="preserve">Username: fire_water_survival Text: Congrats Username: urbanedc Text: Thanks man! @fire_water_survival Username: skills2survive Text: Awesome brother... No more apartment... @urbanedc </t>
  </si>
  <si>
    <t>Username: rkgee13 Caption: First of many pictures 
#gtr #nsx #stance #stancenation #jdm #asfuck</t>
  </si>
  <si>
    <t xml:space="preserve">Username: tunerhubofficial Text: 👍 Username: fredloeb Text: That nsx is a disgrace </t>
  </si>
  <si>
    <t>Username: bortyshanks Caption: #oldbutgold #theoneandonly #street #asfuck #nike #nikefree #wearing #shortybanks</t>
  </si>
  <si>
    <t xml:space="preserve">Username: bortyshanks Text: 1312 Username: roiboina Text: Dazumal </t>
  </si>
  <si>
    <t>Username: will.rast Caption: #Memories #Tree #Years #Ago #Young #William #Selfie #Smoke #Vintage #Mood #L4l #F4f #Marine #Blackandwhite #Look #High #Asfuck #Dontcare #Fuckin #Peace !</t>
  </si>
  <si>
    <t>Username: ms_lady_bitch Caption: #sundayfunday #throwback #neverstopneversettle #staymotivated #justblazeig #stayblazed #marijuana #420 #highaf #staymedicated #highlife #onlysmokethefinest #dank #asfuck #mmj #wfayo #cookiesorbetter #legalizeit #crackingnugs #cookiefam #weshouldsmoke #cookiefiend #hrbnlife  #staylifted #hightimes #cannabis #glockteam #topshelflife #highsociety</t>
  </si>
  <si>
    <t xml:space="preserve">Username: ms_lady_bitch Text: #stonernation #w420 #ganja #weedstagram #weshouldsmoke #bluntculture #maryjane #710 #kush #dopefam #dablife #potheadsociety #iwillmarrymary  #shatter #stoner #dabbers_unite #budsrus #keepitchronic #dabs #bho #weedstagram420 #strictlyloud #potheadsociety #stayhigh </t>
  </si>
  <si>
    <t>Username: aaronwade7 Caption: I love it when my car is all nice and shiny. #avenger #dodge #clean #asfuck #workinprogress</t>
  </si>
  <si>
    <t>Username: meiyokoart Caption: #kimono #boyyousokawaii #sosuperkawaii #fashion #master #killme #hats #arecool #almost #retro #asfuck 🌊🗻🍑</t>
  </si>
  <si>
    <t xml:space="preserve">Username: zuravin Text: style child ◆☆◆ </t>
  </si>
  <si>
    <t>Username: laukilux Caption: 🌑 sometimes i look at you and can't believe how lucky i am to have you 🌑 #love#schnulzischnulzi#fucksunday#cantsleep#schlafrythmusamarsch#eeeeh#stonerdays#thinkingboutyou#boyfriend#happy#asfuck photo: @_bastiii_</t>
  </si>
  <si>
    <t>Username: wicked_oscuridad Caption: #ceviche #peruvian #foodporn #spicy #asfuck #ceviche #rocoto #sauce #camote #choclo #exquisite #delicious #tasty #protein #nofilter #huawei #photography</t>
  </si>
  <si>
    <t>Username: nicaet Caption: Grad wieder auf eine Person die sich #geil #asfuck fühlt weil sie  2 #0815 tattoos hat...so nach dem Motto tattoowierte Menschen sehen einfach schonmal geiler aus Mädchen pleaaaaasse wenn du aufgrund deiner Tatts geil aussehen willst dann such dir was geiles aus und kein standart #infinity  Zeichen am Handgelenk und 2 ministerne hinterm Ohr. N Tattoo zu haben is geil #iknow hab selbst eines und ein großes ist in Planung aber man muss sich ja nicht so mega übertrieben daran aufgeilen und sich halbnackt wegen sowas mit einer Kartoffel fotografieren. Meine #meinung aber jedem das seine. Guckt mal ich hab ein #Tattoo jetzt bin ich #hot nicht wahr und schaut mal mein #geiles hammermega #septum an . Jeder muss es sehen #gucktmal #provocative</t>
  </si>
  <si>
    <t>Username: z.orci Caption: Always keep improving 💯#painfree #nolimits #grindin #fitness #gains #hardwork #fitfam #Crossfit #track #neversurrender #photgenic #asfuck</t>
  </si>
  <si>
    <t xml:space="preserve">Username: sienalake Text: Work ittttt girl Username: graciebelle007 Text: Suh dude </t>
  </si>
  <si>
    <t>Username: weirdbeard1980 Caption: When you use #starwars as a reference to make fun of a fuck boy 💁🏻 this kid tried coming up on my buddies hard work. Then blamed him for being banned and cried about having a kid not being able to pay his bills. Kid don't lie and let your hard work do the talking that's all peace nigga 😘  #Idonteraseshit #pinkeyedreams #pinchepositivo #weshouldsmoke #bitchesofig #fuckboysofig</t>
  </si>
  <si>
    <t xml:space="preserve">Username: cashmoneyy Text: He's a fuckboy. He was talking shit on my eyebrows 😂 Like bitch at least I have eyebrows unlike most of these girls lol #mybrowsarefabulous Username: weirdbeard1980 Text: @cashmoneyy when I worked in Santa Ana I would count how many sharpie eyebrows I saw in a day. It was a lot Username: cashmoneyy Text: 😂😂 I believe it! Username: globdeep Text: #fuckboy </t>
  </si>
  <si>
    <t>Username: littlepowerhouse Caption: If girls that use this filter are hoes, then count me in as the biggest hoe in hoe town!!! #selfie #snap #snapchat #🐶 #dogsofinstagram #bitchesofig #lmao #girlswholift #fitfam</t>
  </si>
  <si>
    <t xml:space="preserve">Username: pumpingironusmc Text: Mmmmm I love me hoes then Username: littlepowerhouse Text: @pumpingironusmc haha 😅 Username: leanstrength Text: I'm a hoe too then 💁🏻🐶👏🏼😂 Username: coquito02_ Text: Cutie pie </t>
  </si>
  <si>
    <t>Username: cjscotina Caption: For real, for real, im on some shit todayy 😈 #feelinsometypeofway #wtfmoment #attitudes #whatyougiveiswhatyouget #bitchesofig #reallife #feelings #getmad #quotes #mean #karma</t>
  </si>
  <si>
    <t>Username: jamnpmc Caption: Zukie.. Headlock.</t>
  </si>
  <si>
    <t xml:space="preserve">Username: jamnpmc Text: #allbymyshelfeh Username: jamnpmc Text: #bitchesofig Username: cafincollective Text: 🙏 </t>
  </si>
  <si>
    <t>Username: e4estefania Caption: When your girl gets a haircut and she feeling fancy, laying out and shit gotta #wcw that bitch #mywholeheart #bitchesofig</t>
  </si>
  <si>
    <t xml:space="preserve">Username: anagabyyyyyy Text: my heart ! </t>
  </si>
  <si>
    <t>Username: pleasant_prospects Caption: #rainydays #bitchesofig #loveher #happy #shopping #instagay #l4l #igdaily #follow #followme #follow4follow 😘😘</t>
  </si>
  <si>
    <t>Username: mcgill94 Caption: #bitchesofig #bitches #loveher</t>
  </si>
  <si>
    <t xml:space="preserve">Username: pdxoriginals Text: Hey fags come to Pio Username: mcgill94 Text: This was yesterday Username: mcgill94 Text: My phone didn't upload it until now for some reason Username: pdxoriginals Text: Ghey </t>
  </si>
  <si>
    <t>Username: mastermicho Caption: I'm one #tasty #bitch.  #delicious #everyonewantstotaste #jealous #mymilkshake #milkshake #tastybitch #tastey #hot #sexualsandpaper #hawaii #hilife #808 #chihuahua #minpin #terrier #bitchesofinstagram #bitchesofig</t>
  </si>
  <si>
    <t xml:space="preserve">Username: jluisonep Caption: Hoy Viernes wiii._x000D_
#viernes #happyFriday #1bitch #anal #ars #ass #balls #bang #bangbang #beautyandessex #bigboobs #bigbootyhoe#bigtits #birthdaysex #bitch #bitchcanigetacosmo #BitchDontKillMyVibes #bitches#bitcheslovehim  #bitchesofig #bitchyougotit #Blowjob #Jluisr _x000D_
</t>
  </si>
  <si>
    <t>Username: taylormiche1e Caption: I'll fuck you up #catsofig #bitchesofig #idfwy</t>
  </si>
  <si>
    <t>Username: exulansis_ Caption: #dionkitson #truffle #lizzie #bitchesofig #dogsofig</t>
  </si>
  <si>
    <t>Username: perkiemusic Caption: #lizzie #cairneterrier #bitchesofig #dogsofig #blackandwhite</t>
  </si>
  <si>
    <t>Username: perkiemusic Caption: #bff #tb #borderterrier #bitchesofig #vscocam #vsco #grainy #badlighting #babesinbowties</t>
  </si>
  <si>
    <t>Username: perkiemusic Caption: ☁️ #content #cairnterrier #bitchesofig #diyhaircut #vscocam #vsco</t>
  </si>
  <si>
    <t>Username: the_dailyquotemaster Caption: 🙈💯😂 #dfkm #followforfollow #follow4follow #bitchesofig #bitchesofinstagram</t>
  </si>
  <si>
    <t>Username: alyssaearth Caption: 😇 Angels will be Angels...just playing her favorite game Tug Of War &amp; of course she has to rip the damn toy to shreds!! 🐾</t>
  </si>
  <si>
    <t xml:space="preserve">Username: terragrantham Text: This is awesome :) Username: vegangirl4ever Text: Wow! Username: violettehazeshop Text: Very cool :) Username: marlenaposa Text: 👏 </t>
  </si>
  <si>
    <t>Username: derekcann Caption: Fetch? #denver #dogsofinstagram #muttsofinstagram #cheesemanpark #hashtags #CraftBeer #bitchesofig #nyc #floridaman #thesouth #lehighacres #beiber @sarcamsm @jasmineocann #squad #obama #trump #miami #barcelona #chicago #sanfrancisco #austin #</t>
  </si>
  <si>
    <t>Username: misshaolewood Caption: #justhadtosayit #ornerygirrl #lovingmylife #bitchesofig</t>
  </si>
  <si>
    <t>Username: heyy_its_ashlee Caption: You can't run game on a girl who watched her brother run it on others ✌💯
#hustle #player #nogamesplayed #welookoutforeachother #weplayitbetter #bitchesofig #igers #l4l #followback #followforfollow #like4like</t>
  </si>
  <si>
    <t>Username: notequal_dynasty Caption: What finger..... #TheMiddle #BitchYouGotIt #RipPimpC #LiveLoveLife #NothingToProve #GoingDown #WRNE #Iam</t>
  </si>
  <si>
    <t xml:space="preserve">Username: porschenicol Text: Bruva you up? Username: notequal_dynasty Text: @porschenicol hey baby girl, yeah. Username: porschenicol Text: Call me Username: notequal_dynasty Text: @porschenicol I just called </t>
  </si>
  <si>
    <t>Username: nightlife_liaison Caption: Come for my family I got that come for my team I got that FUCK WITH MY NAME AND MONEY ..... Your going to wish you never met me.  You better watch the lies you tell because you fucking over more than one person on that so called team you got and they run home to tell mama everything thing you do.  Its sad I treat your team better than you do and they get money with me.  Keep shitting on good people I love to grow the company with people who wants to live in a positive position remember every lie you hide behind I am going to reveal one truth about you... try me... your entire organization is built off of another mans life story... a wanna be dope boy who lived in the suburbs raised by both parents who gave him money.  that story you tell is Real goons life but please don't believe you don't know anything about being what you say you are... because real goons don't act like a bitch then run and hide and act like he is under attack... You want my attention... #bitchyougotit  oh and nothing I said is an assumption I dont put shit out there unless I can prove it so stay in your lane before you have more than me to deal with. I tried to be nice respectful and stay in my place but your stalking lying ass gone find out I dont talk that much so this is a warning please take heed its no long term enemies in business and I dont have none as of yet. But dont keep coming for me like I wont say shit... as you see I have no problem doing so even though I know this isnt a good look for me.</t>
  </si>
  <si>
    <t xml:space="preserve">Username: twincme Text: ✔️ Username: iamjayharris Text: Tf </t>
  </si>
  <si>
    <t>Username: grandotepene Caption: #17bitch
#adiosbitchachos
#anal
#arse
#asfuck
#ass
#balls
#bang
#bangbang
#beautyandessex
#bestfuckingtimeever
#bigboobs
#bigbootyhoe
#bigtits
#birthdaysex
#bitch
#bitchcanigetacosmo
#BitchDontKillMyVibes
#bitches
#bitcheslovehim
#bitchesofig
#bitchyougotit
#Blowjob
#bobbysbitches
#boob
#boobear
#boobies
#boobs
#boobz</t>
  </si>
  <si>
    <t>Username: eloooszki Caption: Debile kopane 💞#instagood#polishboy#polishgirl#true#love#sweetcouple#warsaw#bitchyougotit</t>
  </si>
  <si>
    <t xml:space="preserve">Username: pani.nawrot Text: 😎😍 </t>
  </si>
  <si>
    <t>Username: rronquillo23 Caption: #TAKEMEBACK im miss my #TWCrew (wheres ninabonita&amp;geoff) lols 😞 waking up in a tent and seeing all your lovely faces... even tho i was still tired as hell from the day before 😌 #wedidit #isurvivedTBola #newfriends #bitchyougotit #noflexzone #freesphirit #TomorrowWorld #Dreamville ✌😒 #wafflehouse #chickenandwaffles #armtattoo #flashtats #partyvest #babywipes #PBandJ #allthatass #twerkteam ugh love you guys 😘😘 #sorryimnotsorry for the #hashtagthrowup 😛</t>
  </si>
  <si>
    <t xml:space="preserve">Username: rronquillo23 Text: @elforestbailey thanks 😊😊 Username: robinrish Text: DAMN...hottest girl on KIK --&gt;&gt; zelda573 Username: ak_salah Text: WTF...hottest girl on KIK --&gt;&gt; susan846 Username: rronquillo23 Text: @kennedyjonestho i hear you'll be in CHICAGO this sunday!! :)) #turnuplife I want to go!! :)) </t>
  </si>
  <si>
    <t>Username: humblepiee Caption: #Bitchyougotit pregame</t>
  </si>
  <si>
    <t xml:space="preserve">Username: rv_purohit_ Text: WTF...hottest girl on KIK --&gt;&gt; donna407 </t>
  </si>
  <si>
    <t>Username: like_liz Caption: A-squad. 🍔🙌🏽👯🍸🍻🍷🍹🍾🍾🍾🍾 #asquad #bobbysbitches #myladies #tequilamartinis #oyvey #badbabes #girlsquad #badbitches #vistalounge #mohegansun #onatuesday</t>
  </si>
  <si>
    <t xml:space="preserve">Username: betchesbelike_ Text: 👍👍👍 </t>
  </si>
  <si>
    <t>Username: skylardarel Caption: One more week until we start lounging it again #bobbysbitches</t>
  </si>
  <si>
    <t xml:space="preserve">Username: derekthedeeg Text: 👌 Username: brianccary Text: 👌 Username: bobbyklemt Text: 👌 </t>
  </si>
  <si>
    <t>Username: youlchen_ Caption: Real Love 💕 
#baileybabes#bobbysbitches#küsschenaufsnüsschen</t>
  </si>
  <si>
    <t>Username: hannah_peregoy Caption: I love these girls! #nationalharbor #bobbymckeys #bobbysbitches #winefestival</t>
  </si>
  <si>
    <t>Username: raphignacio Caption: Pimpin' part 2 👔💰 #BobbysBitches #StayClassy #Ayas18th</t>
  </si>
  <si>
    <t xml:space="preserve">Username: rndllkcrz Text: DILF </t>
  </si>
  <si>
    <t>Username: trntyambr Caption: #bobbysbitches</t>
  </si>
  <si>
    <t>Username: caitlann_e Caption: #tbt to #vacation with this crazy bunch. I miss the water, and freckles, and day drinking. In the meantime though, I'll settle for sweaters, tea and... Day drinking? @lcbitttch @mmmmarymac @mikewiens #bobbysbitches #shuswap #myfriendsarebabes</t>
  </si>
  <si>
    <t xml:space="preserve">Username: ruchisworld Text: WTF...hottest girl on KIK --&gt;&gt; debbie588 </t>
  </si>
  <si>
    <t>Username: caitie_corrigan Caption: #regram I love my ladies #bobbysbitches #mv</t>
  </si>
  <si>
    <t xml:space="preserve">Username: ruchisworld Text: WTH...hottest girl on KIK --&gt;&gt; glenna720 Username: sameer.sam Text: WTH...hottest girl on KIK --&gt;&gt; ebony769 </t>
  </si>
  <si>
    <t>Username: racheldkelly Caption: Flowers + farmers market + sangria = happiness @torrosborne  @twobob_h  #sangriasundays</t>
  </si>
  <si>
    <t xml:space="preserve">Username: ritamichaud Text: 😍 Username: racheldkelly Text: #bobbysbitches Username: krishnaparidhi Text: DAMN...hottest girl on KIK --&gt;&gt; kristen477 Username: sara1shamrani Text: WTH...hottest girl on KIK --&gt;&gt; penelope416 </t>
  </si>
  <si>
    <t>Username: unspoken_truth86 Caption: If ur gonna drink do it right #stella#chalice#classybitch#love @stellaartois</t>
  </si>
  <si>
    <t>Username: aglenn42 Caption: New Jacks 🙌🏼 This mint color makes me so happy. #jackrogers #lillypulitzer #classybitch</t>
  </si>
  <si>
    <t xml:space="preserve">Username: _x0tiffany Text: So pretty! 😍 Debating these. Username: aglenn42 Text: @_x0tiffany only $50!!! They are a rubber Username: _x0tiffany Text: I have them in white, gold, &amp; silver. Definitely love this style! I really like the Carribean Blue too. Username: jondeanm Text: I want mint chocolate chip cream. </t>
  </si>
  <si>
    <t>Username: zombienikki Caption: She refused to be bored, chiefly because she wasn't boring ~Zelda Fitzgerald~  #flapper #zeldafitzgerald #notbored #young #independent #havingfun #neverbored #classy #classybitch #hat #beauty #mandarin #famjam #celebratingbirthdays #stolenhat #plaid #happiness #birthdaywish #glasses #hipster #flowers #neverboring #fancy #smiles</t>
  </si>
  <si>
    <t>Username: andiiboo Caption: Love my new flats 😍😍😍#oldnavy #flats #classybitch</t>
  </si>
  <si>
    <t xml:space="preserve">Username: autumnbabyy1107 Text: That's a new look' 😊 Username: andiiboo Text: Lol are they ugly @autumnbabyy1107 Username: autumnbabyy1107 Text: No there not ugly! @andiiboo </t>
  </si>
  <si>
    <t>Username: lonniesgirl77 Caption: Day drinking woo hoo
#drunk #classybitch #countrygirl #countrygirlsdoitbetter💋</t>
  </si>
  <si>
    <t xml:space="preserve">Username: weightsnproteinshakes Text: DUHHHHHHHHHHHHHHHHHHHHHHHHHHHHHHHH Username: overcoming_ocd Text: I'm working on that right now. 🍻 </t>
  </si>
  <si>
    <t>Username: ladydakota2.0 Caption: Collective🎀Confident🎀Classy 
#lookprettyplaydirty #collectiveconfidentclassy #blondeandblueeyes #sundaysunshine  #beautiful #helloworld #classybitch #babyblueeyes #igotstandards</t>
  </si>
  <si>
    <t>Username: thearrowchild Caption: I miss this classy lass. #vsco #friendsforkeeps #nature #classybitch (👈🏻just discovered that tag✌🏼️😹) 😘😘😘</t>
  </si>
  <si>
    <t xml:space="preserve">Username: jusselicious Text: classy bitch talaga?! 😆 Username: margasaurrr Text: hooooooooy hahahahahaaha whyyyyyyyy 😂 and love that hashtag 😂😂😂 </t>
  </si>
  <si>
    <t>Username: jaystrong93 Caption: Such a diva! My dog is an amazing model! 💁🏼#soprettylikemodel #makelovetothecamera #yesthecameralovesyou #classybitch #swerve #modellife #mydogisbetterthanyours</t>
  </si>
  <si>
    <t xml:space="preserve">Username: gbarit Text: Classy Username: highl.ife Text: Super nice! </t>
  </si>
  <si>
    <t>Username: kreatywnanazwa01 Caption: #instalove #hasztag #l4l #classybitch #fuckworld #fuckpeople #badday #girl #polishgirl #reallife #shitsreal #likeme #likeinstagram #instaphoto</t>
  </si>
  <si>
    <t xml:space="preserve">Username: jula_rajko Text: Ślicznotka moja :* !! Username: kreatywnanazwa01 Text: Twoja kochanie 😍😚😚 Username: kreatywnanazwa01 Text: 💚💛💓 Username: krystiaan966 Text: Ślicznie :) </t>
  </si>
  <si>
    <t>Username: carrotop13 Caption: Time to play dress up. #classybitch #classyasfuck #redhair #redhead #ginger #niagarafalls #honeymoon #datenight #heels #fancy #happy #love #sexy</t>
  </si>
  <si>
    <t>Username: courtnerd Caption: Beautiful shower for a pretty lady! #bridetobe #tyingtheknot #classybitch</t>
  </si>
  <si>
    <t xml:space="preserve">Username: highl.ife Text: Fuckin A! Username: uhlexis_love Text: &lt;3 &lt;3 </t>
  </si>
  <si>
    <t>Username: kosstubbs Caption: #strikeapose #classylady #classybitch #maybenotsomuch #dontdrinkandinstagram #dontdrinkandhashtag</t>
  </si>
  <si>
    <t>Username: runsketchlove Caption: I cannot understand people who poop in public restrooms?!? 😷😖😲 Yesterday I held my boo boo for 13 hours until I got back from Austin. #nopublicrestrooms #teampoopathome #nasty #classybitch</t>
  </si>
  <si>
    <t>Username: voodootiz Caption: #pink #ralphlauren #versace #oversize #holiday #spring #springbreak #classy #treshy #pinkpunk #yatchclub #sicandaddicted #classybitch #boy #boyahoy</t>
  </si>
  <si>
    <t>Username: rmswart Caption: Best day of our lives... #expensivetaste #newshoes  #nietzittenaanmijnnikes #Chanel #classybitch #redvelvetcake #yesfilter #inlovewithleandra</t>
  </si>
  <si>
    <t xml:space="preserve">Username: anousjkar Text: Red velvet cake 😍😍😍😍😍😍😍😍 Username: fannynagelmaeker Text: Ooh la la! </t>
  </si>
  <si>
    <t>Username: stoneagekid_ Caption: Playing some tricot outside #guitar #acousticguitar #tricot #ochansensusu #swinging #motifourkida #spring #hammock #relaxing #playingonmyfirstguitar #calming #spring #sunny #perfectweather #curlyheadedfuck</t>
  </si>
  <si>
    <t>Username: wednesday_scissorhands13 Caption: Meow😸💜 @emma.bonneau did my makeup😜 she's kinda cool😎 jk #cat #makeup #curlyheadedfuck #ilookhigh</t>
  </si>
  <si>
    <t xml:space="preserve">Username: emma.bonneau Text: YASSS HALEY😍😍😍😍😂😂 Username: strat_stang Text: Cute </t>
  </si>
  <si>
    <t>Username: kayla_stella Caption: Fell asleep with wet hair and woke up today to the craziest,curliest, most unattainable hair. #bedhead #curlyheadedfuck</t>
  </si>
  <si>
    <t>Username: noellebrenna Caption: Im pooped, but had a to take a minute to appreciate my wild woman hair. I think it's safe to say that @lushcosmetics #curlywurly worked. #curlyhair #curlyheadedfuck #lushusa #lushie #curlywurlyshampoo</t>
  </si>
  <si>
    <t xml:space="preserve">Username: jaimejean Text: You are gorgeous 🙌😍 Username: jaimejean Text: Like seriously! Username: noellebrenna Text: @jaimejean aw shucks☺️ </t>
  </si>
  <si>
    <t>Username: shawaaat Caption: #BrownEyedGirl #Beautiful #CurlyHeadedFuck #SnapChat #WinkyFace</t>
  </si>
  <si>
    <t>Username: lip.obrien Caption: When my Saturday night is better than your Saturday night. 
Photo: @turkeybird 
#saturdaynightfever #saturdaynightin #handecphotography #wichitaks #ict #michaelfaudet #dirtyprettythings #genderfluid #androgynous #nugget #tomboylookbook #thatgirljames #mycalvins #calvinklein #disbeddoe #curlsgetthegirls #curlyheadedfuck #curlsoncurls</t>
  </si>
  <si>
    <t xml:space="preserve">Username: turkeybird Text: We make such a great team 😎💯💁🏻 Username: mikearnoldphoto Text: Great team is an understatement! </t>
  </si>
  <si>
    <t>Username: jordanadeveau Caption: I don't need anything to make me satisfied- cause the music fills me good &amp; it gets me every time✔️❤️🏆🎶 #jaybay #curlyhair #curlyheadedfuck #hello #eyelineronpoint #jaysharp #jaycurl #idontneedanythingtokeepmesatisfied #musicfillsmegood #getsme #everytime #love #music #feelgood #vibes #dontfuckupmyhighlove #jaykill #positive #swerve</t>
  </si>
  <si>
    <t xml:space="preserve">Username: terracottavibe_ Text: 🔥🔥🔥 Username: jordanadeveau Text: Thanks girl😘😘 @terracottavibe_ </t>
  </si>
  <si>
    <t>Username: leahjayeharris Caption: My love ❤️ #curlyheadedfuck</t>
  </si>
  <si>
    <t>Username: curlyheadedgingersnap Caption: Stay rad🖕 #justinspooping #fuckyou #curlyheadedfuck #gingerbitch #luvyou</t>
  </si>
  <si>
    <t xml:space="preserve">Username: aprofoundhatredofjustin Text: I think I just pooped out something that looks like your eyebrows Username: sammyleighthompson Text: 😍😍😍😍😍😍 Username: ladysith_ Text: Good lord! 💖 </t>
  </si>
  <si>
    <t>Username: timkenniston1986 Caption: Cartoon day out in times square #picoftheday #fun #photo #me #art #instagram #instagood #beardedman #beard #curlyheadedfuck #nyc #yankees #instaedit #like4like #love #road #instagood #instagram #inspiration #mario #bart #sully #goofy #wreckitralph #snowwhite #peterpan #aladdin #smiles #peace #timessquare #newyork #mickeymouse</t>
  </si>
  <si>
    <t xml:space="preserve">Username: grebel_b32s8rv4ljbzbyt_290616 Text: 😋 Amazing feed. Look at www. Followersbox .com -- to have followers. See ya!! Username: mrspammo Text: Fantastic </t>
  </si>
  <si>
    <t>Username: known_morgan Caption: Thanks babe. 😗 #curlyheadedfuck</t>
  </si>
  <si>
    <t xml:space="preserve">Username: brittany_lee563 Text: Welcome baby💕💕 </t>
  </si>
  <si>
    <t>Username: stoneagekid_ Caption: Man me #man #handsome #skype #halo #beard #wierd #funnyish #dontlookatthispicture #curlyheadedfuck</t>
  </si>
  <si>
    <t>Username: jleitem Caption: I was feeling unstoppable Wednesday! #divamaclipstick #curlyheadedfuck #queen #blueeyedgirl</t>
  </si>
  <si>
    <t xml:space="preserve">Username: jennasnewjourney Text: Yes! I love days like that. &amp; love the Bold lipstick to go with the attitude 👌👑 Username: jleitem Text: @jennasnewjourney thanks girl! I swear the lipstick is a huge part of the tude lol 💪 Username: jennasnewjourney Text: Absolutely! Wear it every day!! 👊 </t>
  </si>
  <si>
    <t>Username: luke_lessons Caption: First hair cut I over a year! #jesusisdead #curlyheadedfuck</t>
  </si>
  <si>
    <t xml:space="preserve">Username: sammybelly Text: #brunettekiethlemon Username: luke_lessons Text: #jewlifehebrulyfmf @sammybelly </t>
  </si>
  <si>
    <t>Username: tiana_bra Caption: #selfie #insanity #insomniac #curlyheadnation #curlyheadedfuck</t>
  </si>
  <si>
    <t xml:space="preserve">Username: nickybla Text: 👌 </t>
  </si>
  <si>
    <t>Username: aaroncgates Caption: 'Fro back Thursday to this 15 year old BEAST. #tbt #7yearsago #icancount #nofilter #drummerboy #percussion #drumset #rockandroll #curlyheadedfuck</t>
  </si>
  <si>
    <t xml:space="preserve">Username: sammyd370z Text: #FPA #swag Username: limpfishkit Text: Only 80s Joel, sir. Username: kaley_monster Text: Hahahahahaha this is amazing Username: jennapunkrock Text: Hahahahaha this gold! </t>
  </si>
  <si>
    <t>Username: that_tess_girl Caption: Gym time 💪🏽😍 the favourite part of my day apart from meal 1 (porridge) 😍
#ukfitness #girlswholift #girlswithmuscle #strong #muscle #musclebarbie #bodybuilding #gym #gymlife #nodaysoff #fit #fitness #igdaily #igfitness #fitspo #fitfam #workout #weights #training #gymchick #lifestyle #instafit #instafitness #instafitbabes #shelifts #shesquats #afro #fro #whifro #curlyheadedfuck</t>
  </si>
  <si>
    <t xml:space="preserve">Username: tayy__p Text: Your eyelashes though!😍😍 Username: crystalbeckettsar Text: You should consider applying to be an ambassador! Send these guys an email ambassador@paragonfitwear.com </t>
  </si>
  <si>
    <t>Username: neilo000 Caption: Fukkin eshayy cunt 🖕🏽🖕🏽🖕🏽 #bruvsindahood #curlyheadedfuck #watchout 
Fully siq photo cred: @maddysloane</t>
  </si>
  <si>
    <t xml:space="preserve">Username: mfrith2.0 Text: Please go home Username: freckle_head Text: What is happening here oh my god Username: jess_gosbell Text: HAHAHA Username: jess_gosbell Text: #nikeairs </t>
  </si>
  <si>
    <t>Username: childishmarleyy Caption: #curlyhair #curlyhead #curlyheadedfuck #curlygirls #curlynatural #curlygirly #sleepyhead #naptime</t>
  </si>
  <si>
    <t xml:space="preserve">Username: castellow_m91zsdjorcsdkie_9220 Text: Excellent photo! Look at www. Followersbox .com -- to have likes. See ya!! 🎃 </t>
  </si>
  <si>
    <t>Username: flosstro Caption: I want a daughter. Having a son won't be any problem though. I'm not the biggest fan of kids, but I think I'd be a great father.
#nephew #uncle #badinfluence #pleasedontgrowuptobelikeyourfatherandI
#stayinschool #smile #cutekid #curlyheadedfuck #iwantadaughter #imverycapableofbeingafather #illjuststopcollectingsneakersandgoingout</t>
  </si>
  <si>
    <t xml:space="preserve">Username: dre559 Text: I had to share this bro Username: dre559 Text: Mad fucken love for you Brodie Username: flosstro Text: @dre559 dawg you already know </t>
  </si>
  <si>
    <t>Username: miss_stephaniechavez Caption: #fabulous 💋</t>
  </si>
  <si>
    <t xml:space="preserve">Username: miss_stephaniechavez Text: #fuckbitches </t>
  </si>
  <si>
    <t>Username: stoach420 Caption: #mood lol Fuck bitches get $$$ weed and whiskey #money#weed#whiskey#fuckbitches#mistress#living free#drinking#imgood</t>
  </si>
  <si>
    <t xml:space="preserve">Username: stoach420 Text: How do I type #nostress and #mistress pop up lmfao </t>
  </si>
  <si>
    <t>Username: berlinsisters Caption: ☝🏽️ #fuckbitches #hatersgonnahate #love #king #queen #mylove #myboy #alwaystheone</t>
  </si>
  <si>
    <t>Username: exceedskv Caption: Miesiąc za nami ❤️ #najcudowniejsza #kobieta #ever #fuckbitches #staytrue</t>
  </si>
  <si>
    <t>Username: ozibinici Caption: Tanzbattel 2016 Admiral #admiral #34 #black #ich_liebe_tuerken1 #fuckbitches #schwarzhaar #ghetto #brooklyn #frankfurt #ichliebeeuch #ersguterjunge #istanbul #südländer #lovers #selfie #selfies #ffms #abgehts #türke #türkiye #okey #snapchat #whatsapp #34</t>
  </si>
  <si>
    <t>Username: simon19randl Caption: #last #summer #sun #sunday #whatever #holzofen #donttrustanyone #silence #fuckbitches #fakefriends #good #dontknow #whatisreality #gott #trennt #dich #von #jedem #der #dir #schadet #ätsch</t>
  </si>
  <si>
    <t>Username: patjauvin Caption: #rihanna #work #fuckbitches #fuckboy #hotmen #igdaily #instagood #instagram #me #men #menstyle #beauty #x#z#e#tweegram #original #picture #pictureperfect</t>
  </si>
  <si>
    <t>Username: keka_loka Caption: Q os jodan!!👊#fuckyou#fuckbitches</t>
  </si>
  <si>
    <t>Username: remino9898 Caption: #beautiful#day#walk#tourist#Czechboy#with#friends#hollister#modelhubenýkategorie#style#fresh#cool#fuckbitches#follow4follow#f4f#like4like#like4follow#like#follow#followme#sun#sunnyday#somzajebal#fashion</t>
  </si>
  <si>
    <t xml:space="preserve">Username: kelvinkaa Text: 🔝🔝😚 Username: remino9898 Text: děkuju moc👌😍😍 @kelvinkaa </t>
  </si>
  <si>
    <t>Username: chhiing_lee Caption: #solo #bolo #no #FRIENDZONE #fuckbitches 💯✔❌✌😘</t>
  </si>
  <si>
    <t xml:space="preserve">Username: _samonee_ Text: Not me 👌🏽💯 Username: chhiing_lee Text: 💯 @_samonee_ </t>
  </si>
  <si>
    <t>Username: benedettacedro Caption: Gnight 💋🌙🌙 #loveu #cute #instaphoto #instalike #instadaily #happy #miss #followme #fuckbitches #goodnight #night #sweet #missit #moon #you</t>
  </si>
  <si>
    <t>Username: yelramniesiemybombe Caption: Przetańczmy całą noc 🌃 
Gęborska 💍 @xklauudiaax
#couple#onlyshe#oneworld#videodance#dance#perfect#goodnight#colorful#beauty#beautyfulwoman#wife#fuckbitches#myworld#thanksyou 💙💞
#like#love#loveit#lovethis#mylove#dancers</t>
  </si>
  <si>
    <t>Username: katya_efremova Caption: АМА ХАСТЛА БИЧ 
#шашлычки #pimp #fuckbitches #getmoney #swag #настиле #vscorussia #vscocam</t>
  </si>
  <si>
    <t>Username: adrianocappello2502 Caption: #domenica#mare#facaldo#camicia#giubinodijeans#fuckbitches</t>
  </si>
  <si>
    <t>Username: 9maxxwell1 Caption: Time 4 #revenge @maxilopez10 💪🏼🌹 #derbydiwanda</t>
  </si>
  <si>
    <t xml:space="preserve">Username: 9maxxwell1 Text: #intertorino #inter #intermilan #torino #intermerda #forzamilan #forzamaxi #samp #sampdoria #italia #juve #juventus #nikefootball #kappa #serieA #hatersgonnahate #maxilopez #mauroicardi #icardi #torinocalcio #fctorino #derbydiroma #totti #santon #catania #chievo #wandanara #fuckbitches 💪🏼🌹 </t>
  </si>
  <si>
    <t>Username: vecchione7 Caption: I'm not afraid to take a stand 
Everybody come take my hand 
We'll walk this road together, through the storm. #corona #sea #goodtimes #audemars #audemarspiguet #piguet #ammot #free #freedom #greatview #sunday #happy #top #fuck #fuckyeah #fuckbitches</t>
  </si>
  <si>
    <t>Username: ronparkerverger Caption: Domingueando con los  perros🐶👽💀 #eskeitforlaifperros #wayfay #negronosalioporperro #fuckbitches #dilequenomame</t>
  </si>
  <si>
    <t xml:space="preserve">Username: fayth.___ Text: Negro es puto </t>
  </si>
  <si>
    <t>Username: petit_kitty97 Caption: JAJAJAJAJAAJAJAJA #perra #Identificada 😹🔫💞😏 #fuckbitches  @gemmasanchez97</t>
  </si>
  <si>
    <t xml:space="preserve">Username: thu_morenita_cortes Text: Jajajajaja😁✌ </t>
  </si>
  <si>
    <t>Username: robinbueno Caption: Dia de Mierda #instagay #hm #urbanoutfitters #miniums #fuckday #urbanstyle #gucci #gaylatino</t>
  </si>
  <si>
    <t xml:space="preserve">Username: s3bastian.pa Text: @robinbueno te extraño huevon ❤ </t>
  </si>
  <si>
    <t>Username: kamifer_ Caption: Se apagaron las estrellas que tú y yo encendimos Dentro tuyo se hizo piedra todo ese dolor Tuve el cielo entre tus brazos y lo eche al vacío Por creer que estaba escrito en las hojas del destino Doy un paso atrás, vete… ya no intentes regresar 
Es hora de borrarme de tus labios Porque ya no quiero hacerte daño Tienes que escapar ya no detengas a mirar 
Este corazón lleno de espinas que te lastima Doy un paso atrás #instachile #instagram #instachilegram #soltebria #princess #pio #teextraño #tenecesito #follow #followme #follow4follow #like4like #queenandqueen #tattoo #love #fuck #yeah #fuckday #triste #mrda #ptavida #alwaysandforever #K #pdp ♥♡♥ #song #music #samo #doyunpasoatras #emo #bitch</t>
  </si>
  <si>
    <t>Username: kamifer_ Caption: Y no, no puedo aceptar Dímelo tres veces Que las primeras dos no fueron suficientes. Tal vez, me debo acostumbrar 
A hablar con el silencio, la oscuridad. Nada, nada.... Sin nada más me quedo yo. Nada, nada.... Todo acaba y todo se acabó Nada queda y tu me dejas nada Más de la mitad del corazón, se muere de amor Se muere de amor Tengo tu mentira atragantada Y una noche larga, desafiandome. Un grito de dolor desorientado Tanto te he gritado que perdió la fé ♥♡
 #instachile #instagram #instachilegram #soltebria #princess #pio #teextraño #tenecesito #follow #followme #follow4follow #like4like #queenandqueen #tattoo #love #fuck #yeah #fuckday #triste #mrda #ptavida #alwaysandforever #K #pdp ♥♡♥ #song #music #camilagallardo #masdelamitad #emo #bitch</t>
  </si>
  <si>
    <t>Username: bitxs91 Caption: #FuckDay</t>
  </si>
  <si>
    <t>Username: fher_solimando Caption: ES MUY DOMINGO 😕 IGUAL SALE ENSAYO CON LOS #FUCKDAY !!! 😆</t>
  </si>
  <si>
    <t>Username: eliamfesero Caption: #kyliejenner #kyliecosmetics #glosses #lilbabies #eliamfesero #fucksystem #fuckday #fucklife #lovemylife #pictureoftheday</t>
  </si>
  <si>
    <t>Username: rogues_gallery_bar Caption: #SundayFunday #windy #fuckday #cold #truestory #quotes #funny #jokes #bourbon #ecards #gin #bacon #wine #delivery #rum #beer #champagne #brunch #cocktails #barfood #truth #whiskey #vodka #scotch #spirits #tequila #mimosa #bloodymary #breakfastofchampions</t>
  </si>
  <si>
    <t>Username: patricio_d.duck Caption: Yo quisiera verla y en mi cama tenerla quitate la ropaaaa 🎶😻🚀 -.- a bañarce #fuckday #fome #adidas</t>
  </si>
  <si>
    <t>Username: thanh.theftion Caption: Hôm nay xui vcl 👎🏻👎🏻 #l4l #instadaily #heitower #trillrooftopcoffe #fuckday #vscocam #vscovietnam #thanhvsco</t>
  </si>
  <si>
    <t xml:space="preserve">Username: hr.theftion Text: Tkua </t>
  </si>
  <si>
    <t>Username: tamiiyaa08 Caption: #weekend #anothercapture #anothergesture #sunday #fuckday #blacknwhite #likes #ig #lipslips #selfieoftheday 💋💋💋💋</t>
  </si>
  <si>
    <t>Username: titi_gomez_carp Caption: #likeforlike #follow4follow #Sad #sadeyes #Sleep #Fuckday #deception 
Hicistes Que La Decepción Fuera Más Grande Que La Distancia Que Nos Separaba 💔</t>
  </si>
  <si>
    <t xml:space="preserve">Username: vivii_malik_ Text: Hermosa*-* </t>
  </si>
  <si>
    <t>Username: ibdrahm Caption: I guess I really fuck this day #fuckday</t>
  </si>
  <si>
    <t xml:space="preserve">Username: au_te Text: 👌👌 Username: twee_id Text: Hi! Amazing picture ! Please open our IG too! ^_^ Have a good day! </t>
  </si>
  <si>
    <t>Username: cesarrompunk Caption: #scabiando #fallowme #sabado #yo #music #alcohollove #fuckday</t>
  </si>
  <si>
    <t>Username: janos_szabo_ Caption: #hungary #music #insearchofsunrise #tiesto #driwe #car #tempolimit #night #fuckday</t>
  </si>
  <si>
    <t>Username: mohammad.seemo Caption: Aqwa sora #out#outfit #collegelife #fun #funny #fuckday #elsbaat</t>
  </si>
  <si>
    <t>Username: arist.d Caption: Hidupku gak asik😒💔
#like4likesback#like4like#likes#liveshow#lifeisgood#lifestyle#lifequotes#noteasy#gaasik#badmood#badday#fuckday#fuckking#fff#f4f#jb#jaygainingtrain#helpjaygain#balimekenyem#balimenyame#senyumbali#savefriend#friendship#friendshipgoals</t>
  </si>
  <si>
    <t>Username: charlybey Caption: Odio hacer hora para poder salir😔 
#miau #instachile #laserena #instagram #photooftheday #sabado #house #selfie #fuckday #chilegram #instaselfie #girl</t>
  </si>
  <si>
    <t xml:space="preserve">Username: _slim_skillz_ Text: Nice Picture! ❤ Username: arantzaluz Text: Tan ricaaaaaa*0* </t>
  </si>
  <si>
    <t>Username: ayipandra Caption: Live just need a habit
-
-
-
#sukafoto #best #amaterz #mrspace #swissarmy #rebeleght #dunhilpomade #vans #fucklove #lulusun #lol #kotapinang #jomblokeluyuran #mainkeluar #keluarbentar #pergikeluar #jomblopinang #jombloasik #larutmalam #fuckday #panorama #appleindonesia #yiaction #xiaomitanjungpinang #panorama #appleindonesia #trippinang #mainmainaja #jomblo #instagram #fucknarkoba</t>
  </si>
  <si>
    <t xml:space="preserve">Username: dindanurfadzilah Text: Jelekkk 😝😝 </t>
  </si>
  <si>
    <t>Username: kristhiianspectro Caption: I wanna die with honor, because is so hard to be together, and i try and i try, but it won't get better..... Foreber!! 👻💜🌙🎶😢 #imissyou  #ss #fuckday</t>
  </si>
  <si>
    <t>Username: cia_ink Caption: This kids is why we don't drop our tattoo machines #fuck #tattoos #tattooed #fucked #bitch #cunt #fuck #fuck #fuck #sonofabitch #tattoomachines #pissed #killem #bitches #inkaddict</t>
  </si>
  <si>
    <t>Username: freaksbaby69 Caption: Grab yo girl's booty like this🔥 #booty #freak #daddy #baby #daddysgirl #babe #fuck #69 #lgbt #bisexual #lesbian #gay #sëxy #babyg #drake #damn #shiz #ugh #fucked #hot #grab</t>
  </si>
  <si>
    <t>Username: jamesbechtol Caption: Another clip from my chest day today. Going to take a break from working out for a little bit as I need to let my body heal. I've been fucking up my immune system for all this hard work. It's funny having to take a break from the gym for to much time there, as others struggle to even go to the gym. #chestday #chest #pullups #push-ups #pushup #training #hardwork #sweat #tears #madness #immunesystem #is #fucked #even #with #supplements #God #workout #ironfitness #flexmagazine #shawnray #pro #crunchgym #gymlife</t>
  </si>
  <si>
    <t>Username: e30whatever Caption: Caught ridin dirty. #e34 #fucked #GodDamit</t>
  </si>
  <si>
    <t>Username: __chapa__ Caption: Unsure of what pain is worse, the shock of what happend or the ache of what never will. #love #whathappend #fucked ⬆ #feeling</t>
  </si>
  <si>
    <t>Username: bonactrack Caption: Eric Perezs injury on his knee is taking a toll on his body. Before his injury the Montauk legend was fit and lean. Now this ATC local is a rundown bonacker losing fitness and putting some meat on his bones he went from 110 to 120 #roadtorecovery #cheeseburgers #eatingmachine</t>
  </si>
  <si>
    <t xml:space="preserve">Username: geo.espinoza Text: Is this nach? @erik_engstrom @ericperez11954 Username: bonactrack Text: No you dickweed its Eric Perez aka randers all that time with pacito is messing with your cabeza #fucked @geo.espinoza Username: erik_engstrom Text: Well this is just fucked! Username: erik_engstrom Text: You disobedient fat bastard! </t>
  </si>
  <si>
    <t>Username: chainism_ Caption: Sorry for the bagging bbs. But I post pretty much all single clips but this one was funny. That guy was probably hella pissed lmao.
#games #destiny #destinythegame #boss #xbox #xboxone #xbox360 #sniped #sniper #rekt #wrecked #fucked #funny</t>
  </si>
  <si>
    <t xml:space="preserve">Username: jarom_brimhall Text: That was a little rude Zane :P. But nice jukes </t>
  </si>
  <si>
    <t>Username: king_rednaxela_gc8 Caption: #yolo</t>
  </si>
  <si>
    <t xml:space="preserve">Username: king_rednaxela_gc8 Text: #ohiostreetkings #impreza #subieflow #fucked #ohiosubarus #glacierwhite #gc8gram #Rallysauruswrex </t>
  </si>
  <si>
    <t>Username: broken.wings.to.fly Caption: Ok so I love Greys Anatomy!!!!
And I personally loved this quote because it's true. I'm living this. I've been here. I am here. It's been 10yrs of me being messed up. Fucked up. And just screwed over. But I'm also almost 4 months clean from cutting. And almost 6months clean from not purging so.....it's true. "The storm can't last forever because then how will you ever see the rainbow?"
That's what my mom always says. In this case
"you have to get a little messed up, before you can step up"
Before you can see the rainbow and truly understand the full magnitude of happiness. You have to be practically dead inside. 
Then you'll truly know what it's like do feel worthy of smiling!!! -C #greysanatomy #quote #saying #trueaf #believeme #unbelievable #messedup #fuckedup #before #anyone #stepup #truesmile #joy
#anorexic #bulimic #EDNOS #PTSD #SH #selfharm #selfhate #cutter #scars #depressed #bipolar #suicide #suicidal #shit #fucked #demisexual #LOVATIC</t>
  </si>
  <si>
    <t xml:space="preserve">Username: gracestpierre23 Text: you're amazing love keep on keeping on and being amazing and strong ❤️ love you more than words can say </t>
  </si>
  <si>
    <t>Username: firesnake13 Caption: Fuck Cancer you big fucking arsehole!!!! #fucked #cancer #cancersucks #hateitall</t>
  </si>
  <si>
    <t>Username: salimazaari Caption: My squad. ~
#italy #sisters #thebest #swag #uomo #greatest #crazys #bestmoments #friends #fucked #wya #drake #happy #like4like #love #l4l #follow #moody #dialy #tweegram #tikitiki #hashgram #yass</t>
  </si>
  <si>
    <t>Username: gayleanderson Caption: Am I glad to see the back of this week 👊🏼😒 #disaster#everythingbroke#smashed#ripped#dead#fucked#awful#week#badvibes#selfpity#over#thankgod#onwardsandupwards</t>
  </si>
  <si>
    <t>Username: jhoana.murcia21 Caption: 🔵⚪
#boresha #bored #boy #boots #lol #hipstamatic #funny #fuckyou #fucked #fuckyeah #fuckthepolice #fuckthesystem #fuckthepopo #fuckthepeople #sensuous #photographylovers #photos #photography #photogril #photobomber #photobyme #selfies #selfienation #likeback #likeme #likeforlike #like4like #follome #selfiesunday</t>
  </si>
  <si>
    <t>Username: bengill1_1_14 Caption: Off to work again now for another week. 😢😢 #work #tnt #tired #cant #be #fucked</t>
  </si>
  <si>
    <t>Username: shauna_gilmore_ledden Caption: True🙃 #Trying#to#hide#it#so#tired#sleep#doesnt#cure#it#trying#so#hard#minds#fucked#like4like</t>
  </si>
  <si>
    <t>Username: un.happy.teens Caption: I wish I could be one of those girls who say they're fat and ugly but they're not they're actually really thin and pretty #depressed#depression#fat#ugly#insecure#broken#alone#anxiety#anxietydisorder#worthless#lonley#ana#fuckboys#bands#music#suicide#suicidal#cutting#cuts#scars#selfharm#emo#followforfollow#likeforlike#spamforspam#fuckedup#fucked#idiot#homeless</t>
  </si>
  <si>
    <t xml:space="preserve">Username: emotionally.dead._ Text: SAME </t>
  </si>
  <si>
    <t>Username: recoverykitty Caption: Well...today was very off to say the least. I did something that I never thought I'd do and was completley unmotivated with recovery...I want to put it behind me so I hope tomorrow my mindset will be better. For all of you who commented: THANK YOU SO MUCH. Your support keeps me going-seriously. I'm gonna read the recent ones and respond rn!🙏💕 So dinner after seeing Allegiant with my pops is a sub (with swiss cheese!!!and different veggies like pickles!!!) and chips ofc (!)</t>
  </si>
  <si>
    <t xml:space="preserve">Username: recoverykitty Text: #anarecovery #anorexiarecovery #anorexianervosa #eatingdisorderrecovery #eatingdisorder #ednos #bingeeatingrecovery #strongnotskinny #healthynotskinny
#bodypositive #selflove #bodypositivity #edwho #edsoldier #edwarrior #edarmy #fucked #edfamilyrecovery #gainingmylifeback  #prorecovery #2fab4ana #eatittobeatit #loveyourbody #nourishnotpunish #happypoints #recoveryisworthit #foodisfuel #positivityfairy Username: mcnuggetslife Text: subway twins 👌 Username: recoverykitty Text: @mcnuggetslife YESSS👏 Username: julia.reillly Text: Pickles are so yummy and good job for doing this </t>
  </si>
  <si>
    <t>Username: phanat_7 Caption: 😂😂😂 #funnymemes #funnyaf #funnybuttrue #funny #funnypictures #hilarious #message #memeoftheday #lmfao #lmao #haha #hahaha #silly #fucked #igotyou #instalike #instacomedy #positions #meme #memesdaily #sex</t>
  </si>
  <si>
    <t xml:space="preserve">Username: luvmylfe23 Text: 😁😝 Username: shawn_chrystafur Text: @i_bully_da_bullies @poppafresh facts </t>
  </si>
  <si>
    <t>Username: claudiajanep Caption: how I feel about @carlyj0anna asking me to go drink #degenerates #fucked #mattharveyplzmarryme</t>
  </si>
  <si>
    <t xml:space="preserve">Username: bethanyserpico_mua Text: Take meeee Username: carlyj0anna Text: @bethanyserpico_mua 💃💃💃 </t>
  </si>
  <si>
    <t>Username: slem73 Caption: The end of a very long week. #fuckfriday #thankgoditssaturday #skulls #girlswithglasses #greeneyes</t>
  </si>
  <si>
    <t xml:space="preserve">Username: court_court_star Text: ughh i love you!! Username: slem73 Text: @courtstar_love I love YOU. </t>
  </si>
  <si>
    <t>Username: manueldlrosa Caption: Despues de Semana Santa, vamo a eto'😂😂 #FuckFriday</t>
  </si>
  <si>
    <t>Username: gbr_millionmiler Caption: That moment when consultant life sucks donkey balls. #suck #fridaynightairport #badweather #fuckfriday #consultantlife #millionmiler #beerwillgetmehome #nyc #newark #unitedairlines</t>
  </si>
  <si>
    <t>Username: blessedxandxcursed Caption: Screw you people who have the weekend off
#Iworktheweekends
#fuckfriday</t>
  </si>
  <si>
    <t>Username: warriordirk13 Caption: Any good fucking ideas??? #fuck #fuckfriday</t>
  </si>
  <si>
    <t xml:space="preserve">Username: crystalstarkmusic Text: Gnarfblatt Username: rarheubottom Text: @katieheintz2 Username: rarheubottom Text: @kel_larsen Username: meghandonegan Text: Trump. </t>
  </si>
  <si>
    <t>Username: fanny.x09 Caption: En frecuencia con el cosmos me salvo de mi misma.
#fuckfriday #nude #blackandwhite #shorthair</t>
  </si>
  <si>
    <t>Username: princessdsub Caption: #FuckFriday 👅</t>
  </si>
  <si>
    <t>Username: thexstitchxbitch Caption: This accurately sums up my work experience today....and this week....and for the past few months...#uptomytitsinstupid #stupid #worksucks #frustrated #fuckfriday #worksucks</t>
  </si>
  <si>
    <t xml:space="preserve">Username: thexstitchxbitch Text: #crossstitcher #lowbrow #lowbrowart #idothings #craftyasfuck #makers #makesomething #makersgonnamake #etsyseller #fiberart #handmade #hoopart #girlboss #textileart #creativelifehappylife #wearethemakers #nothingisordinary #creativityfound #stitches #craftposure #modernmaker #instaartist #flashesofdelight #calledtobecreative #handsandhustle Username: kendrabills Text: Love this Username: embitchery Text: I love this so much 😂@gethammereddesigns </t>
  </si>
  <si>
    <t>Username: gabytto Caption: #fuckfriday</t>
  </si>
  <si>
    <t>Username: marfra10 Caption: Fuck friday 🖕🖕🖕 #friday #fuck #fuckfriday #follow #me #suca #cool #amazing #spring2016 #alessandria #instagood #instalife #instalike #instadaily #bestoftheday #picoftheday #beard #barba #boroda #beardstyle #suka 😁😁😁</t>
  </si>
  <si>
    <t xml:space="preserve">Username: barba_cabeloebigode Text: 😊 Username: 80paura Text: @marfra10 scusa ma non ti piaceva il beverdì ??? Username: marfra10 Text: @80paura a Marcolì questo era venerdì mattina.... Il beverdì inizia tra n'oretta 😁😂 </t>
  </si>
  <si>
    <t>Username: laszloadam037 Caption: Április1. Ha már mindenkinek van ilyen képe ;) #fuckfriday</t>
  </si>
  <si>
    <t>Username: snipelywest Caption: Bitch bit my finger #fuckfriday</t>
  </si>
  <si>
    <t xml:space="preserve">Username: carcarvrooms Text: LOL 😂 </t>
  </si>
  <si>
    <t>Username: minhmyx Caption: Friday 😪 
#friendstime #throwback #fuckfriday #bored #dmgvcn 😒</t>
  </si>
  <si>
    <t>Username: rutgerpiers Caption: Booze with foreigners. #shots #getdrunk #jägerbombs #fitonfriday #fuckfriday #crawlinghome #onlyhad2beers</t>
  </si>
  <si>
    <t xml:space="preserve">Username: quirijnraijmakers Text: #VMMM Username: pepijnvandenbosch Text: #devijfp's </t>
  </si>
  <si>
    <t>Username: marfra10 Caption: Last Friday #fuckfriday #friends #bestfriends #besttimes #bestmoments #iphonesia #iphoneonly #sucks #paurasucks #suka #spring2016 #2k16 #springtime #bestoftheday #picoftheday #instagood #instalike #instalife #beard #beardstyle #boroda #beautiful #alessandria</t>
  </si>
  <si>
    <t>Username: jcp_mng Caption: ⚫️ NOTORIOUS ⚫️ #LastFriday #FridayNight #Notorious #Party #Fuckfriday #WeRockTheCity #TotalBlack</t>
  </si>
  <si>
    <t>Username: adferomusic Caption: All I need is a set of keys and a mic. #fuckfriday #tired #determined #persistent #solo</t>
  </si>
  <si>
    <t>Username: emrebori Caption: Geldi yine kutsal gün... #fuckthesystem #fuckfriday !</t>
  </si>
  <si>
    <t>Username: kixxm13 Caption: It took me way too wrong to realize that you shouldn't stay friends with people who never ask how you're doing. 👐
#fuckfriends#actually#fuckeveryone#idontneedfakepeople#sunglasses#quote#selfie#cute#killinit</t>
  </si>
  <si>
    <t>Username: stupid._.little._.boy Caption: I am my worst enimy. I feel hated everyday because I hate myself. ✖️✖️✖️✖️
#alone #angry #anorexia #authentic #bdp #bitchy #crying #cutting #depressing #depression #emo #emogirl #emoboy #friends #fuckfriends #grunge #grungeboy #grungegirl #hated #helpless #hopeless #killme #loser #lonely #hated #lonely</t>
  </si>
  <si>
    <t>Username: stupid._.little._.boy Caption: I don't wanna go to school tomorrow cause I feel hated... #alone #angry #authentic #bdp #bitchy #crying #cutting #depressing #depression #emo #emoboy #emogirl #friends #fuckfriends #grunge #grungeboy #grungegirl #helpless #hopeless #killme #loser #lonely #pink #useless #ugly #hated</t>
  </si>
  <si>
    <t>Username: stupid._.little._.boy Caption: I woke up sad today. I don't wanna be alone anymore ✖️✖️✖️✖️
#alone #angry #authentic #bdp #bitchy #crying #cutting #depressing #depression #emo #emoboy #emogirl #friends #fuckfriends #grunge #grungeboy #grungegirl #hopeless #helpless #killme #loser #lonely #useless</t>
  </si>
  <si>
    <t>Username: mar_so_fresh Caption: Mario Kart 64.
One of the first games that destroyed relationships between friends.</t>
  </si>
  <si>
    <t xml:space="preserve">Username: mar_so_fresh Text: #nintendo64 #mariokart #gamer #oldschool #nintendo #FuckFriends </t>
  </si>
  <si>
    <t>Username: danisyu_official Caption: Kesenangan kita adalah berkumpul bersama. Berbagi cerita dengan bahagia. Cerita tentang kelu kesah momen demi moment. Saling mengisi dan menguatkan satu sama lain. Peristiwa peristiwa yang mendewasakan kami. Inilah kami yang main bareng bukan jaim bareng.
#fuckfriends #latepost #hardcore #kebersamaan #happymoment #satnight #creamfest #kridanggo #Awesome #hard #troy #aka #hardwear #cool #like4like #loveforlove</t>
  </si>
  <si>
    <t>Username: lukegarganis Caption: #fuckfriends</t>
  </si>
  <si>
    <t xml:space="preserve">Username: alana.spanos Text: 😂😂😂😂 Username: abreen80 Text: Yes cunt Username: oneil_shaw Text: No fuking way bro @lukegarganis </t>
  </si>
  <si>
    <t>Username: believe_juls Caption: R.I.P Rson @rtattz you was the one that I can vent to all the time now I have only the Lord. #fuckfamily #fuckfriends #fuckmen #anxiety problems you can't fix. Hate myself sometimes.</t>
  </si>
  <si>
    <t>Username: shantiquelcobbs Caption: Damn Right!!!!! #fuckfriends #messy</t>
  </si>
  <si>
    <t>Username: a_jisus Caption: Kawan jahat😒👻 #fuckfriends #likemenow #likes4likes #follow4followback</t>
  </si>
  <si>
    <t>Username: theylovecj___ Caption: Your closes friend can turn into your worst enemy 
#fuckfriends 🖕🏾🖕🏾🖕🏾</t>
  </si>
  <si>
    <t xml:space="preserve">Username: theyloveskittles Text: Fuck u 2 ig Username: theylovecj___ Text: Bitch you family shut up @theyloveskittles Username: theyloveskittles Text: Ayeee 💯 </t>
  </si>
  <si>
    <t>Username: robyelfavorito Caption: Aprendi a no desvivirme por nadie si a ultima hora cuando ya no les eres util c olvidan de ti eh tenido amigos q me han traicionado por eso siempre me gusta handar solo si cuando muera morire solo #fuckfriends #diosmebendice🙏 #robyelfavorito #notedejesdenadie</t>
  </si>
  <si>
    <t>Username: kristen.nicole85 Caption: When everyone ditched you. Ride solo #fuckmen #fuckfriends #memyselfni</t>
  </si>
  <si>
    <t>Username: arianagrande.dw Caption: Ok so, idk what kind of games that plays on my school, they were like so, ok "the famous one can free to pick a seat that they want" and they places them into front of stage it was like vvip and IV class on a concert and some random douche-bag weird a.k.a disgusting a.k.a freak in my class are asking me to sit the end of the line of the seat and they treat me like i'm a garbage i mean like "halo, you know you can't runaway from the truth that i was so very famous i mean like see my followers that i had on instagram the most of my enemies on my school don't have so many followers like i do" i know i was like celebrity on my school there a people who has jealous on me because i'm fuckin cool #hatefriends #hate #school #hateschool #fuckfriends #schoolsucks</t>
  </si>
  <si>
    <t xml:space="preserve">Username: geraldact Text: Opo di Username: arianagrande.dw Text: @geraldact mosok loh arek femes ddke oleh bebas trs dek dpn trs kan duduke dek audit kan di tentukno berdasarkan kls terus arek klsku loh seng cowok" loh bencekno mosok aku diusir" suruh duduke dek pinggir dewe jambu arek baru gtd Username: gabriellaveve Text: Sabar ya dii😊 </t>
  </si>
  <si>
    <t>Username: uzi1921 Caption: Thanks a lot for showing me mad love Champ!! @shemuel love u man!! And Congrats again on your amazing win this Wednesday!! My friends and family I grew up with don't even show me the love u show me bro lol #outwiththeoldinwiththenew #fuckfriends #gladiator #thechosenone #undefeated #champ #mybrother #myfamily #family #friendsforever #friendsfor17years #happyfriday #enjoyeveryone #illbeworkingasusual #blessed #grateful #myfriendsareallfake #igetmorelovefromstrangers #fuckinghatingassmotherfuckers #fuckemall #eatadickandchokeonithater</t>
  </si>
  <si>
    <t xml:space="preserve">Username: shemuel Text: Np </t>
  </si>
  <si>
    <t>Username: queenofhisluv Caption: #queenofhisluv #50shadesofqueen #exboyfriend #babydaddy #exrelationship #hater #hemad #fuckhislife</t>
  </si>
  <si>
    <t xml:space="preserve">Username: raiderkitten Text: Hahaha right </t>
  </si>
  <si>
    <t>Username: queenofhisluv Caption: #queenofhisluv #50shadesofqueen #ex #exboyfriend #fuckhislife #fuckhisfeelings #karma #fuckyourfeelings #fuckyourlife #exrelationship #relationshipproblems</t>
  </si>
  <si>
    <t xml:space="preserve">Username: aliceemariiee Text: @manalo_glo lmao Username: manalo_glo Text: @aliceemariiee haha Username: therealhoshiko Text: @danesiss Username: danesiss Text: 😝😝😝😝😝✌🏾️ @therealhoshiko I'm posting it real quick </t>
  </si>
  <si>
    <t>Username: snuff_dangerman Caption: And he contracted the chlamydia from Ol girl? Well good for him, he's a bish ass nigga that pretty much deserves it 💯💯🖕🏾🖕🏾🤗🤗 #fuckthatguy #fuckhislife #icantsayifeelbad #thatswhaticall #justdesserts #ohsomeonegotthem #somecomeuppance #toobad #ididntlikehisbishass #anymufuckinway #fuckeverythinghestandsfor #andholdsdeartohisheart 💯💯💯💯💯🖕🏾🖕🏾🖕🏾</t>
  </si>
  <si>
    <t>Username: its_sme Caption: Things I trust more than Trump 😩 #TrumpIsAnIdiot #FuckHisLife</t>
  </si>
  <si>
    <t xml:space="preserve">Username: its_sme Text: So technical 👲🏼👸🏽 Username: milne.b Text: And I think they're kinda ur people @its_sme, no? Where's that report?! #ancestry.comfail Username: its_sme Text: I'm like 1% Asian lmao asshole #TheyFuckedUp @milne.b Username: milne.b Text: @its_sme I wanna see that report 👲🏻🐪 </t>
  </si>
  <si>
    <t>Username: hungrynatalie Caption: The best jump serve volleyball player ever! *supportive partner* ♥️♥️♥️
#jumpserve #volleyball #volleyballplayer #ilovevolleyball #fuckhislife #whyyousotired #causeipracticedmyjumpserves #100times #lol #sofunny #socute #socute😍 #supportive #volleyballfun #volleyballserious #ban #disband #解散 #8octagon #八卦 #rilakkuma #instadaily #instamood #sgig #igsg #igers @adamtanofficial</t>
  </si>
  <si>
    <t xml:space="preserve">Username: hanselgwee Text: Sure not.. Tired cos of jump serve?? 😏😏😏 </t>
  </si>
  <si>
    <t>Username: hungrynatalie Caption: You know you are in trouble if you wake up to 58 missed calls............ 😞😞😞
#58 #missedcalls #ohshit #literally #wtf #handphonebatterysibeizai #iphone6s #nataliesibeizai #deadlikealog #sleepyhead #sleep #hibernating #hetoldmehisfingersnumbliao #hahaha #fuckhislife #是睡觉还是死掉 #instadaily #instame #instadaily #firstworldproblems #rilakkuma #lookslikeme #especiallythedroolingpart</t>
  </si>
  <si>
    <t>Username: hismoonandhersun Caption: ♥ @knifeorshark 
The pieces will fall into place. #improvement through #impossibilities 
#love #forever #fuckct #fuckhislife #enjoy #your #fall #die ↘ ↘ ↘</t>
  </si>
  <si>
    <t xml:space="preserve">Username: knifeorshark Text: Now You are my man. 😉❤ death to all... </t>
  </si>
  <si>
    <t>Username: ms_archuleta Caption: #sometimes he just #pissesmeoff 🔪 #fuckhislife he doesn't realize #howcrazy a #mexicangirl can get or #barbie this #bitch be #CRAZY #fuckit #offwithhishead #dontfuckwithme #hemademedoit #barbiesworld #fuckKen #ken #barbieandken #bitchesbelike #bitchesbecrazy #angermanagement #beheaded #poolofblood #headforbreakfast 😂😂 #IgotJokes #funnymeme #BarbieMemes</t>
  </si>
  <si>
    <t xml:space="preserve">Username: top.daily.comedy Text: lmao Username: shitshedraws Text: HAHAHAHAH @sabrinasf @shaboogie Username: shaboogie Text: @shitshedraws @sabrinasf 😂💯 </t>
  </si>
  <si>
    <t>Username: snuff_dangerman Caption: Sigh... Is he wearing team jordans, false religion jeans, crystal encrusted fugazzi chain, and bedazzled belt and buckle?!?!?! #fuckhislife #whytho #istherealocalrapbattle #iwasntinformedabout #isthecircusintown #ornah 😒😒😒😒</t>
  </si>
  <si>
    <t>Username: sherrodbabii Caption: #likeforlike #like4like #trueshit #realshit #wastehistime2k16 #fuckyou #fuckhim #fuckhislife</t>
  </si>
  <si>
    <t>Username: olebettycain2 Caption: 😭😭😭😭😭😭😭 bruuuuuuuh #hit #itsreal #fuckhislife #ovawit</t>
  </si>
  <si>
    <t xml:space="preserve">Username: prettimisses Text: Guh this how dewfatt Daddy pics would look with all his kids 😂😂 Username: all_or_nothing_my_kids_first Text: Damn Username: olebettycain2 Text: @prettimisses 😭😭😭😭😭😭😭😭stop stop stooooop </t>
  </si>
  <si>
    <t>Username: neveynithi Caption: Kiran !!!
Happy birthday !! Bloody 18 years old! 
I still remember you as that little cute black kid who used to come to karate with Sen and just kept turning around and smiling constantly at me  to now a MOUTHY little piece of shit 😂😂! I look at you like another one of my brothers .. you may be a lot younger than me but your the only one who
Actually stood up for me when I was going through some shit! And I love you for all that help ! But allow the sensitive talk 😂 you ain't worth my tears bro 👀!
I really do hope this year brings you so much luck and all your wishes come true ! Really do want you to do well in life so keep all your messing about to a limit and focus on life .. At times! Anyway I shall see you on the big day!! Cannot wait!! Bring on Saturday!!!!!!! 😁😁😁😁😁😘😘😘😘😘❤️❤️❤️❤️❤️ P.s you better have party bags on Saturday. Ok thanks bye .. If not then I'm not coming 🙄 xx #brother#birthday#love#family#cpe#tamil#srilankan#dontaskaboutthedressuppicture#nocomment#fuckhislife#lovehim#18thbirthday</t>
  </si>
  <si>
    <t xml:space="preserve">Username: kirans17 Text: #fuckhislife LOOOOOOL thank you Nevey!😘😘😘 </t>
  </si>
  <si>
    <t>Username: b58u Caption: When you about to die but you gotta txt God first and let him know you coming 👼 #Lamborghinifail #lambofail #fail #nocimmonsense</t>
  </si>
  <si>
    <t xml:space="preserve">Username: will_geller Text: Holy shit @big_ted_ Username: big_ted_ Text: Haha @will_geller only 19 of them now Username: pnizzleshb Text: @be_rock1 disgrace Username: be_rock1 Text: @ricktoledo1 yikes 😑 </t>
  </si>
  <si>
    <t>Username: deborahjayne_ Caption: I'm crying right now 😂😂😂
#fuckhislife #dancingonice</t>
  </si>
  <si>
    <t xml:space="preserve">Username: holliedollie789_ Text: What an amazing way to celebrate Christmas </t>
  </si>
  <si>
    <t>Username: bklynzboy Caption: #Repost @__.ev.__  Really?!?! Almost shot himself just to get likes.
#fuckhislife #stupidfuck</t>
  </si>
  <si>
    <t xml:space="preserve">Username: iesha324 Text: @sweetdollarz 😂😂😂😂 Username: wicked_wayz_ Text: @camerondyer99 Username: _bosswagg_ Text: Cuh bust 💀💀😭😭 Username: _bosswagg_ Text: @didley_dogg 😭😭😭😭💀💀💀💀💀 </t>
  </si>
  <si>
    <t>Username: __.ev.__ Caption: Really?!?! Almost shot himself just to get likes.
#fuckhislife #stupidfuck</t>
  </si>
  <si>
    <t xml:space="preserve">Username: bklynzboy Text: LMFAOOOO </t>
  </si>
  <si>
    <t>Username: fightkobyfight Caption: (If he pissez u off throw him in da water naked n hope 4 da worst ) My dick tinglez jus lookin at dis haha #skinnydip #badtiming #shark #biteyourdickoff #ohshit #fuckhislife #manhoodtaken #haha #good #karma #badluck  #suckstobehim #cringe #painful #jokesoftheday #humoroftheday #comedyoftheday #funnypictures #funnypost #funnyshit #sicksenceofhumor #twistedsenseofhumor #like4like #followwithcaution #comment4comment #shoutout4shoutout  #instalike #instafollow #instacomment #instashoutout ratha him den me haha</t>
  </si>
  <si>
    <t xml:space="preserve">Username: seeuu__mama Text: @kmm747 Username: no_socks Text: @nicorivera93 </t>
  </si>
  <si>
    <t>Username: fightkobyfight Caption: I hope it happens 2 u n I hope it kills #alwaysthoughtpplwerejoking #whentheysaid #theycaughtthere #dickinthezipper #untiltoday #ugh #fml #oww #ithurtslikehell #bloodshed #ouch #painfulexperience #like4like #tagsforlikes #followwithcaution #comment4comment #instalike #instafollow #instacomment #instacomedy #funnyshit #jokesoftheday #comedy #humor #funnyuntilithappenstome #dickpain #owmydick #justmyluck #fuckhislife #lowblow</t>
  </si>
  <si>
    <t>Username: stephen_c.ramirez Caption: Hahaha this is a good one! Best barber meme yet! 💯💯👌😂😂😂 #funnybarber #fuckhislife #never #wouldntbecaughtdead #wierdo</t>
  </si>
  <si>
    <t xml:space="preserve">Username: queenjacquii Text: This is the next look ima give you..... #ComingSoonToAheadNearYOU hahaha </t>
  </si>
  <si>
    <t xml:space="preserve">Username: hotgirlboy1 Caption: 
#fuckinass
#fucking
#fuckingbeasting
#fuckingdead
#fuckingfantastisk
#fuckingfinally
#fuckinsong
#FuckIt
#fuckitho
#fuckitway
#fuckkillergam
#fuckLife
#fuckmyjob
#fuckoff
#fuckouttahere
#fuckpockets
#fuckpsy
#fuckrunning
#fucks
#fuckshoveling
#fucksleep
#fuckthefashio
#fuckthelaw
#fuckthelightni
#fuckthemoney
#fucktherules
</t>
  </si>
  <si>
    <t>Username: robot_cosmonaut Caption: See that marshmallow fluff by the way... It's like the ever magical insides of a tunnock's tea cake mixed with a fucking strawberry dream. #fuckingbeasting #wherehaveyoubeenallmylife #pancakes #saturdaymornings #darjeelinglimitedsoundtrack</t>
  </si>
  <si>
    <t xml:space="preserve">Username: robot_cosmonaut Text: @pinkbananafeet another high up breakfast! 💘 Username: pinkbananafeet Text: I have so many questions about this! What's with the teabag glass? I wanna have a high up breakfast! I am also totally getting back into the Darjeeling soundtrack RIGHT NOW! Ah miss yooooooo!! </t>
  </si>
  <si>
    <t>Username: thickemx Caption: Wtf Johnny!? U play too much! Cum in my mouth already 🍆💦💦👀👍🏽😂😘😘 #Thickbae #thick #thickerthanasnicker #thickfit #thickbootay #thickythugger #thickums #bitchesbelike #hoesbelike #chicksbelike #thotsbelike #ctfu #gtfo #idgaf #dead #lmao #funnymemes #toofunny #picoftheday #nochill #nochillbutton #hilarious #laugh #fuckingdead #fuckingbeasting #netflixandchill #allday #papichuloThicky</t>
  </si>
  <si>
    <t xml:space="preserve">Username: thickemx Text: Lmao 😂😂💀✌🏽 @lolo_483 Username: daviddragoon Text: @muscle_up_bowen @a_will10 @sleepyeyedninja @keiganp1 @jordan_beast24 I'm so sorry. Username: psobal Text: Lmao 😭😭😭😭😭 y'all too much Username: thickemx Text: Lmfao 😂😂😂😂💀 @psobal </t>
  </si>
  <si>
    <t>Username: thickemx Caption: And Happy Thanksgiving ✌🏼️😘 I don't like saying Thanksgiving cuz in reality it's a fucked up day, and anyways Uhmmm enjoy ✌🏼️
#thickbae #foodorgasm #protein #fuckday #fucked #fuckingbeasting #fuckingdead #fuckingfantastic #fuckit #fuckittho #fucktherules #fuckyeahh #fuckyes #ty #johnny #johnnymotherfuckingrocks #johnnyfly #jonnysins #sarcasm #humor #toosoon</t>
  </si>
  <si>
    <t>Username: thickemx Caption: It's all good fam, The Boss gots this 😉😂
#ghettomeme #ayylmao #bruhh #dying #funnyaf #thuglife #dead #bitchwhat #hoodcomedy #funnyashell #pettyaf #hoodshit #weatwar #kobe #kanye #breezy #game #kendrick #gains #beastmode #gym #squad #fuckingbeasting #johnnymotherfuckingrocks #happywords</t>
  </si>
  <si>
    <t>Username: thickemx Caption: She asked me If I do this everyday I said often 💀 
#niggasbelike #fuckboysbelike #sidesbelike #babydaddysbelike #perfect #delicious #pbjsandwich #lmaoo #lmfao #trueshit #tbh #fuckingbeasting #charliesheen #wining #petty #pettyaf #wreckless #no #blessings #gym #fleek</t>
  </si>
  <si>
    <t xml:space="preserve">Username: __pettyhardaway__ Text: 💯💯💯💯💯💯💯💯 Username: thickemx Text: 😎✌🏼 @__pettyhardaway__ </t>
  </si>
  <si>
    <t>Username: thickemx Caption: Hi boo! 😍😁😁 ( @323johnnyrocks ) 
#fuckenrocks #beautyandessex #losangeles #niggasbelike #help #heresnothere #heresjohnny  #twd #hood #comedy #mamon #sofunny #hoepost #good #humor #tuesday #taco #fuckday #fuckingbeasting #lmao #deadaf #fuckittho #curry #mvp #westcoast</t>
  </si>
  <si>
    <t xml:space="preserve">Username: _kris_me Text: @ashleytallon @hayy_buns </t>
  </si>
  <si>
    <t>Username: thickemx Caption: 😍😍😘😘👀💦👅
#selfie #fuckday #loveyoujohnny 
#fuckingbeasting #fuckit #fuckittho #fuckthelaw #fuckyeah #fuckthis #fuckwhodontbelieveinus #sextalk #sexybeast #summerfuckoff #follow #f4f #likes4likes #20likes #instahub #instadaily #dontbedirtyminded #GN</t>
  </si>
  <si>
    <t xml:space="preserve">Username: sport00000 Text: Diossssssssssss. Always Chinning My Boy!!! Looking Fly... Username: sport00000 Text: @323johnnyrocks </t>
  </si>
  <si>
    <t>Username: marce11o92 Caption: #swoldier  #inflexwetrust#workout#shoulders#delts#arms#biceps#triceps#workhard#muscle#gainzzz#fitness #lifestyle#neverquit#dedication#motivation #fuckingbeasting#inspiration#gymlife #instafuck#instaslut#dripping#tits#vainz</t>
  </si>
  <si>
    <t xml:space="preserve">Username: marce11o92 Text: Thank you! :) @steph_ology &amp; @mua4life Username: soern_sta21 Text: 🐔🐔🐝🐝 Username: _carlos.mendoza Text: 👌 Username: xx_045 Text: Hübscher ☝🏽️ </t>
  </si>
  <si>
    <t>Username: thickemx Caption: 😩😩😘😘👀👅💦
#selfie #tbt #fuckday #loveujohnny #fuckingbeasting #fuckit #fuckittho #fuckthelaw #fuckyeah #fuckthis #fuckwhodontbelieveinus #sextalk 
#sexybeast #winterfuckoff #follow #f4f #likes4likes #20likes #instahub 
#instadaily #dontbedirtyminded #GN</t>
  </si>
  <si>
    <t xml:space="preserve">Username: dejaa.asf Text: rate bmfss🙌💦💞😍💕 Username: dejaa.asf Text: return Username: baby.pikachu Text: Tbhhh- had to find a pic of u😂 but u seem chill rate- 8 Username: thickemx Text: @maryespinal1 😂😜 Thanks lil mama for showing luv. 😍😘 </t>
  </si>
  <si>
    <t>Username: abbie_mccormick Caption: My new bitch! #fordfocusST #fuckingbeasting #tidy #beast #orange #car</t>
  </si>
  <si>
    <t xml:space="preserve">Username: pruthvi_rana21 Text: SHIT...hottest girl on KIK --&gt;&gt; mattie512 </t>
  </si>
  <si>
    <t>Username: reptar_86 Caption: 6 45 and the sun is still up! And i get off at 8 30 #fuckingbeasting and im all done😎 #boss #unleashthebeast #vvg  #onpoint #teambeast #chente #paisa  #work #grind #ctd #wantitasbadasiwanttobreath</t>
  </si>
  <si>
    <t>Username: rhiannonnnoel Caption: 🙄😂😂😂😂👊💁🏻 #fuckingdead</t>
  </si>
  <si>
    <t xml:space="preserve">Username: 8.mp.8 Text: 🙌🏼😂 Username: diverseheritage Text: @rhiannonnnoel youuuuu funnnnyyyyy thoughhhhh 😮😒 </t>
  </si>
  <si>
    <t>Username: kammc_ Caption: 😂😂😂😂😁😁😜😜😇😎#happysunday #instagramdiditagain #fuckingdead #somethingscantbeundone #orunsaid #lmfao #allabouttheass</t>
  </si>
  <si>
    <t>Username: izwantosatang90 Caption: Patriot moral premature #deadsquad #indiclothing #fuckingdead</t>
  </si>
  <si>
    <t>Username: naemosfit Caption: Not even a filter will save this post workout selfie 😝 #fuckingdead #running #sweat #fernwoodfitness #fernwood12wc #sundaysesh #fitnessjourney #runlikeitsfun #motivated #selfie</t>
  </si>
  <si>
    <t xml:space="preserve">Username: curvycass_vsg_journey Text: Yep feel your pain! </t>
  </si>
  <si>
    <t>Username: kammc_ Caption: Instagram got me cracking up over here..the shit people come up with #fuckingdead #toofunny #leaveyouhanging</t>
  </si>
  <si>
    <t>Username: akholghyeighty8 Caption: I can't be the only one to eat breakfast in my chonies right ?? 😝😝 And no, I don't eat in the bathroom, that's just where I take my selfies 🙄🙄</t>
  </si>
  <si>
    <t xml:space="preserve">Username: drewdeleos Text: Hahaha!!!! Username: akholghyeighty8 Text: @drewdeleos shhhhh don't talk 🙊 Username: drewdeleos Text: 🤐 i love it when u take control Username: akholghyeighty8 Text: @drewdeleos #fuckingdead 😂😂😂😂 </t>
  </si>
  <si>
    <t>Username: freetobeme0000 Caption: #FuckingDead 😂😂😂😂😂😂😂😂 #ThePeeWorthIt #FellOffMyChair #HelpMe 😂😂😂😂</t>
  </si>
  <si>
    <t xml:space="preserve">Username: charmed36 Text: I reposted this, but apparently it was wrong so I had to delete #thatsucks Username: freetobeme0000 Text: @charmed36 wrong??? Username: ________raymond Text: Lol @____chey  HAHAHAHAHAHAHA jk Username: ____chey Text: @________raymond @________raymond </t>
  </si>
  <si>
    <t>Username: ms.chievious Caption: Fucking. Dead. #repost @kushandkissesx #yas #this #aussiestoners #vb #victoriabitter #dead #fuckingdead #kidsbelike #stoner #green #dope #dopest #kush #dank #weed #weedmeme #weedstagram #highlife #highaf #whodoesthis #fuckery #funnyaf #funnyshit #harry #bahaha #giggles #lovethis #losingmyshit 😁😂✌️😂😂😂</t>
  </si>
  <si>
    <t xml:space="preserve">Username: kateheatherb Text: 😂😂😂😂😂😂😂😂 Username: highgamer420 Text: That would be so funny if your child brought that home 😂😂👊 Username: amzzybee Text: 😂😂😂😂😂😂😂😂😂😂😂😂 </t>
  </si>
  <si>
    <t>Username: itscrystalloves Caption: Lmfaooo #Agreed 💯👏🏾😂😂 #FuckingDEAD 😂😆</t>
  </si>
  <si>
    <t xml:space="preserve">Username: meetbrich Text: 😂😂😂👍 Username: thats.nacho.cheese Text: 😂😂😂😂 Username: djmichael_timex Text: 😂😂 Username: zar_the_star_ Text: I can't help it </t>
  </si>
  <si>
    <t>Username: gnatseyeview Caption: I am dying. We've been laughing at face swap for like 5 hours. 😂😂😂😂 #snapchat #faceswap #imcrying #fuckingdead #sogood</t>
  </si>
  <si>
    <t>Username: gnatseyeview Caption: Ok seriously. 😂😂😂😂😂😂 #snapchat #faceswap #imcrying #fuckingdead</t>
  </si>
  <si>
    <t>Username: gnatseyeview Caption: Fuck. The faceswap filter kills me. 😂😂😂 #snapchat #faceswap #imcrying #fuckingdead</t>
  </si>
  <si>
    <t>Username: gnatseyeview Caption: Oh my gawddddd 😂😂😂😂😂 #snapchat #faceswap #imcrying #fuckingdead</t>
  </si>
  <si>
    <t>Username: depression_is_back Caption: #tired #imnotokay #depression #anxiety #anorexia #deadinside #fuckingdead #imdone #goodbye</t>
  </si>
  <si>
    <t xml:space="preserve">Username: paula_orca Text: @jannik__schmidt so fühle ich mich 😞 </t>
  </si>
  <si>
    <t>Username: loanphrodite Caption: #shhhhjustletithappen #showmethepassion
Baby.....stop playing! 😂😂😂😂😂😂😂</t>
  </si>
  <si>
    <t xml:space="preserve">Username: nikkichinners Text: You may call me Yes Mistress!! 😂 Username: loanphrodite Text: And say thank you! Lmao!!!! Getting really tired of all this "how'd you get in here" shit. 😂😂😂😂 @nikkichinners Username: nikkichinners Text: Yes!! Manners!! Show me some respect and stop asking stupid questions!! 😂😂 or else you get a gag to go with the ropes!! Username: loanphrodite Text: LMFAOOOOOOOOOOOOOOO #fuckingdead  @nikkichinners </t>
  </si>
  <si>
    <t>Username: dannyhurford Caption: It's not far but it's all I could manage. I would love to get back to my fitness level before I flew out to America. Who fancies a half marathon or some ninja warrior shit? 😏 #motivation #running #fuckingdead</t>
  </si>
  <si>
    <t>Username: mister.emmett Caption: This is peak! 😂😂 #Custardguzzler #Ambrosia #FuckingDead</t>
  </si>
  <si>
    <t>Username: joanna93ox Caption: Do you wanna be seen or not mate ? #fuckingdead #gwanHAZ</t>
  </si>
  <si>
    <t xml:space="preserve">Username: marktucka Text: 😂😂😂😩 </t>
  </si>
  <si>
    <t>Username: binkyblanco Caption: Fucking DEAD #fuckingdead #comedy #kyliejenner #kyliejennerlipkit #doodoobrown #lol</t>
  </si>
  <si>
    <t xml:space="preserve">Username: butchiiesanch Text: @suedub lol Username: emilios_cheerios Text: @shi.ranae  omg 😂😂 </t>
  </si>
  <si>
    <t>Username: mera.xxes Caption: I'm going to die of sleep deprivation and diabetes this week. It's what I like to call crunch time con diet. Can I push it past my record of 5 days?? Stay tuned 😂😱✌ #cosplaylife #fuckingdead #nosleep #onemoreweek #ECCC #crunchtime</t>
  </si>
  <si>
    <t>Username: regitzesevel Caption: *El Camino 2016*
At vandre i denne natur er alle udfordringerne værd!!
#fuckingfantastisk#spanien#pilgrimsrejse#naturoplevelse#pissehårdt#nofilter#buencamino</t>
  </si>
  <si>
    <t>Username: _linelykke_ Caption: Maler entre for 3. og forhåbentligt sidste gang😁 Til sidst skal trappen have en omgang🎨 Jeg skal dog lige finde på en taktisk plan først.. Vi skal jo stadig have adgang til 1. salen😏 Nogle der har en smart erfaring? Tænker at male hvert andet trin i hver omgang?! 🤔 
Og ved I hvad, når dette er færdigt mangler vi kun ét rum og diverse småting, så er vi FÆRDIGE med renovering!!! 🤗 #fuckingfantastisk #malerhjerne #linelykke_renovering #renovering #entre #bolig #boligindretning #homedecor #heminredning</t>
  </si>
  <si>
    <t xml:space="preserve">Username: rikkra Text: Åh 😉 Username: mettelindberg Text: Ha ha😊 Gad vide om der findes skridsikker maling🙈 Username: _linelykke_ Text: Det ville sørme være smart! @mettelindberg 😉 Username: mettelindberg Text: Har faktisk lige forhørt mig rundt omkring. Nogle putter ganske lidt sand i malingen for at gøre den skridsikker✌🏻️ </t>
  </si>
  <si>
    <t>Username: sabinatiuf Caption: #koncert #godsetkolding #patrickdorgan #fuckingfantastisk #heltblæst @patrick_dorgan</t>
  </si>
  <si>
    <t xml:space="preserve">Username: sabinatiuf Text: @godsetkolding </t>
  </si>
  <si>
    <t xml:space="preserve">Username: cthulle Caption: Idag kan jeg nu kalde mig sygplejerske  // Today I passed my bachelor-exame and now I have a bachelor degree in nursing. This means that I am finally a nurse ❤💉😍 #sygeplejerske #fantastisk #færdig #yesman #fuckingfantastisk #jatak #bachelorisygepleje #bachelor #bachelordegree #nurse #nursing #iamanurse #fantastic #awesome #yes #me #happy </t>
  </si>
  <si>
    <t xml:space="preserve">Username: peters_pointofview Text: Have a wonderful evening </t>
  </si>
  <si>
    <t>Username: elinbrunlof Caption: #lillaberlin #fuckingfantastisk</t>
  </si>
  <si>
    <t xml:space="preserve">Username: vildfilm Text: Visdom!! </t>
  </si>
  <si>
    <t>Username: filippajuhlarentoft Caption: Jeg går i mod min arbejdsplads med smil og varme, fra mine åbne arme, selvom jeg har tynde nylonstrømpebukser på. #fuckingfantastisk #beliggenheditop #strandvejsristeriet #megetpoetisk</t>
  </si>
  <si>
    <t xml:space="preserve">Username: lauritssonderris Text: ZINZYGT smukt foto ! Username: filippajuhlarentoft Text: YAS Username: prahlhals Text: 10/10 caption </t>
  </si>
  <si>
    <t>Username: isabellkesby Caption: Hun svigter bare aldrig #fuckingfantastisk 💘</t>
  </si>
  <si>
    <t xml:space="preserve">Username: cathrinebw Text: Always there for you my Girl ❤️❤️ </t>
  </si>
  <si>
    <t>Username: prutmaasen Caption: Det var simpelthen så fantastisk!! Jeg er mega hæs men glad i hele kroppen! Fed oplevelse! @lotterevsbech håber du blev glad for din gave 😚😚😚 #lukasgraham #lukasgrahamforum #fuckingfantastisk #unik</t>
  </si>
  <si>
    <t xml:space="preserve">Username: lotterevsbech Text: Meget glad❤️❤️❤️ </t>
  </si>
  <si>
    <t>Username: musicmatter Caption: ❤️#TMHunter #fuckingfantastisk</t>
  </si>
  <si>
    <t xml:space="preserve">Username: b_a_k_i_s Text: Great song and video! </t>
  </si>
  <si>
    <t>Username: rebeccasof Caption: #sunrise #australia #fuckingfantastisk</t>
  </si>
  <si>
    <t>Username: postenlive Caption: Denne smukke mand åbner koncertugen på Posten torsdag aften! :).. Support: TIGER #topgunn #tiger #mankanikkestolepåenpigemedenlillerøv #fuckingfantastisk #postenlive</t>
  </si>
  <si>
    <t xml:space="preserve">Username: postenlive Text: @karinan1 210 kr i forsalg Username: cb_nass Text: @madsemil_conrad er du klar? Username: trineb Text: Uh @juliehlarsen Username: juliehlarsen Text: Seriøst @trineb 😍 </t>
  </si>
  <si>
    <t>Username: miss_hojbjerg Caption: Skøøøn start på dagen 😎 dejligt vejr &amp; det er fredag, så blir' det ik' meget bedre 😍👌🏼 #bulldog #charlie #solskin #lækker #gåtur #fuckingfantastisk #humør 😄</t>
  </si>
  <si>
    <t>Username: idamariebrandt Caption: 4 helt fantastiske fyre, som var helt utrolige igår❤️❤️😍😍😱😱det var så fucking fedt @rikke2901 ❤️❤️❤️😍😍😍😍I er fantastiske❤️❤️❤️😍😍😍 @christophermusiccom @topgunndk @kesinb @kygomusic #fuckingfantastisk #voice15 #Kesi #Topgunn #Kygo #Christopher</t>
  </si>
  <si>
    <t xml:space="preserve">Username: frederikke_2901 Text: De var så mega gode❤️❤️😱😱 det var virkelig fantastisk at se dem😍😍❤️❤️😱😱 Username: idamariebrandt Text: Ja de var❤️❤️❤️😍😍😍fucking fantastisk❤️❤️❤️😍😍😍 Username: zillamatic Text: 💎 Username: idamariebrandt Text: Yes, they are like diamonds!!!!💎💎💎💎 Shining, beautiful and just perfect💎❤️😍 @kesinb 💎❤️😍💎 @topgunndk 💎❤️😍💎 @kygomusic 💎❤️😍💎 @christophermusiccom 💎❤️😍💎 </t>
  </si>
  <si>
    <t>Username: frederikkedegner Caption: Man kan jo desværre ikke altid være lige heldig, og i mit tilfælde ALDRIG.... Min nye bedste ven Hr. Pisseirriterendelorteskinne, som kommer til at være pænt plantet på mit ben, det næste stykke tid... 🚑🏥💊 #fuckingfantastisk #supermålmand #lovligtfraværerdetbedstefravær</t>
  </si>
  <si>
    <t>Username: gambini_aunaturel Caption: Plant porn 🙌🏼 #minhave #minmad #høst #sæson #hjemmelavet #selvdyrket #greenliving #drivhus #køkkenhave #fuckingfantastisk #tomat #bønne #agurk #halleluja 🌱🍑</t>
  </si>
  <si>
    <t xml:space="preserve">Username: emsarosenberg Text: Ser lækkert ud, stort arbejde 👍😀 Du siger til hvis du skal prøve at lave tomatmarmelade - det er bare læks og så er opskriften jeg har total royal 👸😃 Username: gambini_aunaturel Text: Øj @emsarosenberg det lyder ret vildt!! Det er jeg nød til at prøve 😃 </t>
  </si>
  <si>
    <t>Username: joakimbugge Caption: A:O:C - de fortjener virkelig deres to stjerner! #FuckingFantastisk #Gourmet #Michelin #AOC #Copenhagen #Gastromania #Nordic #French</t>
  </si>
  <si>
    <t xml:space="preserve">Username: minifyn Text: @restaurant_aoc 😜 </t>
  </si>
  <si>
    <t>Username: madsfuglsang Caption: Jytte Abildstrøm aka. Flyvende farmor kom forbi som hemmelig gæst til vores rustur i dag! Hun var helt formidabel og fortalte om at være barn, musik og fremfor alt kærlighed! #fuckingfantastisk#hardetaltforgodt#øl#kons#smøger</t>
  </si>
  <si>
    <t xml:space="preserve">Username: ansohoi Text: Jaaaaaaa JYTTE!!!!! Hav det mega fedt i rusugen Madsi! </t>
  </si>
  <si>
    <t>Username: or153o Caption: Streaming! Come say hi! Link in my bio.
#darksouls #fuckingfinally #difficulty</t>
  </si>
  <si>
    <t xml:space="preserve">Username: robalzjr Text: No one likes you lol </t>
  </si>
  <si>
    <t>Username: kristinagriffbell Caption: It's that time of the year #sun #spring #fuckingfinally #summer #ink</t>
  </si>
  <si>
    <t xml:space="preserve">Username: dangerrosen Text: ☀️😍 </t>
  </si>
  <si>
    <t>Username: milena.kae Caption: Ooh it must be Spring! 🌸🍒#fuckingfinally</t>
  </si>
  <si>
    <t>Username: milu_lilu Caption: #bitanmomenat #breakthrough #love #besties #inneedofjesus #fuckingfinally #znalasam</t>
  </si>
  <si>
    <t>Username: theemilychild Caption: So much hype though! SEASON 6 MOTHERFUCKERS! It's SOOOOON! #got #gameofthrones #season6 #fuckingfinally</t>
  </si>
  <si>
    <t>Username: alithebeatmaker Caption: Finally you son of bitch #fuckingfinally #fucktidal</t>
  </si>
  <si>
    <t>Username: swampasss Caption: #FuckingFinally</t>
  </si>
  <si>
    <t xml:space="preserve">Username: pan_bowl_end Text: #Inevitable Username: gretbregory Text: Bout damn time </t>
  </si>
  <si>
    <t>Username: rourboat1218 Caption: Confidence is 10% hard work and 90% delusion. - Tina Fey. #10lbsgone #fuckingfinally #paleoeating #myclothesfitagain #icheatedcuzihadthefluyesterday #loveyourself #allicanthinkaboutispizza #fmsphotoaday #lookingdown #whole30</t>
  </si>
  <si>
    <t xml:space="preserve">Username: jimoly65 Text: I like the pizza tag </t>
  </si>
  <si>
    <t>Username: chayaleax Caption: Finally lobbed me scraggy rats tails off #selfie #haircut #fuckingfinally</t>
  </si>
  <si>
    <t>Username: genevadigital Caption: Sundowners #sunshine #fuckingfinally</t>
  </si>
  <si>
    <t>Username: trigger_hippie_ Caption: Hey Keen. #empire #cookielyon #rolemodel #longwait #besttvseriesever #fuckingfinally</t>
  </si>
  <si>
    <t>Username: paulbrwn Caption: Repost from @alkebulanite.king using @RepostRegramApp - Washington D.C. — As his second presidential term comes to an end, Barack #Obama, an admitted pot smoker, finally came to terms with the fact that locking people in a cage for possessing a plant that makes them happy is #criminal. On Friday morning, the President issued #ExecutiveOrder 21302, effectively pardoning all non-violent drug offenders and ordering their release.
Also contained within the text of EO 21302 is an addendum which removes cannabis from the Food and Drug Administration’s scheduling protocol under the Controlled Substance Act. Instead of simply bumping #cannabis up to a level 4 or 5 classification, the executive order removed it entirely.
In a press conference Friday morning, Obama apologized for not acting sooner, but noted that his hands were tied because much of the government exists solely to enforce the #war on drugs. “We understand that this move will undoubtedly eliminate thousands of #government jobs who rely on the war on #marijuana,” Obama said. “However, we cannot continue locking people up for possessing it.” Obama went on to note that in spite of marijuana prohibition, a cache of studies exists which show the incredible #healing power of #cannabis. 🐑😂⬇CONTINUED⬇
Does he really have to go??😢😢 #Fuckingfinally #idontevensmoke #nowallthoseblackmencancomehome</t>
  </si>
  <si>
    <t xml:space="preserve">Username: me_she_her_ren Text: History making indeed </t>
  </si>
  <si>
    <t>Username: nohaynaparati Caption: #TGIF #fuckingfinally #hungry #hangry</t>
  </si>
  <si>
    <t>Username: jnp_xo Caption: Birthday selfie you fools 😉 #twentyone #Fuckingfinally</t>
  </si>
  <si>
    <t xml:space="preserve">Username: jumbojimbo619 Text: Wow you're barely 21? Happy b day! 🍾🍾 Username: michealsandavol Text: My god you are gorgous, happy birthday </t>
  </si>
  <si>
    <t>Username: thewhackparade Caption: YESYEYSYEYSYEESS OMG FINALLY I HAVE BEEN WAITING FOR FUCKING EVER DVAJSIWQLMENE #brandonrogers #adayinthepark #fuckingfinally #notbandrelated</t>
  </si>
  <si>
    <t>Username: voodoochile90 Caption: Who's seeing #gnr in Chicago on July 1st! ✋🏾#fuckingfinally ❗️❗️❗️</t>
  </si>
  <si>
    <t>Username: psychotic.break Caption: #halfmoonrun #metropolis #fuckingfinally they tickle my fancy to the max</t>
  </si>
  <si>
    <t>Username: meyowz Caption: After two and a half weeks I finally finished it!!! @ghoultears @adri_rambo @dizzy_dezzz #fuckingfinally #batman #ididit #puzzle #itwasimpossible #proud</t>
  </si>
  <si>
    <t xml:space="preserve">Username: meyowz Text: I honestly didnt touch it for a week, I just went ham @adri_rambo 👅 Username: adri_rambo Text: Haha well I just wish I were there to see it in person! Username: meyowz Text: Whenever you want to come chill again, just let me know we'll figure something out :) @adri_rambo Username: ghoultears Text: Knew youd do it 💘 </t>
  </si>
  <si>
    <t>Username: pohkapakalolo Caption: See you soon babygirl 😉 #ineeditlower #fuckingfinally #sooexcited</t>
  </si>
  <si>
    <t xml:space="preserve">Username: cbsuero Text: tintttttt </t>
  </si>
  <si>
    <t>Username: clara_cnst99 Caption: I'm afraid with what's waiting in the brushes for us #everyday #iworryallday #fuckinsong #inmyhead #omg #toomuchtime #roadtrip #12hr #Istres #😂</t>
  </si>
  <si>
    <t>Username: garretss Caption: Everyday I spend my time
drinking wine
Feeling fine
Waiting here to find the sign
#Asaprocky #everyday #fuckinsong 💯💯</t>
  </si>
  <si>
    <t>Username: adrimoranaselva Caption: Mick Jagger sing the blues in my house. Gimme Shelter. 
#mickjagger #singtheblues #gimmeshelter #fuckinsong #vibe #positive</t>
  </si>
  <si>
    <t>Username: dj_fr3akyz Caption: THANKS GUYS !!! 🎉🎉🎉 #190 #watch#youtube#best #fuckinsong #electrohouse #remake #edit #crazy</t>
  </si>
  <si>
    <t>Username: dj_fr3akyz Caption: FUCKIN PARTY ! 🎉🎉🎉#justcrazy #newyear#djfr3akyz #electrohouse#fuckinsong #fuckincrazy #dubstep #hardcore#thanksbro</t>
  </si>
  <si>
    <t>Username: kornoise Caption: #KoRn #fuckinsong</t>
  </si>
  <si>
    <t>Username: dj_fr3akyz Caption: New video!
Now available on YouTube!
--&gt; https://www.youtube.com/watch?v=4VwlzkuDxH4&amp;feature=youtu.be
#newremix #djfr3akyz #electrohousemusic #imonfire #doyoulikeit #subscribe #like4follow #fuckinsong #fuckincrazy #thanks</t>
  </si>
  <si>
    <t>Username: dj_fr3akyz Caption: I remixes of the virtual dj beatgrid : Vicetone - I'm on fire (Bowden Remix) #electrohousemusic #fuckincrazy #yeah #doyoulikeit #fuckinsong #newremix #dj  #electrohouse #vicetone #djfr3akyz</t>
  </si>
  <si>
    <t>Username: boyandgirls52 Caption: #fuckingfinally
#fuckinsong
#FuckIt
#fuckitho
#fuckitway
#fuckkillergames
#fuckLife
#fuckmyjob
#fuckoff
#fuckouttahere
#fuckpockets
#fuckpsy
#fuckrunning
#fucks
#fuckshoveling
#fucksleep
#fuckthefashion
#fuckthelaw</t>
  </si>
  <si>
    <t xml:space="preserve">Username: sexiateslikizlar Text: Memelerini yerim dm at </t>
  </si>
  <si>
    <t>Username: jayesh.pimple Caption: Selfie With My Fans 😎😍 #nicky #romero #nickyromero #nickyromeromask #mask #edm #nickyromeroconcert #toulouse #fuckinsong #fun #masti #songs #love #iphoneselfie #blurryface #insta #instagram #instaedm #instalove #instalike #instafollow #likeforlike #follow4follow #tagsforlikes #</t>
  </si>
  <si>
    <t xml:space="preserve">Username: chweet_lovebite Text: Great going dea Username: jayesh.pimple Text: Tysm 😍😘 @chweet_lovebite </t>
  </si>
  <si>
    <t>Username: luccyrillo Caption: #rockinrio2015 #rockinrio30anos #slipknot #riodejaneiro #fuckinsong #coreytaylor #brazil #brothers #sextanorio #slipknotbrazil #</t>
  </si>
  <si>
    <t>Username: luccyrillo Caption: #doritosrockinrio #doritosrockinrio2015 #rockinrio #rockinriobrazil #rockinrio30anos #brother #historiapracontar #slipknot #fuckinsong  #rockstar #showdedoritos</t>
  </si>
  <si>
    <t>Username: sofiabbonomo Caption: PIDO PERDÓN 🙏🏼
#holyshit #thatsong #fuckinsong #getoutofmymind #pls</t>
  </si>
  <si>
    <t>Username: iam.missi Caption: EN SMOMENT #ChampsElysses #Paris #Twerk #Ass #Ass #Ass #BarockParis #NightClubParis #RapUs #FuckinSong</t>
  </si>
  <si>
    <t>Username: monkeyowadup Caption: Lil'cat represent😼
Dogandcat#polakandbisk#fuitedumignon#lilwayne#fuckinsong</t>
  </si>
  <si>
    <t>Username: nico_inked_france Caption: Good night 🎶😴🎶 #pantera #philanselmo #blacksabbath #cover #rock #metal #fuckinsong #fuckinband #bestbandever #paris</t>
  </si>
  <si>
    <t xml:space="preserve">Username: alix.sacramento Text: 😍 </t>
  </si>
  <si>
    <t>Username: prabang_inc Caption: Not sure to use this sentence one day... And now I have this fuckin song in my head ! #duolingo #iamabanana #learningdutch #fuckinsong #dutch</t>
  </si>
  <si>
    <t xml:space="preserve">Username: vanishvanoush Text: 😍😍😍 </t>
  </si>
  <si>
    <t>Username: lianas98 Caption: That heart is so cold ,all over my arm.I don't wanna know that babe ❌ 💎 #np #EdSheeran #dont #fallinlove #fuckinsong #loveit</t>
  </si>
  <si>
    <t xml:space="preserve">Username: dreamer_cb Text: А Я ЗНАЮ, ЧТО ЗА ЧЕРНОЙ ПОЛОСКОЙ Username: lianas98 Text: @dreamer_cb ахаах ну тк 👽 Username: dreamer_cb Text: Don't fuck with my love(c) Username: lianas98 Text: @dreamer_cb ала ла ла ла 😂 </t>
  </si>
  <si>
    <t>Username: hott.blooded Caption: But tell me u love me, come back and haunt me, oh and I'll rush to the start...🎶😔
#sadmode #spotify #playlist #coldplay #music #datlyrics #fuckinsong #putabida #coldnight #fuckintired</t>
  </si>
  <si>
    <t xml:space="preserve">Username: maitevaleria Text: Para que tan corta venas? 😭 @frustrated.groupie Username: hott.blooded Text: La bida amiga, la bida... Jajsj :c @maitevaleria Username: maitevaleria Text: Nobody said it was easy @frustrated.groupie Username: hott.blooded Text: No one ever said it will be this hard...@maitevaleria </t>
  </si>
  <si>
    <t>Username: wetneckwelderlero Caption: Good to know some homies rollin round with what i left behind👌 #tbt to #lonestardiesels and all that fuckery and stupidity that i outgrew 😂 @clay_95_ gracias for the reminder man. Bout had a tear comin out... #notreallyitwasjustsocialmediabs#stilleftmymarkthocauseidontwannabealameassniggas#whenarealpagewastheshit#tomanypagestheybethinkntheyoriginal#instalegenddiesoffbutidgaf#dontregretitatall#allispentwas150bucksforstickers#doubledthatinnotime#23kandbadasstimekiller#fuckitho#illbebacksoon#aothesemofosknowistillownthename</t>
  </si>
  <si>
    <t xml:space="preserve">Username: wetneckwelderlero Text: @jamesmir_and_a @wyattearp18 @clay_95_ i still dont regret it worth shit Username: lone_star_diesels Text: Still reppin the LSD sticker to💪🏼 Username: wetneckwelderlero Text: @lone_star_diesels my nigga eric 😘 Username: white_lightning_6four Text: My sticker is still on there too 😂. </t>
  </si>
  <si>
    <t>Username: lawless_world Caption: #happystpaddysday #lushes #alkis #dontthreatenmewithagoodtime #iaintirish #fuckitho 🍻🍺 #lawlessworld</t>
  </si>
  <si>
    <t>Username: supersteveo718 Caption: Guess why the butter looks like this #brownietime #lifted #420 #toomanybuddpics #fuckitho</t>
  </si>
  <si>
    <t xml:space="preserve">Username: steffers_718 Text: I want! Username: supersteveo718 Text: Lol yummm @steffers_718 </t>
  </si>
  <si>
    <t>Username: wetneckwelderlero Caption: In hopes of replacing the ole Lincoln #idealarc250 with these hand me down millers we got a year ago. One of them decided to give us the finger and quit. Always been a fan of millers mutiprocess welders but the #dynasty300dx seem to give us a headache. Makes a strange noise like a buzz when you flip the switch on and it doesn't turn on. Could it be the machines seen its better days or something easily repairable? #millerwelds#couldnthandletheheat#donefriedouthisbitch#shedone#wedidntmaxitoutho#itsbeenwithinitslimits#fuckitho#oldredcambacktoreplacethisshit</t>
  </si>
  <si>
    <t>Username: courtb412 Caption: Andddddd this is why I can't lose weight... #fuckitho #cheftelly</t>
  </si>
  <si>
    <t xml:space="preserve">Username: cbenetti90210 Text: Looks amazing!!! @courtb412 Username: lvftwoo84 Text: That's some healthy grub girl! Yum! </t>
  </si>
  <si>
    <t>Username: wetneckwelderlero Caption: Shot few miles outside Sweetwater Tx earlier this fine mornin 👌 #powerpolesandbackroads#igtexas#instatexas#sweetwatertexas#lifethroughtheeyesofatexan#hashtagginlikethemhipstersdo#tfmayneiaintwhite#fuckitho#sexyasspicstho</t>
  </si>
  <si>
    <t>Username: wetneckwelderlero Caption: Which way? #sylvestertexas#texasfarmroads#texasphotography#instatexas#lifethroughtheeyesofatexan#instagramminlikethemhipstersdo#texasshit#smalltownshit#whereamitho#powerpolesandbackroads#texasbeauty#igtexas#damnactinlikeainstahipster#fuckitho#itainrallbigcitytalk#mindwonderin#letsgetlostinthiscobwebofstateroadsandsmalltowns</t>
  </si>
  <si>
    <t xml:space="preserve">Username: hairballl12v Text: Straight as the gays ain't </t>
  </si>
  <si>
    <t>Username: wetneckwelderlero Caption: Bead hand aint been strong lately so I'll share and oldie... Hot pass on some 6in sched 80 before being filled and capped out with lohy. Not the best but fuck i admit my mistakes. Sorry for the shitty quality sometimes my cameras got its days 😔 #5prootandhot#7018fillerandout#aintthebestbutitllhold#stillgottabeaweldersbitch#workinmywayupslowly#callmewhenyoucanrunthatshithomie#lincolnelectric#millerwelds#burninandearninslowly#texaswelder#wetneckwelderlero#needtogeybacktogrindin#beadhandweakasf#6010#7018#stickrod#stickliketig#notevenpipleinershit#fuckitho#startinshlowly</t>
  </si>
  <si>
    <t>Username: shanepep Caption: Big girl takin a nap #guute #rollover #fuckitho #di</t>
  </si>
  <si>
    <t xml:space="preserve">Username: charlie_creep Text: She'll be right 👌🏼 </t>
  </si>
  <si>
    <t>Username: simple__louie Caption: Graduation day RN now. Me n these dudes did shit that could have us gone but all here n still bettering ourselves , they can never take this away  #LaFamily #theydefinitelytowedmycaryesterday
#fuckitho</t>
  </si>
  <si>
    <t xml:space="preserve">Username: tycvsuvllife Text: Congrats playa hard work paid off blessings on ur achievement ! Username: simple__louie Text: @tycvsuvllife much love bro Username: pharaoh__23 Text: Congratulations bro Username: simple__louie Text: Appreciate the love @smoothblack23 </t>
  </si>
  <si>
    <t>Username: qwwergb Caption: #fuckoff #fuckitho #fuckpsy</t>
  </si>
  <si>
    <t>Username: bettereatthoseveggies2 Caption: #workflow #selfie #bathroompic #bathroomselfie #fuckitho #hannn #whatup</t>
  </si>
  <si>
    <t>Username: clulu___ Caption: Just because last night was so much fun👌🎉😁 @_wonderrlandx3 @gerlyn2508 Great Night with amazing people #familyfirst🙌👌🎉...Part 2 This Weekenddddddd A Bailar Tipicos Con Fefita😂🙌🎉🍹 #ibeturnupatalltimes #fuckitho #lifeitsshort #YOLOOOOO 🙌🙌 #gerlyn21stbirthdaycelebration🍹 #shesfinallyLEGAL😬</t>
  </si>
  <si>
    <t xml:space="preserve">Username: clulu___ Text: Lmfaoo i know my dominican spanishhh side came out @jenthewitch 😂😂 </t>
  </si>
  <si>
    <t>Username: bettereatthoseveggies2 Caption: When I flip my eyelids on you fuckers.
#fuckitho #foh #rns #creepy #indeed #yasss #rns</t>
  </si>
  <si>
    <t xml:space="preserve">Username: wettnwildzz Text: 😩 Username: bettereatthoseveggies2 Text: @wettnwildzz lol lady g good morning Username: he_only_matters_ Text: Fucking ugly as hell doing that 😒 </t>
  </si>
  <si>
    <t>Username: bettereatthoseveggies2 Caption: 😢😢😢🙌🙌😉🔥 #setitoffsoundtrack #missingyou #rip #zoning #beatsonblast #musiconblast #spotify #vamplife #vamping #floodingyourtimeline #sorry #fuckitho  #sip #gonebutneverforgotten</t>
  </si>
  <si>
    <t>Username: bettereatthoseveggies2 Caption: People don't like the truth!
#fuckitho #itsmypost #myfacebook #myinstagram #mysnapchat #idgaf #suckmyyellowcock #rns</t>
  </si>
  <si>
    <t xml:space="preserve">Username: numberoneprincess26 Text: bettereatthoseveggies2 #snoop comin 2#NYS#fair this year we ll c he always cancels when he s comin 2 #Syracuse "PrincessDee" </t>
  </si>
  <si>
    <t>Username: cir_roach Caption: #commence #WastedWednesdays #andAllIwantedWasMyBlanket 😩 #fuckitho #showmustgoon</t>
  </si>
  <si>
    <t>Username: louisegeorge_bodhibabes Caption: My #HayHouse book shelf is expanding. 🙏💗🌟 Thank you so much for the incredible new additions @hayhouseuk @psychologiesmagazine and the amazing goody bag from Ignite. I have a lot of readings to enjoy and will be blogging on some of these beauts soon. Some amazing books and authors in this line up... Go grab your copies. #books #selflove #radicalselflove #lightisthenewblack #HigherSelfie #spiritjunkie #raiseyourvibration #spirituality #selfhelp #selfdevelopment #mindset #mindfulness #meditation #dailylove #empoweryourself</t>
  </si>
  <si>
    <t xml:space="preserve">Username: oh_momoko Text: @louisegeorge_bodhibabes YAY! 😘😘😍😍🌟🌟 Username: catharinenoblephotography Text: Can't wait to read your blog posts on these! The only one I've read is Mastin Kipp which was amazing! xoxo Username: louisegeorge_bodhibabes Text: @catharinenoblephotography yes, great isn't it. I highly recommend #lightisthenewblack @rebeccathoughts #radicalselflove @galadarling all @gabbybernstein books #HigherSelfie @higherselfieco and #fuckitway to start - all really great and the others I know will be too, I'll let you know. Enjoy! 💗🌟🙏 Username: catharinenoblephotography Text: Thank you @louisegeorge_bodhibabes let my book haul commense 😊 xxx </t>
  </si>
  <si>
    <t>Username: ibizasuperfoods Caption: This works! #fuckitway #fuckittherapy 😜</t>
  </si>
  <si>
    <t xml:space="preserve">Username: thelastbitismine Text: @nenelatorre ahí tení Username: nenelatorre Text: @thelastbitismine jajajajajaj </t>
  </si>
  <si>
    <t>Username: shaunemather Caption: Lol so me! #fuckit #fuckitway #cba #newplease #goforit #whatconsequences? ✌🏼️</t>
  </si>
  <si>
    <t>Username: kerevizsevmem Caption: Hala birçok şeyi siktir edemediğimi belirtmek isterim. 
#davidhurn #johnparkin #fuckitway #servertanilli #uygarlıktarihi #nowreading #justfinished #books #bookstagram</t>
  </si>
  <si>
    <t>Username: richard_ravish_ii Caption: Soooo... i really need someone to make this trip to chicago with me for #lollapalooza like i totally will go by myself but itd ve so much more fun with ine if you beautiful people. Let me know!</t>
  </si>
  <si>
    <t xml:space="preserve">Username: krystahope Text: I am driving !! Username: richard_ravish_ii Text: Oh boy you're brave! @krystahope Username: krystahope Text: We're all going to have 4 hour driving shifts !! Lol Username: richard_ravish_ii Text: How many people are going with you? </t>
  </si>
  <si>
    <t>Username: htcacun Caption: Birazcikkk gec kalmış olsamda sonunda fırsat buldum:) bundan sonra bana iyi gelmeyen herşeye ve herkese s*ktir et :) #s*ktiret #kitap #aski  #johncparkin #book #read #fuckittherapy #fuckitway</t>
  </si>
  <si>
    <t xml:space="preserve">Username: turanmertt Text: tamam  haklısın herşeyi s*ktir ed bencede @htcacun Username: ozlemalak Text: Okumak lazım diyorsun :)) </t>
  </si>
  <si>
    <t>Username: bradfordfortuin Caption: Follow your bliss #inspiring #quote  #followYourBliss #beautiful #rebel #FuckitWay #bliss</t>
  </si>
  <si>
    <t>Username: kaptanmanevra Caption: Bugün böyle. #fuckitway #goodmorning #worktime</t>
  </si>
  <si>
    <t xml:space="preserve">Username: dublesitekgibi Text: Ne güzel kitap bu kitap. :p Username: kaptanmanevra Text: Kimden aldim acabaa :d </t>
  </si>
  <si>
    <t>Username: bohohabit Caption: #goodvibes #boho #bohemian #gypsysoul #mermaid #fuckitway #beyourself #empowering #livethelifeyoulove #loveyourself</t>
  </si>
  <si>
    <t>Username: zut07 Caption: #Squirt#squirttime#3bitch#adiosbitchachos#asfuck#bitch#bitchcanigetacosmo#BitchDontKillMyVibes#classybitch#dildo#DuckDynastyBitch#FuckIt#fuckitway#fuckkillergames#fuckyeah#helpabitchout#idontgiveafuck#instabitch#livingsexy#sexytimes#wefabulousbitch#winterfuckoff</t>
  </si>
  <si>
    <t xml:space="preserve">Username: rujakob Text: Haha @leon_beenz Username: tori_barclay Text: @shannon___xx @_morganthomson Username: gerards_boner Text: @minifrankiero Username: q___art Text: @i_love_nice_tits </t>
  </si>
  <si>
    <t>Username: anabovcon Caption: K**c gleda! _x000D_#fuckitway</t>
  </si>
  <si>
    <t>Username: josh_legos_16 Caption: #fuckitway</t>
  </si>
  <si>
    <t xml:space="preserve">Username: jg_gonzales24 Text: Haha wtf 😂 what news is that ? Username: josh_legos_16 Text: @jg_gonzales24 some news thing I found on youtube its called f*** it I quit. </t>
  </si>
  <si>
    <t>Username: sertacakgun Caption: Once upon a time on marble... #forest#jungle#please#wait#for#take#photo#fuckitway#wedding#liberty#statue</t>
  </si>
  <si>
    <t xml:space="preserve">Username: sertacakgun Text: Karı deme kibar ol biraz ne bilim ya :) @akgunegemen Username: akgunegemen Text: Karı işte. ne diyem mahmut mu diyem Username: sertacakgun Text: Olabilir :) @akgunegemen Username: ilkaytetik Text: Ooo kuzen </t>
  </si>
  <si>
    <t>Username: ediemaciejewska Caption: Tak. #fkit #filozofia #fuckitway #sensus #książka #rozwój #coaching #nail # małolaty #pazury</t>
  </si>
  <si>
    <t xml:space="preserve">Username: ruudex Text: :))) 💝 Username: ewelinachoroba Text: Ej szałowa! Username: dimpy1984 Text: WTF...hottest girl on KIK --&gt;&gt; casey506 </t>
  </si>
  <si>
    <t>Username: salihoglu_evrimdogus Caption: #siktiret#fuckitway#instacool#instagood#vsco#vscocam#vscoturkey#books#tobacco#antalya#travel#kitap#kitapklubu#siyahla_beyaz#gururlan_#instabjk #beşiktaş #besiktasjk #besiktaşk</t>
  </si>
  <si>
    <t xml:space="preserve">Username: milupatini Text: Beautiful pictures 🐾 Username: salihoglu_evrimdogus Text: Your photos r more beautiful @milupatini ;)) Username: milupatini Text: Oh thanks my pleasure dear @salihoglu_evrimdogus 🙏✨✨ </t>
  </si>
  <si>
    <t>Username: nefesalan_adam Caption: #keepcalm #sg #red #white #good #follow #followback #funny #fuckitway #keepcalmandfuckitway</t>
  </si>
  <si>
    <t xml:space="preserve">Username: ruchisworld Text: DAMN...hottest girl on KIK --&gt;&gt; frances925 Username: dimpy1984 Text: DAMN...hottest girl on KIK --&gt;&gt; jane723 </t>
  </si>
  <si>
    <t>Username: sencerennn Caption: Bugünün kitabı bu olmalı ! Öyle mutlu mesudum ki, sonunda alabildim :) #okumaaşkı #fuckitway #kitapkurdu #s.ktiret #instagood</t>
  </si>
  <si>
    <t xml:space="preserve">Username: ruchisworld Text: WTH...hottest girl on KIK --&gt;&gt; margaret629 Username: vikash00 Text: DAMN...hottest girl on KIK --&gt;&gt; flossie669 </t>
  </si>
  <si>
    <t>Username: btl046 Caption: #trueshit  #how #ifeel  #fuckitway #hatersgonna #hate</t>
  </si>
  <si>
    <t xml:space="preserve">Username: kayla_johnson35 Text: True </t>
  </si>
  <si>
    <t>Username: depressing.little.edits Caption: I just want someone who actually wants to talk to me and someone who actually cares about me. Sounds absolutely lovely. 
#depressed #depressing #depression #faultinourstars #natwolff #triggerwarning #suicidial #cut #stressed #imnumb #fucklife #stress #anxiety</t>
  </si>
  <si>
    <t>Username: _fxckdepression_ Caption: Sorry i havent been posting, ive been a little busy. Oh and btw i got a new watermark☺️ 
#depressed #haha #life #suicide #high #happy #depressedteen #teenwithdepression #anxiety #killmyself #bye #sad #fucklife #depressionsucks #fuckdepression #hatelife #endit #fml #fuckmylife #want2die #killmeplease #stress #worthless #goodbye #nothappy #fat #unwanted #zero #nolove #nobodylovesme</t>
  </si>
  <si>
    <t>Username: xo.tori.ox.http Caption: Why am I not good enough? Why can't I be pretty like every girl he wants? Why can't he want me as much as I want him? Why can't nobody love me? Why can't nobody hold me and tell me I'm beautiful? Why can't I have a boy who wants me and never let's me go? Why do I believe promises boys make? Why do I love them and think they love me back? Why do they always leave scars on me? Why do I hate myself for not being the girl he wants? Why can't somebody kiss me and mean it?  Why am I a ugly person inside and out? Why am I the girl that everybody leaves? Why do I trust him? Why do I want to hurt myself over a boy? Why do I cry so much over a boy who isn't worth my tears? Why can't I have a loyal relationship? Why does everybody put me down? Why do I fall for boys so easy? Why do I trust every word he says? Why do I go through every bad thing? Why can't my family be together? Why isn't nobody ever there for me? Why do I still love him????....because he was the love of my life and always will be..but one day I will wake up and LANE won't be the reason I smile anymore... He will think of my name and cry and I will think of his name and hurt a little... And say "him"? Oh he was just a mistake! Thanks for fucking my life up even more. Thanks for making me cry over you....thanks for making me trust you. Thanks for every thing.💔 I will heal soon....WAIT no I won't. It will be never😢 @lane_orchosky  #lovehurts#breakups#fucklife#nobody#heartbreaks</t>
  </si>
  <si>
    <t xml:space="preserve">Username: xo.tori.ox.http Text: @zachery0406 this is how I feel😔 nobody wants me </t>
  </si>
  <si>
    <t>Username: fuccin_all_bitchz Caption: #fucklife</t>
  </si>
  <si>
    <t>Username: f.orgotte.n Caption: Someone wanna talk? 
Tyler❅
#weak #worthless #ugly #useless #pain #pathetic #alone #anxiety #anorexia #sad #scars #suicide #selfharm #selfhate #depressed #depression #fat #fucklife #gone #hurts #lost #cuts #bipolar #bulimia #brokenboys #bullied #brokengirls</t>
  </si>
  <si>
    <t>Username: kostiix3 Caption: #rose #bored #sosad #badday  #drawing #myart #greyscale #polishgirl#fucklife</t>
  </si>
  <si>
    <t xml:space="preserve">Username: xsultan_97x Text: Czekam na mój projekt! 😂 Username: kangraewon Text: @kostiix3 i ja xD </t>
  </si>
  <si>
    <t>Username: stoned_from_reality_ Caption: Funny how no matter how hard you try to please people all they see is how shitty you are or tell you your worthless and a peice of shit . #bullies #sleepingwithsirens  #betteroffdead #lost #emo #deadtothesocialworld #goth #scene #trophyfathers #bringmethehorizon #fucklife #trybutfail</t>
  </si>
  <si>
    <t xml:space="preserve">Username: _.happy_again._ Text: You are not worthless. I might be but you ... definitely not Username: stoned_from_reality_ Text: Ur def not worthless @_.happy_again._ </t>
  </si>
  <si>
    <t>Username: justins_man_for_life Caption: I can't take this shit anymore I can't take getting treated like shit .
.
.
.
.
.
#fuckeverything  #fucklife #killme #razorblaydes #guntomyhead #wristbleeding #lifeaintshit #hatemyself #fuckfamily #idontgiveafuck #wannadie #canttakeitanymore #ptsd #depressed #ihateliferightnow #hangmyself #lifeaintshit #crying #stressed</t>
  </si>
  <si>
    <t>Username: kostiix3 Caption: #polishgirl #allblack #greyscale #badweather  #badday #fakesmile #work #hard #gym  #selfie #srelfie #selfieroom #sad #fucklife</t>
  </si>
  <si>
    <t xml:space="preserve">Username: aslohx Text: Dzięki wielkie i miłego dnia! 😄💓 Username: kostiix3 Text: Wzajemnie ♡ Username: masalska.karolina Text: @kostiix3 no no no ❤💗 Username: kostiix3 Text: @masalska.karolina  mrrr haha♥ </t>
  </si>
  <si>
    <t>Username: pain_is_game_ Caption: 😭😭
#depressed #Depression #heartbreak #insecure #aloneinthisworld #suicidal #needtoleave #cantbehere #runaway #fucklife #suicidemightbetheanswer #wannadie #dontwanttobehere #ana #mia #deb #hate #help #hurt #failure #cutting #death #deadinside</t>
  </si>
  <si>
    <t>Username: misz__viv Caption: 😂 @slim_rose_xx #itsavideo #oh #haha #teeth #white #fuckitmood #fucklife</t>
  </si>
  <si>
    <t>Username: mark_downes_ Caption: #imstillhere #weebuns #bpd #fucklife</t>
  </si>
  <si>
    <t>Username: xxhappyxxdepressedxx Caption: Not like anyone cares about my feelings. Hah. #suicidalthoughts #suicideistheanswer #fucklife #alone #scared #anxiety #bisexual #bipolar #eatingdisorder #fat #pain #hurt #feelingnumb #iwannadie #iwantittoend #killme #depression #suicidal #cutting #cutter #cuttingeveryday #scars #helpme #imfine</t>
  </si>
  <si>
    <t>Username: paraic_joyce Caption: Am I the only one that can't sleep?? 🙄🙄🙄🙄 #fucklc #fuckschooltomorrow #fucklife</t>
  </si>
  <si>
    <t xml:space="preserve">Username: heylilangel Text: @lullbit_ </t>
  </si>
  <si>
    <t>Username: parrishcleve Caption: #ilikebutterflies #youlikebutterflies #welikebutterflies #letscelebrate #keepgoingup #floatlikeabutterfly #atwork #almosttimetogohome #fuckmyjob #thisnationalgeographic #cpstyle #BFG #BlackFilmGang #goalsiswhatwereachfor</t>
  </si>
  <si>
    <t>Username: mentiras_felices Caption: Como cuando quieres hacer un mural de venado pero el venado no te sale Q_Q 
#instaconce #venadoalapiz #procesodemural #l4l #basadoentatuaje #irreal #hastasiempre #fuckmyjob</t>
  </si>
  <si>
    <t xml:space="preserve">Username: ryanbenji Text: L4l </t>
  </si>
  <si>
    <t>Username: rice_cakes1410 Caption: Đi
#free  #black  #wannabenormal  #saigonese  #funnysongs  #funnyshit  #fuckmyjob</t>
  </si>
  <si>
    <t xml:space="preserve">Username: truong.xuan.ha.thi Text: 💩 Username: rice_cakes1410 Text: @truong.xuan.ha.thi  kì quá nhaa -'"- </t>
  </si>
  <si>
    <t>Username: fuckmyjob_ Caption: It the motherfucking weekend. #Friday #northkorea #snowinapril #suh #suhdude #fmj #fuckmyjob</t>
  </si>
  <si>
    <t>Username: heyyaeva Caption: Friday night must be packed with happiness
#Italian #friend #fuckmyjob #ilovemylife</t>
  </si>
  <si>
    <t>Username: jnkkush47 Caption: 😂😂😂😂😂💯💯💯#videooftheday #fuckmyjob #stonernation #weedporn #weedstagram #weedstagram420 #stonernation #stonerlife #hugedabs #lapuente</t>
  </si>
  <si>
    <t>Username: jnkkush47 Caption: It's Friday 😬😬😬😎😎😎💯💯😗💨💨#weedstagram #weedstagram420 #weedporn #fuckgraveyard #fuckyeah #fuckmyjob #stonernation #friday #wework #picoftheday @nancycm76 @sweetnita19</t>
  </si>
  <si>
    <t>Username: dreamchasersforeverliving Caption: If this sounds like you then please get at me, My company specialises in Healthy Living. Wheather you work full time, part time or your unemployed just send me a message to find out more! I wanna help at least 10 people this month to reach their goals financially &amp; invest my time into them! #imheretohelp #recruiting #gymlife #healthy #workfromhome #whathaveyougottolose #dm #legit #stayathomedad #stayathomemom #ineedajob #unemployed #fuckmyjob #dreamchasers #foreverliving</t>
  </si>
  <si>
    <t>Username: wendyshmeow Caption: What can i say, time goes by too quickly 😆😅my boss is a manwhore, he'll hire your daughter then sleep with her 😆😂#fuckmyjob</t>
  </si>
  <si>
    <t xml:space="preserve">Username: wendyshmeow Text: Sonic😆 @cuensita Username: wendyshmeow Text: Its awful where are they hiring 😅 Username: _twophoneshawty Text: if I get hired can I bang his daughter ?  lolol Username: wendyshmeow Text: Lol you can try @_twophoneshawty 😆 </t>
  </si>
  <si>
    <t>Username: fuckmyjob_ Caption: @djgritz1 with the shade #clairedon #houseofcards #hoc #fmj #fuckmyjob</t>
  </si>
  <si>
    <t xml:space="preserve">Username: fuckmyjob_ Text: #robinwright @robinwright #jenny #runforestrun </t>
  </si>
  <si>
    <t>Username: screenshotsavage Caption: #fuckmyjob #haha #vacation #griswolds #jobless #keepdriving #dayoff</t>
  </si>
  <si>
    <t>Username: stonermason Caption: #fuckmyjob #marijuanamovement #eazeup #readytoleave</t>
  </si>
  <si>
    <t>Username: phacmarc Caption: Recording an amazing band then going straight to your real job is hard hitting, but a good day with @toymountains and now I have @mattatlonglast drum beats in my head #fuckmyjob #letmerecordeveryday #toymountainsbby</t>
  </si>
  <si>
    <t xml:space="preserve">Username: struggledude Text: I could go a coffee tho Username: mattatlonglast Text: Thanks so much for today man. Glad I could provide the steesh beats. Username: phacmarc Text: @struggledude I wouldn't blame you! I know struggle jr's been keeping you awake! @mattatlonglast it was my pleasure man and they're keeping me alive right now </t>
  </si>
  <si>
    <t>Username: nonsense__with__six__ Caption: #workbelike #fuckmyjob</t>
  </si>
  <si>
    <t>Username: kansascity_streetart Caption: Lmao 😂 😂 😂 #funnyshit #nochill #NoLove #Savage #fuckmyjob #fuckajob #fuckthepolice</t>
  </si>
  <si>
    <t xml:space="preserve">Username: worldtrentcenter Text: @gabmag1 @gabmag1 Username: flvcko_._ Text: @tonytrujii Username: tonthizzle Text: @sti_lonsie Username: gabmag1 Text: @worldtrentcenter @worldtrentcenter 😱 </t>
  </si>
  <si>
    <t>Username: baxter1139 Caption: just had a customer tell me it didnt look like even cleaned this chair lol what do u think ? #peoplearecrazy #ineedtohitthelotto #fuckmyjob</t>
  </si>
  <si>
    <t xml:space="preserve">Username: nickmill4 Text: Did you slap her in the face Username: baxter1139 Text: @nickmill4 she called the office and made sw come clean one to prove i was doing what i was supposed to Username: nickmill4 Text: No way. What a bitch Username: tawnyamburgey Text: Aren't people awesome 😡 </t>
  </si>
  <si>
    <t>Username: blazin_trichs Caption: #dablife #dab #thatsmyboss #fuckmyjob #ilovemyjob</t>
  </si>
  <si>
    <t>Username: mason_a Caption: #Mood #fuckmyjob</t>
  </si>
  <si>
    <t>Username: heyyaeva Caption: 終於放假啦😭
其實只係返左5日已經覺得過左成世.....
跑返個步消消脂先！
#running #sunny #fuckmyjob #life</t>
  </si>
  <si>
    <t>Username: the_yungphenom Caption: Couldn't sleep without lifting weights today #ironaddict  #protein  #fuckmyjob</t>
  </si>
  <si>
    <t xml:space="preserve">Username: emanisworld Text: Lmaao ^ Username: the_yungphenom Text: Fuck u nigga yo bitch loves it!!! @ashaadbarrow Username: the_yungphenom Text: But bullshit aside 7am hit my line @ashaadbarrow Username: juligedunniar Text: We like what you've been posting, you should apply to become an ambassador for Paragon. Shoot an email to ambassador@paragonfitwear.com </t>
  </si>
  <si>
    <t>Username: vanessa_mariiee Caption: Caption says it all #bitchbye #fuckouttahere #jaguars #stripclub</t>
  </si>
  <si>
    <t>Username: damissinlynk Caption: Them skinny ass jeans on, but you such a tough guy? Okay. Imma sip this tea though........#FuckOuttaHere #MySeanPriceVoice</t>
  </si>
  <si>
    <t>Username: washi_waifu_nozomi Caption: Stolen from my nigga @unpasteurized_milk 
How cum no one wants to play the rape game with me</t>
  </si>
  <si>
    <t xml:space="preserve">Username: washi_waifu_nozomi Text: ➖➖➖ #Funny #funnyshit #funnypost #funnytumblr #funnymemes #tumblr #tumblrfunny #tumblrshit #tumblrpost  #shitpost #niggasbelike #bitchesbelike #dankmemes #otaku #anime #weeaboo #filthyfrank #savage #memes #trash #disease #garbage #cancer #fuckouttahere #mynigga #me #same #kys #kms #af ➖➖➖ Username: horrorneko Text: no? Username: unpasteurized_milk Text: Cuz they're fuckin pussies who are too scared Username: deirdreb217 Text: @kbails84 </t>
  </si>
  <si>
    <t>Username: washi_waifu_nozomi Caption: Stolen from @weeaboo.trash.stash</t>
  </si>
  <si>
    <t xml:space="preserve">Username: washi_waifu_nozomi Text: ➖➖➖ #Funny #funnyshit #funnypost #funnytumblr #funnymemes #tumblr #tumblrfunny #tumblrshit #tumblrpost  #shitpost #niggasbelike #bitchesbelike #dankmemes #otaku #anime #weeaboo #filthyfrank #savage #memes #trash #disease #garbage #cancer #fuckouttahere #mynigga #me #same #kys #kms #af ➖➖➖ </t>
  </si>
  <si>
    <t>Username: _indiangyal_ Caption: @Regrann from @losny__74: 😂😂💯✌🏼️ #lol #wooord #fuckouttahere #realshittho #iswhatitis #guysbelike #dudesbelike #niggasbelike #bitchesbelike #femalesbelike #chicksbelike #girlsbelike #peoplebelike - via #Regrann #repost</t>
  </si>
  <si>
    <t>Username: squatsandstilettos_hg Caption: If I had a dime for every...."ya but you only look like that because of genetics" Oh do I Dr Geneology 🙄 I feel like the 8 straight years of habitual exercise accounted for my body but damn, what do I know 💁🏼💃🏼 🍩 #donutsanddeadlifts #fuckouttahere #whenpplthinkallieatisbroccoli</t>
  </si>
  <si>
    <t xml:space="preserve">Username: yvonnes.losing.it Text: That's always how imagined girls who comment like that sounded. Lol! They might hate but they still following! You've obviously got something they want! Get it girl keep on going! @squatsandstilettos_hg Username: kiara.yoga Text: I just lol'd so hard 😂😂 Username: curlz_2 Text: 😂😂😂😂 Love the hanging peice at the end hahahaha Username: ssampson3 Text: 😂😂😂 </t>
  </si>
  <si>
    <t>Username: losny__74 Caption: 💯💯🎯✌🏼️🖕🏼 #fuckouttahere #wooord #realshittho #hellnaw #realtalk #nobueno #peoplebelike #girlsbelike #chicksbelike #femalesbelike #bitchesbelike #niggasbelike #dudesbelike #guysbelike</t>
  </si>
  <si>
    <t xml:space="preserve">Username: chloe_megan123 Text: @leahcayton I get it Username: silly809 Text: @blustars148 Username: a_temix Text: @pinchi_burrrrd21 Username: ci2120 Text: @mspurple1976 😂😂😂 </t>
  </si>
  <si>
    <t>Username: clottedmind Caption: fuck you - this post is for ME! ❤️ #me #justme #nofuckyou #fuckyou #fuckouttahere</t>
  </si>
  <si>
    <t>Username: cherry_blatt Caption: There's times when you feel you can't go on no more. you just Gotta go back and think , why you started in the first place!! FOCUS #focus #fuckouttahere #notluckybutblessed #mylife #girlsgeneration #goodvibes #mygame #motivation #monterreyfit #nikewomen #neversatisfied #alwayshungry #al100 #allday #alamexicana #nyc #bossbabe #brooklyn #sunday #dametodoelpower #gainz #grind #gohard #hardcoreladies #wellness #jeans #keepitreal #lasmamadasdelgym #pump #igersoftheday</t>
  </si>
  <si>
    <t>Username: hir3dkill3r Caption: Pretty much 🙄🙄🙄 #2a #2amendment #progun #fuckouttahere #communist</t>
  </si>
  <si>
    <t xml:space="preserve">Username: kaylar8404 Text: Hahahaha Username: the_billfish_guy Text: @katmarinello </t>
  </si>
  <si>
    <t>Username: __comfortably_numb__ Caption: Pixx stolen from @losny__74 💯💯😂😂
[#FuckOuttaHere] [#Hahahaha] [#Hahaha] [#Haha] [#lol] [#Ctfu] [#SeriouslyTho] [#Seriously] [#ForRealz] [#Wooord] [#Facts] [#PeopleBeLike] [#GirlsBeLike] [#GuysBeLike] [#CrazyPills] [#Ugly]</t>
  </si>
  <si>
    <t>Username: fat_jobless_loser Caption: #feelthebern #30foragram #fuckouttahere #foodporn #funny #lmao #lol #dope #dab #edc #edm #edmgirls #funnymemes #makeup #music #weed #sour #dank</t>
  </si>
  <si>
    <t xml:space="preserve">Username: zavionmusic Text: Nice! Username: j_emme Text: @instadeshawn @jack90x </t>
  </si>
  <si>
    <t>Username: jrod2430 Caption: Today at da Park defending our championship 2015 coed champs #fuckouttahere</t>
  </si>
  <si>
    <t>Username: mimigetsfit_ Caption: How 'bout no🙅🏻🙅🏻🙄 #fuckouttahere #eyeontheprize #gomimi</t>
  </si>
  <si>
    <t>Username: blazin_nerd Caption: @gettinghighwith got his style game up by 1000% 
#fannypackswag #fuckpockets #whaaaaat #blazinNerd #happybdayadamill</t>
  </si>
  <si>
    <t xml:space="preserve">Username: greatlin Text: @bennybe11 @preka90 Username: scoobyflat4 Text: @gorgonzolathehippy fuck pockets.. 😂 😂 😂 Username: nick.lyons_ Text: @cait.burke Username: dylanprats_ Text: @spencer_garcia hahahaha fuck pockets </t>
  </si>
  <si>
    <t>Username: sophiebabiee Caption: 😅😅for real u dnt even need a wallet😅😅 #manleggings #noneedforjeans #noneedfortracksuits #broke #men #fuckpockets</t>
  </si>
  <si>
    <t xml:space="preserve">Username: kohatsu23 Caption: No caption needed. Lost all my contacts so text me your names😂 #loner #solodolo #fuckpockets #fucktoilets </t>
  </si>
  <si>
    <t xml:space="preserve">Username: skjelsma Text: @kohatsu23 omg Ericksen!!!!!!! Seriously you suck with phones Username: shakatanaka Text: Too hammah for technology as why, need to revert to your natural habitat #godofthemakai Username: kohatsu23 Text: @shakatanaka neither at the moment is accepting me😅 Username: jordansakumoto Text: Probably safer I no give you my number 👀 </t>
  </si>
  <si>
    <t xml:space="preserve">Username: sbgodsent Caption: #sbgodsent #sbgoddess #workflow #brokeniggas #legging #fuckpockets #teamnomoney #teamnoppckets #teamnoclassyfemale #lmao #truth #church #whoutellin #justsaying #makeIthappen #beaboutit #stop #donttalk #show </t>
  </si>
  <si>
    <t xml:space="preserve">Username: vida_82 Text: Bwaaaaaahahahahaaaaa 😂 👊 🙌 Username: ordy_ Text: @lord__ted @_daniiel_04 @david_gracienta Username: allenvinoyers Text: @melidotcom Username: rubydubiee26 Text: @zairaceee lol </t>
  </si>
  <si>
    <t>Username: young_rick_85 Caption: Gonna bring back the "chaos pouch" in 2016. It's time people. #fuckpockets</t>
  </si>
  <si>
    <t xml:space="preserve">Username: courtney.liebeck Text: Sweet satchel Username: young_rick_85 Text: @courtney.liebeck #chaospouch </t>
  </si>
  <si>
    <t>Username: sebastiangladstone Caption: #fuckpockets</t>
  </si>
  <si>
    <t>Username: moshni.tseyen Caption: ☁️ #fuckpockets #fashionstudent</t>
  </si>
  <si>
    <t xml:space="preserve">Username: tracey_wong Text: ☺️✌️👏 </t>
  </si>
  <si>
    <t>Username: gypsybearwrestler Caption: Who needs pockets when you have beard.
#me #beard #filters #fuckpockets</t>
  </si>
  <si>
    <t>Username: grimmigevolksmusik Caption: #fuckpockets #fresheggs #eggs</t>
  </si>
  <si>
    <t>Username: thatgingersnap Caption: @dalricchiuti @n3ako  this was the only picture taken that night #fail #saturdaynight #fuckpockets</t>
  </si>
  <si>
    <t xml:space="preserve">Username: dalricchiuti Text: Omg such a good photo and obsessed with #fuckpockets #hollyweird can't wait to see you again!! </t>
  </si>
  <si>
    <t>Username: dave_duke_ Caption: When you're too hungover for pants #lettinthequadsbreathe #hesquats #fuckpockets</t>
  </si>
  <si>
    <t xml:space="preserve">Username: chefderousse Text: dammit Username: claytonaug Text: Looks like he's ready to lay a nut </t>
  </si>
  <si>
    <t>Username: loner88_ Caption: Beards are handy
#beards #handy #beardsarecool #beardswag #pens #guitarpicks #storethingsinthem #fuckpockets</t>
  </si>
  <si>
    <t xml:space="preserve">Username: fellowplectrums Text: Good stuff! Take a look at our plectrum range if you're interested Username: nitinsingh546 Text: WTH...hottest girl on KIK --&gt;&gt; sharon582 Username: ahbidhelal Text: SHIT...hottest girl on KIK --&gt;&gt; carla041 </t>
  </si>
  <si>
    <t>Username: mixxedbag Caption: 🙅 can we fuckin talk about this?! Time to graduate! #dubbbzero #bootyrips #fuckpockets #damnit #poorpants #graduate</t>
  </si>
  <si>
    <t xml:space="preserve">Username: nitinsingh546 Text: WTF...hottest girl on KIK --&gt;&gt; therese775 Username: mixxedbag Text: Piss off! @nitinsingh546 Username: ayeshajatt Text: SHIT...hottest girl on KIK --&gt;&gt; marian035 Username: mixxedbag Text: Shut the fuuuuuckuppppp @ayeshajatt </t>
  </si>
  <si>
    <t>Username: knivesandart Caption: Loving this #dgg#digicamo #sng
#teamdgg#fuckpockets</t>
  </si>
  <si>
    <t xml:space="preserve">Username: knivesandart Text: Possibly but I paid a decent amount for it because it came with a 60 dollar aged hand made leather sheath @buckrav I paid right around 300 Username: knivesandart Text: @wit.kid.one Username: wit.kid.one Text: Thanks man. What steel does this have? Username: knivesandart Text: It doesn't say on it @wit.kid.one so im guessing s30v but not sure </t>
  </si>
  <si>
    <t>Username: luked219 Caption: Hard to believe this is my sng in my watch pocket. I think old navy designed it to be this way..</t>
  </si>
  <si>
    <t xml:space="preserve">Username: ulyanchesnokov Text: @ganelonlogrus #pocketbite Username: ganelonlogrus Text: @ulyanchesnokov 😁 Username: sht1337 Text: Your brave with no clip Username: luked219 Text: @sht1337 well as long as I don't end up upside down being shaken for my lunch money, the watch pocket has a good amount of retention. 😃 </t>
  </si>
  <si>
    <t>Username: tragically_adorable Caption: Get your obscure Halloween presents from @lucyguy</t>
  </si>
  <si>
    <t xml:space="preserve">Username: deejay_avin Text: DAMN...hottest girl on KIK --&gt;&gt; gail372 Username: tragically_adorable Text: @toastbones Lucy guy is gone Username: toastbones Text: Ya he changed his name and website Username: nikalectric Text: omg make a baby horse ? </t>
  </si>
  <si>
    <t>Username: knivesandart Caption: #teamdgg #dggsmf #fuckpockets</t>
  </si>
  <si>
    <t xml:space="preserve">Username: joe19782005 Text: Nice pair Perry Username: knivesandart Text: Thanks joe @joe19782005 Username: knivesandart Text: Thank you Danny I appreciate it @xxvagabondo86xx </t>
  </si>
  <si>
    <t>Username: qugulan Caption: regram @knivesandart
Who else is #teamdgg ? I love these grips #fuckpockets</t>
  </si>
  <si>
    <t xml:space="preserve">Username: mimiomer Text: DAMN...hottest girl on KIK --&gt;&gt; dora144 Username: shreyans03 Text: WTH...hottest girl on KIK --&gt;&gt; judith543 </t>
  </si>
  <si>
    <t>Username: mightymeercat Caption: Karaoke fun with 2!
1000 won ($1.15 Aussie Dollars) for 4 songs! #ohmeingott #southkorea #karaoke #fuckpsy</t>
  </si>
  <si>
    <t xml:space="preserve">Username: imrephannn Text: 😊 </t>
  </si>
  <si>
    <t>Username: piss_pisstopherson Caption: Punch me. #fuckpsy #psy #secretlyeatschildren</t>
  </si>
  <si>
    <t>Username: yololife52 Caption: #boob #porno #buenas #linda #sexy #sexoo #tits #titssss #crazy #sun #hornyrp🙈 #iwant #snapchat #snap #whatsapp #fuckpsy</t>
  </si>
  <si>
    <t>Username: gojunogo Caption: 위댄스 히사시브리 ㅠ 아주멋진흐름! #fuckpsy</t>
  </si>
  <si>
    <t>Username: sibel.pacino Caption: 💦 #bathroom#shower#bathrobe#woman#black#adult#fuckpsy#nakedtimes#stil#style#sexyteen#thinspo#tft#tbh #date #naughtyboy #dt #whitegirl #instabitch#americangirlz #bitch#single #romance #master#bored#scene#tomowns#grunge #palegrung</t>
  </si>
  <si>
    <t xml:space="preserve">Username: emilylyoness Text: Lovely! </t>
  </si>
  <si>
    <t>Username: lingerie.angelika Caption: #lady#underwear#lingerie#woman#black#adult#fuckpsy#nakedtimes#stil#style#sexyteen#thinspo#tft#tbh #date #naughtyboy #dt #whitegirl #instabitch#americangirlz #bitch#single #romance #master#bored#germangirl#scene#tomowns#grunge #palegrung</t>
  </si>
  <si>
    <t xml:space="preserve">Username: adenuan Text: Hi </t>
  </si>
  <si>
    <t>Username: turcomiri Caption: #finisher #marathon #42k #marathondeparis #brothers #running #runningsucks #fuckrunning #iamdead #beer #pizza #firstandlasttime #haterunning #bikeiscomingagain @nicomiri @marathonparis #paris</t>
  </si>
  <si>
    <t xml:space="preserve">Username: gabacho91 Text: Félicitations 👍🏻🏅 Username: momobonebreaker Text: 💥👊 </t>
  </si>
  <si>
    <t>Username: the_jen_commandments Caption: My running track tonight,,, #nofilter #photooftheday #fuckrunning #stop #photoopp #enjoytheview #mydubai #sunset #chasingthesun #5km #fitspo #fitness #fitisthenewskinny</t>
  </si>
  <si>
    <t xml:space="preserve">Username: corzb Text: Oh I miss the greens!! </t>
  </si>
  <si>
    <t>Username: jessicajflowers Caption: Running is bad 😩👎 #owwieee #clumsyaf #fuckrunning #wheresthechocolate</t>
  </si>
  <si>
    <t xml:space="preserve">Username: nathanielwilliscross Text: Hahaha tell me someone video tapped it </t>
  </si>
  <si>
    <t>Username: pick_your_fights Caption: Gunning for that 2 minute mile. #biking #fuckrunning</t>
  </si>
  <si>
    <t>Username: reighchama Caption: Look I can touch my toes ! (For like a second) .
.
#charitymiles #jog #run #hiit #fitnessjourney #fuckrunning #fourmiles #longestrun  #legday</t>
  </si>
  <si>
    <t>Username: dornfoolery Caption: I'm still alive and I have a new phone here is a picture of some flowers and dead leaves. #fuckrunning #suckitsuicide #belligerenthashtags</t>
  </si>
  <si>
    <t xml:space="preserve">Username: sleepyjonna Text: &lt;3 Username: dornfoolery Text: @sleepyjonna &lt;3 Username: dornfoolery Text: @alliebkillen #youknowyouloverunning Username: sleepyjonna Text: Same phone #? </t>
  </si>
  <si>
    <t>Username: oweyb1 Caption: When coach makes you run the mile 👿#fuckrunning #thestatesfinest #soswole #mywatchisice</t>
  </si>
  <si>
    <t xml:space="preserve">Username: oweyb1 Text: Oh Ik. The pissed face shows them the way @a.alex.ia Username: a.alex.ia Text: beautiful, really Username: natalie__fowler Text: Makin me proud owey Username: oweyb1 Text: I wish ❤️ @natalie__fowler </t>
  </si>
  <si>
    <t>Username: csage75 Caption: 3 mile run (w/ a little walking in there) 🏃🏼💨 #dead#fuckrunning#crossfitemanation#fitmoms#crossfit#buildingthebooty#pornandcheetos#happythursday#nike#justdoit#fitteam</t>
  </si>
  <si>
    <t>Username: doll_face_13 Caption: #procrastinating last time I did this one over summer it was the last day I exercised for months cause I died 😲 gonna do it in a few, gonna keep going after today as well. Peeked ahead and the 2 after this aren't bad but all the rest are exactly like this and worse 😥 lets see how long I can keep this up 😅 #fuckrunning #whycantijustbehappybeingfat #roundisashape I dunno how in the fuck you do this all the time Eddy...excuse my language, just letting it all out before I take off #whoamikidding #italklikethisregularly #pottymouth #sailorsvocabulary 🙊🙉🤗</t>
  </si>
  <si>
    <t>Username: shirtlesshugs Caption: Going for a run, or running to the fridge? 🤔 #stuntinonyall #fuckrunning #ijustwannaeat #ishouldprobablyruntho #justdoit #nikesaidso #nike #snakeskin #hellasaucin</t>
  </si>
  <si>
    <t xml:space="preserve">Username: shirtlesshugs Text: YOU RATCHET @oneoriginalmac Username: oneoriginalmac Text: Appreciate 😉🤗😃 jkjk lolol Username: shirtlesshugs Text: Maybe I already appreciate the ratchet side of you 😏 we all got a little bit of that inside of us 😂😂😂 #stillcool 😎 @oneoriginalmac Username: oneoriginalmac Text: 🙊💃 </t>
  </si>
  <si>
    <t>Username: fat_jobless_loser Caption: Why are you a lying POS tho? 
#cardio #moody #fuckrunning #lift #deadlifts #grind #workout #funny #lmao #lol #dope #dab #edc #edm #edmgirls #funnymemes #makeup #music #weed #sour #dank</t>
  </si>
  <si>
    <t xml:space="preserve">Username: bryr520 Text: @mitchjennings12 @martian_50 @t_dub13 Tanner.. </t>
  </si>
  <si>
    <t>Username: lizzytalizzy Caption: #fuckrunning #running</t>
  </si>
  <si>
    <t>Username: matt_duffy Caption: 😂😂 true story #FuckRunning #SheDontExist #LifeProblems #WeAllHaveSome #IWillChangeThem #Eventually 🕕🕖🕗🕘🕙🕚🕛</t>
  </si>
  <si>
    <t>Username: _be.lie.ve_ Caption: Another 15 mile ride today! Someone hmu to go cycling #trek #cycling #racing #screwcrosscountry #fuckrunning #tribike #roadbike #northwave #MAKEAMERICAGREATAGAIN</t>
  </si>
  <si>
    <t xml:space="preserve">Username: tracef24 Text: @23_smooth_23 Username: _be.lie.ve_ Text: Im gonna do XC for the hell of it @tracef24 @kirk__black Username: tracef24 Text: "&amp; track" Username: kirk__black Text: ^ </t>
  </si>
  <si>
    <t>Username: mrs_just_doing_me Caption: This is the face I make over and over to myself EVERY Monday BC Monday is "long run" (5 k)  before squats and I HATE running hahahaha.... BUT let's face it.... cardio is a must even if it sucks monkey butt... #liftshit #lift #alphafemale #trusttheprocess #liftingladies #momswholift #liftingmoms #fuckrunning #cardio #sweatpink #spa #igfitmoms #instafit #fitmomlife #momoftwo #fitnessaddict #noe #noexcusesjustresults #prosupps #pstakeover</t>
  </si>
  <si>
    <t xml:space="preserve">Username: mrs_just_doing_me Text: #noshame ✌ </t>
  </si>
  <si>
    <t>Username: mau_blitz Caption: Working dem calves for no reason at all. #FuckYouRunning #FuckRunning #training #fitness #track #injuryproblems #tracklife #trackandfield #tracknation #gym #gymlife #strongnotskinny #skinnyisthenewstrong 📷 - @genalofstrand</t>
  </si>
  <si>
    <t xml:space="preserve">Username: hoffies7 Text: @brian_skon @menzijali Username: run_for_him Text: Calf muscles are so difficult to develop... @mau_blitz keep working! </t>
  </si>
  <si>
    <t>Username: thunderdomebarbell Caption: Went to my old highschool track and ran three miles in the sunshine 🌞  so I took a pic to make  @1rem_flipmestiza jealous. #thunderdomebarbell #5krun #fuckrunning #atleasttheresaview</t>
  </si>
  <si>
    <t xml:space="preserve">Username: 1rem_flipmestiza Text: @thunderdomebarbell lol not a bad time, kiddo! 😜😋 </t>
  </si>
  <si>
    <t>Username: jaywat93 Caption: #phillies5k #waytooearlyforthisshit #fuckrunning #nahjkigotthis</t>
  </si>
  <si>
    <t>Username: redneckmuddslanger Caption: I used to be a killer for your love know I love to much let what you said over turn the truth on what you realy meant don't faze me none your gone and I've given up on your trust #life #instadaily #like4like #follow4follow #countryboy #redneck #rhec #single #no #fucks #given</t>
  </si>
  <si>
    <t xml:space="preserve">Username: cassidy_gabrielle_ Text: 😍😍🔥🔥 Username: beautiful_me100 Text: 😍😍😍 </t>
  </si>
  <si>
    <t>Username: kathrynh0 Caption: Does #running out of #fucks count as #cardio ?</t>
  </si>
  <si>
    <t>Username: nvydizitalian Caption: Life's a bitch, so why not be one! ☠😏😘 hehe #sexy #bitch #mode #on #fuck #it #hot #eyes #makeup #fleek #girlswithtattoos #no #fucks #given 🍾🖕🏼</t>
  </si>
  <si>
    <t>Username: mr_airless Caption: no #fucks are given. #hellyeah</t>
  </si>
  <si>
    <t>Username: el.compa.bird Caption: #fucks it round ✌😂
#uuuuuffffff💯💯💯👌👌👌💨💨🍻🍺</t>
  </si>
  <si>
    <t>Username: gone_awol_now Caption: #goneawol #gone_awol #wtfisthis #lol #queerhumor #how #do #you #guys #maintain #such #a #healthy #relationship #he #fucks #my #ass #and #then #we #make #memes</t>
  </si>
  <si>
    <t xml:space="preserve">Username: jlucero2345 Text: @drose84 hahahha for the win Username: prez_fuggz Text: 😁😁😁😁 reposting this shit </t>
  </si>
  <si>
    <t>Username: thebeardedstranger Caption: A little more #SXSW #2016 before tomorrow night's #Underoath craziness here in #KC 
This is a shot of an up and coming band named the #Deftones. I believe they have a new album coming out soon titled #Gore
Have you heard of these guys? Definitely going places.
#Obvious #Sarcasm #Fucks  #Austin #Texas #ATX #Stubbs #Spin #SpinMagazine 
#BeardedStrangerDanger #BeardXSW 
#ChinoMoreno is #Badass</t>
  </si>
  <si>
    <t>Username: joshwynne__456 Caption: Me and teehan ☺ #no #fucks #given #mush #kid #roscrea #birr</t>
  </si>
  <si>
    <t xml:space="preserve">Username: jamieteehan Text: Nice one bro♥♥ </t>
  </si>
  <si>
    <t>Username: alhoneyina Caption: #zero #fucks #given 👌✌😚</t>
  </si>
  <si>
    <t xml:space="preserve">Username: sumeja.r Text: 🔝🔝😘 Username: alhoneyina Text: @sumeja.r hvala dragaa 😽💕 </t>
  </si>
  <si>
    <t>Username: your_sensuality Caption: #fuckyou #fucks #pietà #pena #poveraccia #credici #iostonafavola</t>
  </si>
  <si>
    <t>Username: hotterpotter_ Caption: ~Frederieke 
-
-
-
-
-
#harry #potter #harrypotter #hp #potterhead #hogwarts #fuck #fucks #flew #away #idc #harrypotterlover #hermione #granger #hermionegranger #ron #weasley #ronweasley #golden #trio #goldentrio</t>
  </si>
  <si>
    <t>Username: moonicek Caption: #kuchajda #bratislava #saturday #morning #spring #nature #ducklings #wildlife #fucks #*ducks #duckface #opica #roadto110isstillathing #ducks prve plody ruje ☝🏻️</t>
  </si>
  <si>
    <t>Username: about_adam Caption: I'm fresh out of #fucks #offsunsetfestival #gayswithink #flashoflife</t>
  </si>
  <si>
    <t xml:space="preserve">Username: timber_sf Text: that harness tho. 👍🏼 Username: pscheuch Text: Very hot! Username: about_adam Text: @timber_sf let's get matching ones made this summer!!! Username: timber_sf Text: i have the belt...i can just be creative in how i wrap it. </t>
  </si>
  <si>
    <t>Username: thereal_paris_ Caption: #just #keep #it #moving #and #save #your #petty #bullshit #for #a #bitch #who #actually #cares #0 #fucks #givin #from #my #direction ...</t>
  </si>
  <si>
    <t>Username: simpan500 Caption: Me and cats are similar in that way🖕🏻#cats #give #zero #fucks</t>
  </si>
  <si>
    <t>Username: hamburgerrhg Caption: #moodoftheday #fucks #satanic #cats #lavey</t>
  </si>
  <si>
    <t>Username: xx.emotionless_sociopath.xx Caption: Theirs no point in helping those who will go back to what hurts them. It's a waste of time, people are consumers willing to take anything that'll fill them up once their done their bound to move on and take their shit with them. ( I'm not talking about anyone specifically I mean people in general fucktards😷) Then they come crawling back, then you step on them crush their lungs they can't breath nobody to help them dead😷🔫 IGNORE PEOPLE, FCK WHAT THEY THINK, WERE ALL SUICIDAL ANYWAYS ARENT WE?!?!?!#psycho #psychotic #depressed #happiness #happy #depression #babygirl #scars #blades #suicid #suicidal #littles #daddy #death #insane #crazy#kinky #bdsm #bondage #daddy #fuck #fucks #dontcare #horny #princess #kitten #daddy #pain #blood #fetish #die</t>
  </si>
  <si>
    <t>Username: jonathanrlewis Caption: #fucktheworld #fuckem #fuck #fuckin #fuckcancer #fuckery #zerofucksgiven #fucks #fuckthis #fuckthat #andfuckyou</t>
  </si>
  <si>
    <t>Username: mr.fareed_r_mr.fame Caption: Bitter truth !!! 😓
All of us in this trap ✌
#fame #life #fucks #anyways</t>
  </si>
  <si>
    <t>Username: seanystamos Caption: The Look: when you finish clearing your driveway and the plow come by like "fuck you, try again"
#😐 #fuckshoveling #domydriveway  #wishigotpaidtoplow😈 #memes</t>
  </si>
  <si>
    <t>Username: megsmcgee84 Caption: #fun in the #snow with #myloves, clearing ourselves out after the #ottawa #snowpocalypse #snowpocalypse2016 #recordbreaker #snowfall #613 #family #snowday #lgbtqfamily #kids #crazykids #nosering #sunglasses #mybackhatesme #sore #fuckshoveling #imdone</t>
  </si>
  <si>
    <t>Username: ohheyitstiff Caption: way more fun &amp; a lot easier than using a shovel!  #polaris #fun #winterwonderland #fuckshoveling #ohio #cold #dadfinallytrustedmetonotbreakit</t>
  </si>
  <si>
    <t>Username: siennanaples Caption: Good Morning on yet another snowy day.  I'm fantasizing of being in my bath...hot water, bubbles, relaxation. And.....back to reality I go. #wintersucks #ihatewinter #fuckshoveling #fucksnow #bathtime #bathtubselfie #legselfie #legsfordays #legs #plussize #curves #curvy #curvygirl #curvybbws #curvyandthick #bbw #bbws #thickandcurvy #curvygirlsrock #plussizecurves #curvywoman #curvywomen #bbwwoman #bbwlovers</t>
  </si>
  <si>
    <t xml:space="preserve">Username: the__chairman Text: It's no where that my mouth and tongue, would not go on you Username: arafe88 Text: 😖 Username: razpak Text: I SENT U A DM, Plz anawer❤️ </t>
  </si>
  <si>
    <t>Username: litl_nicky Caption: I guess these people had enough! #fuckshoveling #patchogue</t>
  </si>
  <si>
    <t xml:space="preserve">Username: sieges75 Text: Hey that's my shovel! </t>
  </si>
  <si>
    <t>Username: thatasermely Caption: I am dead inside. #fuckshoveling</t>
  </si>
  <si>
    <t xml:space="preserve">Username: larissa0419 Text: 😩👅😍 Username: 10_lexi_23 Text: my BFF is so hot </t>
  </si>
  <si>
    <t>Username: dawn__elaine Caption: Who's tryin to come to NY❄️☃❄️For real tho 😩😂😂 #SnowDay #FuckShoveling</t>
  </si>
  <si>
    <t xml:space="preserve">Username: venom836king Text: 🙋😁 </t>
  </si>
  <si>
    <t>Username: vanessastoddard Caption: I'm done now! ✌
#fuckshoveling #winter #wifey #colorado #303 #idgf</t>
  </si>
  <si>
    <t xml:space="preserve">Username: _chrisssymarie_ Text: ❤️u sis.....😋 </t>
  </si>
  <si>
    <t>Username: _liamjon Caption: Quite the opposite view I was taking in yesterday. Winter is finally here. #fuckshoveling #blizzard #ny #snow #hopeyoufindyourdad #winter #sleepfordays</t>
  </si>
  <si>
    <t xml:space="preserve">Username: yuhnoe Caption: #fcuksnow #fuckshoveling #ihateyousnow #ihopeyoumeltanddie </t>
  </si>
  <si>
    <t xml:space="preserve">Username: kendall.snsd Text: 😂😂😂😂😂 </t>
  </si>
  <si>
    <t xml:space="preserve">Username: shanehinsonburke Caption: #fuckshoveling 
</t>
  </si>
  <si>
    <t xml:space="preserve">Username: deannarachele Text: Great success! 👍❤ Username: tarashea Text: Only took you a week to get out, huh? </t>
  </si>
  <si>
    <t xml:space="preserve">Username: 3mma_dilemma Caption: A little cabin fever calls for a selfie 💁🏼 #fuckshoveling #mybackhurts #pearls #selfienation #selfie </t>
  </si>
  <si>
    <t xml:space="preserve">Username: rachelmarsh_xo Text: stunning😍 </t>
  </si>
  <si>
    <t>Username: rusty27rat Caption: U can see my foxbody right there next the accord #fuckshoveling</t>
  </si>
  <si>
    <t xml:space="preserve">Username: minky1408 Text: I feel ya on the #fuckshoveling Username: rusty27rat Text: #Foxbody #mustang </t>
  </si>
  <si>
    <t>Username: megzann Caption: I'm literally waist deep in this shit lmao. #snow #blizzard2016 #waistdeepsnow #over2ftofthisshit #almostgotlostintheyard #shortwomen #fuckshoveling #snowplowssuck #vablizzard #vablizzardof2016</t>
  </si>
  <si>
    <t xml:space="preserve">Username: chychy_art_piercings Caption: My mood. Atleast no more is coming for now.. #snowzilla2016 #fuckthis #fuckthat #fucksnow #fuckcold #fuckshoveling #winterwonderland #justkidding </t>
  </si>
  <si>
    <t xml:space="preserve">Username: tbuck1001 Caption: #craftsman #plowit #fuckshoveling </t>
  </si>
  <si>
    <t>Username: shuttheofoghup Caption: Yeah! Got my baby Piper out! Shoveling will be the Bane of my existence!!! #snowmagedon16 #snowday #fuckshoveling #mybabyisfree #Piper😍</t>
  </si>
  <si>
    <t>Username: rusty27rat Caption: #fuckshoveling #fucksnow</t>
  </si>
  <si>
    <t xml:space="preserve">Username: rusty27rat Text: #noplows Username: rusty27rat Text: #fuckmyback </t>
  </si>
  <si>
    <t>Username: bencooob Caption: Looks like a minivan
#fuckshoveling</t>
  </si>
  <si>
    <t>Username: mothafoton Caption: Kit Master!
Só aqui.....
#kitfoton
#fotonskateboards
#winter2016 
#skateshop
#salvearua
#aruaagradece
#fuckthefashion
#ande3entenda
#collection</t>
  </si>
  <si>
    <t xml:space="preserve">Username: fame1tat2 Text: 👏🏻👏🏻👏🏻 Username: marceuluz Text: Vixi!!! Username: bibordin Text: 😍👊🏼🤘🏼 </t>
  </si>
  <si>
    <t>Username: tangoviktor Caption: Ta serto, $amarco.
#coicecotidiano #aguasualinda #samarcoassassina #fuckthefashion</t>
  </si>
  <si>
    <t>Username: ladyrossapiunonposs Caption: #vodkalist #cartoomics #ladyross #fuckthefashion #jayc #wonderwoman #wondeross</t>
  </si>
  <si>
    <t>Username: ladyrossapiunonposs Caption: #fuckthefashion #cartoomics #ladyross #vodkalist #jayc</t>
  </si>
  <si>
    <t>Username: ladyrossapiunonposs Caption: #vodkalist #ladyross #radiostudiopiu #formenteravoice #ciaodarwin #2016 #fuckthefashion #lifeisrocknross #thailandiavoice #ibiza #apiunonposs</t>
  </si>
  <si>
    <t>Username: dalaroca Caption: Uma vez largada.. Sempre largada!! #since80s
☆★★☆
#estilodevida #scruff #slovenly #largada #grunge #grungegirl #grungestyle #fuckthefashion</t>
  </si>
  <si>
    <t>Username: vitaly_nesterov Caption: Почувствуй себя главредом  глянца ))) #itgirl #vogue #fashionista #fuckit #fuckthefashion</t>
  </si>
  <si>
    <t>Username: _matwei_kalugin_ Caption: Fashion addict 
#morning, #amazing, #beautiful, #wonderful, #nice, #cute, #cool, #instacool, #me, #moda, #style, #fashion, #stylish, #fuckthefashion, #black, #gold, #Gucci, #luxury, #royal, #liveauthentic, #likesforlikes, #follow4follow, #kievgo, #instakiev</t>
  </si>
  <si>
    <t xml:space="preserve">Username: xdariamansonx Text: Мажик сильно,да?))) </t>
  </si>
  <si>
    <t>Username: jules_dvx Caption: #fuckthefashion</t>
  </si>
  <si>
    <t>Username: ticabartoli Caption: Terça-feira de matinê com @yasmincfelix #espelhosujo #fuck #fuckthefashion 😊</t>
  </si>
  <si>
    <t>Username: hrecha Caption: 😤😤😤
🙅🙅🙅 #reality #truth #thetruth #fashion #idiocy #fuckthefashion #fuckfashion #live #shoes #shoe</t>
  </si>
  <si>
    <t>Username: spinyduda Caption: #chinelo #cavalera #fuckthefashion #sandals #beer</t>
  </si>
  <si>
    <t>Username: marianna_azzurro_pt Caption: Here's my selfie haha Morning beauty!!!! Happy Sunday!!!!!! Can't wait for my 2 hours hot yoga class:) #lookinglikeshit #dayoff #london #hotyoga #hotpoweryoga #morningface #fuckthefashion #maketheconnection #govegan #cowspiracy #eatplants #savetheplanet #yoga #ptlife #yogalife #makesomethingofyourself #selfie</t>
  </si>
  <si>
    <t>Username: danielhirschguerra Caption: Novos Amigos , Nike Huarache (Black Desert Camo) + New Era Los Angeles Dodgers!
 #nike #nikebrasil #nikehuarache #huarache #newerabrasil #newera #saopaulo #sp #brasil #brazil #lifestyle #estilodevida #sneakerhead #fuckthefashion</t>
  </si>
  <si>
    <t>Username: juusohaggstrom Caption: #fashion first 
#fuckthefashion #travel</t>
  </si>
  <si>
    <t>Username: joanna_dslv Caption: Wow
#beauty #cool #nice#style#home #art #peinter #fuckthefashion #day #sweet #photography #eyes #love #cute #followback #follow #followme</t>
  </si>
  <si>
    <t xml:space="preserve">Username: lauralmb77 Text: Trop stillé </t>
  </si>
  <si>
    <t>Username: joanna_dslv Caption: 🕚⌛
#nice #style #fuckthefashion #girl #simple #home#love</t>
  </si>
  <si>
    <t>Username: tangoviktor Caption: Pusquê é assim que é!
#ilhabelando e #relaxando
#horsemask #creepyhorsemen #fuckthefashion</t>
  </si>
  <si>
    <t xml:space="preserve">Username: behappy.girl Text: Çei u.u </t>
  </si>
  <si>
    <t>Username: siipesi Caption: Jacket project #diy #fuckthefashion</t>
  </si>
  <si>
    <t>Username: erikmusicdk Caption: It's just paper, remember that 💵 Real human connections are what matter 🌐  #ontheroad #musictravels #california #berkeley #ashby #fleamarket #sanfrancisco #fuckthemoney #dolladollabillyall #noboundaries #erikmusicdk</t>
  </si>
  <si>
    <t>Username: mkki_d Caption: #paper#seriouspaper#countmachine#getitdone#fuckthemoney#100#cheese#ducks#ends#dough#bread#moola to name a few#cashisking💰</t>
  </si>
  <si>
    <t xml:space="preserve">Username: mkki_d Text: Now I GOTA go there's a sale on strawberrys.87cents and that's how I keep mine Username: lorenasahagun18 Text: @mkki_d lol, your funny. I totally took advantage of the strawberry sale last night. 😋🍓🍓🍓 </t>
  </si>
  <si>
    <t>Username: pablocabj Caption: FRIDAY😁!!! #livethelife #dowhereveryouwant #onlyhappensonce #fuckthemoney #behappyandsmile #friday</t>
  </si>
  <si>
    <t xml:space="preserve">Username: x0funix0 Text: 🙌 Username: armanisells.ca Text: Sos un capo @pablocabj Cada dia me doy cuenta mas que estoy desaprovechando la vida y me enoja. Por mas que se vea que esta todo bien y la tengo clara comi todos sufrimos por una diferente razon. Dificil encontrar el balance en la vida pero pienso que lo mas importante es estar al rededor de buena gente y gente que quiere lo mejor para uno. Me alegro mucho que me hicistes tag en este post, es uno de esos dias que uno necesita un empuje y te agradesco de todo corazon. Un fuertisimo abrazo querido! Username: pablocabj Text: @armanisells.ca así es mi hermano.  No hacemos problemas por cosas secundarias. Hoy estamos y hay q disfrutar al máximo. Te lo digo por experiencia q me toco pasar. Disfruta tu familia tus hijos hermosos. Vivir a full y agradecer que estamos bien de salud. Y lo más importante tener amigos como usted ídolo.  Abrazo grande hermano. 🙌🏼🙌🏼 Username: armanisells.ca Text: 🙏🙏🙏 igualmente hermano! </t>
  </si>
  <si>
    <t>Username: saffell143 Caption: Everybody is greedy nowadays #fuckthemoney#enjoywhatugot#fuckluxury#worthless#workforyou#notformoney</t>
  </si>
  <si>
    <t xml:space="preserve">Username: aye_imashley Text: Rs </t>
  </si>
  <si>
    <t>Username: biggmansnoop Caption: Tem vida mais cara como está mas não presta não. Yeah Niggaz fuck the Money! 
#yeah #fuckthemoney #good #feriado #tatranquilotafavoravel #rede #pazamor #sossego #lazer #CEOznforever #znforever #everzn @biggmansnoop #biggmansnoop  #gangstersee #niggazbrasil #like4like  #powpowpow #vsco #vscoa #vscocam #vscoamerica #brazil #minasdasgerais #belohorizonte #br #mg #bh #55 #031 #5516 👑🎩💥🔫💣💨📿🇧🇷💯💎</t>
  </si>
  <si>
    <t>Username: bunyammin Caption: #work #hard #saturday
Millet iş montu giyiyordu,Ben deri ceket giydim. "Millet fakir". 💪 #fuckthemoney 💸🔫</t>
  </si>
  <si>
    <t xml:space="preserve">Username: mstsmz Text: Yaniosun fuat abi 😅😅😅 @bunyammin Username: gokberk.acikalin Text: Hot man 😂 🚨🔥@bunyammin Username: bunyammin Text: 🛀👍 @mstsmz  @gokberk.acikalin </t>
  </si>
  <si>
    <t>Username: susannetoppolsen Caption: Its sort of in your blood. You don't think about the long hours or the money. You do it because you love it.
#riding#in#the#moonlight 🌝
#itsanequestrianthing #jumping #underthefullmoon #horsebackriding #equestrianlife #horsequote #dowhatyoulove #lovewhatyoudo #fuckthemoney</t>
  </si>
  <si>
    <t>Username: melaking_fog Caption: Stay awake on em!!
#askyourself #isitallworthit #changethegame #fuckthemoney #fuckthegovernment #fuckyouifyouvote</t>
  </si>
  <si>
    <t>Username: bebiigram Caption: #mood #concerts #music #instamusic #fuckthemoney</t>
  </si>
  <si>
    <t xml:space="preserve">Username: naynadasraf Text: 🙏🏽 </t>
  </si>
  <si>
    <t>Username: caseyj405 Caption: Just because you can doesn't mean you should. #whatamidoing #allovertheplace 🚛💨💨#hometimeplease #fuckthemoney #missmyfamily</t>
  </si>
  <si>
    <t xml:space="preserve">Username: chass_ity_ Text: I bet they miss u to... Get home and hold them 💖💖 its aweskme u do what u do for ur family Username: w_r_murray Text: Oh hell. Next month it'll be damnit. Need to truck drive myself. Lol. #pissedoff #neversatisfied Username: caseyj405 Text: Dammit. @w_r_murray Username: anevill418 Text: @w_r_murray 😂truth! </t>
  </si>
  <si>
    <t>Username: vsanfelipetdg Caption: Fuck the money, bruh! It's all 'bout that yen! 😂😂😂 #Money #Dollar #USD #USDollar #FucktheMoney #Yen #AllAboutThatYen #Marika #MarikaTachibana #Nisekoi #FalseLove #NisekoiFalseLove #ShonenJump #ShonenJumpManga #VizMedia #Manga #Anime #Otaku #OtakuGang #Japan #TokyoJapan</t>
  </si>
  <si>
    <t>Username: yoshiburger Caption: #FuckTheMoney 💸 #TalibKweli #knowledge #wisdom #skills #life #truth #america #usa #federalreserve #debt #perpetualdebt #money #cash #work #WorkHardPlayHarder</t>
  </si>
  <si>
    <t xml:space="preserve">Username: _chattyman Text: Couldn't make it the other day.Thanks for the invite.@lordzel Username: lordzel Text: @_chattyman strictly , straight from skeletopia </t>
  </si>
  <si>
    <t>Username: delfimacvieira Caption: Le champignons à la carte #fuckthemoney #groumet #300paus #foodporn</t>
  </si>
  <si>
    <t xml:space="preserve">Username: filiparsmarques Text: AHAHAHAHAHAHAHAHAHAHAHAH 😂😂😂😂😂 fds pá </t>
  </si>
  <si>
    <t>Username: sir_tom7 Caption: I told you, this is how I live... but y'all never believed me... #fuckthemoney #iknowyouseeme go tell my momma, she'll tell you to watch your fuck family first...</t>
  </si>
  <si>
    <t>Username: cuperino Caption: #fuckthemoney #phototag_it #traveling #building #graffiti #cadiz #tarifa</t>
  </si>
  <si>
    <t>Username: zuhalkrdnz Caption: #Repost @coskunaral with @repostapp
・・・
Gözlerinde acı, hayal kırıklığı... Bir çocuğa yakışmayan tüm duygular var adeta. Saddam'ın 1988 #Halepçe katliamı ardından 1991'de daha düşük dozda kullandığı #kimyasal silahların kurbanlarından sadece biri.
The #pain, #disappointment in his eyes... His eyes revealing the unbearable truth, too much for a #child. One of the surviving victims of Saddam's chemical weapon attack in 1991.
#fuckthesistem #fuckthewar #fuckthemoney #fuckthepolitics #fuckthekapitalism #fucktherockefellers</t>
  </si>
  <si>
    <t xml:space="preserve">Username: zuhalkrdnz Text: Yaziklar olsun ne diyim. Biz hala ocu bucuyuz ya bacım insanlık ölmüs çünkü insanda ölume mahkum edilmiş. Kalem pil gibi hissetmekte hakliyim demek ki :(( @hazalvardal Username: cheyoldas Text: @zuhalkrdnz Bu fotoğrafın orjinal kaynağını biliyor musunuz ?? Username: zuhalkrdnz Text: Orjinal kaynağı Coşkun Aral zaten repost ta görünüyor kendisi! @cheyoldas Username: rawsinger Text: :( </t>
  </si>
  <si>
    <t>Username: jusmeandmyz Caption: Gotta elevate yo mind Craig. #kendricklamar #untitledunmastered #jcole #2014foresthillsdrive #common #nobodyssmiling #talibkweli #fuckthemoney #geazy #whenitsdarkout #Hiphop #music #realmusic</t>
  </si>
  <si>
    <t>Username: zuhalkrdnz Caption: Kapitalizm söz konusu olduğunda yani dünyada kapital dengesi bozulduğunda tanklarla savaş çıkarma aşamasi son perdedir. Ki bu perdeye uzak gorünmüyor avrupada ortadoğuda... Hal böyleyken biz "kalem piller" heba edilebiliyoruz buyuk kitleleri yonetmek icin. Unutmayin korkudan buyuk imparatorluk yoktur. Ve hepimiz korkuyoruz artik. Demek ki dengeler buyuk degisim yasiyor!
19 yildir komplo teorisi kitaplari okumam sebebiyle İRAN, AFGANİSTAN, İSRAİL, SURİYE gibi ortadoğu ülkeleriyle ve olan bitenle ilgili bir fikrim oluştu, naçizane. Komplo teorilerimi buradan yazsam hangi maddeden yargılanacağıma kadar teknik bilgim mevcut;) Daha önce defalarca yazdım tepki aldım. Ama yinede yazıcam... OYUN BÜYÜK, KİRLİ VE SİSTEMATİK MAALESEF ÖLEN CANLAR GERÇEK...! #fuckthemoney
#fuckthesystem #fucktheterorism
#fuckthepolitics
ALGI YÖNETİMİ...
"psikolojik harekatla aynı anlamda kullanılan kavram. 
pentagon tarafından verilen tanıma göre;
duygu, güdü ve muhakemelerini etkilemek amacıyla, izleyicilere, seçili enformasyonu ve sinyalleri taşıyan ya da inkar eden faaliyet.
eski bir mit müsteşarının bu konuyla ilgili açıklaması ise; bu kavram günümüzde halkla ilişkilerin önemli bir enstrümanıdır. hedef kitleyi en kolay etkileyecek yöntem tespit edilip yine hedef kitleye ulaşmanın en kolay yolu olan medya ile uygulanmaktadır. etrafımızda olan pek çok önemli olayın öncesinde, sırasında ve sonrasında ortaya çıkan pek çok olayda iyi çalışılmış senaryolar dizisiyle gündem yönetimi, konu yönetimi ve algı yönetiminin tüm süreçleri en ince ayrıntılarıyla hazırlanıp uygulanmaktadır. tek hedef daha kolay idare etmek ve daha çok para kazanmaktır. ancak alternatif iletişim yöntemlerinin yaygın olarak kullanılması bu faaliyetlerin hızını kesmekte ve sürecin eskisi kadar kolay ilerlemesine engel olmaktadır." (Ekşiden..)</t>
  </si>
  <si>
    <t>Username: eduardo69 Caption: Here's looking at you!!! Basic Sunday... #tgls #fucktherules #yottalife #uwol #raging #jesusinthemorning #sun #sls #sunlovingsocialites #instagood #instacool #instapic #liven #persol #berdo</t>
  </si>
  <si>
    <t>Username: pietshi Caption: Nichmehr alle Tassen im Schrank - 
Dafür Teller in den Augen - *-*
#photooftheday #fuckthehaters #fuckthepolice #smile #keepsmile #yesimadrugsuser #party #extacy #nolimits #crime #assi #badboys #freelife #mylifenotyours #boy #blackeye #teller #eskalation #drugs #norules #nolimits #skyisthelimit #tellerliebe #lebenohnelimit #fuckthesystem #fucktherules #acab #free</t>
  </si>
  <si>
    <t>Username: maj_nejm_iz_mm Caption: #fucktherules  #yolo</t>
  </si>
  <si>
    <t>Username: personalmario Caption: Domingo Tb é dia! Segundo dia de Certificação Level 1 @ginasticanatural com @raphaelromano 
Parabéns galera! #familiaGinasticaNatural #brasil #gnsp #teamginasticanatural #VemPraFamiliaGN #gratidao #bjj #macacovelho #fucktherules #amornoquefaz #faltouoanciao #foiprapraia 😂👊🏼</t>
  </si>
  <si>
    <t xml:space="preserve">Username: ricardo.barbato Text: Uma honra 🙏🏼🙏🏼🙏🏼 </t>
  </si>
  <si>
    <t>Username: guilherme_alencar Caption: ☀️🔥😎  #fucktherules</t>
  </si>
  <si>
    <t xml:space="preserve">Username: fabio_orcioli Text: Saudaessss!!!! 😍😍😍😍 Username: brunodulcetti Text: 🤘🏼 </t>
  </si>
  <si>
    <t>Username: tallulah_fox Caption: #fucktherules #myplace #wiesnzeit #rebeldog #leroicestmoi #votingfordoggybags #oscar #sharpei #losllanos #lapalma</t>
  </si>
  <si>
    <t xml:space="preserve">Username: missmishkaza Text: 😂😂🐶💕🐻 </t>
  </si>
  <si>
    <t>Username: adem.winchester_ Caption: #allthewayup #outside #istmiregal #fuckthepolice #fucktherules #dab #nofilter #angeblich #love #nohmo #picoftheday #giver #hashtag #flashback</t>
  </si>
  <si>
    <t xml:space="preserve">Username: tolgii55 Text: Wie kommt dieser Bergtürke da hoch 🤔🤔🤔🤔🤔 </t>
  </si>
  <si>
    <t>Username: dj_christian_ Caption: #successful #breaktherules #fuckthehaters 
#fucktherules</t>
  </si>
  <si>
    <t>Username: ultimatum033 Caption: So apparently they make socks for people who believe there's a difference between l and r socks... #socks #dummy #fucktherules #leftandright</t>
  </si>
  <si>
    <t xml:space="preserve">Username: gegenymark9674 Text: Socks for dummies like me.. </t>
  </si>
  <si>
    <t>Username: chuckplanethum Caption: We Do It BIG! baby. #batmanvsuperman #imax3d #sundayfunday 😅😎 #FucktheRules 💯✔</t>
  </si>
  <si>
    <t>Username: nournounou20 Caption: 😍 #instacool #fucktherules #happy #love 😘</t>
  </si>
  <si>
    <t>Username: williampalmito Caption: ⚡#gym #13memo #fikagrandeporra #esmagaquecresce #urbangymbr #teamtreta #teamurbangymbr #pump #eutreinonaxploud #mensphysique #bodybuildinglifestyle #meuovo #bodybuilder #fitnessmodel #vemmonstro #xploudgym #bodybulding #pro #fefrancoteam13 #fitness #gymlife #mensphysiquebrasil #fucktherules #dieta #ovo #eggs #diet</t>
  </si>
  <si>
    <t xml:space="preserve">Username: c_braga.carol Text: Tá gigante hein 😎 </t>
  </si>
  <si>
    <t>Username: williampalmito Caption: Domingo, fui de dorsal! #gym #13memo #fikagrandeporra #esmagaquecresce #urbangymbr #teamtreta #teamurbangymbr #pump #eutreinonaxploud #mensphysique #bodybuildinglifestyle #meuovo #bodybuilder #fitnessmodel #vemmonstro #xploudgym #bodybulding #pro #fefrancoteam13 #fitness #gymlife #mensphysiquebrasil #fucktherules #dieta #ovo #eggs #diet</t>
  </si>
  <si>
    <t>Username: brandoncrabill Caption: Mud and snow...#puremichigan #1020life #powerrackstrength #stateoffitness #trailrunning #endurance #lifting #running #outdoors #woods #trail #fun #squats #bench #deadlift #run #fitness #fitfam #fucktherules #adorationfornone</t>
  </si>
  <si>
    <t xml:space="preserve">Username: littlelifterboy Text: @brandoncrabill Nice :) Username: walte256 Text: Where? </t>
  </si>
  <si>
    <t>Username: charlii_hotel Caption: Ich hoffe Gott bestraft irgendwann TÜV und Rennleitung #fuckthepolice #manofmayhem #fucktherules #fuckthegermanrules</t>
  </si>
  <si>
    <t>Username: userandros__ Caption: #sancojin #fucktherules #oaxaca #shit #waitingforsomething #ontheroad #lookingsomething</t>
  </si>
  <si>
    <t>Username: treino_com_estilo Caption: Camiseta masculina #bodystyle #fucktherules #arnoldclassic #moda #musculação #bodybuilding #fitness #academia #nopainnogain #modamasculina</t>
  </si>
  <si>
    <t>Username: userandros__ Caption: #baby #box #ontheroad #waitingforsomething #fucktherules #oaxaca #shit</t>
  </si>
  <si>
    <t xml:space="preserve">Username: picserola Text: 🍼 Username: userandros__ Text: 👶🏼 </t>
  </si>
  <si>
    <t>Username: tom_s2012 Caption: Gotta love when the next exit is an hour away. #soclosebutsofar #fuckthis #gunnabookitdowntheemerglane #fuckthepolice</t>
  </si>
  <si>
    <t>Username: noobtasaibot Caption: That's a wrap to my weekend.
1. I'm ok. Some minor injuries that suck, but nothing broken, nothing punctured, therefore, I'm still alive (to my dismay).
2. I don't know if Cadaverine is totaled yet. I'll know tomorrow.
3. Car in front of me slammed on the brakes and I didn't brake in time. It's a really stupid fucking story.
#fuckthisshit #fuckoff #fuckthis #allofit #fml #dc5 #byebye #itsbeenalongday #sadaf</t>
  </si>
  <si>
    <t xml:space="preserve">Username: bboygage Text: Hope everything is ok, and you're able to get your car back soon. Username: october_rust12 Text: Glad your okay! I've been there, hope she pulls through! </t>
  </si>
  <si>
    <t>Username: fadingfastandalone Caption: It's so nice that so many people here on insta have made such amazing friends and have so much support. Its funny, I'm just as invisible and worthless here as i was/ am in school and my job and everywhere. Ever think some people really just weren't meant to make it? Doomed, is an appropriate term. .
.
#fuckthis #life #depressed #selfharm #selfmedicate #ana #bpd #mentalhealth #mentalillness #ptsd #trichotillomania #depression #help #invisible #doomed #dead #dying #fading #alone #cutting</t>
  </si>
  <si>
    <t xml:space="preserve">Username: brittneyy.danielle Text: I know idk you, but I'm more than willing to be here for you if you need someone. Username: fadingfastandalone Text: That means a lot..really. @brittneyy.danielle Idk where i would begin 😢 Username: brittneyy.danielle Text: Well wherever you can think of to start, I'm here to listen. If you want, you can dm me or kik me. My kik is brittneyydanielle Username: fadingfastandalone Text: Thank you so much @brittneyy.danielle i will kik you.. You are really, really kind </t>
  </si>
  <si>
    <t>Username: ashcar Caption: Just got an organic juice made with apples, kale and WHO GIVES A FUCK IT IS AWFUL. 
#wholefoods #organic #juice #fuckthis</t>
  </si>
  <si>
    <t xml:space="preserve">Username: katybearr Text: Fuck cage free, fuck gluten free 😂😂 </t>
  </si>
  <si>
    <t>Username: fxck.this.i.quit Caption: I wish I looked like this😍
•
•
•
{#fuckthis#iloveyou#iquit#depression#suicidal#selfharm#ineedyou#broken#imsorry#scars#beautiful#grungeteens#smile#princess#yourenotalone#akf#suicide#depressed#grungegirl#alone#afraid#anorexia#fml#scared#help#dead#stressedout#teenagers#grunge}</t>
  </si>
  <si>
    <t>Username: bruintheman Caption: On a scale of 1 to Trump rally, How's April been? #white #terrible #canada #spring #fuckthis</t>
  </si>
  <si>
    <t>Username: fxck.this.i.quit Caption: I want to do a new theme but I've got no clue what to do
•
•
•
{#fuckthis#iloveyou#iquit#depression#suicidal#selfharm#ineedyou#broken#imsorry#scars#beautiful#yourscarsmakeyoubeautiful#smile#princess#yourenotalone#akf#suicide#depressed#sorrybabe#alone#afraid#anorexia#fml#scared#help#dead#stressedout#teenagers#grunge}</t>
  </si>
  <si>
    <t>Username: poppykins_x Caption: #lols #outout #london #birthdaynight #cousin #bestmate #readymate #fuckthis #funny #howdeepisyourlove #throwback</t>
  </si>
  <si>
    <t>Username: mr.rafael.ig Caption: All I want to do is go home... 😕#HateWorkingSundays #FuckThis #NJT #AintWrestlemaniaOn #IsItFridayYet #BillsDontPayThemSelves #Workflow #Tired #Bored #WhatTimeIsIt #SomeBS #LongAssDay</t>
  </si>
  <si>
    <t xml:space="preserve">Username: bosshogg32k Text: 😂😂😂😭 Username: mr.rafael.ig Text: @bosshogg32k You got the fuck up out of here so you good! #SomeBS Username: bosshogg32k Text: @mr.rafael.ig word word word😂😭😂😭 </t>
  </si>
  <si>
    <t>Username: chloefleckk Caption: 🙌🏻😔 #feelslikeforever #fuckthis #notcool</t>
  </si>
  <si>
    <t>Username: jesscantthinkofagoodname Caption: Honestly cat I wish I could curl up and sleep for a few months atm 👍🏻 #iwannabeacat #fuckthis</t>
  </si>
  <si>
    <t>Username: victordinamarcaz Caption: 😌 #fuckthis</t>
  </si>
  <si>
    <t>Username: jenbellyvr Caption: So this is April? #fuckthis</t>
  </si>
  <si>
    <t>Username: badnik.mag Caption: Not really 🍸🐲 #instaboy #instamood #instaguy #instagood #dont #really #give #a #fuck #fuckthis #fuckthat #fuckyou #fuckoff #mylife #myrules #bi #biboy #dontfuckwithme #dontplaywithme #fuckthatshit #bitchplease #bitchesbelike #mood #irunmyworld #damn#rihannanavy4life #riri #navy #rihanna</t>
  </si>
  <si>
    <t>Username: fxck.this.i.quit Caption: fuck emotions. I don't want them. does anyone know where I can return them? •
•
•
{#fuckthis#iloveyou#iquit#depression#suicidal#selfharm#ineedyou#broken#imsorry#scars#beautiful#yourscarsmakeyoubeautiful#smile#princess#yourenotalone#akf#suicide#depressed#sorrybabe#alone#afraid#anorexia#fml#scared#help#dead#stressedout#teenagers#grunge}</t>
  </si>
  <si>
    <t xml:space="preserve">Username: brokenarrowsinthedark Text: Followxfollow </t>
  </si>
  <si>
    <t>Username: brittanbuggy Caption: I have been trying to beat this fucker on death march difficulty for-fucking-ever!! Why can't I do it?!? Someone needs to come over and do it for me.  #fuckyou #fuckhim #fuckthis #witcher3 #ps4 #imlerithisabitch #why #ragequit</t>
  </si>
  <si>
    <t>Username: eduardo_reuter Caption: Confere?
#money #dinheiro #mulheres #bitch #mymoney #fuckthis #chorei #achoqueacertei #parça #oiaospapo #cadacoisa #domingo</t>
  </si>
  <si>
    <t xml:space="preserve">Username: boenocristiano Text: Kkkkk..... P mulher né ! </t>
  </si>
  <si>
    <t>Username: thickemx Caption: ✌🏼️fingers =💦💦😉😍😎😈 #thots #thotsbelike #hoesbelike #bitchesbelike #sidesbelike #draculasbelike #omfg #thickbae #323 #fuckrules #fuckwhodontbelieveinus #fuckyeahh #legs #hydro #lordhavemercy #instagood #nochill #fse #kmsl #lmaoo</t>
  </si>
  <si>
    <t xml:space="preserve">Username: sergio_mugler Text: @hazellibunao haaaa! Username: msasianbarbieee Text: @sergio_mugler true hahah! </t>
  </si>
  <si>
    <t>Username: vanessita_holahola Caption: 💡✏👗
💯 
#Bestoftheday #nofilter #webstagram #tbt #picoftheday #Fun #follow #followme #photo #android #sky #jj #fuckyopictures #straightlikethat #school #swag #instafamous #all_shots #clubsocial  #usa #italy #apple #a #1 #picstitch #igdaily #kik #picture</t>
  </si>
  <si>
    <t>Username: vanessita_holahola Caption: 👸C'era una volta...una principersa e il suo castello...🏰😂 sto principe dov'è??? 
#Bestoftheday #nofilter #webstagram #tbt #picoftheday #Fun #follow #followme #photo #android #sky #jj #fuckyopictures #straightlikethat #school #swag #instafamous #all_shots #clubsocial  #usa #italy #apple #a #1 #picstitch #igdaily #kik #picture</t>
  </si>
  <si>
    <t>Username: vanessita_holahola Caption: 🙆🌊🐥
#Bestoftheday #nofilter #webstagram #tbt #picoftheday #Fun #follow #followme #photo #android #sky #jj #fuckyopictures #straightlikethat #school #swag #instafamous #all_shots #clubsocial  #usa #italy #apple #a #1 #picstitch #igdaily #kik #picture</t>
  </si>
  <si>
    <t>Username: vanessita_holahola Caption: Morale della favola 👸😂
#Bestoftheday #nofilter #webstagram #tbt #picoftheday #Fun #follow #followme #photo #android #sky #jj #fuckyopictures #straightlikethat #school #swag #instafamous #all_shots #clubsocial  #usa #italy #apple #a #1 #picstitch #igdaily #kik #picture</t>
  </si>
  <si>
    <t>Username: slut_for_breezy Caption: ❤😳@chrisbrownofficial
#beautiful #dance #teambreezy #tag #like4like #omg #girl #swag #squadgoals #niggasbelike #mood #fuckyopictures #rihnews #dope  #chrisbrown #breezy #summer #konfuzed #baddest #sexy #nigga #swag #chrisbreezy #royalty #Cj  #rihanna #ohb #gainpost #liquor #lexypanterra #party</t>
  </si>
  <si>
    <t xml:space="preserve">Username: breezy_yonce Text: Why are they deleting your account?!?! Username: breezy_yonce Text: 😭😭😭 Username: slut_for_breezy Text: @breezy_yonce idk why they keep logging me out Username: sabeehaah.a Text: Have u verified ur acc?!! </t>
  </si>
  <si>
    <t>Username: slut_for_breezy Caption: @chrisbrownofficial
#beautiful #dance #teambreezy #tag #like4like #omg #girl #swag #squadgoals #niggasbelike #mood #fuckyopictures #rihnews #dope  #chrisbrown #breezy #summer #konfuzed #baddest #sexy #nigga #swag #chrisbreezy #royalty #Cj  #rihanna #ohb #</t>
  </si>
  <si>
    <t>Username: slut_for_breezy Caption: #beautiful #dance #teambreezy #tag #like4like #omg #girl #swag #squadgoals #niggasbelike #mood #fuckyopictures #rihnews #dope  #chrisbrown #summer #konfuzed #baddest #sexy #nigga #swag #chrisbreezy #royalty #Cj  #rihanna #ohb #gainpost #liquor #lexypanterra #party
#keepinstagramchronological</t>
  </si>
  <si>
    <t>Username: slut_for_breezy Caption: This is me af😂😂😂! @chrisbrownofficial
#beautiful #dance #teambreezy #tag #like4like #omg #girl #swag #squadgoals #niggasbelike #mood #fuckyopictures #rihnews #dope  #chrisbrown #breezy #summer #konfuzed #baddest #sexy #nigga #swag #chrisbreezy #royalty #Cj  #rihanna #ohb #gainpost #liquor #lexypanterra #party</t>
  </si>
  <si>
    <t xml:space="preserve">Username: __asiabugg__ Text: @city.muse you know me so well 😂 Username: sila.kaya11 Text: Mach ich das nächste mal @marlien_staab Username: marlien_staab Text: Ja 😂@sila.kaya11 Username: jazzy_walker1233 Text: So me I would be the first one to say I did it cause it's true </t>
  </si>
  <si>
    <t>Username: slut_for_breezy Caption: His new hair style tho🔥💯!
@chrisbrownofficial
#beautiful #dance #teambreezy #tag #like4like #omg #girl #swag #squadgoals #niggasbelike #mood #fuckyopictures #rihnews #dope  #chrisbrown #breezy #summer #konfuzed #baddest #sexy #nigga #swag #chrisbreezy #royalty #Cj  #rihanna #ohb #gainpost #liquor #lexypanterra #party</t>
  </si>
  <si>
    <t xml:space="preserve">Username: breezyluvme Text: 😍😍😍 </t>
  </si>
  <si>
    <t>Username: slut_for_breezy Caption: @chrisbrownofficial #beautiful #dance #teambreezy #tag #like4like #omg #girl #swag #squadgoals #niggasbelike #mood #fuckyopictures #rihnews #dope  #chrisbrown #breezy #summer #konfuzed #baddest #sexy #nigga #swag #chrisbreezy #royalty #Cj  #rihanna #ohb #</t>
  </si>
  <si>
    <t xml:space="preserve">Username: booty.me.down.rihanna Text: @chrisbrownofficial Username: teambreezyboo16 Text: truth </t>
  </si>
  <si>
    <t xml:space="preserve">Username: teambreezyboo16 Text: DAMN Username: queen_mari1738 Text: 😍😍😍😍😍 Username: teambreezyboo16 Text: the best concert Username: lewishamilton_a44 Text: 💜💜💜💜💜💜💜 </t>
  </si>
  <si>
    <t xml:space="preserve">Username: lewishamilton_a44 Text: 😍😍😍😍😍😍😍🙌🙌🙌🙌🙋🙋💜😘😘 </t>
  </si>
  <si>
    <t xml:space="preserve">Username: lewishamilton_a44 Text: My brezzy💜💜 </t>
  </si>
  <si>
    <t>Username: neznash Caption: Dimsum Yumyum 4 Nez!! 😍💖🍥🍤 // #dumdum #happybelly #siumai #bao #treats4days #yumyum #bellysmiles #lunchdate #foodporn #happiestnez #sweetpussysatday #isaidit #prawns #yummy #goodnez #wivmabesty #sunshine #instafood</t>
  </si>
  <si>
    <t xml:space="preserve">Username: miss_damina Text: Good to know there's a good dim sum place around ! Username: neznash Text: Omg it was better than anticipated too!!!! Huuuuge dumplings! 😄😄😄 @miss_damina Username: c_lam1984 Text: Siu Mai Username: neznash Text: I was going to tag you in it! This is down the street from work! It's pretty awesome! @c_lam1984 #seeeeyewmai4nez </t>
  </si>
  <si>
    <t>Username: yatinlvyas Caption: DUCKING SPEL HOWE I LKYE #fuckyouautocorrect #nobodylikesyou #januvsautocorrect #stupidautocorrect #nooneeverwritesducking #seeyousoon</t>
  </si>
  <si>
    <t xml:space="preserve">Username: jankiahalyabeauty Text: This is my struggle errrrrrday!!! @yatinlvyas 😂😂 Username: yatinlvyas Text: @jankiahalyabeauty the struggle is real </t>
  </si>
  <si>
    <t>Username: florascharf Caption: Tofu scramble, tots and energy drink while we watch the walking dead! #vegan #walkingdead #monster #fuckyouautocorrect</t>
  </si>
  <si>
    <t>Username: crazybutsound Caption: #Autocorrect of epicness with @ca_tim_ini last night. 😆 #fuckyouautocorrect</t>
  </si>
  <si>
    <t>Username: core_tin_ee Caption: #repost #funny #autocorrect #getwithit #thisisme #fuckyouautocorrect #ducks #nope #lol #swearing #ithoughtyouknewme #cursing #likeasailor #problems #mymouth #donttalkaboutducks #lmao #livelaughlove #austintexas #austin #texas #atx #512</t>
  </si>
  <si>
    <t xml:space="preserve">Username: stephnenglish Text: Hahaha same! After the 100th time, I mean FUCKING. not ducking. Username: core_tin_ee Text: @stephnenglish Exactly! 🐥 </t>
  </si>
  <si>
    <t>Username: catz_pizza_freckles Caption: I've never taken so many photos of one set of lingerie. It made me feel like a total babe. #selfconfidence</t>
  </si>
  <si>
    <t xml:space="preserve">Username: redbearded_villain Text: 👌👌 Username: jjabrams12 Text: #babestatus Username: alsragmohammed Text: Your body very hot @catz_pizza_freckles 😍😍 Username: juanitoacosta Text: Terrific </t>
  </si>
  <si>
    <t>Username: aniloracr27 Caption: Duck you autocorrect. #goodmorningpost #fuckyouautocorrect #iwanttofuckyou  #followme</t>
  </si>
  <si>
    <t xml:space="preserve">Username: j4364 Text: @katgo10 </t>
  </si>
  <si>
    <t>Username: vinhphucngole Caption: #myfirstvideo
#fuckyouautocorrect</t>
  </si>
  <si>
    <t xml:space="preserve">Username: uyenuyen3010 Text: èo.....dth quá bây!!! Username: vinhphucngole Text: @uyenuyen3010 kaka quá khen 😚 </t>
  </si>
  <si>
    <t>Username: bellalupa6 Caption: Burnt Out.
An autobiography?
#writing #writersofinstagram #writersofig #creativewriting #peoplescreatives #words #truth #sadbuttrue #pain #invisible #alone #poetsofinstagram #poetryisnotdead #qotd #blackandwhite #pen #unconditionallove #prose #ink #heart #pen #paper #spilledthoughts #spilledink</t>
  </si>
  <si>
    <t xml:space="preserve">Username: bellalupa6 Text: *tripped. Not tropes. #fuckyouautocorrect </t>
  </si>
  <si>
    <t>Username: theonlyceeceej Caption: What the heck is up with my autocorrect?! #babydaddy #autocorrect #fuckyouautocorrect</t>
  </si>
  <si>
    <t>Username: morales_vicki83 Caption: 😂😂😂 #FuckYouAutocorrect</t>
  </si>
  <si>
    <t xml:space="preserve">Username: gucci_b Text: Ducking all the time smh lol </t>
  </si>
  <si>
    <t>Username: haley.malia Caption: Tilly and her Anna bear from Build a Bear with an Elsa dress:) #buildabear #Elsa #Anna #tillybug</t>
  </si>
  <si>
    <t xml:space="preserve">Username: itsstephbitch Text: Oh BTW she is tooo adorable!! ❤❤💘💘💘💘 Username: haley.malia Text: @itsstephbitch lol yes typo fixed now. Tony's phone always autoworkers me xD #fuckyouautocorrect Username: haley.malia Text: See? Autocorrects* Username: itsstephbitch Text: Lol hahahahah 😜 </t>
  </si>
  <si>
    <t>Username: __sophielouise.__ Caption: You screw me I screw you back, I'm a lady like that 🖕🏻🙌🏻 #youradick #fuckyouautocorrect #ambulance #love #tumblr #aussie</t>
  </si>
  <si>
    <t>Username: frogggurlfl Caption: #fuckyouautocorrect</t>
  </si>
  <si>
    <t>Username: pazozo Caption: We're it not for the liquid issues, I would deffo be bringing this milk back #starwars #chewbacca #milk</t>
  </si>
  <si>
    <t xml:space="preserve">Username: pazozo Text: Were, even #fuckyouautocorrect #cheapcocktails </t>
  </si>
  <si>
    <t>Username: kief_powhatan Caption: 😐 #fuckyouautocorrect 😐</t>
  </si>
  <si>
    <t>Username: volatile_x Caption: ⚔⚔⚔</t>
  </si>
  <si>
    <t xml:space="preserve">Username: rverheyhey Text: doorknob on FLEEK Username: iak0na Text: Oh wow. ❤❤❤❤ Username: volatile_x Text: ✨😘 @mirza_cru7 @briannjwood @iak0na 😘✨ Username: volatile_x Text: @rverheyhey #doorknobvibes #doorknobgoals #fleekknobz #knobsonfleek #slay #fuckyouautocorrect #typomagic #themomentisgone #whenyouretryingtobefunnybutnotpayingattention </t>
  </si>
  <si>
    <t>Username: msbeierle Caption: Clearly why we are friends. #fuckyouautocorrect #fuckingautocorrect #duckyouautocorrect</t>
  </si>
  <si>
    <t>Username: noturaveragemama Caption: #fuckboi #seasonboi #singlemamalife #why #gosomewhere #no #useyourwords #fuckyouautocorrect #text #wtf</t>
  </si>
  <si>
    <t>Username: rpsls Caption: Can't stop, won't stop. #shieldbesties #fuckyouautocorrect</t>
  </si>
  <si>
    <t xml:space="preserve">Username: rpsls Text: #mladyandnaeconvos </t>
  </si>
  <si>
    <t>Username: _emotional_demon_ Caption: #fuckyouhitler</t>
  </si>
  <si>
    <t>Username: jalehillel Caption: #palazzomezzanotte#piazzaaffarimilano #fuckyouhitler #jadoremilano</t>
  </si>
  <si>
    <t>Username: agnee55 Caption: Great great grandfather! Hero 👍🏻👌🏻. Jan Furgol (b. October 13, 1883 in New Bytom, d. January 11, 1941 in Buchenwald) - miner, a participant II and III Silesian Uprising.
When he finished school, he hired a built then mine "Peace" in Ruda Slaska. He joined the left-wing of the Central Union of Mineworkers and the PPS. Before World War I was the organizer of the May Day demonstration.
He was elected shop steward in Polish Plebiscite Committee to prepare the popular vote for the merger of the Polish Upper Silesia. In the second and third Silesian Uprising, he was named the company commander.
After the uprisings, and after turning part of Upper Silesia to Polish Furgol he remained a miner. In 1933 he took part in a hunger strike that saved mine, "Peace" from immobilization.
In 1939 he participated in the battles against the German diversion into Ruda on the Polish-German border. Sept. 16 was arrested and imprisoned in a concentration camp, where he died #history #1883 #rip #visitedhisgravetoday #wow #poland #minor #fucktheconcentrationcamp #fuckyouhitler</t>
  </si>
  <si>
    <t>Username: mrsdarcy311 Caption: My #beautiful #grandma #omi on the left with her amazing family #1943 x note my #greatgrandpa 's #fashionable #tash haha - two of those #brothers were #killed during WW2- #fuckyouhitler #makelovenotwar #40s #1940s #peace #wemissyou #weallmissyou #imissyou #alwaysinourhearts #alwaysinourthoughts #opivermisstdich #instamemories #instapeace #instafamily #erinnerung #erinnerungen #vergangenheit #wirvermissendich #ichvermissedich #ripgrandma #ripomi @chiarademedici</t>
  </si>
  <si>
    <t xml:space="preserve">Username: mz_day_dreamer Text: The littlest one looks like you 😊 Username: mrsdarcy311 Text: @mz_day_dreamer haha u think? 😊 #auntieerika #tanteerika...right @chiarademedici ? Username: chiarademedici Text: @mrsdarcy311 thats right😊 </t>
  </si>
  <si>
    <t>Username: apricotpoptart Caption: #nadafilter #happysaturday #fuckyouhitler</t>
  </si>
  <si>
    <t>Username: wrong599 Caption: Pues, no se le hizo, mi general
#CallofDuty #WorldAtWar #WWII #gg #procrastinación #fuckyouhitler #BestSoundtrackEver</t>
  </si>
  <si>
    <t>Username: lasekinbunt Caption: #ganesha #ganeshaswastika #swastika #india #indien</t>
  </si>
  <si>
    <t>Username: notorious_mdk Caption: Krusty
Kik NotoriousMDK
Sc misfittdaklown
#emo #emoboy #scene #sceneboy #shrek #shrekboy #billcosby #justfuckingblastmewithafirehose #heythatsprettygood #jeffdunham #putin #doperussianmemes #kentuckykannable2016 #fuckyouhitler #sometimesifellprettyhot #thisisnotoneofthosetimes #adamsandlerlookalike #adamsandler #minions #memes #dancemoms #billcosbyisinnocent #honkies #hankhill #sarahpalin #heyicanseemyhousefromhere #trumpisright #gayretard</t>
  </si>
  <si>
    <t xml:space="preserve">Username: cameronxgomez Text: Rate// 10 u know that already tho 😍 Username: jasmine.gamez Text: What are you fuckin gay bro Username: notorious_mdk Text: @jasmine.gamez what are u a fukin faggot Username: jasmine.gamez Text: Yehhh </t>
  </si>
  <si>
    <t>Username: dinoandino Caption: #71yearsago #myheroes #fuckyouhitler #westillalive #foreveramisraelhai #israelmylove</t>
  </si>
  <si>
    <t>Username: scarlett_beautiful Caption: #meinkampf #fuckyouhitler</t>
  </si>
  <si>
    <t>Username: yaaafilthyanimal Caption: #fuckyouhitler</t>
  </si>
  <si>
    <t xml:space="preserve">Username: ___rai___ Text: 😂😂 </t>
  </si>
  <si>
    <t>Username: _jordan_jenna Caption: Happy 100th Birthday Grandad. We all believe he would still be here if it wasn't for the circumstances. I mean he was blown off a ship in the Navy in the Mediterraneon sea and still survived! Cor blimey! (as he would say)
You would of been 100 today! Love &amp; light &lt;3
#Amazing #Milestone #Rip #MissYou #Grandad #BritishNavy #Legend #Cheers</t>
  </si>
  <si>
    <t xml:space="preserve">Username: _jordan_jenna Text: #WW2 #FuckYouHitler </t>
  </si>
  <si>
    <t>Username: schifferj6 Caption: Ghosts of the past in Warsaw #poland #fuckyouhitler</t>
  </si>
  <si>
    <t>Username: yan.ooou Caption: Berlin east side gallery 🇩🇪
#peace #streetart #berlin #eastsidegallery #fuckyouhitler #freedom #loveafterall</t>
  </si>
  <si>
    <t xml:space="preserve">Username: lea_ninja Text: ✌🏻️ Username: art_overall Text: Hello baby))) </t>
  </si>
  <si>
    <t>Username: youpunklikeagirl Caption: Genuine smile, for the first time in a long time.. #nofilter #fuckinsecurities #fuckyouhitler #toodrunktofuck #punk #punkasf #punx #upthepunx #incrustwetrust #staypunk #punk #hardcorepunk #rock #stoner #goth #emo #punkgirl #punksnotdead #punkssleepingdrunk #crustpunk #punkish #cute #freedom #alternative #goth #likeforlike #f4f #hippy</t>
  </si>
  <si>
    <t xml:space="preserve">Username: angryyoungandpoordotcom Text: 👍 </t>
  </si>
  <si>
    <t>Username: alfonsodmf2001 Caption: #desembarco
#normandia 
#2worldwar #savingtheprivateryan #fuckyouhitler</t>
  </si>
  <si>
    <t>Username: taylanandsam Caption: Cya mate #FuckYouhitler #AndBillGates</t>
  </si>
  <si>
    <t>Username: garrittenatewayes88 Caption: A day to remember to all the people who fought in ww2 #fuckyouhitler</t>
  </si>
  <si>
    <t>Username: rebeca_langdon Caption: Love this 
#anafrankdiary #book #fuckyouhitler #poor #ana #perfect #loveit #instagood #12june1942 #1994</t>
  </si>
  <si>
    <t>Username: harry.rice Caption: Had a nice walk round the Pegasus memorial today. #Pegasus #Normandy #ww2 #fuckyouhitler</t>
  </si>
  <si>
    <t>Username: mr_nice_guy_305 Caption: I love you #Miami  #305 #blessed #fuckyoupayme #beastmode #theworldisyoursandeverythinginit</t>
  </si>
  <si>
    <t>Username: wickedapollobeatz Caption: No... No you cannot have free fucking beats man. I've invested thousands into this craft, I don't do this shit for free, and I don't need you "hold the beat to put us both on" fuck outta my face with that bs. Pay me or move on. Y'all sucker ass producers ruining it for everybody #nofreebeats #10dollarexclusives??? #fuckoff #fuckyoupayme #flgang #flstudio #protools #cubase #studioone #maschine #mpctouch #mpc</t>
  </si>
  <si>
    <t>Username: wildboyjay401 Caption: #just #me #fuckYouPayMe</t>
  </si>
  <si>
    <t>Username: lady_kut_throat Caption: 👄💵fuck чσu ,, pαч mє!!💵👄
👄💵 #fuckyoupayme #payme #dopeart #coolart 😃👄❤✌</t>
  </si>
  <si>
    <t xml:space="preserve">Username: kushkrewjew Text: 👌👌👌 Username: shizyhizy Text: Thank you for likes... appreciate it :P </t>
  </si>
  <si>
    <t>Username: sophiayourking Caption: Pigs! I want you under my heel now. What pretty little pigs gunna pay for new heels?
 #findom #footfetish #paypig #findomme #domme #fuckyoupayme #goddess #footfetish #footfetishnation #sexyfeet #sexyheels #heels #heelfetish #stilleto</t>
  </si>
  <si>
    <t>Username: shanellenicoleb Caption: Shake up ya haaa uh, oi listen I had such a good time tonight! Big things happening! #fuckyoupayme 🖕🏽💃🏽</t>
  </si>
  <si>
    <t xml:space="preserve">Username: nwjmoney Text: 🎯 </t>
  </si>
  <si>
    <t>Username: aj_avitabile Caption: AB ✔️ Happy Sunday to #FitFam | LIFT w/AJ |
#Fitstagram #FitFam #Fitbody #Abs #Fitness #FitnessJourney #LookBetterNaked #FitnessMotivation  #Boston #BodyBuilding #BodyGoals #Physique #GirlsWhoLift  #Inspiration #Motivation #NPCCompetitor #FitnessModel #Shredded #Instafit #FuckYouPayMe #WatchMeWork #Squat #NothingWorksUnlessYouDo #MoreThanANumber #LIFTWithAJ</t>
  </si>
  <si>
    <t xml:space="preserve">Username: asy23333 Text: 🌷 Username: shanemyers_ Text: 😍😍😍😍😍 Username: krissytoms Text: Put pants on mr </t>
  </si>
  <si>
    <t>Username: themidastouch24k Caption: .
.
Touched by Midas
.
6475732947
.
#glowithus🌹
.
Absente 🎨
.
#trap #hiphop #torontohiphop #artist #artisian #art #luxury #highend #finejewelry #mensfashion #womensfashion #fashionistas #torontofashion #fashionkilla #fashion #badbitches #goldpullouts #goldteeth #slugs #wethenorth #stayfly #the6 #6ix #ancient #streetsoftoronto #theplug #foreignexchange #fuckyoupayme #absinthe</t>
  </si>
  <si>
    <t>Username: themidastouch24k Caption: .
.
Touched by Midas
.
6475732947
.
#glowithus🌹
.
@iamsetdoe 🎨
.
#trap #hiphop #torontohiphop #artist #artisian #art #luxury #highend #finejewelry #mensfashion #womensfashion #fashionistas #torontofashion #fashionkilla #fashion #badbitches #goldpullouts #goldteeth #slugs #wethenorth #stayfly #the6 #6ix #ancient #streetsoftoronto #theplug #foreignexchange #fuckyoupayme #diamondsareforever</t>
  </si>
  <si>
    <t>Username: iam_promotress_afrikan Caption: NOT HERE TO BE LIKED NOR FIT IN #FuckYouPayMe</t>
  </si>
  <si>
    <t xml:space="preserve">Username: iam_promotress_afrikan Text: Go away @kingafrika_ Username: bashytmz Text: 👀👀👀sheesh omg @iam_promotress_afrikan that mouth😨..😂😂😂😂 Username: scoopytheceo Text: 👀 Username: mz_reaction88 Text: 😙😙 </t>
  </si>
  <si>
    <t>Username: alamedastrip Caption: #nakedhustle #fuckyoupayme #stripperlife #poledancer #stripclubsndollabills #stripclubsanddollarbills #highheelhustle #stripperfail #exoticdancer #teamclearheels #stripperproblems #stripperperks #strippersbelike #stripclubs #stripperheels #stripclubshit #traphouse #payme #getmoney #tmz #funny #comedy #video #stripper #thatstripperlife #lifeofastripper #nochill</t>
  </si>
  <si>
    <t xml:space="preserve">Username: stephaniebeeee Text: @0112x952.1 Username: sapphirenewyork Text: Lmao @jacknjamo16 Username: gataoficialtwerk Text: Muy fucking life 😩😭 Username: tnkrbell2002 Text: @_cowgirl_bebop_  @iez_xoxo  @xpurplecheetosx  @mslisette__  @lissydoll_  @steviesmith63 </t>
  </si>
  <si>
    <t>Username: slumdog_skumlord Caption: #fuckyoupayme</t>
  </si>
  <si>
    <t xml:space="preserve">Username: milfslayer6669 Text: @gq </t>
  </si>
  <si>
    <t>Username: messyboii Caption: #Mobb #FuckYouPayMe #Mn #Minnesota #StPaul #651 #CrooksAndCastle</t>
  </si>
  <si>
    <t>Username: no_name92gy Caption: -15 Kilo habe ich jetzt schon seid November 👍🏽 auf diesem Bild waren es 80 Kilo. Das liegt aber auch schon fast 2 Jahre zurück. Jetzt bin ich bei 61 Kilo mein fast Wunsch Gewicht ist erreicht 😬 ich bin sowas von glücklich drüber 🌟❤️😁😍#motivation #sp</t>
  </si>
  <si>
    <t>Username: djamaz.vegas Caption: #assholesunite #assholesmaketheworldgoround #proudasshole #myway #fuckyourview lol I need a thirty for this</t>
  </si>
  <si>
    <t>Username: wigi15 Caption: @deftonesband #atx #chinomoreno #sxsw #austin #deftones #fuckyourview 🔥🔥🔥</t>
  </si>
  <si>
    <t xml:space="preserve">Username: mrsajg Text: What you checking out tonight cuz? @wigi15 Username: wigi15 Text: The fort fader. I was told it has a big surprise guest today so that's the move for the most part Username: wigi15 Text: @smurffedout </t>
  </si>
  <si>
    <t>Username: wigi15 Caption: Only the best fuckn band in the WORLDDDD!!!! One of my top shows this year at sx 🔥🔥🔥@deftonesband #chinomoreno #deftones #sxsw #austin #fuckyourview #bestband #sacramento #ripchi</t>
  </si>
  <si>
    <t xml:space="preserve">Username: wigi15 Text: @smurffedout </t>
  </si>
  <si>
    <t>Username: theonlyleonavon Caption: Why should i need to fly with the other birds if ima exotic? #peacock #justsayin #fuckyourview #igotmyownview</t>
  </si>
  <si>
    <t xml:space="preserve">Username: therealduce Text: @theonlyleonavon 😜 Username: theonlyleonavon Text: @thuggamatik </t>
  </si>
  <si>
    <t>Username: ssdodger21 Caption: Lunch view from the 46th floor #fuckyourview #carpenterlife #1506local #fuckyourhashtags</t>
  </si>
  <si>
    <t>Username: schwed_y_balls Caption: We're here and happier than ever 😘 #santacruzresidents #nahnahnah #fuckyourview #weoceanside #bestfriend #soulmate #beachbabies #loveofmylife</t>
  </si>
  <si>
    <t>Username: bigg_willie_ Caption: This one's for you, or is it? Comment for a tbh👍  
#fuckoff #fuckyou #fuckya #fuckyourfeelings #fuckyourface #fuckyouropinion #fuckyourride #fuckyourfamily #fuckyourwife #fuckyourbeautystandards #fuckyourteam #fuckyourlife #fuckyourbarber #fuckyourthoughts #fuckyouremotions #fuckyourdog #fuckyourbike #fuckyourfence #fuckyourrace #fuckyourrules #fuckyourdad #fuckmefriday #fuckyourfish #fuckyourflag #fuckyourhoes #fuckyourlamp #fuckyourview #fuckyouroptions#fuckeveryone #fuckeverything</t>
  </si>
  <si>
    <t xml:space="preserve">Username: bigg_willie_ Text: Tbh @mgreen.2 let me remind you, this is a tbh.... I haven't really got the chance to know you that well, however, I learned enough about you in storeys class to know that I like you... On top of that, your a great person. Never once have I seen you upset, or sad. Your always smiling, and their to make someones day. I hope what I just said doesn't make things akword between us. ✌ Username: bigg_willie_ Text: Tbh @bonesaw40 we haven't known each other for that long, but that is now history. It's really a great feeling knowing I'm not talking to someone with there head up there ass when it comes to bikes. It's also refreshing to know someone my age that know what a small block 350 is. Username: bonesaw40 Text: 😂😂😂right on man✊✊✊keep ripin for me Username: mgreen.2 Text: nah things won't get awkward, I didn't know that at all! you really surprised me! thank you :) </t>
  </si>
  <si>
    <t xml:space="preserve">Username: pretty.little.dabber Caption: First toke at my new house😄😋😏💑💍👅💚💛❤👑💸🌲🏡🔥🍁💨❄😊 #fuckyourview #newhouse #beautiful #bongbeauties #goodkarma #finally #3bed2bath #hottub #pooltable #lettheseasonbegin #girlswhogrow #growyourown #womengrow #cannabis #medicalcannabis #weedstagram #dabbersdaily #weedporn #bongporn #bong #litladies #stoned #firsttoke #stonerchick </t>
  </si>
  <si>
    <t xml:space="preserve">Username: emeraldtrichome_co Text: That cool, do you get to hear the water running from your pad? 🌊🙉 Username: pretty.little.dabber Text: yes that's how I found it!!! haha (: @emeraldtrichome_co Username: lilbitawildflower Text: Hell yeah. Congrats on the new place as well! Looks glorious! @pretty.little.dabber Username: pretty.little.dabber Text: thank you beautiful!!! 😄 @lilbitawildflower </t>
  </si>
  <si>
    <t xml:space="preserve">Username: beardfit Caption: Needed that tonight. #manhattanbeach #outdoors #beachnight  #surf  #surfsup #beardsunsets #bearded #beards #dontstealmysunshine #beardme #sunset #redsky #la #beardgang #kook #sunsets  #southbay  #vibes #fuckyourview #youremyboyTy #beardsthataresick #hashtagsonhashtagsonhashtags </t>
  </si>
  <si>
    <t xml:space="preserve">Username: eelove88 Text: Beautiful ❤ Username: randyrenfroe Text: Your hashtag button has to give out at some point. </t>
  </si>
  <si>
    <t>Username: gcda88 Caption: My view just got better 
#fuckyourview! #London #Barcelona #travelboy #traveller #desperateforlikes #hashtag hashtagonthewaytobarcelona #upintheair 
Cc @gabyccs</t>
  </si>
  <si>
    <t>Username: victor.720 Caption: #fuckyourview I'll take this view anyday 😍🇲🇽🍃🌵🌲🏞</t>
  </si>
  <si>
    <t>Username: carmelisious_710 Caption: So I guess ill smoke #smokesomeganj #gethighwitme #yinyan #stonerchick101 #fuckthehaters #judgemeidgaf #stonedbitch #fuckyourview #onecentmind #justaplant</t>
  </si>
  <si>
    <t>Username: montenegritoo Caption: #porn #sunday #sunnyday #sunset #nature #fuckyourview #photo</t>
  </si>
  <si>
    <t>Username: djm_61 Caption: A moment where everyones heart beats in perfect harmony to a song they can all relate to. Wether you are having a bad or good day get lost in the moment and create an experience that will be endless to you. Screw a new years resolution just stay true to yourself, your friends, and family. Dont worry about tomorrow, dont worry about yesterday, just tackle life day by day. Because the now always holds suprises within that's why they call it present. #2016 #andrewrayel #edclv #fuckyourview #liveinthenow #ravefam #family #liveyourlife</t>
  </si>
  <si>
    <t xml:space="preserve">Username: djm_61 Text: Fuucckk yaahhh @andrew_montez79 Username: la_yecee Text: @djm_61 adopting your ass has been one of the best decisions I've ever made! I don't know what I would do without you.. Love you mijo. Thanks for being part of the family. And @andrew_montez79 we're coming for ya.. 😆😉 Username: andrew_montez79 Text: Looking forward to it! @la_yecee Username: nate_the_reptile Text: You right. 👌🏽 </t>
  </si>
  <si>
    <t>Username: carlsonkyle Caption: Sometimes we take nice pictures. #halfwayPT #thomasjefferson #jefferson #dpt #dpt2017 #tju #tjudpt #rooftops #philly #philadelphia #killpracticalscrushbeers #fuckyourview</t>
  </si>
  <si>
    <t>Username: oh_ex Caption: 4 day weeknd is that u #workflow #sunrise#risengrind #westcoast#sb#fuckyourview</t>
  </si>
  <si>
    <t xml:space="preserve">Username: road_y86 Text: It better fuckin be! </t>
  </si>
  <si>
    <t>Username: falcothegreat Caption: #fuckfilters #myview #fuckyourview #newfoundland #eastcoastlifestyle</t>
  </si>
  <si>
    <t xml:space="preserve">Username: brooke8039 Text: Lol fuck your view!  Haha Username: falcothegreat Text: Fuck you Good lookin! Lmao </t>
  </si>
  <si>
    <t>Username: peneloperose996 Caption: I just wanna see you strip #getnakedpls #boyfriend #boyfriendsofinstagram #boyfitness #fitnessfreak #tattoosleeve #tatted #strongissexy #sexymen #myboyfriendisbetterthanyours #myboyfriendsassisnicerthanmine</t>
  </si>
  <si>
    <t>Username: vodien111 Caption: Where is my mind ? #getnakedpls</t>
  </si>
  <si>
    <t>Username: thickemx Caption: My future girl better be doing some hoe shit right now. Thank you 🙏🏼😂😂
#lol #savages #chill #nochill #lmaoo #new #goals #getnakedpls #idontgiveafuck #winterfuckoff #boobz #birthdaysex #20bitch #johnny #bitcheslovehim #girls #laugh #drinking #dildo #funnymemes #funnypic #pettyshit #toofunny</t>
  </si>
  <si>
    <t>Username: enchantingewefibers Caption: These babies are loving the cooler weather and I'm totally ready to make them nekkid and play with their fiber goodness! 😍 #sheeple #sheepofinstagram #handspinnersofinstagram #enchantingewefibers #getnakedpls 😜</t>
  </si>
  <si>
    <t xml:space="preserve">Username: jerilynnsfarm Text: Lovely picture!! Username: enchantingewefibers Text: @jerilynnsfarm Thank you!! 💞 </t>
  </si>
  <si>
    <t>Username: totalbs.bucksmiley Caption: Purple people eater
#purple #hipster #idontgiveafuck</t>
  </si>
  <si>
    <t>Username: the_lionsclub Caption: Enough said, for you people that are a couple of levels below!!!!!#idontgiveafuck ,you know who you are,clown boy</t>
  </si>
  <si>
    <t xml:space="preserve">Username: the_floorman Text: You want someone kilt? I can do that for ya??!! 😂😂😂😂😂 </t>
  </si>
  <si>
    <t>Username: el_pino_de_siempre Caption: Su new look:( #prettyboy #chile #chilegram #idontgiveafuck #estoygordo #likeforlike</t>
  </si>
  <si>
    <t>Username: souliya_ss Caption: Sunday #hello#sunday#funday#ootd#jcrew#gap#panerai#dieseljeans#lindy26#hermes#menfashion#mystyle#idontgiveafuck</t>
  </si>
  <si>
    <t>Username: wildwomenonwine Caption: So basically #idontgiveafuck 💁🏻🍷</t>
  </si>
  <si>
    <t>Username: dance_gizi_bae Caption: I don't give a fuck about what anyone says about me. I know who I am and I know how I act. If I changed, I changed for the better. I know what's true about me and I know what's not. Keep making up your lies and excuses of why you hate me and shove it up your ass. You need to grow up and start acting like an adult and get rid of that petty ass attitude of yours. Shut the fuck up, no one cares. You're ruining your life, not mine. #idontgiveafuck #idontcare #idontfuckwithyou #shutup</t>
  </si>
  <si>
    <t>Username: excellentdolan Caption: i swear if i would wake up to this and see him singing i would fuck him right away #Idontgiveafuck</t>
  </si>
  <si>
    <t>Username: funnybunny645 Caption: #joke #jokes #savage #waiter #thuglife #jobinterview #job #interviewready #interview #idontgiveafuck #holyshit #bringtheheat #bringthehousedown</t>
  </si>
  <si>
    <t>Username: denid.9 Caption: #idontgiveafuck #mood✔ 
#marijuana #highsociety #kush #stoner #high #pot #weestagram #highlife #stoned #fashion #hightimes #ganja #dope #cannabis #fueledbythc #420 #bluntculture #dank #smoke #selfie #wfayo #girlswhosmokeweed #lesbian #girls #sky #iphonesia #hot #party #lesbian</t>
  </si>
  <si>
    <t xml:space="preserve">Username: nicoladibiase_ Text: 😈⚡️ Username: denid.9 Text: 😈😈😈 @nicoladibiase_ </t>
  </si>
  <si>
    <t>Username: sexitriniking Caption: #basementjaxx #scars #besexy #beingsexy #confidence #beboldbeyou #idontgiveafuck #gaypapi #lovemyself 😜💋💋💋</t>
  </si>
  <si>
    <t>Username: aztec_goddesss Caption: Add me on snapchat @Turnn_uup  #SnapChat #idontgiveafuck #Smoke #Sex #party #partigirl 👑😍</t>
  </si>
  <si>
    <t>Username: mother_of_mojo Caption: Sounds right. #idontgiveafuck #earnyourfuck#anchorman#bucketoffucks</t>
  </si>
  <si>
    <t>Username: murilicous Caption: Always Sunny in .. #beachlife #alanya #antalya #beach #beard #smile #goodlife #idontgiveafuck #lifeisbetteratthebeach</t>
  </si>
  <si>
    <t>Username: sexitriniking Caption: You can find me @ #idontgiveafuck lmfao 💋💋💋💋</t>
  </si>
  <si>
    <t>Username: its_baby.a_bitch Caption: #thatmomentwhenyourealize #hakunamatata is the #PGratedversion of #idontgiveafuck #itmeansnoworries #itsaproblemfreephilosophy #idgaf</t>
  </si>
  <si>
    <t>Username: orisel_ Caption: Sometimes when you give a fuck, that fuck, fucks you up 😝#idontgiveafuck 😏</t>
  </si>
  <si>
    <t xml:space="preserve">Username: spotlight_fitness_trainer Text: Hiiiiiiiiiii stranger Username: joeybubbles Text: Only when you give a fuck to the wrong people. Username: ladylaurasworld Text: Weppppaaaaa Username: harlemhonie Text: 👀👀👀 </t>
  </si>
  <si>
    <t>Username: stona_montana Caption: 🍁 #kush#gettinghigh#smokeweedeveryday#stoners#dabs#crazychick#stonerlife#idontgiveafuck#freaks#myvybz#thc#stonerslifestyle#memes#sohigh#tattoos#piercings#weedclan#420#highlife#goodquotes#goodmemes#inspochick#weedposts#shameless#2pac#bobmarley#instalike#spliff#stonerchick#thuglife</t>
  </si>
  <si>
    <t xml:space="preserve">Username: weneedmerch Text: Nice pic!! </t>
  </si>
  <si>
    <t>Username: qwerty6905 Caption: #helpabitchout#hoes
#hungrycunt
#idontgiveafuck
#ifuckinwish
#IG
#iloveitwhenhemakesthisexpression
#ilovemyinstagram
#incest
#instabitch
#instabody
#instafuck
#instasex
#iphone
#iphone4s
#iphoneography
#jailbait
#jamesmotherfuckingfranco
#jizz
#jugs
#kike
#kikmeboys
#kikmenow
#knockers
#kyke</t>
  </si>
  <si>
    <t>Username: sexy_hot_teen Caption: #fucker #fuckbitches #jamesmotherfuckingfranco #boobimplants #boobz #underboob #smile #curvy #nudititty</t>
  </si>
  <si>
    <t xml:space="preserve">Username: sexy_hot_teen Text: @webcamgirls.ig Username: craigcurd Text: Stunning pics Username: alwyn_ajn Text: Cool Username: torrosis Text: Wooow.... </t>
  </si>
  <si>
    <t>Username: houwingendresen Caption: Franco koser seg #jamesmotherfuckingfranco #francostyle</t>
  </si>
  <si>
    <t>Username: molly2295 Caption: Yeh bitches @jamesfrancotv #luvit #yehboi #funnyshit #jamesfranco #thisistheend #lol #bestfilm #jamesmotherfuckingfranco #sexybeast</t>
  </si>
  <si>
    <t xml:space="preserve">Username: molly2295 Text: Haha couldn't we maybe share him abit ... Nahh lol he's mine  Username: becca_ocallaghan Text: @julietteoc Username: mlle_fatimazahra Text: WTH...hottest girl on KIK --&gt;&gt; latasha769 Username: ankit_jeff Text: SHIT...hottest girl on KIK --&gt;&gt; esther967 </t>
  </si>
  <si>
    <t>Username: kyledtaylor Caption: "George, tell about the rabbits"
#jamesfranco #jamesmotherfuckingfranco #ofmiceandmen</t>
  </si>
  <si>
    <t xml:space="preserve">Username: lenawishland Text: I'm jealous please make sweet love to him for me Username: kyledtaylor Text: @lenawishland done Username: tunishaanand Text: DAMN...hottest girl on KIK --&gt;&gt; agnes302 Username: nkat.n9a27 Text: DAMN...hottest girl on KIK --&gt;&gt; patty462 </t>
  </si>
  <si>
    <t>Username: christiantatemcgrath Caption: mark me down as intrigued, captivated, frustrated, and aroused #jamesmotherfuckingfranco</t>
  </si>
  <si>
    <t>Username: exmillitary Caption: Freaks and Geeks is actually entertaining. And good. #jamesmotherfuckingfranco #jamesfranco #freaksandgeeks</t>
  </si>
  <si>
    <t xml:space="preserve">Username: desireeturner Text: omg i love that part </t>
  </si>
  <si>
    <t>Username: fattyfatstuff Caption: Post work. #JamesMotherFuckingFranco #Nosferatu #Gandalf</t>
  </si>
  <si>
    <t>Username: gatorfacemusic Caption: #likeigiveafuck #likeigiveadick #likeitup #likeit #likegiveaway #likes #likeforlike #likers #marthastuwert #marthastuwertaintgotsh</t>
  </si>
  <si>
    <t xml:space="preserve">Username: gatorfacemusic Text: lmfao </t>
  </si>
  <si>
    <t xml:space="preserve">Username: bameliaann Caption: Life complete. I've made it y'all.
#lifecomplete #ivemadeit #thebigleagues #goals #goalscomplete #666 #66666 #toomanyemails #sorrytypeAfolks #likeigiveadick #thebeast #oncrack #jokes #jokesfordays </t>
  </si>
  <si>
    <t xml:space="preserve">Username: mariimua Text: Dude that's mine lmao Username: bameliaann Text: @mariimua it's way out of control but too out of control to do anything about it. I don't even know how it happened. Username: mariimua Text: @bameliaann lmao right that's how I felt too I was like eh whatever I thought about closing out of my emails so I don't see them but I like reading mindless shit oh ps I meant to tell you spring time I'm hoping to have my laptop and shit rolling I have a lot of ideas and now I can actually do make up on people sooo here's to hoping that this is the year income back because I have so many ideas </t>
  </si>
  <si>
    <t>Username: kitty_kitty50 Caption: He's alright 🌙❤ #nyctophilia #gayyyy #likeigiveadick</t>
  </si>
  <si>
    <t>Username: jaanaohna Caption: Just me, myself and my bottle of alcohol 🍾🍸#neveralone #likeigiveadick</t>
  </si>
  <si>
    <t xml:space="preserve">Username: susannarrr Text: Kaunizz </t>
  </si>
  <si>
    <t>Username: kitty_kitty50 Caption: I mean like not to be salty or anything buuuuuuut, fuck you guys. 👻
#likeigiveadick #physics</t>
  </si>
  <si>
    <t xml:space="preserve">Username: kitty_kitty50 Text: Same AF smh @kiiingss Username: jakobramirez91 Text: Bruh, yall got the same phone😂😂😱 Username: kitty_kitty50 Text: Lmaooooo eat a dick Jakob 😭😭😭😂😂 @jakobramirez91 Username: lady_joiii Text: Shit we'd get shot up in here instead of burning </t>
  </si>
  <si>
    <t>Username: retchidbeast Caption: @slimy_granny #sitthehfuckdown #laughingmyassoff #whoareyouagain #likeigiveadick @katie5417 look at this stupid mothafucka over here LOL</t>
  </si>
  <si>
    <t xml:space="preserve">Username: slimy_granny Text: Go And fuck your dad Username: slimy_granny Text: Incest love Username: retchidbeast Text: 1995 called, they want their joke back. Go bust a nut on your grandmas tits and slip and slide that bitch right up your own gaping asshole sheepfucker :)) I'm loving this!!! You are so obsessed with me you can't go a day without commenting !! I feel so loved! Are you buying me dinner soon?! Username: retchidbeast Text: Oh wait, you can't because you're like 12 and you're a scrub. Go munch a dirty taint. </t>
  </si>
  <si>
    <t>Username: pearlcobainbunglesurfers Caption: Ahhhhh Fraces Bean Cobain is just so stunning 😍😩 #francesbeancobain #wcw #womancrushwednesday #eventhoughitstuesday #likeigiveadick #beautiful #perfect #cobain #love</t>
  </si>
  <si>
    <t xml:space="preserve">Username: valeria_chef Text: cool @talnts </t>
  </si>
  <si>
    <t>Username: kitty_kitty50 Caption: Rudolph pimples aren't cute. 😏 #likeigiveadick</t>
  </si>
  <si>
    <t xml:space="preserve">Username: kitty_kitty50 Text: My bad let me rephrase that. "Does being a dick make up for the dick that you don't have Jack?". @dance_jack_dance Username: gianna643 Text: Tbh- you are a strong and beautiful women who shouldn't  have to deal with someone being so horrible to you! Be strong and know this pain goes away and you will always have someone who is there for you 💖😊 Username: kitty_kitty50 Text: I love you honestly 💕 @gianna643 Username: gianna643 Text: You too! 💖 </t>
  </si>
  <si>
    <t>Username: lunarstrain526 Caption: I like to call this one: Fuck Wednesdays #likeigiveadick</t>
  </si>
  <si>
    <t>Username: rach9264 Caption: #selfie #myworld #status #allaboutme #likeigiveadick #potd #goodnight #kiss #exposure #blackandwhite #instadaily</t>
  </si>
  <si>
    <t>Username: pearlcobainbunglesurfers Caption: Selfies fo' dayyyyys #selfie #me #friday #chillin #bored #face #hair #hairoftheday #makeupoftheday #likeigiveadick</t>
  </si>
  <si>
    <t>Username: eefy_quinzel Caption: A reassuring text from a reassuring bear. @coenerboner you're the best! 💛 #couple #soppyone #likeigiveadick</t>
  </si>
  <si>
    <t xml:space="preserve">Username: shivvannixxx Text: @eefy_quinzel a year will fly in.... We only have one more year left in germany then it's off to somewhere else!! Xxxx Username: canislupussignatus Text: Cuties ♡ Username: coenerboner Text: I don't remember sanctioning this for public use &gt;:(.....expect to hear from my lawyer Miss Mccleod! Username: eefy_quinzel Text: @coenerboner with a username like that you sanction pretty much everything #bitch </t>
  </si>
  <si>
    <t>Username: justkirstinthings Caption: Doing the selfies. #Monday #selfie #likeigiveadick</t>
  </si>
  <si>
    <t xml:space="preserve">Username: _atrinakay Text: You. Are. Hawttttt. 😍 Username: justkirstinthings Text: @katrinahughes_ no u 😘 </t>
  </si>
  <si>
    <t>Username: kitty_kitty50 Caption: Basically. 💁#weekendsgotmelike #likeigiveadick</t>
  </si>
  <si>
    <t>Username: daisy_dismay Caption: too much makeup for college Friday!!! #unnecessaryselfie #Likeigiveadick #goth #piercings #tattedgirl #dunnowhyitsblurry #stillhavetodomyroots 😑</t>
  </si>
  <si>
    <t>Username: william.santos__ Caption: #Bienal #hoje #likes #likeigiveadick #hashtags</t>
  </si>
  <si>
    <t>Username: mallemalu Caption: #snapback #infest #infestclothing #infestarmy #preorder #infestagainstracism #shopper #fucktherules #93</t>
  </si>
  <si>
    <t xml:space="preserve">Username: infestclothing Text: 😛 </t>
  </si>
  <si>
    <t>Username: ennnazemla Caption: kände mig så cool i mina nya glasses att jag tog en selfie och postar den trots att jag redan lagt upp en bild idag 😏 #fucktherules #försökeräddamittflöde</t>
  </si>
  <si>
    <t xml:space="preserve">Username: klaramyrtezai Text: 😍😍 Username: ardelamyrtezai Text: Snygging 😏 </t>
  </si>
  <si>
    <t>Username: userandros__ Caption: 😉 #happy #oaxaca #fucktherules #waitingforsomething #ontheroad</t>
  </si>
  <si>
    <t xml:space="preserve">Username: picserola Text: 😘 </t>
  </si>
  <si>
    <t>Username: wine_food_luxury Caption: #burberry#biker #bike#vespa#vespagram#beardtattoo #cosesbagliate#fuckthepolice #fucktherules #baby#daughter#dad#lifestyle #luxurylife</t>
  </si>
  <si>
    <t>Username: greg62890 Caption: This is great! #sotrue #fucktherules</t>
  </si>
  <si>
    <t>Username: duyxeo Caption: #fucktherules</t>
  </si>
  <si>
    <t>Username: leticia88rodrigues Caption: Você tem duas escolhas na vida.
Esperar acontecer, ou fazer com que aconteça.. 💪🏼 #maxtitaniumsuplementos #teammaxtitanium #healthychoices #musculacao #fucktherules #deusnocomando #nutricaoesportiva #bumbumnanuca #semdietanemtreina #nutricaoesportiva #treinopesado #treinador #arnoldclassicbrasil #arnoldclassic2016 #acb2016 #riodejaneiro #riocentro #errejota #miniferias</t>
  </si>
  <si>
    <t xml:space="preserve">Username: xandenegao Text: #tamosjuntos 💪 💪 💪 </t>
  </si>
  <si>
    <t>Username: mitchelstubes Caption: Bom dia! Brodas e Brodes 😎 
Quem vence um leão é um valente. Quem domina o mundo é um homem de valor. Mas, mais valente e corajoso do que todos eles, é aquele que realmente sabe dominar-se a si mesmo.... #bomdia #equipest #supertubesoficial #supertubes02 #foconofuturo #fuckthesistem #fucktherules #selvadepedra #vidaboadaporra #mitchelsphoto #foco #força #fé #deusnocomando #nofilter #inhee</t>
  </si>
  <si>
    <t>Username: ryangraham_p Caption: sketchy is sexy kroocked varial hell out haha thank buat kesabaran nya abang 🎥@deni_tx 😘
@sextoysskate @skulltureskateboard 
@skatepark_bogor 
#crootboy #pissdrunk #sextoyssquad #ridetohell #buatyangtautauaja</t>
  </si>
  <si>
    <t xml:space="preserve">Username: baleunar Text: anjing anjing anjing 🤘🏻🤘🏻🤘🏻🤘🏻🤘🏻 Username: ryangraham_p Text: @baleunar ✌✌✌ Username: tommyjuniardi Text: mantap ! Username: herusamsudin70 Text: Grayeum polbek ✌👉👌 </t>
  </si>
  <si>
    <t>Username: betinho_bodystyle Caption: Visita do nosso brother @dione_treinador no stand da @bodystyleclothing 👊🏼💀
#BodyStyle #Body #Style #TodosDeBodyStyle #PegaNoix #FuckTheRules #Gym #Workout #Treino #Clothing #Bodybuilding #Estilo #Moda #HipHop #Street #Fashion #Urban #Clothes #Bodybuilder #ModaMasculina #Man #StreetStyle #HipHopStyle #Swag #Like #Fitness #Hard #ConoscoQuemQuiser #ACRio2016</t>
  </si>
  <si>
    <t xml:space="preserve">Username: dione_treinador Text: Noix mano Username: leribeiro_oficial Text: Zikassss sucessoo Username: marlinhovieira Text: Representa noix ai mano! </t>
  </si>
  <si>
    <t>Username: simbagumu Caption: #rainingsunday #sashimi and #beer #fucktherules at #homesweethome</t>
  </si>
  <si>
    <t>Username: lisshobbs Caption: 😁 Ever felt like you've just caught up with an old friend you haven't seen in years... but that friend is yourself? #shesback #pleasedtomeetyou #bekindtoyourself #gapyear #timeout #sabbatical #haveakitkat #selfiesunday #whoami #savemefrommyself #ohhey #expecttheunexpected #shakingitup #fucktherules #changeisintheair #thesparkisback #getyourmojoback</t>
  </si>
  <si>
    <t>Username: huskyrider26 Caption: 🚴📷 #nice #husqvarna #husqvarna511 #husky #pic #red #131 #supermoto #511
#fucktherules #huskylove #bike #photoshoot #ridesafe #arrow #bridgestone #zupin</t>
  </si>
  <si>
    <t>Username: thurst_t Caption: Day 4 and this cold has got me wrecked #fuckthis #goaway #letmebreath #bronchitis #sweet</t>
  </si>
  <si>
    <t>Username: caleb_halbrook Caption: Same shit, different toilet 💩 #fuckthis #igotme</t>
  </si>
  <si>
    <t>Username: avianabirdflu Caption: Loving my new #patternator background (thanks @carouseloflauren) #fuckyou #fuckoff #fuckthis #fuckthat #fingersintheair #effawf #puckyoumiss</t>
  </si>
  <si>
    <t xml:space="preserve">Username: carouseloflauren Text: Omg I know this app is the freaking best Username: tindersfairygodfather Text: I may have to check this out 🙌🏽 </t>
  </si>
  <si>
    <t>Username: storm_the_andie Caption: Ah I'm going to fucking kill myself. Fuck everything and fuck this fucking bullshit excuse call a fucking life. 
#fuckeverything #alrightythen #sue #death #depressed #depression #suicide #suicidal #iwanttodie #deb #fuckthis #fuckfeelings #relapse #recovering #overdose #overthinking #selfharm #cutting #iwanttodie</t>
  </si>
  <si>
    <t>Username: briannaleaman Caption: Honestly I hate being bored #fuckthis</t>
  </si>
  <si>
    <t>Username: chokemewiththeforcebaby Caption: On that breed life. #whoringoutditto #vulpix #shinyninetails #fingerscrossed #only8000togo #fuckthis</t>
  </si>
  <si>
    <t>Username: dorina_bucatari Caption: Chirtoacă, ești o dulceață, Mulțumesc că îmi dai posibilitatea să practic un fel de mountain biking fără a ieși din oraș. Chiar în centru. Te-am pupat. #ilovechisinau #chirtoaca #moldova #fuckthis #imout</t>
  </si>
  <si>
    <t xml:space="preserve">Username: nicolaeapostu Text: El n-are insta :( Username: dorina_bucatari Text: @nicolaeapostu обидно ((( Username: iulyiaivan Text: Poate după ce finisează Negruzzi cu timpul se muta si pe Ștefan cel mare ))) </t>
  </si>
  <si>
    <t>Username: laurajanenorton Caption: THE WAR IS REAL! FML #IsItBedtimeYet?! 🙈🙉🙊 #Dogopoly #Monopoly #DogMonopoly #Black #White #L4L #FML #InstaKids #BoardGame #SundayFunday #Family #FamilyTime #FamilyFirst #RollTheDice #Competitive #War #FuckThis #SomeonePassTheWine #MonopolyWar</t>
  </si>
  <si>
    <t xml:space="preserve">Username: laurajanenorton Text: @theelfsaddiction you spoke too soon 😂 Username: theelfsaddiction Text: Lol!! Good luck xx </t>
  </si>
  <si>
    <t>Username: __sammietee_88 Caption: The suns out its been super nice all weekend and all I can do is think about riding. #pavement#dyna#fuckthis#needtoride#lifebehindbars#hd#fixit#beaten#boredaf</t>
  </si>
  <si>
    <t xml:space="preserve">Username: chrischicarino707 Text: You all good? @__sammietee_88 Username: __sammietee_88 Text: Yeah I'm good. Little sore. But more so irritated that I won't be riding for awhile. @chrischicarino707 </t>
  </si>
  <si>
    <t>Username: 915joey Caption: Damn,  straight to the heart 😢 lol. #Single #fuckyouhitler</t>
  </si>
  <si>
    <t xml:space="preserve">Username: aivlys512 Text: @915joey oh hush...smh Username: _instagrahamcrackers Text: Story of my life right there. Username: eliseelena_fit Text: Hahaha omg!!! Username: 915joey Text: No laughing lol 😁 @eliseelena_fit </t>
  </si>
  <si>
    <t>Username: sweetsadomoneyqueen Caption: #smokingselfie #postsexselfie #yourmoney #getsmegoing #aunatural #femdom #fuckyoupayme #FINDOM #paypigs #toogoodforyou #queenofmean</t>
  </si>
  <si>
    <t>Username: realchokenojoke Caption: Be careful when helping folks.
I never been one to be selfish with my resources and anyone who knows me knows that. I helped this one promoter book a artist just out of being a good guy and I didn't get a dime for it but I asked a friend for the plug.  The plug wanted some type of compensation and didn't get it.  That promoter didn't look out for the friend after they got the artist.  Just because their event didn't go as planned they tried to say my plug wasn't the reason they got the artist booked.  However the artist didn't respond to the Promoter until my plug hit them and used my name as it was ok.  Long story short it cost me a relationship with a good friend.  I hate that this experience changed me but it did. 
People can't call me for jack sh*t anymore!
Call 411 for all your needs unless you want to pay me for information.  411 is cheaper. I learned you can't be a genuine dude when money is involved.  Everyone is not the same as me and now I'm no longer being that dude.  Sorry to all those who will be effected by this but I learn from mistakes. 
#chokenojoke #legendaryvideographer #learnfrommistakes #neveragain #fuckyoupayme #producer #director #thehiphopnucleus #thetunneldocumentary #independenceday2016 #call411</t>
  </si>
  <si>
    <t xml:space="preserve">Username: mrs2manyakas Text: Choke just dont do me like that... Username: realchokenojoke Text: @Mrs2manyakas I won't but some of your aka's might just have a problem. 🙂 Username: mrs2manyakas Text: Lol good one. Username: mrs2manyakas Text: Ttyl </t>
  </si>
  <si>
    <t>Username: nablopablo Caption: #itgma #psycho #rebell #underwhatersquad #newlevel #fuckyoupayme</t>
  </si>
  <si>
    <t>Username: simone.urso Caption: Ahahah 👍🏼 #fuckyou #fuckyoupayme #fuckyouana #anorexia #recovery #edrecovery #anarecovery #anorexiarecovery #ed #eatingdisorder #ana #realrecovery #edwarrior #edfamily #strongnotskinny #fearfood #weightrestored #sadquotes #recoveryisworthit #recovering #realestquotes #prorecovery #pettygangissad #madquotes #imdone #healthy #food #fakefriends #everyoneisfake #edfighter Powered by @TagOmatic</t>
  </si>
  <si>
    <t>Username: likanegretskaya Caption: Исполнилась мечта детства))) Я теперь #Мальвина 🙈 #выходные #синиеволосы #неформат</t>
  </si>
  <si>
    <t xml:space="preserve">Username: olssemenkova Text: Если придешь так на работу завтра - all eyes on you))) Username: likanegretskaya Text: @olssemenkova мой девиз #fuckyoupayme Username: olychka Text: @likanegretskaya синий к лицу 💙 Username: likanegretskaya Text: @olychka спасибо) </t>
  </si>
  <si>
    <t>Username: p_money148 Caption: Me &amp; @parishilton #Bday#NoDaysOff#VIP#FuckYouPayMe</t>
  </si>
  <si>
    <t xml:space="preserve">Username: bigh0mie Text: 👌🏾 #flyshitonly </t>
  </si>
  <si>
    <t>Username: fitness_beast_18 Caption: Locker Room of Fun 😘✌ #AMRZNS</t>
  </si>
  <si>
    <t xml:space="preserve">Username: fitness_beast_18 Text: #lockerroom #worldwide #tattoos #muscles #flightlife #money #exoticdancer #idtapthat #private #bulto #dancer #lycra #traphouse #straightboys #payme #tumblr #incrediblehunks #fuckyoupayme #thatstripperlife #vpl #theberry #stripper #dickprintseason #underwear #gentlemensclubs #tattoosongirls #str8 #trapping #sausagefest Username: mcsneto Text: 😍😍 </t>
  </si>
  <si>
    <t>Username: ebony_goddess_uk Caption: I deserve everything, you deserve bankruptcy. Tribute for attention maggots 🖕🏼🐷💷 #queen #pay2play #worship #fuckyoupayme</t>
  </si>
  <si>
    <t>Username: queen_paganpaws Caption: Feel so naked without my rings , but no metal allowed where I am going 💗
#foottattoos #foottease #footfetish #prettyfeet #footworship #cutefeet #chubbytoes #chubbyfeet #tinytoes #higharches #bbw #420 #toes #softsoles #sexyarches  #sexyarches#feetlicking #footfetishcommunity #fuckyoupayme #teamsexyfeet #teamprettyfeet
#sexyfeet #igfeet #igtoes #paypigs  #pies #inkedfeet #footslave #joi #footjoi #wishlist</t>
  </si>
  <si>
    <t xml:space="preserve">Username: joewsfftr216allday Text: TAT FEET B SEXI KISSABLE Username: latinlover32johnny Text: 😚😚 </t>
  </si>
  <si>
    <t>Username: almabe79 Caption: #Mood of the #day, #fuckoff! // #kid #moodoftheday #moodboard #mood_family #moodtoday #moodyface #fuckyou #fuckyoupayme #fuckyourfeelings #fuckyouall #fuckyoucancer #fuckyouropinion #fuckyourself #fuckyourlife #fuckyoumonday #fuckyoutoo #fuckyouverymuch #fuckyourdiet #fuckyouropinions #picoftheday</t>
  </si>
  <si>
    <t xml:space="preserve">Username: georgemortonclark Text: 😂😂😂😂😂 </t>
  </si>
  <si>
    <t>Username: the_real_mile_high_bozz Caption: #GripDaBodyRocka 
https://youtu.be/20lwf932cdQ
#YungJune 
https://youtu.be/kRd_gksa8HM
#CreepyLoc #FuckYouPayMe
https://youtu.be/tii0lpk2h4E
#KeifBlac #HateMe
https://youtu.be/jR8Lvq343uc</t>
  </si>
  <si>
    <t>Username: stonerboys Caption: Fuck You Pay Me Hats Runnin' so fast!!
#stonerboys #fuckyoupayme #statuslife #thecross #barcelona</t>
  </si>
  <si>
    <t>Username: seanbiggavell77 Caption: #gniteig #fuckyoupayme #timeformynightcapdoobie #paperplanes #highlife</t>
  </si>
  <si>
    <t>Username: misspennylaneee Caption: Let's make this clear! #yourmoney #makemecumdaddy I don't need it but I want it &amp;&amp; deserve it all! TRIBUTE #tributes &amp;&amp; your #goddess will #rewardyou #finsubs #fuckyoupayme #paypiggies #footgoddess #pantyforsale #pantyfetish DM SERIOUS #payslaves #finsubs #sissyslave #sissyboys #humiliatrix IF YOU ARE INTERESTED IN PURCHASING ANY OF MY INTIMATES VIDEO CLIPS PICTURE SETS PLEASE SAY SO IN DM #tributes #nopaynoplay #mistress</t>
  </si>
  <si>
    <t xml:space="preserve">Username: misspennylaneee Text: @liamarie1597 thank you! #paypiggies #folow @liamarie1597 #findom #femalesrule #femdomme #worship #goddess Username: reaofsunlight Text: "I'll send the money after u send the pics." Ugh worthless swine lol Username: reaofsunlight Text: Hate time wasters </t>
  </si>
  <si>
    <t>Username: peepingbunny Caption: #teamclearheels at @diamondcabaret 💎👠 #Strippa #fuckyoupayme #gentlemansclub #denver #303 #5280 #saturdaynight</t>
  </si>
  <si>
    <t>Username: bratt.grrrl Caption: Forever taking bored ass bathroom selfies at work. #fuckyoupayme #boyfriendjackettho #thankslol</t>
  </si>
  <si>
    <t>Username: theycallmerine Caption: Never lose yourself trying to hold on to someone who doesn't care about losing you 🔚☝🔥 #picoftheday #instagood #lazy #cozy #work #longhair #browneyes #kissmyass #mymamadontlikeyou #duckface #idontcare #follow4follow #followme #instapic #goodquote #instadaily #redlips #likeforlike #idontgiveafuck #werdglücklichundverreckdran #anfangenaufzuhören #freiheit</t>
  </si>
  <si>
    <t>Username: emojaimie Caption: I don't know. I'm bored. #emocat #emoboy #gaycat #gayemo #weirdo #goth #idontgiveafuck</t>
  </si>
  <si>
    <t>Username: daniellebuchner Caption: The people that are inclined to hate are also inclined to be losers ✌
#Oeps #IDontgiveafuck #Leweislekkerr #ohwell #jammerniejammer #Jonkkweesislekkerr #ekiswieekis #Shh #Yeahh #yass #Smileee #Hatersgonnahate #Dontcare</t>
  </si>
  <si>
    <t>Username: fraencewonderland Caption: 💭 
#word #idontgiveafuck #neonsign #neonlights</t>
  </si>
  <si>
    <t>Username: baby.jump.with.me Caption: Sounds fun
♡♥ #depression #hurting #imsick #idontgiveafuck #ireallydontgiveafuck #help #me #falling #yournotalone #never #yourneveralone #fail #suicidalfeelings #depressed #depression  #die #done #worthless #ratpoisen #hateme #scared #sorry #death #sad #lonely #anxiety #anerexic  #secret_society123 #we_are_the_new_normal♥♡</t>
  </si>
  <si>
    <t>Username: namastemothertrucker Caption: Went to the beach with my Best Friend🌊🌊 Photo by @yannick_wencke #tybeeisland #boyfriend #bestfriend #beach #adventuregram #hippies #sunny #cold #butnice #namaste #walking #kneemessedup #still #idontgiveafuck #relationshipgoalsaf</t>
  </si>
  <si>
    <t xml:space="preserve">Username: caydrath Text: How cute :-) Username: privatepenelope Text: this is such a lovely picture i adore this </t>
  </si>
  <si>
    <t>Username: alexandra.vie Caption: WHATEVER 😜
#homesweethome#celfie#l4l#omg#godness#lightening
#amithatbad#what#areyou#lookingfor
#idontunderstand#BUT#idontcare#iloveit#memyselfandi#idontgiveafuck#whatever#ilovemyself#except#ED
#beinghonest#nothingelse#beyourself
#fehlerzählennicht#bereuenichts#justbeyourself#everythingwillbeok#läuftschon
#itsjustaboutme</t>
  </si>
  <si>
    <t>Username: iam_tobias_0.5 Caption: 👹💯Look through my prior posts for names of 2, 3 and 4. No. 1 I don't know who is.💪🏆
.
@AppLetstag #nofucksgiven #truth #fuckit #thestruggle #imjustsayin #realtalk #manlisten #idontgiveafuck #truestory #realshit #hatersgonnahate #bodybuildinglifestyle #bodybuilding #nopainnogain #bodybuildingmotivation #ifbb #mensphysique #aesthetics #noexcuses #fitfam #dedication #hardwork #gains #gymrat #gymshark #beastmode #legendsofaesthetics</t>
  </si>
  <si>
    <t>Username: georgepaaaul Caption: #31# #beardman #blonde #Barbie #ca #la #18 #ani #friends #night #party #idontgiveafuck #perfectgirl</t>
  </si>
  <si>
    <t>Username: aztec_goddesss Caption: Smoke that shit 💨🍃🙈😁 #mylife #Me #Hot #Pretty #Cute #weed #idontgiveafuck</t>
  </si>
  <si>
    <t>Username: aljazpeklaj Caption: Zero fucks will be given from now👌🏻 #sunday #quote #quoteoftheday #quotestagram #idontgiveafuck</t>
  </si>
  <si>
    <t xml:space="preserve">Username: tajdaweiss Text: 😎💪 </t>
  </si>
  <si>
    <t>Username: jam_kroeger Caption: Yes I'm Batman!!! 😄😂
#batman #polishboy #poland #Germany #German #boy #Guy #fitness #fitt #fun #funny #Sweet #Chill #instagood #instalove #picoftheday #idontcare #idontgiveafuck #iminlovewiththecoco #iminlove #27.01.2016 #&lt;3</t>
  </si>
  <si>
    <t>Username: colleenmaddison Caption: #suicidesquad#harleyquinn 😍🙈#butthatsnoneofmybusiness#idontcare#idontgiveafuck</t>
  </si>
  <si>
    <t>Username: leebuffy69 Caption: #expressyourself #putyourlovetothetest #dontgoforsecondbestbaby #noregrets #loveislove #perfect #iconic #throwback #rebel #rebelheart #strikeapose #idontgiveafuck #bitchimmadonna #nofucksgiven #fuckyeah #fuckyou #queen</t>
  </si>
  <si>
    <t>Username: mariina.99 Caption: 👌😊
#emo#emoespaña#scenegirl#scene#idontgiveafuck</t>
  </si>
  <si>
    <t>Username: gadge126 Caption: Classy........#idontgiveafuck</t>
  </si>
  <si>
    <t>Username: chance_tru Caption: Know your third party Presidential candidate, Gary Johnson for President. It's either him or between a douche bag and a turd sandwich you choose lol. #libertarianparty #GaryJohnson #for #President #freedoms #Idontgiveafuck</t>
  </si>
  <si>
    <t>Username: anti_depressentteenagers Caption: She's got it out for me but I wear the biggest smile😈~ K
#grunge #miserybusiness #paramore #idontgiveafuck #music #heavymetal</t>
  </si>
  <si>
    <t>Username: tripple_6_oni Caption: 🌟When you fuck shit up but you ain't care🌟
📸: @full.clip 
#kocained
#666god 
#static 
#SovereignFitmentSociety 
#idontgiveafuck 
#mazdafitment</t>
  </si>
  <si>
    <t>Username: cristianravelo Caption: Hey nigga #niggas #idontgiveafuck #high</t>
  </si>
  <si>
    <t>Username: elhendrixo Caption: #fuck ur #beauty #standard 💁🏻💁🏽💁🏾💁🏼💁🏿😈💋🍻💅🏾🇺🇸🔥👯💕👑🐝 #drowhite 👸🏻⚓️💦 #candystandinc 🍭</t>
  </si>
  <si>
    <t>Username: plasztik Caption: 🐈🐈🐈 #tomorrowmonday #fuck #tagsforlikes #instagram</t>
  </si>
  <si>
    <t>Username: soso_chaz Caption: #instapic #instaphoto #instapicture #instashoot #instashooting #instamoment #instafriends #instafrenchie #french #girls #frenchgirls #fuck #bestfriends #instalike #picoftheday #photooftheday #pictureoftheday #follow #followme #instalife 😍</t>
  </si>
  <si>
    <t>Username: fabritobariana Caption: No love for me #rap #ita #italianrapper #hate #newreal #ftr #newlife #fuck</t>
  </si>
  <si>
    <t>Username: katschaccc_fashion Caption: Damn it was just like 5 minutes before i was dreaming in my bed and now on the way to work again 😨😨😨😨😣😣 #moustache  #gaybeard  #bluebeard #beardedandtattooed #beardporn #beardedgay #beard #beardedguy #timetoact #tattooedguys #beardgang  #beardthefuckup #bearded #andywolf #longbeard #fuck #anglomania #viviennewestwood #selfie #picoftheday #photooftheday #viviennewestwoodofficial #outofbed #merman #tattooedgay #tattoo</t>
  </si>
  <si>
    <t>Username: whole_lotta_be_atrice Caption: #twitter #like #true #truestory #cry #fuck #answer #question #instaday #instaevening #instagram #picoftheday #photoofthevening #photooftheday #people #word</t>
  </si>
  <si>
    <t>Username: untalpeperendon Caption: / Memoria 1 /
Me borraron la foto pasada, espero esta si me la dejen.</t>
  </si>
  <si>
    <t xml:space="preserve">Username: untalpeperendon Text: #Photoshop #photobook #photo #memorie #hotel #room #motel #after #art #man #boy #skin #body #gay #paradiso #booking #aftersex #sex #fuck #fun </t>
  </si>
  <si>
    <t>Username: _simonapiccirillo_ Caption: ✌🏻️🌙 #likeforlike#like#lfl#party#friends#gaia#paola#simo#fuck</t>
  </si>
  <si>
    <t>Username: annadenct Caption: Cordialement #bro#danslfou#fuck</t>
  </si>
  <si>
    <t>Username: irene_vaccaro Caption: ~When words fail music speaks~ #me#inthismoment#music#issavingme#free#chirsbrown#memories#fuck#goaway#whithening#white#bye#seiunadelusione#igers#imissu#instagood#instadaily#instagramers#instagood#photography#photooftheday#mood#currentmood#music#follow#foodporn#followforlike#followuback#chocolate#bast</t>
  </si>
  <si>
    <t>Username: carmenstylee Caption: #koniec #wolnego #kurwa #wracaj #zapierdalać #królewno #nocki #webasto #liberec #czechrepublic #fuck 😟😟😟😟</t>
  </si>
  <si>
    <t>Username: erikneal16 Caption: #huh #oc #newportbeach to #lbc #longbeach #dp #iv what's a #og ocean grown herb? #roar @katiearmiger @katyperrysig</t>
  </si>
  <si>
    <t xml:space="preserve">Username: erikneal16 Text: Huh? #california #californiarepublic #nashville is there a hot #country singer that's um.... #single? 😒 Username: erikneal16 Text: @spaceykacey @jasonaldean @benaffleck wtf is with this #slaine shit? I lived in #somerville till I was 12 #smh #fuck Username: erikneal16 Text: @raineyqualley is sexy as hell man #fuuuuuck #smokeshow @ccmhockey  huh????! Username: erikneal16 Text: @carrieunderwood she should fuuuuck huuuuh? </t>
  </si>
  <si>
    <t>Username: __lesbean__ Caption: memes</t>
  </si>
  <si>
    <t xml:space="preserve">Username: __lesbean__ Text: -
-
-
-
-
#textposts #spam #text #tumblr #tumblrfunny #spamaccount #tumblrpost #50shades #textpost #stattrak #major #mynamachef #funnyaf #fuck #maxmoefoe #idubbbz #chef #itsalwayssunnyinphiladelphia #weetabixandmilk #niggerfaggot #counterstrike #kys #filthyfrank #weetabix #lanadelrey #csgo #jimmorrison #cancer #dankmemes #realniggahours </t>
  </si>
  <si>
    <t>Username: penscroll Caption: You're killing me and my lilacs, Mother Nature. Just when I thought it was safe to come out of hibernation, it's snow covered dead calm again.
#ny #coldoutthere #colderinhere #snowinapril #mothernature #fuck</t>
  </si>
  <si>
    <t>Username: iile9 Caption: ✖ People suck ✖
#vscoeurope #life #likeforlike #picoftheday #somebody #liveyourlife #artist #vscogallery #photos #visualsoflife #liveeveryday #love #letsgosomewhere #happy #smile #tbt #neverstopexploring #fuck
#streetdreamsmag #instacool #vscocamonly #vscomania #lifeofadventure #beautiful #fall #iphonesia #style #girl #cute #mood</t>
  </si>
  <si>
    <t>Username: lalonde25 Caption: #niagarafalls is #windy and #cold #asfuck 👎🏻really #loving this #canadagoose today lol</t>
  </si>
  <si>
    <t>Username: prettyqirl_brklyn Caption: When working hard pays off 👍🏼 you have no idea how happy I am to see progress. Successful leg day 😃 #legday#swole#asfuck#fitnesschick#quads</t>
  </si>
  <si>
    <t xml:space="preserve">Username: alpha_nerd5000 Text: I'm so proud of you babe ❤ </t>
  </si>
  <si>
    <t>Username: harrystyles.sexgod Caption: 🙈🙈🙈 #harry #harold #harrystyles #onedirection #1d #1daf #1dfan #1direction #1dfamily #hot #sexy #asfuck #jawline #beautiful #otra #like4like #follwme #liampayne #niallhoran #louistomlinson</t>
  </si>
  <si>
    <t xml:space="preserve">Username: harrystyles.sexgod Text: No, giulia. A te non piacciono i pomodori 🖕🏿 @giulia_lusetti Username: giulia_lusetti Text: Scusi, lei che ne sa? 😂😂😂 Username: harrystyles.sexgod Text: I know EVERYTHING 😏 @giulia_lusetti </t>
  </si>
  <si>
    <t>Username: lindaquinn2 Caption: 20mins spin.. 4 sets x 8 exercise circuit and 30 mins ab class! #sunday #gym #session #minimalequipment #spinning #circuit #kettlebell #barbell #supersets #abs #class #sweaty #asfuck #fitness #fit #strength #underarmour #badidea #irishfitfam</t>
  </si>
  <si>
    <t>Username: lauraforgione99 Caption: Prevedo un trauma per domani... #berti #nontitemo #holidays #ended #sad #school #tired #need #summer #break #bored #snapseed #me #italian #girl #Italy #lover #cosmopolitan #diet #workinprogress #hungry #asfuck #food #WhereAreÜNow #americanhorrorstory #waiting #newseason</t>
  </si>
  <si>
    <t>Username: frkgosgos Caption: Kroppen har sagt fra, så nu ligger jeg bare her og søndagsflexer.. 😳💪🏼👯🤒 #quads #quadsfordays #kæmpelår #flex #sunday #legsofsteel #fitbody #fitgirl #crossfitter #crossfitbody #crossfitgirl #fitlife #activelifestyle #loveit #eatmuch #trainhard #bestrong #behappy #besexy #asfuck #motivation #inspiration #inkedgirl #tattoed #fitfamdk #dedication #haderatværesyg</t>
  </si>
  <si>
    <t xml:space="preserve">Username: christinaditte Text: God bedring sødeste du😘 Username: maria_sidsel Text: Misundelsesværdige quads 😳🙈😍🙏🏼 @frkgosgos Username: carstenbothomsen Text: Utrolig lækre ben, god bedring Username: valerie.mayr Text: Wow those legs are Killer 😍 </t>
  </si>
  <si>
    <t>Username: aadyamehta Caption: Meet the lazy bums🐕💁
#lazy #asfuck #lazybum #dog #pet #buddy #fav #power #naps #sleep #pets #petsofinstagram #dogsofinstagram #dogs #beagle #instagram #instagood #love #beaglesofinstagram #cute #cutie #mine #fatty #ball #goodvibes #procastination #mood #fuckoff #bye #goodnight</t>
  </si>
  <si>
    <t>Username: absolutelyaileen Caption: Kelvingrove #Glasgow #Kelvingrove #KellyG #street #gallery #artgallery #GlasgowLife #WestEnd #lit #lamp #blue #orange #rainy #asfuck</t>
  </si>
  <si>
    <t>Username: giovanedonore Caption: #polishgirl #vhs #grunge #asfuck #skinny #iwishiwas #tumblrgirl #blackandwhite #black #longhair #overkneesocks #skirt #l4l #f4f #jk #teamapophis #teamrogoocky #hashtag</t>
  </si>
  <si>
    <t xml:space="preserve">Username: cashbutterfly Text: JOLA JAK PONĘTNIE 😱😱😱😱 Username: giovanedonore Text: @cashbutterfly to ja z 2k14 </t>
  </si>
  <si>
    <t>Username: hard_to.love_with.heartache__ Caption: Last night with the bf was great ^-^ Missed him so much 😢 
Can't wait for another day with him. 
#beautiful #gorgeous #stunning #pretty #prettybeautiful #heartbeat #ollymurs #lukebryan #like #dm #dmme #cute #selfie #iloveyou #ilovehim #ourstruggle #lifestruggle #goodday #goodmorning #goodmornin #gorgeousaf #asfuck #michigan #interracialrelationship #myblackboyfriend #mynerd #takenbythebest #taken</t>
  </si>
  <si>
    <t>Username: jtre86 Caption: Ready for the work day. Im excited to see how these heavy hitters work out.#heavyhitters#lasfinest#lahitters#classyvapes#wellmade#tasty#sourdiesel#discrete#asfuck#gethighallday#c02oil#c02#clean#cleanmeds#fire#vape#dabs#dabstars</t>
  </si>
  <si>
    <t xml:space="preserve">Username: greenlife_clothing Text: 💯 </t>
  </si>
  <si>
    <t>Username: boozenbentley Caption: With #Mr.Brown this guy has been a dj for the last 30+ years and he was on the decks with both his sons. What a life 😁😁 #saturdaynight #pikdame #Frankfurt #bahnhofsviertel #feiernzwichendreckundgesocks #instaparty #instalike #drunk #asfuck</t>
  </si>
  <si>
    <t>Username: drxxm_lxsxd Caption: High af #high #asfuck #cigarette #bridge #stoney #youngandwild #stupid #docmartens #ambiance #aesthetic #alternative #grunge #indie #joint #smoke #drunk #girls #friendship</t>
  </si>
  <si>
    <t>Username: andyinreal3d_andimax Caption: Kind of interesting how beauty can grow even in the ugliest places.
#nyc
#nature #andshit
#early #asfuck</t>
  </si>
  <si>
    <t>Username: racicsaso Caption: Njam 💟 #monster #energy #drinks  #zerocarb #tasty #asfuck</t>
  </si>
  <si>
    <t xml:space="preserve">Username: aljookastelic Text: Hearth attack 😂 Username: racicsaso Text: @aljookastelic  sekaaa 💔 </t>
  </si>
  <si>
    <t>Username: the_1_that_lost_the_game Caption: //ft scarlet's top//
I'm standing in line 
I don't have much time 
but the world us much brighter 
while loosing your mind 
#emo#noice#bright#taken#weird#edy#asfuck#alternative
🦄🦄🦄🦄🦄🦄🦄🦄🦄🦄🦄🦄🦄🦄🦄🦄🦄</t>
  </si>
  <si>
    <t xml:space="preserve">Username: scarlett.bmth Text: Omfg i need that back been looking for it 😂@the_1_that_lost_the_game </t>
  </si>
  <si>
    <t>Username: marith0107 Caption: Being artsy af in the museum a few days ago. ~📷 @emmaesmit
#art #museum #modernart #amsterdam #stedelijkmuseum #me #artsy #asfuck #triangle #appreciation #pretending #cultural #omg #masterpiece #picture #pic #artonart #sitting #fuckit #like #artist  #toomanyhashtags #spam</t>
  </si>
  <si>
    <t xml:space="preserve">Username: ninjawoof Text: aesthetic Username: emmaesmit Text: Yasssss Username: marith0107 Text: @ninjawoof 💁 Username: marith0107 Text: @emmaesmit yassss </t>
  </si>
  <si>
    <t>Username: ms_lady_bitch Caption: #loud #cookies #allday #frosty #asfuck #wedontsmokethesame #successfulstoner #stonernation #w420 #ganja #weedstagram #weshouldsmoke #bluntculture #maryjane #710 #kush #dopefam #dablife #potheadsociety #iwillmarrymary #shatter  #dabbers_unite #budsrus #keepitchronic #dabs #bho #weedstagram420  #potheadsociety #stayhigh #naturesfinest420 #WOIG</t>
  </si>
  <si>
    <t xml:space="preserve">Username: ms_lady_bitch Text: #justblazeig #stayblazed #marijuana #420 #highaf  #highlife #onlysmokethefinest #dank #mmj #wfayo #cookiesorbetter #crackingnugs #cookiefam #weshouldsmoke #cookiefiend #hrbnlife #rawlife  #staylifted #hightimes #cannabis #glockteam #topshelflife #highsociety Username: theshivaplant Text: Nice pic 👌👍 </t>
  </si>
  <si>
    <t>Username: ms_lady_bitch Caption: #smotheredsteak #asparagus #rice #dank #asfuck #idontjusteatburgersiswear 😂  #justblazeig #stayblazed #marijuana #420 #highaf #highlife #onlysmokethefinest #dank #asfuck #mmj #wfayo #cookiesorbetter #legalizeit #crackingnugs #cookiefam #weshouldsmoke #cookiefiend #hrbnlife #stonerdays #rawlife #staylifted #hightimes #cannabis #glockteam #topshelflife #highsociety</t>
  </si>
  <si>
    <t xml:space="preserve">Username: ms_lady_bitch Text: #stonernation #w420 #ganja #weedstagram #weshouldsmoke #bluntculture #maryjane #710 #kush #dopefam #dablife #potheadsociety #iwillmarrymary #cannabiscommunity #shatter #stoner #dabbers_unite #budsrus #keepitchronic #dabs #bho #weedstagram420 #strictlyloud Username: 710stash Text: 👍👍👍 </t>
  </si>
  <si>
    <t>Username: amolatinam Caption: Wild Vegas stallion in its natural habitat 🦄💎✨ #bellagio #vegas #chihuly #chihulyglass #glasssculpture #bedazzledhorse #discopony #tackychic #toolit #nochill #onlyinvegas #bitchcanigetacosmo #artimitatinglife</t>
  </si>
  <si>
    <t xml:space="preserve">Username: chucklim Text: 👩 Username: sebuinternational Text: Noice! 👊😁👍 </t>
  </si>
  <si>
    <t>Username: amolatinam Caption: That night when the stars aligned, and my life was complete 💯🔝💫 #theunbreakablekimmyschmidt #pinotnoir #caviar #myanmar #midsizecar #hilarious #lol #bitchcanigetacosmo</t>
  </si>
  <si>
    <t xml:space="preserve">Username: unpolished.pearl Text: lol oh yeah. Username: lilboi999 Text: Pure gold </t>
  </si>
  <si>
    <t>Username: ff_knightly Caption: Ayyye. 👌💎 #Blonde #BlondeHair #BlueEyes #Piercings #GirlsWithPiercings #Gauges #StretchedEars #GirlsWithStretchedEats #Classy #ClassyBitch</t>
  </si>
  <si>
    <t xml:space="preserve">Username: 19eightyseis Text: Liking it </t>
  </si>
  <si>
    <t>Username: laurajanemccallum Caption: What is she doing with her paws #classybitch</t>
  </si>
  <si>
    <t>Username: luckyschakki Caption: sunday ☀️❤️🍰 #ootd #outfitoftheday #wiwt #whatiweartoday #sunday #spring #classybitch #classygirl #classygirlswearpearls #poloshirt #burberry #glasses #kuchenessen #cake #enjoyweekend #instafashion #instagood</t>
  </si>
  <si>
    <t xml:space="preserve">Username: i_korbinian Text: #girlswhodrinkbeer #jeanmichel </t>
  </si>
  <si>
    <t>Username: broad_outta_hell Caption: Insomnia = Matte Black &amp; Gold Nail Time.. #blackandgold #murderdout #classybitch #getonmylevel</t>
  </si>
  <si>
    <t xml:space="preserve">Username: tyler.__k Text: 👌🏻 Username: ingodwerustofficial Text: Follow @ingodwerustofficial </t>
  </si>
  <si>
    <t>Username: aliwilliams1 Caption: The sexiest biatch we know, @mc_frenchy ❤️ #dancingqueen #classybitch #goodtimes #birthdaybash #oldfriendsarethebestfriends #clintjohnsonsbirthdaybash #letthegoodtimesroll #loveher</t>
  </si>
  <si>
    <t>Username: tabascopip Caption: When i was a #curlyheadedfuck</t>
  </si>
  <si>
    <t>Username: jessssie_gee Caption: The warmer the weather gets, the curlier my hair gets 😑💆🏻 #curlyheadedfuck #ombrehair #selfie #selfienation #didntwearblack #work #workflow</t>
  </si>
  <si>
    <t>Username: katydeebishop Caption: Snap: s3cluded
#tumblr #tumblrpost #love #blackandwhite #fuckyeah #fuckboy #fuckbitches #notmine</t>
  </si>
  <si>
    <t>Username: sweetcidioo Caption: Pon una pelirrosa en tu vida 😍
#morena#pelirrosa#vudu#friends#f4f#igers#inkedgirls#tattoedgirls#fuckbitches#brunettesdoitbetter</t>
  </si>
  <si>
    <t>Username: xhuljan_doci Caption: A noi ci basta questo per stare bene , bene , bene ...!! #gemitaiz #bene #démodé #love #likealways #likeforlike #l4l  #italia #albanianboy #albania #followme #followforfollow #TagsForLikes #TagsForLikesApp #likeback #likeall #like4like #instagood #porsche #nohow # #bestofthebest #fuckitall #fuckbitches #night #polishboy #polishmodel #byebye @thetruegemitaiz</t>
  </si>
  <si>
    <t xml:space="preserve">Username: kleine.katastrophe Text: eh... @xhuljan_doci </t>
  </si>
  <si>
    <t>Username: raidermaturano Caption: 👈👅 #mentiras #asco #fuckyou  #fuckbitches</t>
  </si>
  <si>
    <t>Username: sebasmg_ Caption: Si no vives  hoy mañana será tarde !
 #neutroshorty #seriedad#street#hiphop#rap#dancehall #love#music#neutroshorty #weed#natural#onelove#fuckbitches #lfl</t>
  </si>
  <si>
    <t xml:space="preserve">Username: sebasmg_ Text: @neutropimp </t>
  </si>
  <si>
    <t>Username: hitlersovenmitts Caption: Good morning my dudes
#disney #buzzlightyearandsmurfkembali #tumblr #instagram #fnaf #911 #jetfuelcantmeltsteelbeams #dinosaur #starwars #cars #the #willywonka #mixtape #firefrommixtape #dick #fallout4 #mumsrcool #senpaisexbuttjew911tits #striptease #fuckbitches #snorthitlersashes #cornhub #parkour</t>
  </si>
  <si>
    <t xml:space="preserve">Username: evanwells_35 Text: @jeremy_dupuis612 😂 Username: a_townsend_ Text: @trevorcurtis18 @dakotacrist 😂 Username: thatguy2167 Text: @mapstone14 😂 Username: mapstone14 Text: 😂😂😂😂 @thatguy2167 </t>
  </si>
  <si>
    <t>Username: sheisdunasanchez Caption: Despierta cada mañana con el pensamiento de que algo increíble está por suceder 👑
#fuckbitches 
#RESPECT ❤️👑💯✋🏾</t>
  </si>
  <si>
    <t xml:space="preserve">Username: estebanmodel Text: Frasaza! Username: davis_fox137 Text: Wowww Username: junta94 Text: 👍👍👍 Username: looscojones Text: 🔝😉 </t>
  </si>
  <si>
    <t>Username: nikoool_dc Caption: 😎💋✌
#me #myself #girl #czechrepublic #brunette #redlips #sunnyday #face #leather #fuckbitches #nazdar</t>
  </si>
  <si>
    <t>Username: 27moni.naty Caption: FeLiz dOminGo.
#meencantaquelascosasvallanbien.
Para ver el paisaje debes escalaR la montaña.⏳⌛
#fuckbitches 🔱</t>
  </si>
  <si>
    <t xml:space="preserve">Username: ibralko Text: Vamos yaaaaa </t>
  </si>
  <si>
    <t>Username: jaff.memes.v4 Caption: like when im gone
-
-
-
-
#dank #zootopia #sanic #memelover #sexiestmanalive #sexyfeet #gayboy #homo #ilovemycat #fuckbitches #hugs #fertilizer #dickgrayson #leonardodicaprio #lmao #jew #hitlerdidnothingwrong #adolfhitler #eataburger  #yolo #swag #depressed #depression</t>
  </si>
  <si>
    <t xml:space="preserve">Username: jackthegingerihms Text: @vincent_rice_lee when your pizza rolls are done </t>
  </si>
  <si>
    <t>Username: epilexia Caption: Bad Day🦄🚬
#instaday #instapic #instagram #instamood #polaroid #grunge #hipster #indie #vintagefashion #vintageblog #tumblrphoto #boy #bad #bottom #mood #morning #dimensional #roadtrip #goodvibes #fuckbitches #smoke #pink #lollipop #sad #fuckbitches #webimage #webstagram #whiteskin #follow #adidas #acida</t>
  </si>
  <si>
    <t>Username: vecchione7 Caption: Io credo semplicemente che quello che non ti uccide ti rende...più strano. #rainbow #after #rain #suninside #sun #goodday #sunday #ladaniva #offroad #mercedes #elegant #elegance  #volkswagen #pologti #top #fuck #free #freedom #fuckyeah #fuckbitches</t>
  </si>
  <si>
    <t>Username: vandyne_cnu91dn0pbpm95k_541348 Caption: #fuckbitches #eggtart #pentatonix #instaeverything</t>
  </si>
  <si>
    <t>Username: naomidebeuf Caption: Sometimes you just have to throw on a crown and remind them who they're dealing with #quote #shoot #lol #fuckbitches</t>
  </si>
  <si>
    <t xml:space="preserve">Username: naomidebeuf Text: @sandrinafernandez Airwijf😂 Username: maaskyra Text: SUPER MOOIE FOTO😍 Username: naomidebeuf Text: @maaskyra merci😊 Username: helenacoopman Text: 😻😌 </t>
  </si>
  <si>
    <t>Username: jaff.memes.v4 Caption: me after getting banned 3 times
-
-
-
-
#dank #zootopia #sanic #memelover #sexiestmanalive #sexyfeet #gayboy #homo #ilovemycat #fuckbitches #hugs #fertilizer #dickgrayson #leonardodicaprio #lmao #jew #hitlerdidnothingwrong #adolfhitler #eataburger  #yolo #swag #depresse</t>
  </si>
  <si>
    <t xml:space="preserve">Username: muurco Text: Is that Mark Zuckerberg??? </t>
  </si>
  <si>
    <t>Username: irma_bangga Caption: panas ya ir ? iya panas :) ! panas naon ir? panas hate bagong:( #hood4life #instapict #instalike #instagood #instadaily #instagramers #kalimaya #fuckyourface #fuckbitch #fuckbitches #fucbitchmoney</t>
  </si>
  <si>
    <t>Username: _giugg_la_cami_ Caption: You know you’re in love when you can’t fall asleep because reality is finally better than your dreams.
#me#eyes#dw#danielwellingtonwatches#fashion#photographer#bw#tumblr#love#obei#pussydestroyer#bigboobs#bigmuscles#gym#sostrong#fuckbitches#daddy#bye</t>
  </si>
  <si>
    <t>Username: _eatyourheartout Caption: Pre Summer nights with my boos.😏 Sippin my tigers blood.😚😋 #PresummerNights #TigersBlood #MikesHarder #LoveTheseNights #MyWoes #LetTingGoOfEverything #FuckBitches #RayBearsAndFreds</t>
  </si>
  <si>
    <t>Username: gia_linh9885 Caption: #fuckday!</t>
  </si>
  <si>
    <t>Username: ktm_cy Caption: 剩三個禮拜😏
各種絞盡腦汁啊⋯⋯
這大概是人生以來讀最多英文的時候了🙄😰
#seminar#paper#bringiton#fuckday#hate#ENGLISH</t>
  </si>
  <si>
    <t xml:space="preserve">Username: yu.br Text: 所以呢~~ </t>
  </si>
  <si>
    <t>Username: gesgan.bastardo Caption: #fuck #fuckday #fucklike  #fuckinbad #fuckinboy #fuckme #fuckinproblem #fuckinwork (y)</t>
  </si>
  <si>
    <t>Username: dumpakdemser Caption: #CFS #DigitalCenter #fuckday #zzz 
#Loser</t>
  </si>
  <si>
    <t xml:space="preserve">Username: alfianadhi_ Text: Anjeerr ikut CFS diaa wkwkwk, mantep gaa hadiahnyaa? @dumpakdemser </t>
  </si>
  <si>
    <t>Username: nazwa.auliar Caption: .
.
B
E
T
E
#fuckday(?)</t>
  </si>
  <si>
    <t>Username: ellasefl Caption: Happy B day....Rather Fucking day....</t>
  </si>
  <si>
    <t xml:space="preserve">Username: niky_y96 Text: Všechno nejlepší kočko 😊💋🎉 @ellasefl Username: ellasefl Text: Děkuji moc Nikčo! 😍💋 @niky_y96 Username: niky_y96 Text: Vubec neni za co 😘 A moc ti to sluší 🙋🏼❤️ @ellasefl Username: ellasefl Text: Znovu děkuji 😍❤ @niky_y96 </t>
  </si>
  <si>
    <t>Username: axel_wallstrom Caption: 😑🔫</t>
  </si>
  <si>
    <t xml:space="preserve">Username: albin_gronqvist Text: #prayforwallis Username: axel_wallstrom Text: ❤️ @albin_gronqvist Username: axel_wallstrom Text: #skatelife #purpledrankk #fucked </t>
  </si>
  <si>
    <t>Username: adrianr_2013 Caption: Last night was something else 😂 #fucked#up</t>
  </si>
  <si>
    <t>Username: perdicion_eskarlata Caption: AMNESIA
#bang#bang#one#two#three#dead#sshht#fucked</t>
  </si>
  <si>
    <t>Username: dab_base_god Caption: You flash and catch my eye like the moon between two fast moving train cars. If you wouldn't have been there to distract my mind, like the fucking lights weren't enough for me, I would have tried to squeeze right through the cracks.</t>
  </si>
  <si>
    <t xml:space="preserve">Username: dab_base_god Text: #photooftheday #depressedquotes #depressed #who #am #i #earlymorning #fucked </t>
  </si>
  <si>
    <t>Username: petertistaken Caption: 4th in hardtails at the @vitusbikes enduro, extremely pedally stages held me back but sure! @productionprivee Shan in SICK!! #enduro #mtb #steelisreal #hardcorehardtail #ireland #fucked</t>
  </si>
  <si>
    <t xml:space="preserve">Username: coticsoul Text: Nice one Pete!! That's a brilliant result!! Username: petertistaken Text: @coticsoul 13 damn seconds off podium. The lack of dropper really really killed me. Steep natural sloppy stuff then into UPHILL reckon trail centre stuff. Next time!! Username: coticsoul Text: Podium next time dude!! </t>
  </si>
  <si>
    <t>Username: wickey3006 Caption: 🔐💕👩‍❤️‍👩.  #polishgirl #friendship #bitchesbelike #goals #fucked</t>
  </si>
  <si>
    <t xml:space="preserve">Username: xcaarolineex Text: moja 🔐😈💕 </t>
  </si>
  <si>
    <t>Username: wickey3006 Caption: 😌🎧I can't give a fuck right now 🎧😌.   #polishgirl #fucked</t>
  </si>
  <si>
    <t xml:space="preserve">Username: wickey3006 Text: @maja_roszkowska 😌👌🏻❤️ Username: sopheeds Text: 😍😍😍 Username: wickey3006 Text: @sopheeds 😘👌🏻 Username: jo_anna_13 Text: Beautiful 😍💎💓👌 </t>
  </si>
  <si>
    <t>Username: monja_mue Caption: #Repost @joeyconscript with @repostapp
・・・
RIP headphones, see you again in Valhalla
#sennheiser #headphones #fucked</t>
  </si>
  <si>
    <t>Username: wickey3006 Caption: Hold every memory as it take #polishgirl #fucked</t>
  </si>
  <si>
    <t xml:space="preserve">Username: uteskniona Text: Brzydal 😂😍 Username: wickey3006 Text: @uteskniona Ja ciebie też 😘🖕🏻 Username: chelseamay_poole Text: ❤️💋 </t>
  </si>
  <si>
    <t>Username: caroroxyvaras Caption: #fuck #fuckyou #fucked #siguemeytesigo #sigemeytesigoseguro</t>
  </si>
  <si>
    <t>Username: sexyminicooper Caption: When a guy trust you with his life.....he give you this to look after while his #fucked</t>
  </si>
  <si>
    <t>Username: wickey3006 Caption: #fucked #polishgirl</t>
  </si>
  <si>
    <t>Username: recoverykitty Caption: I had a very chocolatey snack last night.😋 I am so grateful bc I passed this church that looked small and nice yesterday so I looked up their website and the church sounds amazing! What are the odds that I randomly looked out the window and saw that church?👼 Must have been a sign. I hope to start going next Sunday!</t>
  </si>
  <si>
    <t xml:space="preserve">Username: recoverykitty Text: #anarecovery #anorexiarecovery #anorexianervosa #eatingdisorderrecovery #eatingdisorder #ednos #bingeeatingrecovery #strongnotskinny #healthynotskinny
#bodypositive #selflove #bodypositivity #edwho #edsoldier #edwarrior #edarmy #fucked #edfamilyrecovery #gainingmylifeback  #prorecovery #2fab4ana #eatittobeatit #loveyourbody #nourishnotpunish #happypoints #recoveryisworthit #foodisfuel #positivityfairy Username: wallflower_t Text: That's amazing ❤😊 Username: recoverykitty Text: @wallflower_t It is!! </t>
  </si>
  <si>
    <t>Username: louisetokelove Caption: #fucked #drunk #eyes #eyebrows #eyelashes #makeup #redeyes #hand #sleepy #tired #cba #chilling #outdoors</t>
  </si>
  <si>
    <t>Username: joeyconscript Caption: RIP headphones, see you again in Valhalla
#sennheiser #headphones #fucked</t>
  </si>
  <si>
    <t xml:space="preserve">Username: thesleeplessmalice Text: @joeyconscript lol Username: monja_mue Text: 😱😱😱😱😱 Username: amir_soltanzadeh Text: You'll be missed... </t>
  </si>
  <si>
    <t>Username: elenaclc Caption: &lt;&lt;Di certo non avevo intenzione di scoprire come sarebbe andata &gt;&gt; Cit.W.G
#girl #instagood #book #running #reading #photography #fuckyou #fuckyeah #fucked #fuck #lol #memes #funny #follow #meme #me #fun #sunday #selfie #savage #realtalk #realshit #really #real #memesdaily #lolz #lmfao #lmao #like4like #instafunny</t>
  </si>
  <si>
    <t>Username: ceinan.c.l Caption: Matador last night👌🏻 #UK #Scotland  #aberdeen #nightlife #club #town #dj #matador #music #booze #sweaty #sound #mental #video #fucked #packed #goodnight</t>
  </si>
  <si>
    <t>Username: kilobakfromthedead Caption: #friendlikeme #friends #thatsmybestfriend #fuckfriends #newfriends #oldfriends #friendemies #notfriends #smokefriends #drinkingfriends</t>
  </si>
  <si>
    <t>Username: _mutiarard Caption: "Para Penasehat-ku"
#friendship #friendshit #fuckfriends #inframe #like4like #friendslikefamily #instafriends #hhh</t>
  </si>
  <si>
    <t>Username: abissowan_official Caption: #PrimoAprile #VaffanculoTutto #ArabaFenice #Abissowan #ChiGiocaConIlFuocoSiScotta #Fuck #FuckFriends #FuckOff #follow4follow #like #follow #like4like #InstaGood #InstaLike #Instanonnt #StopLove #Stopfriends</t>
  </si>
  <si>
    <t>Username: kasta_tata Caption: Suuek, gw yg diajak, gw yg keluar duit #fuckfriends</t>
  </si>
  <si>
    <t>Username: ssinnz.7 Caption: Anneoong 💜
#happy #feeling #peacefull #fuckfriends #loveurself #and #fucktheothers ✌</t>
  </si>
  <si>
    <t xml:space="preserve">Username: alfabetaset Text: 💋💋💋💋 Username: ceferinoparedes Text: Bonita </t>
  </si>
  <si>
    <t>Username: hixukixi Caption: ONLY 3 simple steps to stand a chance to win 3 sets of iPhone 6+
1. Follow @IPHONE.6.PLUS.GIVEAWAY 
2. Tag 3 friends in the @IPHONE.6.PLUS.GIVEAWAY comments.
3. Click the link in @IPHONE.6.PLUS.GIVEAWAY bio.
GOOD LUCK &amp; ALL THE BEST SWEETHEARTS!
.
.
.
.
.
.
.
.
.
.  #pugmug  #ourboys  #bw_photography  #ilpt  #jezus  #sweetbabyrays  #polki  #lesamis  #trainingmode  #cosbyshow  #twistedsister  #colorati  #giveittogod  #jualanjkt  #thebodyshopmurah  #fuckfriends  #doginsta  #menscollection  #twarzy  #likegay</t>
  </si>
  <si>
    <t>Username: didanovan Caption: Life is so simple. You can do it!
. 
. 
. 
. 
. 
#vsco #vscocam #vscoph #fuck #fuckin #fuckingawesome #fucking #fuckingfunny #fuckingfriends #fuckfriends #instagram #instapic #instacool #instasize #instamag #like4like #likeforlike #street #streetarteverywhere #streetart #hair #hairstyle #haircut #hairstylist #awesome #fun #lfl</t>
  </si>
  <si>
    <t>Username: thechosenone_1991 Caption: At The Studio Working Lastnite Working, Had To Book A Section With My Woe #PoloDaKid On Peter Street.... Grind Time, A Young Fly Nigga Like Me Want Stop Until I Get It And When I Do Ima Make Sure The Whole Fam Eating #FlyHighBigalow #FamOvaFame #FuckFriends #FamFirst #SGE4Life @SCALEZSHAKUR @GUTTAHITZ We Working Nigga</t>
  </si>
  <si>
    <t xml:space="preserve">Username: dagodizback Text: #familyfirst Username: badazzbx Text: Tell Gutta I said we need to cook up some 🔥🔥🔥 </t>
  </si>
  <si>
    <t>Username: exotic_bre3d420 Caption: Trailer Park Boys 😂 #bubbles #trailerparkboys #comedy #fuckingdead</t>
  </si>
  <si>
    <t>Username: juliavalby Caption: #verdensbedste #lagkage #fuckingfantastisk #cafelatte #månefiskeren #christiania #copenhagen</t>
  </si>
  <si>
    <t>Username: unimaginative_imagination Caption: EAR PIERCED LEL
#fuckingfinally
#piercings</t>
  </si>
  <si>
    <t xml:space="preserve">Username: __outlawed__ Text: Just gotta strech it yo cx. Username: unimaginative_imagination Text: @homesick112 that's my plan cx </t>
  </si>
  <si>
    <t>Username: lunchbox_cs Caption: So much winning in one picture! @flavorgod #fuckingfinally #ilovefoodtoomuch #fitfam #macros</t>
  </si>
  <si>
    <t xml:space="preserve">Username: steph_smitty Text: Now make some food and bring it to the gym. Thanks. </t>
  </si>
  <si>
    <t>Username: sassysue19 Caption: It's Friday! #fuckingfinally #happyfriday #fridayfeeling #tgif</t>
  </si>
  <si>
    <t>Username: stillesayings Caption: Habt ihr schon mal was getan, was ihr bis heute noch bereut?
.
.
.
.
.
.
.
.
.
.
.
.
#zitat #schmerz #spruch #fucklife #depri #tumblr #tränen #hass #gefühle #zerstört #kaputt  #thinking #life #depressed #selfhate #sadness #depression #instagood #fakt #me #unperfekt #gedanken #saying #sprüchezumnachdenken #spruchdestages #traurigesprüche #sprücheseite #wahrheit #statussprüche #zitateundsprüche</t>
  </si>
  <si>
    <t xml:space="preserve">Username: _herz.gedanken_ Text: Oh ja. 😢  Leider. Nur deswegen gibt es meine Seite hier. Username: xx.kathii.x Text: Leider ja :( Username: pajoma_ Text: Oh ja ... Username: leonie.sophie.w Text: @_yasmin_0104 😞❤️ </t>
  </si>
  <si>
    <t>Username: f.orgotte.n Caption: Ima start posting more often, but I got this, this morning. I am 25 days clean?? I haven't cut in 25 days. If you don't like my account just block and don't report. Please xo this account is all I've got I rather keep it than lose it.
Tyler❅
#weak #worthless #ugly #useless #pain #pathetic #anxiety #alone #anorexia #sad #scars #suicide #selfharm #selfhate #depressed #depression #fat #fucklife #gone #hurts #lost #cuts #bipolar #bulimia #bullied #brokenboys #brokengirls</t>
  </si>
  <si>
    <t>Username: notwonderwoman_ Caption: #myway #bed #sofa #fucklife</t>
  </si>
  <si>
    <t>Username: labidate.suhtlusportaal Caption: Ma tahan süüa,mul rõve olla ja ma pidin lahkuma kohast mida ma armastan🖕 #fucklife</t>
  </si>
  <si>
    <t xml:space="preserve">Username: iutud Text: Life sucks </t>
  </si>
  <si>
    <t>Username: maddytruex686 Caption: #nonbinary  #fuckgenderroles  #befree  #livelife  #genderqueer  #bigender  #pansexual  #emo  #dontgiveafuck  #emoboy  #emogirl  #fucklife</t>
  </si>
  <si>
    <t>Username: kjamescooper519 Caption: #getyourshittogether #mylife#fucklife#dowhatuwant #FTW</t>
  </si>
  <si>
    <t>Username: heartbroken_soulmate Caption: I really fucking do. No wonder everyone hates me. #nosleep #killme #followforfollow #pretendingtobehappy #lifesshit #alone #allalone #depression #dmme #emo #friends #fucklife #fucklove #gay #help #killme #lonely #nofriends #needfriends #someonetalk #upset #heartbreak #heartbroken #exes #cheat #cheaters #soulmates #trust #brokentrust #boyfriend #breakup</t>
  </si>
  <si>
    <t>Username: dxraelxn Caption: Crush ban Ta Moit Kom crush#fucklife 🤗🙃</t>
  </si>
  <si>
    <t>Username: chillllplayer Caption: €
#azstokyo #fucklife #palace 
#念 #gi #私は特質系</t>
  </si>
  <si>
    <t xml:space="preserve">Username: ____kha____ Text: なんか見覚えあるトイレだなと思ったよ Username: chillllplayer Text: @____kha____ 気付いてしまいましたか笑 Username: ____kha____ Text: @chillllplayer 結構綺麗で落ち着くから好きなんだよね笑 </t>
  </si>
  <si>
    <t>Username: miu.kaori Caption: Person A:"Oh I hate u.!"
Me:"It's okay. I hate me too."
#fat#hate#cry#fucklife#broken#emo#emoteen#emohair#emogirl#tumblr#tumblrgirl#scene#sceneteen#die#dead#alone#askingalexandria#webutterthebreadwithbutter</t>
  </si>
  <si>
    <t xml:space="preserve">Username: celinexter Text: Blondiie😏♡ Username: flo_live_4_enjoy_ Text: Perfect hair :* Username: miu.kaori Text: @bloody.karin luv u too💞 @celinexter nuuu._. Username: miu.kaori Text: @flo_live_4_enjoy_  naaah iwie net </t>
  </si>
  <si>
    <t>Username: apple_pilgrim Caption: Lubbock ❤️ I love Animes, Fuck the real Life #lubbock #akamegakill #anime #animelove #loveit #bestcharacter #love #animesdontbreakyourheart #betterreality #fucklife</t>
  </si>
  <si>
    <t>Username: suizid_gedanken___ Caption: #ritzen #ihatemyself #imfine #pleasekillme #suizid #suicide #dead #depressed #fucklife #hateme #hatemyself #killme #killmyself #hatemylife #lifehurts #cutmyself #byebyelife #blood #sad</t>
  </si>
  <si>
    <t>Username: grungewolkee Caption: Ich bin tief gesunken😞
.
Früher war ich noch das kleine Süße nette mädchen. War fasst immer gut gelaunt.
.
Und Heute?
Heute bin ich dieses Hässliche dumme Mädchen was voll oft schlecht gelaunt ist, immer nur schlecht noten schreibt und Raucht.
.
Eigentlich wollte ich nie so werden, aber jaaa... :/
Ändern kann man es auch nicht 
#sad#tiefgesunken#helpme#hatemylife#rauchen#traurig#fucklife#innerlichtot#hateme</t>
  </si>
  <si>
    <t>Username: kylekowalsky Caption: HOW YOU GON' ACT LIKE I DON'T PUB SUBS?! #fuckouttahere</t>
  </si>
  <si>
    <t xml:space="preserve">Username: sbakk Text: Ughhh 🙏🏼🙏🏼🙏🏼 Username: camilleonee Text: YAAAAAAAAAAS #doublemeat #chickentendersub Username: jennmurphyyy Text: 😱 publix subs are the best of all subs </t>
  </si>
  <si>
    <t>Username: rocky5_star Caption: hell, you'll go to negative zero friends to 100 friends real real quick. They be like hey stranger.....how you been , let's chill ...
That's why I say I'm broke as a joke lmfao 😂😂 #fuckouttahere #dontneedthat 
#bettermovearound</t>
  </si>
  <si>
    <t>Username: justterrig_with_a_twist Caption: #kickrocks #fuckouttahere #learnthislesson #outofsightoutofmind #piscesthang #therealdeal</t>
  </si>
  <si>
    <t>Username: __comfortably_numb__ Caption: Pixx stolen from @losny__74 💯💯👏✌
[#SoFuckingTrue] [#SoTrue] [#True] [#Truth] [#TrueStory] [#Wooord] [#DeadAss] [#RealFuckingTalk] [#RealShit] [#FuckOuttaHere] [#Facts] [#Quotes]</t>
  </si>
  <si>
    <t>Username: losny__74 Caption: 💯💯💯🎯✌🏼️ #wooord #fuckouttahere #realtalk #deadass #onpoint #facts #peoplebelike #girlsbelike #chicksbelike #femalesbelike #bitchesbelike #niggasbelike #dudesbelike #guysbelike</t>
  </si>
  <si>
    <t xml:space="preserve">Username: china_doll_o Text: 💯💯💯 Username: tru_bonilla Text: Rs! </t>
  </si>
  <si>
    <t>Username: __comfortably_numb__ Caption: Pixx stolen from @losny__74 💯💯👏✌
[#SoFuckingTrue] [#SoTrue] [#True] [#Truth] [#TrueStory] [#SeriouslyTho] [#Seriously] [#ForRealz] [#Wooord] [#Facts] [#FuckOuttaHere] [#Bye] [#Quotes] [#RealFuckingTalk] [#FuckThat]</t>
  </si>
  <si>
    <t xml:space="preserve">Username: losny__74 Text: 💯💯 #facts </t>
  </si>
  <si>
    <t>Username: losny__74 Caption: 😂😂💯✌🏼️🖕🏼 #lmao #wooord #deadass #fuckouttahere #realshit #yup #lol #peoplebelike #girlsbelike #chicksbelike #femalesbelike #bitchesbelike #niggasbelike #dudesbelike #guysbelike</t>
  </si>
  <si>
    <t xml:space="preserve">Username: aniitarosa Text: Lmfao Username: greg_gee_24 Text: @brianneeee09 Username: jennyb0285 Text: @depechemode13 😂 Username: kallme_urhyness Text: Lmao </t>
  </si>
  <si>
    <t>Username: losny__74 Caption: 😂😂💯✌🏼️ #lol #wooord #fuckouttahere #realshittho #iswhatitis #guysbelike #dudesbelike #niggasbelike #bitchesbelike #femalesbelike #chicksbelike #girlsbelike #peoplebelike</t>
  </si>
  <si>
    <t xml:space="preserve">Username: zoedeedoyle Text: #repost #sorry ✌🏼️✌🏼 Username: moy_angel Text: @feliciaemmertz 😂 Username: dame_besitos Text: 😂😂😂😂😂😂😂 </t>
  </si>
  <si>
    <t>Username: gabilicousd Caption: #fuckouttahere #cantstandyou #fakeass</t>
  </si>
  <si>
    <t>Username: xunicornshitx Caption: #hisfacetho #bitchwhatthefuck #lmaoo #fuckouttahere</t>
  </si>
  <si>
    <t>Username: bigmikefaeptk Caption: #fuckouttahere #cunt</t>
  </si>
  <si>
    <t>Username: __comfortably_numb__ Caption: 😂😂👏✌💯
[#Hahahaha] [#Hahaha] [#Haha] [#lol] [#DeadAss] [#TrueOrNah] [#lmfao] [#lmao] [#Ctfu] [#Dfl] [#PeopleBeLike] [#PeopleTheseDays] [#GirlsBeLike ] [#GuysBeLike] [#BitchesBeLike] [#NiggasBeLike] [#DudesBeLike] [#FuckOuttaHere]</t>
  </si>
  <si>
    <t>Username: freedomgottaak Caption: KEEP IT PUSHIN CRAKKKA #fuckouttahere</t>
  </si>
  <si>
    <t xml:space="preserve">Username: 3rdeye_pharaoh Text: 😅😅💪✊ I'm definitely taking this </t>
  </si>
  <si>
    <t>Username: hashtrees420 Caption: Mhmm 💁🏻😘 #idontfuckwityou #littlestupidassbitch #iaintfuckinwityou #whenyoulookbetterthanhisex #neveryourreplacement #thereneverwasacompition #iwinyoulose #ialwayswin #donthatemecauseimbeautiful #lol #pettybitches #hedidntwantyou #getoveritbitch #bongbeauties #bongbae #stonergirls #nickiminajmeme #idgaf #myman #arealwomanknowshowtotreathermanright  #imirreplaceable #loyalty #rideordie #justcauseimabitch #haha #fuckouttahere #uglygirls #jealousy #jealousysanuglytrait</t>
  </si>
  <si>
    <t>Username: hungryafforknowledge Caption: Little mf kids trusting Bernie with their lives #FuckOuttaHere</t>
  </si>
  <si>
    <t>Username: washi_waifu_nozomi Caption: This is not ok this needs to stop ➖➖➖ #Funny #funnyshit #funnypost #funnytumblr #funnymemes #tumblr #tumblrfunny #tumblrshit #tumblrpost  #shitpost #niggasbelike #bitchesbelike #dankmemes #otaku #anime #weeaboo #filthyfrank #savage #memes #trash #disease #garbage #cancer #fuckouttahere #mynigga #me #same #kys #kms #af ➖➖➖</t>
  </si>
  <si>
    <t xml:space="preserve">Username: _abdi_abdi Text: @juber97 @tamara.yeezus @hassanali_123 @tahmidalam123 Username: girisgf Text: YOO IM FUCKTHB Username: autisman Text: @zashy.sexe.v3 Username: powderface Text: @jodyanita @force1127af 😂😂 </t>
  </si>
  <si>
    <t>Username: official_navneetsandhu Caption: When Jack Nicholson inspires the fuck out of you 😈🌚⛏ #theshining #jacknicholson #killingspree #rampage #axeman #night #death #kill #fuckouttahere #stormysunday #tbs #soul #peace #spiritsbay #breakfree #hippiespirits #hippie #jiggyfishizzy</t>
  </si>
  <si>
    <t>Username: abdallahbaki Caption: That awkward moment when you accidentally live with 6 cats, 3 snakes and 47 squirrels. 
#crazycatlady #dealwithit #anotherone #nochill #fuckouttahere #keepingithollywood #dubai #mydubai #stayclassy #niggawemadeit #weeatingonthisside #squad #squadgoals #andthenifuckedheruptheass #sendnudes #niggawemadeit #kitten #catsofinstagram #babyyouaresomoney #cat</t>
  </si>
  <si>
    <t xml:space="preserve">Username: veehaddad Text: I want a squirrel 😍 Username: abdallahbaki Text: @veehaddad vee you fam Username: maksym.ko Text: Big family 😀 Username: ayeshaghumro Text: I want a cat like this 😫 @marz4lmfao </t>
  </si>
  <si>
    <t>Username: miss.chris.mich Caption: #run #running #marathon #marathons #training #thecaptain #fuckrunning #loverunning #funny #runnersproblems ##runner</t>
  </si>
  <si>
    <t>Username: mathiilde_brgs Caption: Si quelqu'un lève son index pour te juger, lève ton majeur pour le remercier.
#like4like #bad #girl #french #fucks #instamoment #followmenow #effet #like4likes #followmefollowback #instagood #pictureoftheday #followme #frenchgirl</t>
  </si>
  <si>
    <t>Username: missnovel1 Caption: "Fucks I give Nun!" #currentmood #brevity #headedtochurch #feelingblessed #howmanypeople #canoffend #today #Sundayfunday #tshirt #fucks #sundayschool #fuckstogive #nun</t>
  </si>
  <si>
    <t>Username: kadekribka Caption: Nyak asane😅
#likeme #likers #like4like #likeforlike #likes #likeit #brokenheart #imfine #imfinethankyou #crazy #lol #whatever #fucked #fuckshitup #fuck #fuckyou #fuckyeah #fucks #full #moment #fulltime #fullday #live #liverpool #livingthedream #latepost #lightgrafy #enjoymylife #dontforget #klg</t>
  </si>
  <si>
    <t>Username: janelivoni Caption: 👸👸👸👸 Alegria que transborda  #Amo #GeraçaoQueSegue #Fucks #IssodaUmaSorte #AbençoaSenhor #PorMaisMomentosAssim 💓</t>
  </si>
  <si>
    <t>Username: st_ir Caption: dobrý fotograf, ještě lepší modelka🙈🙊😂 #prague #tram #spring #sunnyday #weekend #blacknails #redhead #ginger #coloredhair #czechrepublic #girl #fucks</t>
  </si>
  <si>
    <t xml:space="preserve">Username: vestonice Text: Jak poznáš, že je Irina šťastná? Vyfakuje tě 😃 Username: st_ir Text: @vestonice ty mě tak dobře znáš 😁 Username: sima_kdo Text: Mě fakuje furt </t>
  </si>
  <si>
    <t>Username: skidn32 Caption: #snapchat #perth #fucks given #none</t>
  </si>
  <si>
    <t>Username: carrie_money24 Caption: Missing this moment with my lovers.....#zero#fucks#given</t>
  </si>
  <si>
    <t>Username: a_fkn_villain Caption: In 36 hours, the #weather did what #Boston weather does. #fucks with #everybody. #warm, #sunny and #balmy one day, #whipping #wind, #snow and #chilly #temps the next. Welcome to our weather. Lol</t>
  </si>
  <si>
    <t>Username: thekway_100 Caption: #vine #milesjai @miles_jai #btsjimin #btsvines #btsmemes #kpopl4l #kpopvines #kpopf4f #kpoper #kpop #ilost #my #fucks #bts #bangtanboys #jhope #jimin #jungkook #v #kimtaehyung  #korea #galaxy #purplegalaxy #dreams #꿈 #미소 #rapmonsterbts #btsv #galaxy #purplegalaxy #dreams #꿈 #미소 #dreamcatcher</t>
  </si>
  <si>
    <t xml:space="preserve">Username: taehyungteam Text: Ex6 Username: jimins_juliet Text: @thekway_100 ex20 </t>
  </si>
  <si>
    <t>Username: jassirohilla Caption: #wow #saanu #velle #kande #lol 
#i #fuck #the #people #those #fucks #with #me #style #amazing #wonder #place #on #earth #my #home #gym #workout #love #you #singh #tor #kaur</t>
  </si>
  <si>
    <t>Username: dorethavantaak Caption: #saturday #saturdaynight #ducks #fucks #bffs #bro</t>
  </si>
  <si>
    <t>Username: dylanminehan Caption: Sunday sessions up the coast... #zero #fucks #given</t>
  </si>
  <si>
    <t>Username: punk_mohit Caption: #Awesome #cuteus #no #fucks #to #give</t>
  </si>
  <si>
    <t>Username: datwhitebro Caption: *heavy breathing* #summer #is #coming #just #sunny #day #feel #happy #czech #style #boy #man #no #fucks #given #never #sad #smile #everyday</t>
  </si>
  <si>
    <t>Username: kirkquest Caption: Me my brother and the no fucks given
#dinner #goodbye #vecation #thiland #3 #month #goodtimes #happy #sad #me #my #brother #his #girlfriend #life #lifestyle #changes #now #more #less #fucks #giveaway</t>
  </si>
  <si>
    <t>Username: zha_stagram Caption: Always a lmao moment with @robinson_ohana #ducking #dicks #ducks #fucks</t>
  </si>
  <si>
    <t xml:space="preserve">Username: robinson_ohana Text: 😂😂😂😂 Username: dnomaid_k Text: Your phone speaks my language!! 😂😂 </t>
  </si>
  <si>
    <t>Username: _rajat17 Caption: #fuckin #truewords #no #fucks #given</t>
  </si>
  <si>
    <t>Username: i_am_the_dani_you_seek Caption: #ducks #fucks</t>
  </si>
  <si>
    <t>Username: kaminskikev Caption: Einen auf #Bonze machen. #fuckthemoney #carpediem #best #vodka of the #world. #Belvedere #Chopin #Poland #Polska #Polen #Wodka #Babo</t>
  </si>
  <si>
    <t>Username: timelapse.__.631 Caption: #longbeach #sunset #fuckthemoney #wiz #bob #viewsfromajeep #631</t>
  </si>
  <si>
    <t>Username: ann2_8tommo Caption: #fuckurself #loveyourself #justinbieber #fuckthis #fuckthisshit #fucktheworld #fuckthesystem</t>
  </si>
  <si>
    <t>Username: t0rikasss Caption: gone on an adventure , please dont call back #fuckurself #fizzed #ohshitnice</t>
  </si>
  <si>
    <t xml:space="preserve">Username: alicia.monster Text: finally made it on your insta </t>
  </si>
  <si>
    <t>Username: soprettynsopetty Caption: #uwantme #nosurprise #biggirlsrock #chubbychick #fuckurself #iwouldnt #hater #comfortablewithme #luvmesumme</t>
  </si>
  <si>
    <t xml:space="preserve">Username: danielle.sss Text: @_10shawna10_ @shannon.22 </t>
  </si>
  <si>
    <t>Username: moremousey Caption: SUMMER TIME IS PEPSI TIME! Lock up ur daughter it's a 3 1/4. Tee and toothbrush... Happy Friday ya bish! #teeshirtoftheday #tee #screenprint #pepsi #style #fashion #swag #fuckurself</t>
  </si>
  <si>
    <t xml:space="preserve">Username: moremousey Text: @jazhanna this is a big shirt jazz! Username: moremousey Text: @thehatch81 pornosect pictures? Username: moremousey Text: @blackmambacouture #enjoycoke Username: thehatch81 Text: @moremousey aaahahahahah </t>
  </si>
  <si>
    <t>Username: katielukesh Caption: #sopunkrock #dark #selfie #choker #girl #babyyyy #like #fuckurself 💜</t>
  </si>
  <si>
    <t>Username: hazafivivien Caption: #mondayrelax #happyeaster #imnotabunny #fuckurself</t>
  </si>
  <si>
    <t>Username: synthetic_salvation Caption: #easter#bunnies#dead#picoftheday #pictureoftheday #love#peace#freedom#destiny#children#fuckurself</t>
  </si>
  <si>
    <t>Username: anargoal Caption: Right from start
you were a theif
you stole my heart. 
pink-just give me a reason.
ناتینگ؛ جاست وانا سی آیم لوزر.
پ.ن:داغون ترین حال دنیا رو به من نسبت بدید؛ حتی وقتی میرید بوستان وکیل آباد؛ حتی وقتی بازم خوب نیستید؛ حتی وقتی نیم فاصله ای نیست که به دادت برسه؛ حتی وقتی روتون نمیشه جواب چرای بهترین آدم های زندگی تون رو بدید. :[
 #loser #losers #no #just #iam #vsco #vscocam #vscography #sadness #fucknewyear #fuckurself #fuck #beother  #findurself</t>
  </si>
  <si>
    <t xml:space="preserve">Username: fireball0076 Text: :) Username: anargoal Text: :[ @fireball0076 Username: safoura.ghadamyari Text: Azizam :'( ... moteasefane daghoon boodan shode jozi az zendegi hamamoon.. migzare in rooza harchi ke hastan Username: anargoal Text: yeah,I agree with you. @safoura.gh.24 </t>
  </si>
  <si>
    <t>Username: me_emilychoiii Caption: #love#blessed#wannabe#beautyguru#fuckurself 😂😂</t>
  </si>
  <si>
    <t xml:space="preserve">Username: _.isabella.castillo._ Text: 😍😍👏🏻👏🏻 </t>
  </si>
  <si>
    <t>Username: glittrprincss Caption: I A M  A R T</t>
  </si>
  <si>
    <t xml:space="preserve">Username: glittrprincss Text: true. im actually in love with you mate @jay_ay_cee_kay Username: jay_ay_cee_kay Text: @glittrprincss I'd say good detective skill on my half but tbh a blind man could see it Username: glittrprincss Text: 2 tru 🙌🏻💯😩 Username: glittrprincss Text: @jay_ay_cee_kay </t>
  </si>
  <si>
    <t>Username: lilmisssunshine315 Caption: #loveyourself #fuckyourself #fuckurself #justbieber #lipsync #remix</t>
  </si>
  <si>
    <t>Username: andrewbku Caption: When the grey goose got you loose. Lol 
With the Bro @jchampy &amp; Happy birthday @emeline_xxiii thanks for having us. 
#loveyourself #justinbieber #fuckurself #adaily #hotelmaya</t>
  </si>
  <si>
    <t>Username: anargoal Caption: .
قبلا ها معیار پسرا واسه انتخاب دوس دخترشون زیبایی بود؛حالا شاخ بودن طرف بیشتر براشون مهمه.
پ.ن:[از بین حرف های من و سعید.]</t>
  </si>
  <si>
    <t xml:space="preserve">Username: anargoal Text: #fuckurself #fucknewyear #wtf #bro #home  #grandma #family #nothingtodo #boyandgirl #friends Username: safoura.ghadamyari Text: Sale not mobarak bashe azizam.. behtarin haro barat too sale jadid arezoo mikonam.. are pesara doos dokhtaro ounjoori mikhan vali hich vaght hamsare ounjoori nemikhan.. ounam farghe khoobo bado midoonan vali be roo nemiyaran mikhan azyat konan Username: anargoal Text: قربوند گوگولی قشنگ من؛ سال نو تو هم مبارک😍😍👭👭💙💙؛ بابت نظرت هم اره موافقم؛ ولی پسر مسئله ما نیست که! 😂😂😂 😂 😂@safoura.gh.24 Username: fatemeem Text: والا </t>
  </si>
  <si>
    <t>Username: leeye.na Caption: #FUCKURSELF #Hahahaha #Ididntwannawriteasong #justinbieber #lovehim #뜨또 #Yay #Thanksforwatching #vocal #loveyourself #YeahIlovemyself #Sooooooomuch #iaintgotnoworries #vocal #sing #song #pop # 선팔 #맞팔 #imsorryifmyenglishisbad</t>
  </si>
  <si>
    <t>Username: ayiiya_ Caption: #gatsuboyz #fuckurself</t>
  </si>
  <si>
    <t>Username: ich_liebe_koalas Caption: Why you gotta fuck me up like this?? #hateyou #fuckurself #like4like #follow4follow  #imreallypissed</t>
  </si>
  <si>
    <t xml:space="preserve">Username: yncp_ Text: #WTF_guys__CLlCK_this_HASHTAG_if_you_want_2050_FOLLOWERS_INSTANTLY Username: hold.on.im.cumming Text: Ayyee you got 69 followers!!! 😉😏 </t>
  </si>
  <si>
    <t>Username: ntuly_pookie Caption: Dat me the#baddest #pingirl#africanqueen#simplelife#beauty#cute#dope#fuckurself</t>
  </si>
  <si>
    <t xml:space="preserve">Username: ntuly_pookie Text: Wait wat @meddy.leakey.tz Username: meddy.leakey.tz Text: To fu+k dat big ass Username: ntuly_pookie Text: It will remain a dream to yu @meddy.leakey.tz Username: meddy.leakey.tz Text: Huhuhu </t>
  </si>
  <si>
    <t>Username: _beeliciousxo Caption: #et #him #fuckurself #may #you</t>
  </si>
  <si>
    <t>Username: famousarttrex Caption: Since the day i was born .... I had my self looked after my self #fuckyou #andeveryoneelse #twocanplaythatgame #fuckurself</t>
  </si>
  <si>
    <t>Username: worldnquotes Caption: #worldnquotes ✍ #world#life#quote#quotes#word#words#bw#tumblr#lifequote#truth#true#yes#inspirational#hope#stubborn#power#destoryyou#feels#tru#tumblrquote</t>
  </si>
  <si>
    <t>Username: katelynlovejoyy Caption: 💯 #cheating #trustissues #destoryyou #gladitsnotmyboyfriend</t>
  </si>
  <si>
    <t>Username: _melly_bb Caption: I find this beautiful ☔️#beautiful#beautifulstorm#tasteme#destoryyou#melissastorm#museums#parks#lehmannlove#mine</t>
  </si>
  <si>
    <t>Username: iamcg333 Caption: Never allow a man's opinion of you cause you to have low self esteem. #alwayswearyourinvisiblecrown#neverlet#aman#destoryyou#everyones#mypeople#igfriends#beautifulpeople#blackpeople#blackwomen#blackmen#blacks#blackgirlsrock#blackwomenrock#blackisbeautiful#males#females#youngpeople#youngladies#youngwomen#youngmen#neverforget#nevergetoff#yourthrone#youareaqueen 👑</t>
  </si>
  <si>
    <t xml:space="preserve">Username: lkingbydesign Text: This 🙌🏽🙌🏽🙌🏽 Username: iamcg333 Text: Thank you! @lkingbydesign 😊 </t>
  </si>
  <si>
    <t>Username: _kaylin_nicole Caption: Uhhhhh. 👏👌💁💋 #lovethis #onpoint #dontcare #destoryyou</t>
  </si>
  <si>
    <t>Username: ford93xlt Caption: Do not fall in love with people like me. I will take you to museums, &amp; parks, &amp; monuments, &amp; kiss you in every beautiful place, so that you can never go back to them without tasting me like blood in your mouth. I will destroy you in the most beautiful way possible. &amp; when I leave, you will finally understand why storms are named after people. #quote #destoryyou #inthemostbeautifulway #donotfallinlovewithme #whatislove #isitevenreal #redlips #smile #blueeyes #happy #5 #pretty #gorgeous #cute #cutie #beautiful #love #iamwhoiam</t>
  </si>
  <si>
    <t xml:space="preserve">Username: phaticeh Text: u look like u belong in a twilight movie Username: savagelife710 Text: Your gorgeous !! Username: ford93xlt Text: Thank you! (: @gandycandy813 Username: savagelife710 Text: No problem☺️ </t>
  </si>
  <si>
    <t>Username: amandajc88 Caption: #quote #likeforlike #follow #storm #destorythemselves  #destoryyou #beautiful</t>
  </si>
  <si>
    <t>Username: mature_enough Caption: #lackofknowledgeofself #willbethefirstthing #thatlldestroyyou #knowledgeofself #destoryyou #facts #life #self #knowledge #rns #real #firstthing #lackof #destroy #true #yup #firstthingthatlldestroyyou #you</t>
  </si>
  <si>
    <t>Username: countrybabe6871 Caption: The #truth though #fontcandy @easytigerapps #loved #destoryyou #true #summer2k14 #hashtag #deep #hitmeinthefeels #wise #wordsofwisdom #coolio #yep #power #edit #live #love #dontgiveup #dontletitdestroyyou #likeitup #followme #followback #thanks #loveyou</t>
  </si>
  <si>
    <t xml:space="preserve">Username: cald_2_fame Text: Cool! </t>
  </si>
  <si>
    <t>Username: cheychey272 Caption: #quiet #convos #weakness #destoryyou #future #darkside #listening #payattention #teehee</t>
  </si>
  <si>
    <t xml:space="preserve">Username: dalt.james Text: 🙌🙌😂 </t>
  </si>
  <si>
    <t>Username: highl0vee3 Caption: Why storms are named after people⚡⚡🌀💦 #StormAshley #DestoryYou #MostBeautifulWay #Cancer #YouDontWantThat #RealShit</t>
  </si>
  <si>
    <t>Username: snowy360 Caption: Spider verse Snake
#australia #snake #spider #destoryyou... #Imout!!</t>
  </si>
  <si>
    <t>Username: elizabeth_jones2017 Caption: #fuckhaters #everyoneisbeautiful. #fuckbullys #freedom #voiceyouropioion #dontlet #insecurity #destoryyou #like #ayy #addme #followme #beautiful #single #followme</t>
  </si>
  <si>
    <t>Username: roxxannnee_20 Caption: I absolutely love this #life #destoryyou #beautiful #storms</t>
  </si>
  <si>
    <t>Username: kat_michele Caption: Got more goin' on I'd rather be eating glass
Stick hot needles in my eyes, go ahead and tap that ass #trickortreat #onetrickpony #wheresmytreat #die #halloween #destoryyou</t>
  </si>
  <si>
    <t>Username: realfashionista Caption: It's on u... #makeachoice #defineyou #destoryyou #strengthenyou #choices #control #realistic #Instaquotes</t>
  </si>
  <si>
    <t>Username: keeps_me_going Caption: #3choices #defineyou #destoryyou #strengthenyou #you #choose</t>
  </si>
  <si>
    <t>Username: saardaly Caption: #angry #peopleeatdick #destoryyou #😡</t>
  </si>
  <si>
    <t>Username: gabdules Caption: Fight winter, #starwars #darkside #winterfuckoff</t>
  </si>
  <si>
    <t xml:space="preserve">Username: safarovalexander Text: Круто Username: gabdules Text: @safarovalexander спасибо) посмотри трейлер к 7-му эпизоду </t>
  </si>
  <si>
    <t>Username: lippai21 Caption: When there's actually a Cadillac under all the salt's grossness #cadillac #cts #jetblackcadillac #rds #winterfuckoff #kthanks</t>
  </si>
  <si>
    <t>Username: tripleaxel21 Caption: Not liking winter's comeback but i have to admit this bush is really pretty
#thesnowisback#winterfuckoff#frozenbush#notappreciatingthis#justno.#springcomebackplease#prettyplease</t>
  </si>
  <si>
    <t xml:space="preserve">Username: david_lxq Text: @nieyimeng﻿👍 </t>
  </si>
  <si>
    <t>Username: le.fennec Caption: 🌞🌻🍀🌴🍃😊😎 #winterfuckoff #spring #wörthsee #bachern #bayern</t>
  </si>
  <si>
    <t>Username: ila2805 Caption: #Amen 🙏 #spring2016 😍 #winterfuckoff 😛 #life #sunnyday #love #cinderella #newbeginnings #friendship 🍀</t>
  </si>
  <si>
    <t xml:space="preserve">Username: dariiaday Text: 👌 </t>
  </si>
  <si>
    <t>Username: magda_domeracka Caption: #pretty #pink #plants #deer #Hirsch #Pflanzen #windowsill #sun #poznan #pzn #zimowypierdalaj #winterfuckoff</t>
  </si>
  <si>
    <t xml:space="preserve">Username: vothiensa Text: It's 36 degrees in my city rn Username: magda_domeracka Text: @vothiensa well it was 5 tops around here... Username: vothiensa Text: @magda_domeracka i swear if i could send you some heat i would cause it feels like burning hell here </t>
  </si>
  <si>
    <t>Username: wieszak_owy Caption: Clip - youtu.be/UEmM_5bLIYk #winterfuckoff #winter #diss #fire #burning #fuckoff #punkrock #rap #musicclip #clip #music #zlecialo</t>
  </si>
  <si>
    <t>Username: dzaasstaa Caption: #winterfuckoff ✊❄⛄💭</t>
  </si>
  <si>
    <t xml:space="preserve">Username: _princeskaa_ Text: 😣 Username: jopyeee Text: beautiful shot! &lt;3 Username: yumicocoworld Text: 💗 </t>
  </si>
  <si>
    <t>Username: breeanalee_ Caption: Spring is in the air 🌷☔️☀️🌻#minpin #spring #ilovemydog #ottis #dogsarethebest #minpin #minaturepinscher #minpinsofinstagram #dogs #doglove #dogoftheday #sunshine #winterfuckoff #iwantsummer</t>
  </si>
  <si>
    <t>Username: dyrkaaa Caption: Dear summer, im waiting! 
#waitingforsummer #missingsummer #winterfuckoff #swimingpool  #hot #sun #cantwait</t>
  </si>
  <si>
    <t xml:space="preserve">Username: aannia0806 Text: WE are waiting!!! 😍 </t>
  </si>
  <si>
    <t>Username: lone.marie Caption: Tired of winter... spring come to me 🌱#spring #winterfuckoff #winter #tired #needsun #fiftysummers #50 #needmyturkishhome #missing #forår #vintergåvæk #savner</t>
  </si>
  <si>
    <t>Username: alexplace87 Caption: #sunnyday #spring #finally #sommer #sunshine #goodweather #winterfuckoff 
#goodday #goodmood #goodvibez 
#staypositive #nofilter #photogaphy</t>
  </si>
  <si>
    <t>Username: bevflynn0331 Caption: *i should be weeding
#bummingit #illgettoit #walkitout #walkitoutwednesday #parkphotography #parkbench #riverside #riverbank #nature_seekers #nature #naturehippys_ #winterfuckoff #summersizzle</t>
  </si>
  <si>
    <t xml:space="preserve">Username: jwprebich Text: Nahhh...lol Username: blueeyed444 Text: Just enjoy the day😘💙😎 Username: brett._.harrison Text: I really, really dig this. </t>
  </si>
  <si>
    <t>Username: ladybirras Caption: I know nothing, Jon Snow. 
#WinterFuckOff #Frio #Lluvia  #MisCojones33</t>
  </si>
  <si>
    <t xml:space="preserve">Username: ladybirras Text: @alimatahari Vente pa Graná. A ver cómo se te queda el chocho. Username: guiller_miller Text: Ves? Todos húmedos. Username: ladybirras Text: @guiller_miller Yo siempre. Cuando llueve más. 😂 </t>
  </si>
  <si>
    <t>Username: heatherkmanning Caption: And in second place... Little Fish 🏁#goldenretriever #bordercollie #dogsofinstagram #midgetsofinstagram #winterfuckoff 💁🏼</t>
  </si>
  <si>
    <t xml:space="preserve">Username: hellomurray Text: Looks like fun! Username: mcnameetammy Text: Look how big she is now!! ❤️ Username: apple1950 Text: 👍🏻😘😀 Username: boskel Text: Hi Heather schmanning manning :) </t>
  </si>
  <si>
    <t>Username: gibblessquibbles Caption: So ... I guess it snowed last night ? 😁☃❄️ #thisisnotok #winterfuckoff #Spring #inParis #whereyaat ??? 🌸🌼🌷😕</t>
  </si>
  <si>
    <t>Username: devilsdiner Caption: New boots. Something a proper viking gets exited about... #lundhags #boots #syncro #likeaswede #viking #stomp #winterfuckoff #allterrain</t>
  </si>
  <si>
    <t xml:space="preserve">Username: axelrandmaelhalvorsen Text: Åh dom har jag också! Riktigt sköna 👌 </t>
  </si>
  <si>
    <t>Username: lamborghnini Caption: Зима-уходи!!! Не люблю тебя, и снег не люблю в лицо, и ветер, и темноту утром и вечером и холод!!! #скажизимедавайдосвиданья #зимауходи #зимазаебала #последнийснежок #winterbye #winterfuckoff #wintergoaway #springiscoming #welcome_spring #nails #nailsmanicure #manicure #gorodkrasoti #городкоасоты</t>
  </si>
  <si>
    <t xml:space="preserve">Username: liacuba Text: Соглашусь с @mariaauspassau 😍 Username: lamborghnini Text: @liacuba @mariaauspassau какие вы там все дружные и согласные))))) Username: liacuba Text: @lamborghnini  one team 😃😃 Username: reea_cake Text: Неповторимо! </t>
  </si>
  <si>
    <t>Username: ashief90 Caption: #hurryupsummer #needsun #vitimanD #sickofrain #sickofcold #summervibes #sunshinelollipopsandrainbows #goodtimes #lifegetsbetter #winterfuckoff</t>
  </si>
  <si>
    <t>Username: kamkop Caption: #work #haveaniceday #winterfuckoff</t>
  </si>
  <si>
    <t>Username: mrmorisamb Caption: Fuck in the world
در نسلی زندگی میکنیم 🖐
که جبهه جنگ ندیدیم💣🔫
اما همه زخمی وروانی هستیم😈
#fuck #فاک #دهه #هفتاد #world</t>
  </si>
  <si>
    <t>Username: audreybzn_ Caption: 🖕🏼 #smile#inkedgirl#body#sunday#fuck</t>
  </si>
  <si>
    <t>Username: easyroderick Caption: Twice in a week #YouGottaBeKiddingMe #Fuck</t>
  </si>
  <si>
    <t>Username: drarry.is.cannon Caption: All I've decided to eat in the past two days has been Reese's eggs and bunnies so yeah idk pray to Dumbledore for me so I don't die also here have some p0rnz #drarry #drarryship #drarry4ever #drarryfeels #drarrytrash #drarryislife #drarryismyotp #dracoxharry #draco #dracomalfoy #harry #harrypotter #harrypottertrash #harrypotterfandom #meanttobe #always #fuck #feels #gryffindor #slytherin #notmineifounditongoogle #thesnakefellinlovewiththelion #gayshipsareyayships #boyxboy #um #idk #hashtags</t>
  </si>
  <si>
    <t>Username: martaeiz Caption: Now what’s a milli to a billion?
Forget a billi keep it trillion! 😘 #girl #polish #polishgirl #helsingborg #szczecin  #wroclaw #sweden #photography #photoshoot #kiss #kisses #dress #beautiful #feelinggood #trillion #fuck #million #azillion #now #what #is #a #million ?</t>
  </si>
  <si>
    <t>Username: johnjimenez.e Caption: My name, my sign, my number is NO❌❌❌ #hi#honey#me#boy#beautiful#cute#cool#hottes#amazing#fancy#gorgeous#flawless#sweet#selfie#pool#awsome#fuck#yeah#love#good#nice#spring#fresh#chill#relax#happy#fun#bye#bitch#xoxo</t>
  </si>
  <si>
    <t>Username: northern_maine_outdoors Caption: Just another day in the woods... #stuck #ferdprobs #ford #fuck #northernmaine #springtime</t>
  </si>
  <si>
    <t>Username: blaaandineb Caption: #sourire#motivation#instaregimeuse#regime#nopainnogain#nouvellevie#transformation#weightlosstransformation#etresoitmeme#instafood#food#sport#jaune#disney#couleur#colortavie#assumetoi#regimeusemotivee#revange#fuck#rageux#craneuse#cenestpasfini#jetelametaucultasleev#onlyvolonte#volonte#jouesaspirees#monculdeviensdubeton#touche#bisousdemoi</t>
  </si>
  <si>
    <t>Username: liralove16 Caption: I can tell that you're feelin me.. Imagine we become tight. Make it right instead of one night.. I know you want to too. I just wanna fuck with you 😘💋😏🍻 #blueeyedbeauty #instagay #insta #ifollowback #tumblr #tumblrboys #tumblrgirls #insta #iloveyou #instagay #ifollowback #fuck #fuckoff #fucklove #funtimes #follow4follow #followforfollow #2k16🎉</t>
  </si>
  <si>
    <t>Username: a_teenager_drawings Caption: Ragazza in stile Chibi, versione Hipster. #art #illustration 3drawings #chibi #chibiart #chibistyle #girl #chibigirl #hipster #hipsteroutfit #mash #mashup #hair #blonde #green #fuck #photo #pic #pciture #capture #mment #focus #exposure #photography #photogrpaher</t>
  </si>
  <si>
    <t>Username: didduddlina Caption: Děvka, špína, kráva... Neoznačuj si mě, nejsem konzerva!
#sunnyday#fuck#doblokustebou#czechblonde#freetime#new#smile#hungry</t>
  </si>
  <si>
    <t xml:space="preserve">Username: michellepie1 Text: Zlato?m co se děje??:o </t>
  </si>
  <si>
    <t>Username: sundayweekend Caption: #nightmare #tindik #glasses #tatto  #mytattoo  #mylife #fuck #me #sad #something  #man</t>
  </si>
  <si>
    <t>Username: beashitz Caption: 🙌
#instachile #instatierna #instaweona #chilegram #likes #100likes #lfl #l4l #likeforlikes #like4likes #likeforfollow #siguemeytesigo #f4f #followforfollow #follow4follow #perfectday #photooftheday #photo #instasize #followme #tagsforlikes #instagood #fucking #instafuck #crazy #instadaily #fuck #instamood</t>
  </si>
  <si>
    <t>Username: _c5.gabrielle Caption: 💕 #party #Selfie #cute #photo #Goodvibes #day #swag #style #photography #glamour #Like #fuck #fashion #city #Followme #follow #boy #girl #work #ladys #afternoon</t>
  </si>
  <si>
    <t>Username: seme_uke_666_yaoi Caption: #fuck#you#bitch</t>
  </si>
  <si>
    <t>Username: bbopvintage Caption: It's #jailbait #vintage #trentonpunkrockfleamarket</t>
  </si>
  <si>
    <t>Username: chelseafaber1214 Caption: Me and my #youngstunna aka #jailbait aka one of my coolest associates 😘😘😘😘😘😘😘😘😘😘😘😘😘 #explife #roughriders that mirror lyfe</t>
  </si>
  <si>
    <t xml:space="preserve">Username: jamiebeckage_ Text: get your ass to my apartment </t>
  </si>
  <si>
    <t>Username: anissakr Caption: So a little #fbf but happy birthday to my little bro! Hope you had an enjoyable April Fool's. Wish we were all together to celebrate. And remember, you're still not 18. #jailbait #foreveryoung #brosforlife</t>
  </si>
  <si>
    <t>Username: colbie00 Caption: #underage #youngteen #preteen #nudeselfies #preteen #jailbait #girlselfies</t>
  </si>
  <si>
    <t>Username: coreydickman Caption: Just got compared to Jay and silent Bob by two girls who don't know what a cheque is. #oldasfuck #travellerscheque #teenmusiczine #gotthebankonthephone #the1975 #bornin1993 #theywerebornin1998 #jailbait @billswansea #indie</t>
  </si>
  <si>
    <t xml:space="preserve">Username: thaddiusbellslap_666 Text: #lads Username: idiot_drug_hive Text: vicious. </t>
  </si>
  <si>
    <t>Username: larry6315 Caption: Hey look at this pencil that I stole I hope I don't go to monkey jail #jaillife #theif #jailbait #pencil #hashtag</t>
  </si>
  <si>
    <t xml:space="preserve">Username: bradfox22 Text: I'm tellen </t>
  </si>
  <si>
    <t>Username: kayla.m.02 Caption: #underage #jailbait #youngteen</t>
  </si>
  <si>
    <t>Username: tj_designer_weddings Caption: Congratulations To Our Wonderful Couple!! The Sun was Shining Here In Essex #justmarried  #mulberryhousehotel #wedding #weddingflowers #bridalbouquet #peonies #ranunculus #roses #astilbe #sprayroses #geldorrose #spring #stock #love😍 #scented #jugs #planters #vintage #tulips #sweetpea #freesia #candles #family #congratulations #marquee #gardenweddings</t>
  </si>
  <si>
    <t>Username: thetesterfamily Caption: #Read our #review of @heroncrosspottery Heron Cross #Pottery - #traditional #english #earthenware from #stokeontrent at http://tinyurl.com/zlshg9g #we #love this #gorgeous #Emily #teapot - their other items include #pretty #vintage #shabby #chic #shabbychic #style and #traditional #victorian #chintz #jugs #tableware #butter #dishes #toast #racks and #sugar #pots amongst others!</t>
  </si>
  <si>
    <t>Username: killurlemur Caption: Inside my other house is very photogenic☁️ #house #exploring #fireplace #jugs</t>
  </si>
  <si>
    <t>Username: greeen_st Caption: Guess where I'm going #dogfishhead #jugs @dogfishbeer</t>
  </si>
  <si>
    <t xml:space="preserve">Username: bp_oilspill Text: Jugg and finesse Username: thedreadedjew Text: Alcoholic </t>
  </si>
  <si>
    <t>Username: zclimbsrocks Caption: Heading to Chatty. #climberfolife ! #bouldering #sport #lead #blackandwhite #phonephotography  #climb #climber #climberfolife #jump #pockets #crimpers #slopers #jugs #pinches #crazyness  #betabusted #bnw #bnwphotography #occasionaldoublepost #beta #ropesseason #boulderingseasonisoverandropeshasbegun @coffeegirl_theoriginalcg @solcatering @madrockclimbing @frictionlabs @fiveten_official</t>
  </si>
  <si>
    <t>Username: bluechinaplate Caption: Beautiful flowers from a friend , a week old but holding their own - #flowerbouquet #jugs#friends gifts#happysunday</t>
  </si>
  <si>
    <t>Username: audreythejug Caption: Quick, take a photo of me whilst I'm posing. 🐶😁 #jugpuppies #petsofinstagram #jugs #jugsofinstagram #dogsofinstagram #dogs #outdoors #green #love #cute</t>
  </si>
  <si>
    <t>Username: tamara_boyle Caption: Reunion 🍹🎉💃🏼#chicks #reunion #doire #surewhynot #jugs</t>
  </si>
  <si>
    <t>Username: samanthasilverton Caption: Messy studio and polka dot jugs in progress. #ceramics #earthenware #clay #jugs #colour #studio #studiolife #slabbuiltceramics #slabbuilding #surfacedesign #dots #polkadots #handpainted #handbuilt</t>
  </si>
  <si>
    <t xml:space="preserve">Username: matthewlowe_ Text: So beautiful &amp; colourful!! @samanthasilverton Username: samanthasilverton Text: Thanks very much @matthewlowe_ </t>
  </si>
  <si>
    <t>Username: audreythejug Caption: Sleeping is my favourite thing 🐶💤 #cute #dog #puppy #dogsofinstagram #jugsofinstagram #jugs #jugpuppies #sleeping #petsofinstagram</t>
  </si>
  <si>
    <t>Username: audreythejug Caption: My first photograph in my new home. 🐶💛 #jugs #jugsofinstagram #jugpuppies #dogsofinstagram #dog #puppy #wrinklesfordays</t>
  </si>
  <si>
    <t>Username: art_awareness Caption: @official_hitomitanaka #babe #hot #sexy #bigtits #smokinghot #porn #slut #perfecttits  #sexynurse #jugs #bigboobs #largebreasts</t>
  </si>
  <si>
    <t>Username: koop_loop Caption: These two are passed out too so I'm hungry Kevin nae pals
#letsleepingdogslie #dogs #jugs #pug #jackrussell #juglife #puglife #lazysunday #comfy #cosy #cute</t>
  </si>
  <si>
    <t>Username: evasketto Caption: Sunday sun and lemonade ✌🏻️☀️🍋
#Sunday #weekend #sun #sunshine #hellospring #spring #lemonade #soda #sodapop #bright #positive #relax #chill #chillax #livelovelife #live #love #life #travel #journey #travelingram #traveljunkie #funky #jugs #icecool</t>
  </si>
  <si>
    <t>Username: harishchainani Caption: #Fancy #Jugs</t>
  </si>
  <si>
    <t>Username: etta_mac Caption: Black to gold stripes after this little one is fired..we'll see!  #jugs #ceramics #parademewspottery #pottery #inthestudio</t>
  </si>
  <si>
    <t>Username: ksjelleybaby Caption: #datenight #jugs #longislandicetea #lasiguanas #allforme #boyfriendandgirlfriend</t>
  </si>
  <si>
    <t>Username: anthonycarlile82 Caption: Maggie is recovering very well and is back to her old self 😊 #pug #puglife #pugs #pugsofinstagram #pugstagram #pugsnotdrugs  #puglove #pugnation #pugoftheday #jug #jugs</t>
  </si>
  <si>
    <t>Username: lucyemma21 Caption: In @sashapej words '#juglife' #travelling #melbourne #thebeast #jugs #cider 🍺🍺</t>
  </si>
  <si>
    <t>Username: albie_the_jug Caption: New friend.  #weeklyfluff #dog #dogs #instadog #instadogs #instagramdogs #dogsofinstagram #dogs_of_instagram #petfancy #pet #pets #petstagram #dogstagram #pug #pugsofinstagram #jug #jugs #jugsofinstagram #jugstagram #pugstagram #mydogiscutest #cute #dogoftheday #instapuppy #petsofinstagram</t>
  </si>
  <si>
    <t>Username: ellie_may_cooper Caption: Ses des sacrées portes de classe quoi #doorgoals #paris #knockers 🇫🇷</t>
  </si>
  <si>
    <t xml:space="preserve">Username: davidoffakers Text: Stop being such a knob Username: ellie_may_cooper Text: @davidoffakers 👏🏻 nailed it Username: davidoffakers Text: It all hinged on my come back Username: ellie_may_cooper Text: @davidoffakers j'a-door 🇫🇷 </t>
  </si>
  <si>
    <t>Username: kindleblight Caption: The empress of drag queens, Mother Volcano, @michellevisage. You thanked me and mama for dressing up to your show. I say no, THANK YOU for giving us a home to be ourselves
#rupaulbots #rupaulsdragrace #michellevisage #kindleblight #knockers #hellogirls #blighthause #dragqueen #dragempress #beardedqueen</t>
  </si>
  <si>
    <t>Username: richdownes89 Caption: #Red, #Vinyl, #VinylRecord, #Record, #Custom, #CustomMade, #KK, #Knockers, #Knitted, #KnittedKnockers, #NonProfit, #NonProfitOrganisation, #Charity, #DigitalArt, #DigitalArtwork, #Digital, #Art, #Artwork, #Photoshop.</t>
  </si>
  <si>
    <t>Username: aye_aye_meeting Caption: @damnaarielle with the #knockers #ladyinred #vavavoom #titties</t>
  </si>
  <si>
    <t xml:space="preserve">Username: breadbackproductions Text: Nice and sexy </t>
  </si>
  <si>
    <t>Username: mccartney8 Caption: Track O' The Day #TheGame #Documentary2 #Knockers 😂🔥</t>
  </si>
  <si>
    <t>Username: bigdaisykissboutique Caption: New and only one of each available! 
#bigdaisykiss #bigdaisykissboutique #labyrinth #knockers #girlswithtattoos #tattooedwomen #jimhenson #labyrinthmovie #gothic #victorian #designermaker #handmadebusiness #independent #tattoos #art #artisan #bags #altfashion #alternative #bridal #accessories</t>
  </si>
  <si>
    <t xml:space="preserve">Username: louisefcoxon Text: Labyrinth aaagggggggghhhhhhhhh!!!!!!! Username: bigdaisykissboutique Text: Damn right @louisefcoxon!! Had to be done! X Username: lowleveldesign Text: 💯💯 </t>
  </si>
  <si>
    <t>Username: c3nkyy Caption: #weekend #beach #chillin #deephouse #feelin #so #good #leg #tattoo #inked #boys #gym #loseingweight #summer #is #soon #spring #april</t>
  </si>
  <si>
    <t xml:space="preserve">Username: natanyaross Text: Yes!!! </t>
  </si>
  <si>
    <t>Username: wwdmusik Caption: #everyday wE #hustle fOr thE #fOrtunE and #fame
E nO #Easy but E gO #bEttEr #kEEps #ringing in my #brain 
ME and my #niggerz 
@ay.cOm Et @arOmadikE
#gOOd #prOductiOns 
#gOOd #music 
#wwd</t>
  </si>
  <si>
    <t xml:space="preserve">Username: mrment11 Text: 👌 </t>
  </si>
  <si>
    <t>Username: nig.nogg Caption: #meme #ayylmao #wtf #relatable #triggered #immortalmemes #autism #dankmemes #furry #hitler #kek #lmfao #cringe #bep #nicememe #memes #lol #niggerfaggot #cancer #cancermemes #dankestofthemall #niggerz</t>
  </si>
  <si>
    <t>Username: dankestmaymays2k16 Caption: Savage #nudes4nudess #nudes #lickmypussy #licknbite #tinypenis #suck #yolocaust #niggerz ##niggasaintshit #bigbootybitch #bushdid911 #autistic #autismspeaks #sexylingerie #sexonthebeach #whiteboy #whyareyouhere #help #helpme #wtf #freemyniggafogle #freethenipple #pussylips #lipjuice</t>
  </si>
  <si>
    <t xml:space="preserve">Username: jayanatheparana Text: 😂😂 </t>
  </si>
  <si>
    <t>Username: from_the_ambiance Caption: Roxi 🌞 ✨✨✨✨✨✨✨
#silouette #panties #undies #feelthesun #summer #sun #funtimes #sensual</t>
  </si>
  <si>
    <t>Username: sapphiresoulita Caption: Whatever 😜</t>
  </si>
  <si>
    <t xml:space="preserve">Username: sapphiresoulita Text: .
.
.
.
.
#fatbabe #embraceyourcurves #effyourbeautystandards #curvy #curves #undies #plussize #loveyourself #confidenceissexy #bodypositive #fatpositive #bodyposi #chubbygirl #chubbybunny #fatspo #fatpositive #bigandblunt #imnoangel #feminist #fatvanity #feminism #selfiesforselflove #chubby_girl_cg </t>
  </si>
  <si>
    <t>Username: romero_photography Caption: It's been a great week of shooting and assisting other photographers ! I got some cool secret projects that I think some of you will really enjoy. Till then enjoy this photo and go check out @keziacaptures she's a total badass! #tattoo #ink #girlswithink #sg #suicidehopeful #sgh #inked #skin #beauty #natural #beautiful #suicidegirls #undies #sundayfunday #lamodels #sfv #laphotographer #romerophotography #2016</t>
  </si>
  <si>
    <t>Username: porkarolp Caption: Undies para este domingo! 🍃  #comfysunday  #funday 
#undies #underwear
 #hipsterpanties  #fun
#sunday #uknowuwantit 
#handmade #vzla 
#hechoenvzla  #porkarolp 💕</t>
  </si>
  <si>
    <t>Username: ellicelydia_ Caption: @_kiera_rose_ looking amazing in our Night Rose Bodysuit, photographed by @gemmaaphoto ✨
#ellicelydia #madetomeasure #lingeire #handmadelingerie #handmade #undies #intimates #intimateapparel #instalingerie #lingeirielove #luxe #like #lace #classic #fashi</t>
  </si>
  <si>
    <t>Username: unabux Caption: Be Bright, Be Bold, Be You. #UnaBux #ColorFresh</t>
  </si>
  <si>
    <t xml:space="preserve">Username: unabux Text: #fashion #style #stylish #love #cute #beauty #beautiful #instagood #instafashion #pretty #girly #pink #girl #girls #model #undies #lingerie #panties </t>
  </si>
  <si>
    <t>Username: boxershort3 Caption: #boxershort #boxershorts #boxerbrief #boxerbriefs #boy #bodywear #sag #sagger #saggers #sagging #underwear #gay #gayboy #undies</t>
  </si>
  <si>
    <t>Username: boxershort3 Caption: #boxershort #boxershorts #boxerbrief #boxerbriefs #boy #sag #sagger #saggers #sagging #underwear #gay #gayboy #undies</t>
  </si>
  <si>
    <t>Username: divinedistance Caption: Hello Lover!
#julianedelman #edelman #minitron #je11 #thesquirrel #patriots #newenglandpatriots #patsnation #calvins #calvinkleinunderwear #underwearmodel #undies #tightiewhities #skivvies</t>
  </si>
  <si>
    <t>Username: karinafdw Caption: Hey babies! I'm super abscent and I'm super sorry, but I'm with that project and stuff and yesterday was my 6th anniversary with my boyfriend and he got me a few things... One of them I'll show you in the future and the other one was this @IntimissimiOfficial  lingerie set I was in love with 😁❤ Have a nice week 💖💕</t>
  </si>
  <si>
    <t xml:space="preserve">Username: karinafdw Text: #intimissimi #lingerie #underwear #bra #undies #sexy #anniversary #gift #present #black #white Username: noaahnoaah Text: Me encantaa😍😍 que bonito Username: whatnessloves Text: sieht toll aus 😍 Username: flummidreams Text: Wow sieht wirklich toll aus 😍 Glückwunsch zum 6 jährigen 😘 </t>
  </si>
  <si>
    <t>Username: missgirls_official Caption: Spettacolo @valentinavignali 🚫🚫
#beauty #undies #shooting #sexy #body #fitness #cardio #private #sport #girl #mirror #bikini #lingerie #shoutout #selfie #nofilter #instagramtags #webstagram #l4l #like4like #like4me #like4follow #ass #tags4follow #tagsforlikes #followme #follow4follow #perizoma #bside #culetto</t>
  </si>
  <si>
    <t>Username: thecyclingtwink Caption: This photo actually came out super fucking cute 🙌🏻✨💖 #gay #gays #gaystagram #gaybutt #gayboy#gayboyfamous #gaybutt #gaybooty #gayfit #gaymuscle #gayink #instagay #instagayboy #instafit #instahomo #instacute #instagood #bodypositivity #twink #TheCyclingTwink #ATX #GayTX #butt #booty #undies #underwear #like4like #likeforlike #follow4follow #followme #follow</t>
  </si>
  <si>
    <t>Username: thecyclingtwink Caption: OBSESSED with this new Snapchat filter 💖✨🙌🏻 #gay #gays #gaystagram #gaybutt #gayboy#gayboyfamous #gaybutt #gaybooty #gayfit #gaymuscle #gayink #instagay #instagayboy #instafit #instahomo #instacute #instagood #bodypositivity #twink #TheCyclingTwink #ATX #GayTX #butt #booty #undies #underwear #like4like #likeforlike #follow4follow #followme #follow</t>
  </si>
  <si>
    <t>Username: female.goalz Caption: Sunday is chill day ☁️😴
#fit #fitness #health #tan #tanaf #perf #perfect #love #fashion #tumblr #sexyyyyyy #hottie #goddess #undies #panties #goals #bodygoals #abs #flattummy #l4l #like4like #hot #female #page #perfgoalz</t>
  </si>
  <si>
    <t>Username: youngboiike Caption: Can't keep my hands to my self 🙌🏻😏💦#bored#lastnight#feelingmyself#like#undies#whiteboy#jk#tattoos</t>
  </si>
  <si>
    <t>Username: damnyourface Caption: I'm joining @spreepicky international giveaway #spbunnyundiesgiveaway 
#giveaway #cospicky #spreepicky #sexy #hot #lingerie #bunny #sweet #kawaii #Black #pink #undies #underwear</t>
  </si>
  <si>
    <t>Username: unbuttoned_shirt Caption: #Gay #instagay #gaystagram #undies #gayundies</t>
  </si>
  <si>
    <t>Username: jdmkira Caption: #fuckboy #haircut . Don't mind my #pc on the background. #pcgamer #pcmasterrace #undies #instadad</t>
  </si>
  <si>
    <t>Username: mimosoideae Caption: #Love #weed #progress</t>
  </si>
  <si>
    <t>Username: stonersheaven710 Caption: Tarantula blunts anyone?
#stonersheaven710 #weed #blunts #prop215</t>
  </si>
  <si>
    <t>Username: lee.420 Caption: Don't normally do cheese 🔥💯
#glasgowcannabisclub #glasgowstoners #weedstagram420 #weedstagram #cannabiscommunity #cannabis #cheese #onlysmokethefinest #highendonly #budgood #strainhunters #weed #thc #420 #710 #highsociety</t>
  </si>
  <si>
    <t>Username: highonart Caption: @bondifarms sure does know how to grow some beautiful flowers!  #AgentOrange #flowerpower #Washington #legalweed #freetheweed #evergreenstate #i502 #cannabisculture #cannabis #weed #highsociety #hightimes #waweedtourism #clubcannabis #waweed #topshelflife</t>
  </si>
  <si>
    <t>Username: super_strainz Caption: 😤
#superstrains 
#ganja #medicated #highlife 
#high #weedstagram #weedporn #weedpics #marijuanamovement #marijuana #weed #thc #highlife #420 #stoned #baked #colorado
#bud #like #follow</t>
  </si>
  <si>
    <t>Username: twinklestarzz Caption: Inhaling the good shit 😙💨😌💯 #stonergirl #elevating #highlife #sexystoner #marijuana #weed</t>
  </si>
  <si>
    <t>Username: cannabis.w0nderland Caption: #weed #cannabis #marijuana #stoner #smoke #high #gethigh #trip #legalizeit #follow #weedlove #weed #weedlovers #blunttime #smoke #spongebob #highcartoons</t>
  </si>
  <si>
    <t>Username: brutallity22 Caption: #lamp #smoke #weed #vscocam #party #wallpaper</t>
  </si>
  <si>
    <t>Username: erikhouston313 Caption: HASHBASH 2k16 💣🍃💣🍃 #hashbash #bong #bongs #glass #annarbor #uofm #weed #trees #buds #bud #mmp #success #vote #different #think #detroit #michigan #polo #polohat #adidas #erik #erikhouston #dispensary #legal #legalize #freedom #spring #snow #puremichigan</t>
  </si>
  <si>
    <t>Username: princessofkush_andlush_xoxo Caption: fire🔥💨💞 #marijuanna #maryjane #pot #pipe #pipetokes #baked #bud #nug #nugshot #kush #dank #kief #keef #keif #highlife #stonie #stoned #stonercouple #stonernation #420photography #weedporn #weedstagram #reefer #ganja #ganjagirls #girlswhosmokeweed 
#bongtokes #cheech #weed #weedismymedicine</t>
  </si>
  <si>
    <t>Username: sietequintos Caption: #smile #elbarrio #fumatorium #swag #vigo #weed #09 #traplords</t>
  </si>
  <si>
    <t>Username: nico_cayler Caption: We're all connected🌙✖️
#boy#eyes#dude#420#black#kush#stayhigh#peace#smoker#myselfe#dope#minimaltechno#high#follow#heavykickx#smoke#me#freedom#deephouse#trippin#takeahit#real#drugs#trip#easy#deep#gethigh#weed#wemakefun#restless</t>
  </si>
  <si>
    <t>Username: painfulpoop Caption: #lsd #love #spiritual #trippy #art #dmt #consciousness #psychedelics #namaste #acid #psychedelicart #freeyourmind #psychedelic #wisdom #onelove #spiritualawaking #mushrooms #wisewords #knowthyself #peace #faith #freedom #divine #shrooms #higherknowledge #weed #inspiration #lightworker #guidance #awakened</t>
  </si>
  <si>
    <t>Username: shitheadsteve Caption: Nothing better 😩 @sonny5ideup</t>
  </si>
  <si>
    <t xml:space="preserve">Username: thecampuslegend Text: @valerietruong @nyee21 @valerietruong 🔑 Username: pcastellanosramelli Text: @antonioe1117 Username: awils53 Text: @scgreenberg Username: lzurd Text: @garrettfoxx </t>
  </si>
  <si>
    <t>Username: jack_inkz Caption: 🐝🐝🍁💨🍁💨 #bud #motivatedstoner #dank #stoner #weed #weeding #weedstagram #weedporn #smokeweedeveryday #smoke #loudpack #london #green #amnesiahaze #amnesia #ami #faded #wavey #weedstrain #amsterdam #420life #highlife #high #420stoners #420 #blowsmoke #blowdank #cannabiscommunity #cannabiscup #cannabis</t>
  </si>
  <si>
    <t>Username: bbelenvega Caption: enjoy the journey</t>
  </si>
  <si>
    <t xml:space="preserve">Username: bbelenvega Text: #sunday #sundays #smoke #weed #weedmoment #weedstagram #weedstagram420 #enjoy #vintage #maryjean #love #sun </t>
  </si>
  <si>
    <t>Username: cannabiscuplifestyle Caption: Definitely a keeper if she's a #highgrade #cannabis #connoisseur #stonergirl #420girl #ganjagirls #highgirls #girlswhosmoke #weed #maryjane #marijuana #420divas #kushgirls #womengrow #indica #sativadivas #420 #cannabiscup #lifestyle #highsociety #fashion #brand #fivestar #2016</t>
  </si>
  <si>
    <t>Username: karolynpower Caption: ....aaaand I'm crying. Bye, darling. Love you. 💋💋💋
#booSummer #youwhore #endofanera #fuckyoufuckyoufuckyou #yourecool #imout</t>
  </si>
  <si>
    <t xml:space="preserve">Username: smetcalf16 Text: Haha fuck you fuck you fuck you ...your cool! 😢😢😢 </t>
  </si>
  <si>
    <t>Username: blondielw81 Caption: This is to all the people who #canthang #youwhore  #Repost @kattmacabre with @repostapp.
・・・ #icantgooutimsick #meangirls</t>
  </si>
  <si>
    <t>Username: asprinoartwork Caption: Monster at SoulICS 
#soulics #sketchbook #monster #terror #horror #fingers #eyeball #horns #bones #disgusting #argh #creature  #death #creepy #nanquim #traditional #happyday #traditionalart #asprinoartwork #asprino</t>
  </si>
  <si>
    <t>Username: em_otionalism Caption: Been feeling a lot better recently. There's a lot of stress in my life still but I'm doing my best and feel kinda positive I guess 
#depression #selfhate #anxiety #worthless #ugly #bodyimage #relapse #disgusting #fat #weightloss #useless #me #selfie #nomakeup #secret_society123 #selfesteem #smile #positive #recovery</t>
  </si>
  <si>
    <t>Username: eirdis Caption: Fleshy oil doodle on a fiiiine Sunday ;) #disgusting #inprivate #humanfigure #eatingdisorder #awareness #painting #oilpainting #art #instaart</t>
  </si>
  <si>
    <t>Username: savemefromfat Caption: Need an Ana buddy #blithe #Ana #alone #anamia #anabuddy #anorexia #bulimia #mia #cut #cutting #nasty #fat #ugly #worthless #suicide #disgusting</t>
  </si>
  <si>
    <t xml:space="preserve">Username: marin_a__ Text: Me too. Dm me? :) </t>
  </si>
  <si>
    <t>Username: ielectricbanana Caption: I finally got to stick a piece of gum on the Wall of Gum! #disgusting #gum #sticky #seattle</t>
  </si>
  <si>
    <t>Username: angel_leeds25 Caption: How I'm feeling right now #badfood #disgusting #healthy #kickuptheass #pig #foodie #needtobegood #threechins</t>
  </si>
  <si>
    <t>Username: barbumistik Caption: ver esto me da doriasko): #lfl #fff #disgusting #bw #takeaphoto #sicksadworld #lfl</t>
  </si>
  <si>
    <t xml:space="preserve">Username: baepsike Text: Fff? </t>
  </si>
  <si>
    <t>Username: blvck_criminal.xx Caption: art surrounds me.
#like4like #suggestion #freedom #freedomthinkers #sad_girl #tumblrgirl #palegirl #mood #celebrity #famous #familia #polishass #company #naked_naked #yuck #disgusting #freedomtower #l4l #me</t>
  </si>
  <si>
    <t xml:space="preserve">Username: _____nocontrol.xx_____ Text: Mega ! Username: amelkatrochym Text: Przepięknie moja 😻😻😻 Username: one160 Text: Moja opinia: Ja ci nie bede słodzić. Dziwna fotografia, ale interesująca i zaskakująca. Podoba mi się Username: ameli.uh Text: Cool!!😜 </t>
  </si>
  <si>
    <t>Username: toggledswotch Caption: The fattest of turds. #catsofinstagram #cats #bowie #asshole #catsaredicks</t>
  </si>
  <si>
    <t>Username: reborn.from.ashes Caption: Cunt is also acceptable!
#Asshole #Haters #Flaggers #Truth #Fact #RealTalk #Comedy #Joke #Jokes #Funny #FunnyShit #FunnyQuote #FunnyQuotes #QuoteOfTheDay #Qotd #Lol #Lmao #Lmfao #Hilarious #Ridiculous #Scandalous #ZeroFucksGiven #NoChill #Savage #Shenanigans #Awesome #TooFunny #Dead</t>
  </si>
  <si>
    <t>Username: cassyketch Caption: Daje tutta 🔊🔊🙋🏻🙌🏼 #saturday #saturdaynight #nightout #nightlife #backindays #freshthanyou #asshole #loveu #miamor #annamoaballa #dance #allnight #instanight #instaphoto #instamoment #teamo #cazzo 💚💚💚</t>
  </si>
  <si>
    <t>Username: ___apharaohsdaughter Caption: 99.99 percent of the time. 
#asshole #season
12:08pm</t>
  </si>
  <si>
    <t>Username: 9bestof9gag Caption: This is hard!!! 😂😂😂 #girlfriend #name #sex #ramit #asshole #ass #funny #9gag #indian #mumbai #india</t>
  </si>
  <si>
    <t>Username: nvsty_nas Caption: Thank you, GOODBYE !! #ASSHOLE</t>
  </si>
  <si>
    <t xml:space="preserve">Username: tempcori Text: Factssss </t>
  </si>
  <si>
    <t>Username: badcompany_666 Caption: #cute #cosily #love #asshole</t>
  </si>
  <si>
    <t xml:space="preserve">Username: anastasia_sl_shk Text: это я-то слабачка? </t>
  </si>
  <si>
    <t>Username: heather_elsdon Caption: 😏💜 @chloe_m_t #miss #her #holiday #10days #best #friend #love #almost #home #happy #days #my #asshole 😘</t>
  </si>
  <si>
    <t xml:space="preserve">Username: chloe_m_t Text: 😏 miss you loads too man 💛 </t>
  </si>
  <si>
    <t>Username: makeshiftanimations Caption: It was only a matter of time until Chester got cat shamed... #catshaming #catshame #cat #busted #asshole #assholecat #angrycat #kitty #badkitty #funnycat #catmeme #catpics #instacat #catstagram #fail #sundayfunday #sadkitty #truth #tmi #kitten #catsofinstagram #dailycat</t>
  </si>
  <si>
    <t>Username: shamangi2411 Caption: Sorry not sorry
I just feel like killing you😐
#halfcentury#troublemaker#asshole#bae</t>
  </si>
  <si>
    <t xml:space="preserve">Username: shanky777777 Text: bagha. ajun porila lazz pan vatat nahi. ajun pan mich asshole. 😄😄. love u zhapdi😘😘 Username: shamangi2411 Text: @shanky777777 tu think mala vatel? Anyways love u too💩 </t>
  </si>
  <si>
    <t>Username: reynaderay Caption: #asshole #loveydovey #pushyourlimits #annoying #relationship #becauseican #kisses #smooches #smoochie #brat #spoiled #princess #idrivehimcrazy #helovesme #sorrynotsorry #thatsme #carryon</t>
  </si>
  <si>
    <t>Username: brainless_man Caption: L'estate è arrivata, senza ombra di dubbio.</t>
  </si>
  <si>
    <t xml:space="preserve">Username: brainless_man Text: #skate #skating #skater #brokenpants #hole #asshole #skatepark #sarzana #impossible #trick #girlfriend #slowmotion #moviola #vsco #vscocam #vscolife #liveauthentic #livefolk #love #nikesb Username: jacopomattioli_ Text: Big❌ Username: brainless_man Text: Nel senso che sono obeso ormai, ollo 10 cm😵 @jacopomattioli_ Username: jacopomattioli_ Text: Ahahahag appena riesci chiamami che andiamo a skateare su a falco che ho un po tanta scimmia e loré ha la caviglia a puttane⚙ </t>
  </si>
  <si>
    <t>Username: bigmikefaeptk Caption: #niceperson #asshole #askyourselfwhy #goodquestion #thinkaboutthat</t>
  </si>
  <si>
    <t>Username: alpaka_666 Caption: *cries for hours*
#sick #insanity #depression #suicide #hatemyfamily #die #killeveryone #killmyself #fuckedup #asshole #me</t>
  </si>
  <si>
    <t>Username: dervollnoob Caption: #DerVollNoob #jolo #deskaputt #desissoschee #schaumalbittehässlich #dankereichtschon #entspannt #a3 #ASTRA #assozial #asshole #inlove</t>
  </si>
  <si>
    <t>Username: envycosmetics Caption: #Repost @misss_mayhem in #envycosmetics #lashes ・・・
Got a Chanel and Prada Habit🎀💁🏼 Follow My Back Up Ig: @therealpaytonrain @therealpaytonrain
#Baddest #Bitch #spoilt #lifestyle #boss #babe #WCE #hottest100 #blonde #boobs #fordays #tatted #girlswithink #itgirl #kiss
💦CLICK PICTURE FOR DETAILS💦</t>
  </si>
  <si>
    <t>Username: akanshapuhan Caption: Oh u think who we r
#bitch we r queen 
Need not need any approval</t>
  </si>
  <si>
    <t>Username: _io_sono_assia Caption: #everyday #sameshit #ihateyou #bitch #youdontgiveafuck #itseemslikeshit #itsmyfault</t>
  </si>
  <si>
    <t>Username: fab_tweet Caption: FOLLOW @tororicardotoro PLZ HELP ME!!! follow me!! #bitch #bitchplease #bitchesbelike #pewdiepie #mileycyrus #black #nickiminaj #jerk #2016 #2015 #idiot #twerk #2FAB4YOU #howto #how2do #YouTube #hitler #imfabulous #followme #addme #snapchat #tbt</t>
  </si>
  <si>
    <t>Username: sergeyturgenev Caption: #please
#rly
#bitch</t>
  </si>
  <si>
    <t>Username: bennyfresh8 Caption: I tuoi con le canon i miei coi cannoni! 😈💣 #friend #brother #ciny #weed #trapking #barça #hardcore #haterz #kiss #my #ass #bitch</t>
  </si>
  <si>
    <t>Username: off_th3_wall_b3auty Caption: Sorry not sorry #life #messes #cleanup #moveon #bye #love #instalike #instamood #instalike #instagram #instagood #relatable #ibelike #bitch #instalove #instagramers</t>
  </si>
  <si>
    <t>Username: cms_sosa Caption: ,,, Barbie ... #motherhouse #blond #morumbi #sister #orangethenewblack #boot #girl #bitch #barbie #beauty #bitchbetterhavemymoney #cool #style #model #morumbi</t>
  </si>
  <si>
    <t>Username: missmercedezz Caption: 🔥🔥🔥😜😜😜😂😂😂😘😘😘👍🏻👍🏻👍🏻💋💋💰💰🍾💃🏼💃🏼💣💣💃🏼🎁🎁🍺🍺🎉🎉🍸🍷🍷💵💵👑👑🍻🍻😎😎😎😎😎🔥🔥😂😂😂#itsgoodtoberich #party #class #profile #Love #benz #best #beyond #blondbomshell #beautiful #miami #mercedes #missmercedezz #sandypitt #sandynbrad #sandy #florida #followers #club #bitch #bradpitt #sexy #noscrubs
#art #Gallery #sexy  #Paradise #mermade</t>
  </si>
  <si>
    <t>Username: imjustkiddingbitch Caption: "was it all in my fantasy" #new #fresh #inst #new #me #l4l #f4f #bitch</t>
  </si>
  <si>
    <t xml:space="preserve">Username: _ksiezniczka_xroksix_ Text: L4l f4f ? Username: smjm1 Text: ✔️ </t>
  </si>
  <si>
    <t>Username: islay.tumblr Caption: 🍫 #lips #eyebrows #Slay #Bitch #nails #Love #FF #Tumblr #makeup 💗</t>
  </si>
  <si>
    <t>Username: uizpopin Caption: 😭😭😭😭
#lmao #lol #heels #thotsbelike #bitchesbelike #badass #girl #women #money #dabbin #damndaniel #bitch #kyliejenner #kimkardashian #kardashian #kanyewest #party #sunday #bad #meangirls #jokes #joker #lady #workout #good #laugh #happy #play #dabs #love</t>
  </si>
  <si>
    <t xml:space="preserve">Username: mmannonnn Text: @marine6418  sa baise😍 </t>
  </si>
  <si>
    <t>Username: ivanastonackova Caption: #happy#night#zmrdisemenijakopocasi#ista_girl#bitch#nobodyknows#czechrepublic#room#black#White#bedtime👊</t>
  </si>
  <si>
    <t>Username: saeedtalaie Caption: There is something you just find on #Twitter !! Ladies and Gentlemen DICK FACE 😂😂😂 #WIERD #accord #dickface #shit #laugh #photoshop #art</t>
  </si>
  <si>
    <t>Username: maguimaison Caption: Boludeando en snapchat #faceswap #snapchat #piercing #piercings #dickface #dickfaces #shorthair #fucsiahair #maison</t>
  </si>
  <si>
    <t>Username: ghuleh_queen13 Caption: Ozzy is unamused, for he is prince of darkness #cat #catsofintsagram #ozzy #dickface #longhair #fluffy</t>
  </si>
  <si>
    <t>Username: glansmary Caption: Great man
#art #drawing #illustration #sketches #comics #dickhead #dickface #penishead #glans #greatman #frame #bw #man #politics #artwork #artpop #artist #sex #fun #funny #fuckyou #comical #irony #gun #figure #ff #instafollow #l4l #f4f #glansmary</t>
  </si>
  <si>
    <t>Username: chauncey7291 Caption: 🆒 #moustache #moustachewax #moustacheswag #moustacheporn  #beard #beardnation #beardgang #beardporn #blackandwhite #TGIF #dickface #chaunceystateofmind #pd #pic #picoftheday #shoottheday #idiot #igers #italy #bestpic #likeforlike #instalike #instamood #instagood #fuckeverybody</t>
  </si>
  <si>
    <t>Username: remorselessruby Caption: I really liked my gloss xD only makeup I don't like being without. #kindagirly #notreally #hehehe #metalheadgirl #redandblack #myhappycolor #bleedingthrough #bleedingthroughthetruth #metalcore #metalcoreband #bandshirt #dickface #elohel #metal</t>
  </si>
  <si>
    <t xml:space="preserve">Username: liambelch5_ Text: \m/ Username: caemoretta Text: 🙌 🙌 🙌 </t>
  </si>
  <si>
    <t>Username: svandendriessche13 Caption: #lol #funnyshit #dickface</t>
  </si>
  <si>
    <t>Username: sr.smile_ Caption: Sabes que me haces sonreir
Sabes que me haces reir
Sabes que me haces enfadar
Sabes que me pones celoso
Sabes que me pones nervioso
Sabes que me entusiasmas
Sabes que me socorres
Sabes que me encantas 
Sabes que eres lo mejor de mi vida
Sabes que nunca habra nada como tu
Sabes que nadie me enamoro como tu
Sabes que aunque mi pasado sea malo, nuestro futuro sera mejor
Sabes que siempre pienso en ti
Sabes que me as cambiado
Sabes que algun dia nos veremos
Sabes que nos abrazaremos
Sabes que nos miraremos
sabes que lloraremos
Sabes que nos alegraremos
Sabes que nos tocaremos
Sabes que siempre estaremos juntos
Sabes que nunca nos separaremos
Sabes que no soy bueno y aun asi estas conmigo 
Sabes que decirme
Sabes que te quiero
Sabes que te amo
Sabes que eres mi vida
Sabes que lo eres todo
Sabes que creceremos juntos
Sabes que experimentaremos juntos
Sabes que envejeceremos juntos
Sabes que dormiremos juntos
Sabes que moriremos juntos
Sabes...
 #emogamer#emoskater#emostyle#emolive#emoboy#emoscene#emosong#friki#nerd#nob#bot#zaragoza#pilar#alone#suicideroom#salasamobojcow#suicida#skip#dallas#fuck#fake#sadlovehistory#remember#moments#stupidboy#emo#emoboy#sueydallas#broken#rememberme#hateyou</t>
  </si>
  <si>
    <t>Username: denzer_sosa Caption: thinking of you 💔
#sad #unhappy #cry #crying #instasad #break #sadness #depressed #tears #badmood #stressed #goingmental #cheermeup #hate #annoyed #hateyou #funckinglive #lifesucks #unloved #upset #alone #help #lonely #why #photooftheday #100likes</t>
  </si>
  <si>
    <t>Username: de_presiv Caption: Dieses Video hab ich selber gemacht Meinung? 😣😶
#soizideroom #sad #unhappy #cry #crying #instasad #break #sadness #hate #annoyed #hateyou #funckinglive #lifesucks #unloved #upset #alone #help #lonely #why #helpme #hilfe #starthilfe #soizid #video #brocken #love #videos</t>
  </si>
  <si>
    <t xml:space="preserve">Username: einsames_verletztes_ding_ Text: Mega gut😍 Username: julia.apess Text: Mega nice </t>
  </si>
  <si>
    <t>Username: manujgrover12 Caption: Hey Litter Fighter,
Things will be brighter soon😍🙈Shweta maheshwari❤#hateyou</t>
  </si>
  <si>
    <t xml:space="preserve">Username: manujgrover12 Text: @aayushi_jain08 😍😍😍 </t>
  </si>
  <si>
    <t>Username: tryme_betch Caption: The struggle #nofucks,#hateyou,#showercry</t>
  </si>
  <si>
    <t>Username: silviaspast Caption: 💁🏼 ~ #hate #bitchy #bitch #girl #girly #italiangirl #quote #funeral #pink #quotes #italian #hateyou #dj #music #l4l #fff #lfl #f4f</t>
  </si>
  <si>
    <t>Username: traurige.videos._ Caption: Zeige das du sie willst sonst kommt jmd anderes &amp;' macht es besser.🙏
#sad#selbstverletztung#suicidial#suicid#selbsthass#rauchen#rip#ritzen#hate#love#liebe#hatelove#hatemyself#hateme#hateyou#smile#fake#fakefriends#smoke#kiffen#</t>
  </si>
  <si>
    <t>Username: de_presiv Caption: Im so fine 😢
#sad #unhappy #cry #crying #instasad #break #sadness #hate #annoyed #hateyou #funckinglive #lifesucks #unloved #upset #alone #help #lonely #why #helpme #hilfe #starthilfe #soizid #video #brocken #love #videos</t>
  </si>
  <si>
    <t>Username: jana_piontek Caption: Never regret something that once made you smile♡
#holdon#painend#dontcareanymore#lifegoeson#fighter#l4l#lfl#missyou#hateyou#lifegoals#instagirls#overandout</t>
  </si>
  <si>
    <t>Username: grmi_8 Caption: Zmena je život 😊😍 #iloveit#kissme#ouyeah#hateyou#zmenajezivot#tesimsa#taktitreba#budeslutovat#fuckyou</t>
  </si>
  <si>
    <t>Username: rebekahmarshall Caption: Brunch because we're in the south so you gotta. 🌻</t>
  </si>
  <si>
    <t xml:space="preserve">Username: rebekahmarshall Text: .
.
.
.
.
.
.
.
#vsco #vscocam #vscogood #instagood #instadaily #latergram #vscoedit #vscoonly #atlanta #georgia #atl #buckhead #ga #brunch #foodie #vscofood Username: caitlincairns Text: #suchaesthetic #sobrunch #muchyum 😋 Username: rebekahmarshall Text: @caitlincairns #hateyou </t>
  </si>
  <si>
    <t>Username: dokidoki.chan Caption: "Let today be the day you stop being haunted by the ghost of yesterday. Holding a grudge &amp; harboring anger/resentment is poison to the soul. Get even with people...but not those who have hurt us, forget them, instead get even with those who have helped us."
Steve Maraboli, Life, the Truth, and Being Free
#strawberry #fraise #spring #tsumtsum #minnie #tsumtsumaddict #disneystore #disney #coke #cocacola #coca #cokezero #drink #quote #diet #anger #stevemaraboli #instaquote #instagood #beingfree #hateyou #today #picoftheday #cute #red</t>
  </si>
  <si>
    <t xml:space="preserve">Username: ayachii1 Text: Such wow, such citation, such true </t>
  </si>
  <si>
    <t>Username: dimasik_official Caption: ....💭💭💭
#sad  #unhappy  #cry  #crying  #instasad  #break  #sadness  #depressed  #tears @insta20likes  #insta20likes  #badmood  #stressed  #goingmental  #cheermeup  #hate  #annoyed  #hateyou  #funckinglive  #lifesucks  #unloved  #upset  #alone  #help  #lonely  #why  #photooftheday</t>
  </si>
  <si>
    <t xml:space="preserve">Username: withouttimbrakes Text: Димасик, выше нос! Солнце светит! Радость в душе должна быть! Глаза блестеть! Весна!!! </t>
  </si>
  <si>
    <t>Username: carolyn_d14 Caption: White wine sangria on the back deck because it is Spring, DAMNIT!! #wineo #goawaysnow #whereisthesun #newengland #hateyou</t>
  </si>
  <si>
    <t>Username: red6917 Caption: È questo è solo il primo giorno.✌😩
Dove sei piccola mia?💀
#sad #unhappy #cry #crying #instasad #break #sadness #depressed #tears @appslejandro #InstaTags4Likes #badmood #stressed #goingmental #cheermeup #hate #annoyed #hateyou #funckinglive #lifesucks #unloved #upset #alone #help #lonely #why #photooftheday</t>
  </si>
  <si>
    <t>Username: yuna315 Caption: #Liar #hateyou</t>
  </si>
  <si>
    <t>Username: chaubong103 Caption: Trời ơiii cml n xl tôii các bạn ạ =))) hnay còn ra cứu nguy cho mình nữa chứ :)) yêu thương đ để đâu cho hết =)))) 👧🏿 #girl #songao #sorry #me #tunghoa #bantim #yummy #loveee #bff #smile #sad #hateyou #beautifulday #feeling #hehe #vscocam #getaway #delicious #throwback #goodnight #g9g #like4like #follow4follow</t>
  </si>
  <si>
    <t>Username: deathbydahvie Caption: Don't know if I like this picture or not😶 #tattoos #piercings #tunnels #tappers #gauges #plugs #makeup #inspiring #guy #lifesaver #hero #perfect #ily #dahvieisinnocent #sgtc #suckmyfuck #staysick #dropdead #tattoos #gaypride #genderqueer #gayisok #girlswholikegirls #fag #botdf #bloodonthedancefloor #dahvie #cats #notreallyemo #notallheroeswearcapes #sws</t>
  </si>
  <si>
    <t xml:space="preserve">Username: xloriisthenamex Text: You look really pretty Username: deathbydahvie Text: Awe thanks Hun c: @xloriisthenamex </t>
  </si>
  <si>
    <t>Username: motionless_in_abby Caption: #youtuber #goth #scene #emo #gey #fag #gay #fetusyoutuber #girls #miw #blackasmysoul #screamo</t>
  </si>
  <si>
    <t>Username: patriciablchr Caption: #pink #myladyboy #fag #pangeia #euteamo #k4n4 #travesti</t>
  </si>
  <si>
    <t>Username: mlg_doggo420 Caption: Fnaf is for fags
.
.
.
#blacklivesmatter#fnaf#fnaf2#fnaf3#fnaf4#fag#freemyniggafogle#africa#deadinside#furries#furry#feelthebern#eataburger#illuminati#dank#memes#selfmade#realniggahours#kidzbop#lit#boi</t>
  </si>
  <si>
    <t>Username: dank.hill.v3 Caption: Anyone else remember this episode of Drake &amp; Josh?
-
- @thatdankwhiteboy
- @jimmy.majer06
#meme #anime #vape #dank #fnaf #weed #disney #cancer #austim #nigger #lol #lmao #shrek #jew #holocaust #hitler #bleach #emo #weeaboo #johncena #cringe #edgy #4chan #lit #fag</t>
  </si>
  <si>
    <t xml:space="preserve">Username: matty.sullz Text: I FUCKING LOVE THIS THIGN </t>
  </si>
  <si>
    <t>Username: dak_chaii_baker Caption: Besties before Testes 💕 #pride2016</t>
  </si>
  <si>
    <t xml:space="preserve">Username: dak_chaii_baker Text: #selfie #cute #model #college #fag #photography #makeup #gay #gayboy #lgbt #pride #quote #tumblrboy #drag #dragmakeup #dragqueen #queen #rupaul #rupauldragrace #hot #wowreport #fashion #newnownext #disney #followback #like #follow4follow #like4like #tagsforlikes Username: paulajimeno_ Text: Recen for recent💕💋✨✨ </t>
  </si>
  <si>
    <t>Username: umak0mpton Caption: MmMmMmM papa #meme#nicememe#autism#furries#brony#zootopia#dank#mlg#kys#papafranku#vaporwave#4chan#cancerous#cancer#dankmeme#fag#killyourself#umakompton#selfharm#zestymemes</t>
  </si>
  <si>
    <t>Username: umak0mpton Caption: This song is about as dead as Pepe #meme#nicememe#autism#furries#brony#zootopia#dank#mlg#kys#papafranku#vaporwave#4chan#cancerous#cancer#dankmeme#fag#killyourself#umakompton#selfharm#zestymemes</t>
  </si>
  <si>
    <t>Username: abbilov Caption: #emo #emogirl #torn #ugly #used #upset #uglyemo #imsorry #pathetic #sad #sorry #single #screwlife #depressed #fag #fat #freak #hurt #horrible #horrific #horrifying #loser #cuts #cutting #bitch #broken #nolove</t>
  </si>
  <si>
    <t xml:space="preserve">Username: __kayla.marie Text: How old are you </t>
  </si>
  <si>
    <t>Username: umak0mpton Caption: Allahu Akbar #meme#nicememe#autism#furries#brony#zootopia#dank#mlg#kys#papafranku#vaporwave#4chan#cancerous#cancer#dankmeme#fag#killyourself#umakompton#selfharm#zestymemes</t>
  </si>
  <si>
    <t>Username: umak0mpton Caption: Me too #meme#nicememe#autism#furries#brony#zootopia#dank#mlg#kys#papafranku#vaporwave#4chan#cancerous#cancer#dankmeme#fag#killyourself#umakompton#selfharm#zestymemes</t>
  </si>
  <si>
    <t>Username: dank.hill.v3 Caption: -
- @thatdankwhiteboy
- @jimmy.majer06
#meme #anime #vape #dank #fnaf #weed #disney #cancer #austim #nigger #lol #lmao #shrek #jew #holocaust #hitler #bleach #emo #weeaboo #johncena #cringe #edgy #4chan #lit #fag</t>
  </si>
  <si>
    <t>Username: vjerox Caption: Marica de descanso #sunday #fag #gayman #thirty #queer #naked #naptime #maricamutante</t>
  </si>
  <si>
    <t xml:space="preserve">Username: vjerox Text: @sebasteinm #manboobs Username: sebasteinm Text: Boobsforqueen.com (? Okno Username: vjerox Text: @sebasteinm comprame un breastplate y jugamos a la turca Username: sebasteinm Text: Jajajajajajakajaa </t>
  </si>
  <si>
    <t>Username: heyyimscott Caption: My demons are begging me to open up my mouth. I need them mechanically make the words come out. #halsey #holdmedown #badlands #music #nowplaying #lyrics #gay #gayboy #fag #faggot #scene #scenebrat #sceneboy #heyyimscott</t>
  </si>
  <si>
    <t>Username: umak0mpton Caption: Click that mf like button if u up😂😂😂😂😂😂😂💯💯💯💯👌🏻👌🏻👌🏻👌🏻#meme#nicememe#autism#furries#brony#zootopia#dank#mlg#kys#papafranku#vaporwave#4chan#cancerous#cancer#dankmeme#fag#killyourself#umakompton#selfharm#zestymemes</t>
  </si>
  <si>
    <t>Username: kasperisgay Caption: WTF pic but meh my hair is taking forever to grow back out. .
.
.
.
.
.
.
.
.
..#androgynous#andro#androgyny#androgyne#gay#manly#scene#emo#grunge#depressed#transguy#ftm#f2m#transgender#trans#queer#fag#genderfluid#genderqueer#lgbt #pansexual #gayboy #uke#bloop
.</t>
  </si>
  <si>
    <t xml:space="preserve">Username: mo_hafa Text: Why? </t>
  </si>
  <si>
    <t>Username: umak0mpton Caption: Boi #meme#nicememe#autism#furries#brony#zootopia#dank#mlg#kys#papafranku#vaporwave#4chan#cancerous#cancer#dankmeme#fag#killyourself#umakompton#selfharm#zestymemes</t>
  </si>
  <si>
    <t>Username: dank.hill.v3 Caption: -
- @thatdankwhiteboy
- @matty.sullz
- @jimmy.majer06
#meme #anime #vape #dank #fnaf #weed #disney #cancer #austim #nigger #lol #lmao #shrek #jew #holocaust #hitler #bleach #emo #weeaboo #johncena #cringe #edgy #4chan #lit #fag</t>
  </si>
  <si>
    <t>Username: aislynn_neymar Caption: Act. #fucker #peace #batc #suh #snitch #sports #active #bongs #andstuff</t>
  </si>
  <si>
    <t>Username: didar_singh_ Caption: Happy Birthday Sparam!!💩❤💀
#MyNigga #Fucker #Legal</t>
  </si>
  <si>
    <t xml:space="preserve">Username: param_bhamra Text: Thank you bc gaandu✨❤ </t>
  </si>
  <si>
    <t>Username: julianvalenciask8 Caption: Happy birhtday bro bro!!!👊👊🎂🎂🎉🎉✌✌ @juansepalacios_06 #skatelife #skate #life
#selfie #photo #relax #virrey #parqueelvirrey #fucker #hommie #happybirthday #sunday #bike #bikelife #tattoo #mostache #relax #style #bogota #park #bro</t>
  </si>
  <si>
    <t>Username: dmd.anh Caption: Ụ ĩ ẹ nhỏ kế bên hj's 😅
#fuck #fucktrump #fuckyou #fucker</t>
  </si>
  <si>
    <t>Username: patusik_g Caption: Nice day everyone, mine is beautiful 😍😂😂😂 #fuckyou #mug #fucker #style #coffee #coffeelover #serus #present #bdaygift #bestfriendknowsmebest  #napicuden #nevadi #pohartavyfakuje #cmuk</t>
  </si>
  <si>
    <t>Username: putraa_ajii Caption: Normal adalah sebuah hal mitos untuk gadget holic . . .
#ink #gadet#holic#fucker#sketch#arts</t>
  </si>
  <si>
    <t>Username: fernandav.26 Caption: Bigger is better and better is bigger. 💁💖
#followforfollow #tagsforlikes #iger #photooftheday #paradise #sunday #likesforlikes #commentforcomment #tbt #throwback #work #fucker</t>
  </si>
  <si>
    <t xml:space="preserve">Username: jackelinellanos Text: Búhitooo 😍 lindaa Fer 💕💁🏻✨ @fernandav.26 Username: fernandav.26 Text: @jackelinellanos Graciaas 💕 </t>
  </si>
  <si>
    <t>Username: forever_greenlove Caption: I know you will be back in 2 months 😴
Holy fuck , noooooo 😲 2 months 😖
You better be here early or never return😡😡
Fuck already missing you 😢
#love urf #fucker</t>
  </si>
  <si>
    <t xml:space="preserve">Username: choti_angel Text: Loveeee... M missing youuuu tooooo alot... Jus 1 day gone... Abhi almost 2 months.. How m gonna stay without youuu.... Shitt abhi se I wanna come soon... 😥😥😥 @forever_greenlove Username: forever_greenlove Text: Koi nai koi nai lucknow return😂 ghar ke mazee looo 😜😜😜😜 Username: choti_angel Text: Hannnn but still m missing youuuu loveeee.... 😘😘😘😘😘😘😘 Username: forever_greenlove Text: Me tooooo🙈🙈🙈🙈🙈 </t>
  </si>
  <si>
    <t>Username: aislynn_neymar Caption: Won the games #wintergames #sports #itslit #active #broomball #fuckyou #beaut #experiencetheunknown #fucker #peace #goaltending</t>
  </si>
  <si>
    <t>Username: c0caina Caption: 😊❤. #amsterdam #rotterdam #orthodox #pravoslavlje #russia #serbia #entrepreneur #grinding #workhard #careerwoman #motivation #alphafemale  #meditation  #wolfofwallstreet #dutch  #fitness  #fuckboy  #nerdgirl #fucker #gym</t>
  </si>
  <si>
    <t xml:space="preserve">Username: c0caina Text: @suraynynaivelly Username: she_fearless Text: @molly.montana_ </t>
  </si>
  <si>
    <t>Username: benskimackenski Caption: When you get a new phone and they try and be funny! Of course it hasn't been updated! It's only just been set up! #Sarcastic #Fucker! #New #Phone #iPhone #NoFilter haha</t>
  </si>
  <si>
    <t>Username: zombie_babe90 Caption: Jag slits sönder inombords. Jag tvivlar på mig själv. Jag vet inte vad jag ska ta vägen. Ska livet vara såhär svårt?  #fml #sad #hopeless #fucker #fuckit #fuck #fuckmybrain</t>
  </si>
  <si>
    <t xml:space="preserve">Username: blackroseta2 Text: :-( kram Username: sroobert Text: Nej livet ska inte kännas så. Du är värd bättre!! 💜 Username: mathildamelin93 Text: Kramar i massor 💜 </t>
  </si>
  <si>
    <t>Username: galactic_cyber92 Caption: Hah #like4like #follow4follow #meme #funny #fuckin #fuckyou #fucker</t>
  </si>
  <si>
    <t>Username: dinomihovilovic Caption: Of all the girls this is my greatest love
Jork
#friend #love #lovly #dog #smart #fucker #instadaily #home</t>
  </si>
  <si>
    <t>Username: alien_wolf_ Caption: Todo el mundo sube el vídeo de esto es rock, así que yo subo it's on.
#teatro #santapola #alicante #chronosteatre #estoesrock #tioivan #itson #dance #femdansa #casacultura #blond #fucker #yeah #bones #monitores vs #alumnos #camprock #adaptacion #divinidad #disney ahí podéis verme bailar en primera fila a la derecha. Soy la única persona en pantalón corto y capucha jajajaja</t>
  </si>
  <si>
    <t xml:space="preserve">Username: peedropenalvaa_ Text: Ese lo grabo mi mama!!! Username: mariiascrush Text: Que chulada! ! Username: alien_wolf_ Text: Muchas gracias ★ @mariiascrush Username: neo_clasica Text: ❤❤ </t>
  </si>
  <si>
    <t>Username: bitxo__malo Caption: #Fucker</t>
  </si>
  <si>
    <t>Username: voluspaaofficial Caption: #good #morning #sexy #fucker #scrolling #down #ugly #bastards 
#voluspaaofficial</t>
  </si>
  <si>
    <t>Username: crescentluna_ Caption: Work flow 🍰💸👅 #baking #bakerlife #foodporn #imonadiettho #fuckit #getinmybelly #instagood #instamood #sweets #workflow</t>
  </si>
  <si>
    <t>Username: teambamfxx Caption: He said fuck it im bringing my dirty skyline. #fuckit #r34gtr #rb26dett #r34 #gtr</t>
  </si>
  <si>
    <t>Username: _wallflower1997_ Caption: Last night was a success with this dime 💎 ❤ #faves #play #club #girlsnightout #babe #loveyou #neededthis #goodtimes #mygirl #fuckit #aye</t>
  </si>
  <si>
    <t>Username: amandakirby420 Caption: Sundays are fun days.' #pabstblueribbon #milleniumbuzz #beer #dontcare #fuckit #denace #music</t>
  </si>
  <si>
    <t>Username: its_telli_hoe Caption: Last night #Fuckit #youngdolph #huraches</t>
  </si>
  <si>
    <t>Username: sev_asani Caption: I feel u mannn 🤔 But u had a nice ride though 😏#thatshitisexpensive #fuckit #enyoylife</t>
  </si>
  <si>
    <t>Username: amandaispoppin Caption: Sometimes I clean up well lol #nataliesquince #myfeethurt #fuckit</t>
  </si>
  <si>
    <t>Username: cassieestey98 Caption: Sorry I work for a living. Can't take time off. I have to pay bills to keep a house running sorry I fucked up again in your book that's all I do. My bad sorry I cant seem to please you at all. #fuckit #fucktoday #fuckyou</t>
  </si>
  <si>
    <t>Username: lets_bee_gees Caption: #cat #catlover #catsofinstagram #fuckit #iwillbe  #kangaroo #jumpingcat #jumer #mylove #kittynka #kitty #kittycat #tricolor #tricolored #kocicka #kaslunato #serunato #budu #klokan #zlaticko</t>
  </si>
  <si>
    <t>Username: my_point_of_veiw_ Caption: So prom happened last night.✌ And my best friend (of 10 years) flirted with my ex (hes been my ex for less then a month) literally the whole frikin night. And ignored me as well as other friends. He flirted back so hard I thought he was gonna fuck her on the spot._x000D_------------------------------#prom #itsucked #forgetthem #fuckit</t>
  </si>
  <si>
    <t>Username: antoniadipalma9 Caption: Il Pollo più Bello 😍🐓🐔😍#king #queen #princess #selfie #nofilterneeded #beard #bengal #beautiful #men #man #mio #model #funny #fuckit #fitfam #love #look #youtube #youtuber #yooo #primeshots</t>
  </si>
  <si>
    <t>Username: serena_916 Caption: Because sometimes I like to get ready 💄💅🏻🙋 #DirtyMirror #BeetleJuiceTop #FuckIt</t>
  </si>
  <si>
    <t xml:space="preserve">Username: thekindmonster Text: I think it's funny as many provocative pics that you've put up, this is the first time I thought #niceboobs #wtfarechairsandcarpet </t>
  </si>
  <si>
    <t>Username: magdalynn Caption: 👥 #strongest #drugs #human #relationships #souls #wants #desire #true #feelings #emotions #humanity #fuckit #fuckthem #introvert #alone</t>
  </si>
  <si>
    <t>Username: gotti_pl Caption: To był dobry dzień :D #siema #selfie #samojebka #me #uśmiech #zadowolony #koniec #weekendu #tattoos #tattooman #przystojniak #handsome #fuckit #likes #fejm #instaboy #polishboy #instalike #single #Polska #Zabrze #pozdro #yo</t>
  </si>
  <si>
    <t>Username: tinie24xox Caption: ✌️😂 #lol #funny #meme #summer #body #fuckit #mademelol #cute</t>
  </si>
  <si>
    <t>Username: _s_u_z_y_6969 Caption: I wish i could drown some of my thoughts to this sea and be free of everything shit and feel to be loved somehow. #selfie #finnishgirl #landscape #onthebeach #finnish #blonde #sea #vibes #bluesky #heaven #natureisbeautiful #sand #spring #sunnyday #black #leather #metalgirl #with #thought #fuckoff #Photography #potrait #finland</t>
  </si>
  <si>
    <t xml:space="preserve">Username: joana_von_blue Text: Kaunis :-) </t>
  </si>
  <si>
    <t>Username: dafne_for_agape Caption: #sad #sadness #badday #hair #hairstyle #clothes #clothing #makeup #eyes #lips #madness #night #goodnight #details #detail #beauty #fuckoff #perspective #art #artist #graphic #graphicdesign #illustration #grunge #pale #women #fashion #skate #braids</t>
  </si>
  <si>
    <t>Username: corsetti93 Caption: #donkey#kick#funny#fuckoff</t>
  </si>
  <si>
    <t>Username: mancasere Caption: Solo perché ti manca qualcuno, non vuol dire che debba ritornare nella tua vita. La mancanza è solo una parte dell'andare avanti. #truestory #fuck #fuckoff #me #selfie #manydaysago #sisuperatutto #forzaecoraggio #love 🌹🌼🌸🌷❤❤</t>
  </si>
  <si>
    <t>Username: axis_memesv2 Caption: These things piss me off because the only arguments they have is either "not a girl" or "fuck you" or some insult and it's cringe worthy asf 
卐
 卐
 卐
 卐
 卐
 卐
 卐
 卐
 卐
 卐
 卐
 卐
 卐
 卐
 卐
 卐
 卐
 卐
 卐
 卐
 卐
 卐
 卐
 卐
 卐
 卐
 #shrek #dankmemes #hitler #emo #suicide #dank #legit #nigga #meme #cancer #filthyfrank #prankd #eataburger #incest #tumor #relatable #kys #fuckoff #realniggahours #mlp #top #normie #stalin #pubes #filthy #fat #cool #normie #f4f #s4s #like4like #shrek #dankmemes #hitler #emo #suicide #dank #legit #nigga #meme #cancer #filthyfrank #prankd #eataburger #incest #tumor #relatable #kys #fuckoff #realniggahours #mlp #top #normie #stalin #pubes</t>
  </si>
  <si>
    <t>Username: mary_grace_ Caption: Always...😼🛁 #canihelpyou?</t>
  </si>
  <si>
    <t xml:space="preserve">Username: mary_grace_ Text: •
•
•
•
•
.
.
.
.
. . #kitty #catsofinstagram #adoptdontshop #bathtime #sunday #afternoon #chill #petsofinstagram #fuckoff #instagood </t>
  </si>
  <si>
    <t>Username: davinna.xd Caption: .... #fuckballs #michaelclifford #lukehemmings #ashtonirwin #calumhood #5secondsofsummer #gainpost #fuckoff #Bored #snapchat #spamforspam #Niallhoran #louistomlinson #harrystyles #liampayne #zaynmalik #onedirection  #likes #twentyonepilots #tylerjoesph #joshuadun #bringmethehorizon #blueballoons #theme #pinktheme #bluetheme #pinkcigarette #bluecig #snapchat #greentheme  #naturetheme</t>
  </si>
  <si>
    <t>Username: davinna.xd Caption: love is blind, deaf, and fucking dumb. .... #fuckballs #michaelclifford #lukehemmings #ashtonirwin #calumhood #5secondsofsummer #gainpost #fuckoff #Bored #snapchat #spamforspam #Niallhoran #louistomlinson #harrystyles #liampayne #zaynmalik #onedirection  #likes #twentyonepilots #tylerjoesph #joshuadun #bringmethehorizon #blueballoons #theme #pinktheme #bluetheme #pinkcigarette #bluecig #snapchat #greentheme  #naturetheme</t>
  </si>
  <si>
    <t>Username: nathan_osborne99 Caption: Such a big throwback there👅❤️ #flexing #Whatsup #yup #upthera #tiocfaidharla #slut #fuckoff #sorry #like #likeit #likelike #taptap #doubletap #likeforlike #like4like #likethat 😅😅😅</t>
  </si>
  <si>
    <t>Username: axis_memesv2 Caption: Too good not to post
卐
 卐
 卐
 卐
 卐
 卐
 卐
 卐
 卐
 卐
 卐
 卐
 卐
 卐
 卐
 卐
 卐
 卐
 卐
 卐
 卐
 卐
 卐
 卐
 卐
 卐
 #shrek #dankmemes #hitler #emo #suicide #dank #legit #nigga #meme #cancer #filthyfrank #prankd #eataburger #incest #tumor #relatable #kys #fuckoff #realniggahours #mlp #top #normie #stalin #pubes #filthy #fat #cool #normie #f4f #s4s #like4like #shrek #dankmemes #hitler #emo #suicide #dank #legit #nigga #meme #cancer #filthyfrank #prankd #eataburger #incest #tumor #relatable #kys #fuckoff #realniggahours #mlp #top #normie #stalin #pubes</t>
  </si>
  <si>
    <t>Username: rispolidani Caption: Ahhhhhh dinossauro!!! #bemqtuavisou #drunk #bêbados #manhãzinha #molezinha #sunday #life #fuckoff #fuckyougrand</t>
  </si>
  <si>
    <t>Username: slimvalentinashady_02 Caption: FUCK Y'ALL❗#eminem #marshallmathers #slimshady #concert #shadymademe #tumblr #fuckoff #loveyou #idol #myboy #thehungryblonde #king #phenomenal #spettacolare #instaquotes #instagram #nofilter #alwayswithme #alwayswithyou #stan #italiangirl</t>
  </si>
  <si>
    <t>Username: mrs_mcintosh94 Caption: #приветЗениту 😊 #fuckoff</t>
  </si>
  <si>
    <t>Username: jamousferas Caption: #crazy #moment #lol ♡♡♡
||
||
||
#habby #halamadrid #realmadrid #ronaldo #roma #instagram #instadaily #instagood #insta #look #likers #life #lifestyle #likeforlike #likeforlikealways #follows #flowers #football #tagsforlikes #smail</t>
  </si>
  <si>
    <t xml:space="preserve">Username: fjamous Text: ههههههه اشهد بالله اه ههههه حبايبي انتو Username: jamousferas Text: ههههههههه فظحنا قدام اﻻجانب هههههه @rady.jrad Username: rady.jrad Text: ههههههههههههه عراسي التوم ❤️❤️ Username: jamousferas Text: ♡♡♡ @rady.jrad </t>
  </si>
  <si>
    <t>Username: axis_memesv2 Caption: Somethin somethin
卐
 卐
 卐
 卐
 卐
 卐
 卐
 卐
 卐
 卐
 卐
 卐
 卐
 卐
 卐
 卐
 卐
 卐
 卐
 卐
 卐
 卐
 卐
 卐
 卐
 卐
 #shrek #dankmemes #hitler #emo #suicide #dank #legit #nigga #meme #cancer #filthyfrank #prankd #eataburger #incest #tumor #relatable #kys #fuckoff #realniggahours #mlp #top #normie #stalin #pubes #filthy #fat #cool #normie #f4f #s4s #like4like #shrek #dankmemes #hitler #emo #suicide #dank #legit #nigga #meme #cancer #filthyfrank #prankd #eataburger #incest #tumor #relatable #kys #fuckoff #realniggahours #mlp #top #normie #stalin #pubes</t>
  </si>
  <si>
    <t>Username: axis_memesv2 Caption: Boi
卐
 卐
 卐
 卐
 卐
 卐
 卐
 卐
 卐
 卐
 卐
 卐
 卐
 卐
 卐
 卐
 卐
 卐
 卐
 卐
 卐
 卐
 卐
 卐
 卐
 卐
 #shrek #dankmemes #hitler #emo #suicide #dank #legit #nigga #meme #cancer #filthyfrank #prankd #eataburger #incest #tumor #relatable #kys #fuckoff #realniggahours #mlp #top #normie #stalin #pubes #filthy #fat #cool #normie #f4f #s4s #like4like #shrek #dankmemes #hitler #emo #suicide #dank #legit #nigga #meme #cancer #filthyfrank #prankd #eataburger #incest #tumor #relatable #kys #fuckoff #realniggahours #mlp #top #normie #stalin #pubes</t>
  </si>
  <si>
    <t>Username: charlie.0610 Caption: 一團糟的生活
一團糟的相處
一團糟的對話
一團糟的自己
我怎麼那麼嘴硬這麼欠揍
#fuckoff</t>
  </si>
  <si>
    <t>Username: bad_signs Caption: Fuck you and society too 😊🖕🏼 #fuckoff</t>
  </si>
  <si>
    <t>Username: pablodonto Caption: 🐽🍴crema de Ajo! #fuckU  #cheat #foodporn #cremadeajo #garlic #foodgang #cheatmeal  #instafood</t>
  </si>
  <si>
    <t>Username: lamo_walcott Caption: #rufnicht #zarok #fu #tenho #halamadrid #fucku</t>
  </si>
  <si>
    <t>Username: kushed_out_kid_ Caption: #Fucku</t>
  </si>
  <si>
    <t>Username: wolabingbang_16 Caption: #random #like4like #likeforlike #instalike #comment4comment #brother #fucku</t>
  </si>
  <si>
    <t>Username: mikeprunedda Caption: Jajaja #fucku #trump</t>
  </si>
  <si>
    <t>Username: dev_dookie Caption: #repost #wicb #fucku</t>
  </si>
  <si>
    <t>Username: thanks.4.dank.memes Caption: Ohh Follow my backup @thanks.4.dank.memes.v2
- - -
#killme #dead #dankmeme #dank #dankmemes #dancemoms #dance #911 #bushdid911 #anime #weeaboo #hentai #hentaigirl #myasshurts #myass #bigassbooty #bigasstitties #bigass #fun #fucku #funny #funnyaf #funnymeme #funnymemes #racism #racist #offensive #thanks4dankmemes #oceanman</t>
  </si>
  <si>
    <t xml:space="preserve">Username: trevorr_long Text: @ryanwoodis Username: samuel.graham Text: @ryan.4l Username: heather_0025 Text: @perryplat76 </t>
  </si>
  <si>
    <t>Username: thanks.4.dank.memes Caption: God damnit Follow my backup @thanks.4.dank.memes.v2
- - -
#killme #dead #dankmeme #dank #dankmemes #dancemoms #dance #911 #bushdid911 #anime #weeaboo #hentai #hentaigirl #myasshurts #myass #bigassbooty #bigasstitties #bigass #fun #fucku #funny #funnyaf #funnymeme #funnymemes #racism #racist #offensive #thanks4dankmemes #oceanman</t>
  </si>
  <si>
    <t xml:space="preserve">Username: trey_ledoux Text: @brayden.om Username: nickromine17 Text: @brannonwatson21 Username: kyle_olsen05 Text: @benhamel_ Username: john.meyer42 Text: @greenfield_85 @mo_strowsk damn it tague </t>
  </si>
  <si>
    <t>Username: art.f0x Caption: Last one- sorry for no interesting captions oops
-
#flowers #fucku #thebird #aesthetic #tumblraesthetic #darkarsthetic #darkpictures #poetry #photography #photo #art #drawing #sketch #doodle #painting #beautifulthings #log #grass #girlslovegirls #gay #bisexual #lgbt #girlslovegirls #aestheticlypleasing</t>
  </si>
  <si>
    <t>Username: art.f0x Caption: Tbh Gotta get this row over with
-
‭#purpleaesthetic #flowers #fucku #thebird #aesthetic #tumblraesthetic #darkarsthetic #darkpictures #poetry #photography #photo #art #drawing #sketch #doodle #painting #beautifulthings #log #grass #girlslovegirls #gay #bisexual #lgbt #girlslovegirls #aestheticlypleasing</t>
  </si>
  <si>
    <t>Username: thanks.4.dank.memes Caption: So dumb Follow my backup @thanks.4.dank.memes.v2
- - -
#killme #dead #dankmeme #dank #dankmemes #dancemoms #dance #911 #bushdid911 #anime #weeaboo #hentai #hentaigirl #myasshurts #myass #bigassbooty #bigasstitties #bigass #fun #fucku #funny #funnyaf #funnymeme #funnymemes #racism #racist #offensive #thanks4dankmemes #oceanman</t>
  </si>
  <si>
    <t xml:space="preserve">Username: kaleeeb_stell Text: @christian.davenport Username: tylerrobson_ Text: @_nathan_andreasen_  turb the volume up and watch this😂 Username: haashslingingslasher Text: @eduardoc19 Username: logan_mer14 Text: @lindsay.friker </t>
  </si>
  <si>
    <t>Username: thanks.4.dank.memes Caption: Jk Follow my backup @thanks.4.dank.memes.v2
- - -
#killme #dead #dankmeme #dank #dankmemes #dancemoms #dance #911 #bushdid911 #anime #weeaboo #hentai #hentaigirl #myasshurts #myass #bigassbooty #bigasstitties #bigass #fun #fucku #funny #funnyaf #funnymeme #funnymemes #racism #racist #offensive #thanks4dankmemes #oceanman</t>
  </si>
  <si>
    <t xml:space="preserve">Username: ian.conroy18 Text: @reganking10 😂😂😂 Username: reganking10 Text: @ian.conroy18 omg Username: reece.muncaster Text: @tylerrobson_ @rhysss___ 😂😂😂😂😂 Username: dont_drake Text: @saucingup  lmaoooo </t>
  </si>
  <si>
    <t>Username: thanks.4.dank.memes Caption: Driving doggo Follow my backup @thanks.4.dank.memes.v2
- - -
#killme #dead #dankmeme #dank #dankmemes #dancemoms #dance #911 #bushdid911 #anime #weeaboo #hentai #hentaigirl #myasshurts #myass #bigassbooty #bigasstitties #bigass #fun #fucku #funny #funnyaf #funnymeme #funnymemes #racism #racist #offensive #thanks4dankmemes #oceanman</t>
  </si>
  <si>
    <t xml:space="preserve">Username: tooturntgeorgia Text: @henry_the_loser Username: alekmcg Text: @kieran.5298 Username: what.cha.ma.call.it Text: @decopaint_ @bobspelledbackwardsbob @silly.goose.cx_ @esteban.dude @daviddalion Username: panic.erin Text: @theyknowyanii </t>
  </si>
  <si>
    <t>Username: insta_samarth Caption: #moustachelove #beardlife #punjabiswag #red #black #yellow #fucku  #beardboy</t>
  </si>
  <si>
    <t>Username: meaowasana Caption: Your pussy 😌 cunt f olo go fuck yourself 😏 ya in ' brainis full of shit 💩 E Dok 🌸 matherfucker 😏😏 and u piece of shitt 😎 #fucku OlO</t>
  </si>
  <si>
    <t>Username: 1jabbaranks Caption: New heat 🔥🔥🔥🔥🔥🔥🔥🔥 shit stupid how I'm rockin right now!!! #fucku #promixglobal #dirtyshoesmusic #tmhrdwrk #jabbaranks #ranks</t>
  </si>
  <si>
    <t>Username: oscarffreire13 Caption: Le voy a cobrar a tus labios tus miradas
Por descarada y para sentir
Y poder vestir con tu sonreír mis raidos rincones
Donde duermen las flores que huyen del jardín de mi umbrio corazón 
Y entre tu sol y limpie mi cielo de nubarrones
Que mi sangre impone alegres canciones para entrar en escena
Y se larguen mis penas por los callejones que dan al olvido
Y acuda desnuda en mis noches oscuras tu luna llena
#sinkope #levoyacobraratuslabiostusmiradas
#baladas #rock #Metallica #acdc #scorpions #fucku #forgetme #imalone #neverdie #kurtcobain #nirvana #davegrohl #blacklabelsociety #zakkwylde #inthisriver #steelpanther #community #property</t>
  </si>
  <si>
    <t xml:space="preserve">Username: mario_caballero10 Text: Es una buena ubicación #somepeoplejustwanttowatchtheworldburn Username: javiimarin98 Text: Que rebelde Username: javiimarin98 Text: 😂😂😂 Username: oscarffreire13 Text: Hass vistoo?? Un malote de la vidaa @javiimarin98,😂😂😂😂😂 </t>
  </si>
  <si>
    <t>Username: canihavebigcitydreams Caption: walks for days #awkward #asian #alien #boo #beautiful #cunt #dank #fucku #grunge #girlwithpiercings #instagood #joke #longhair #music #nope #nature #nostril #oops #piercings #short #septum #vegetarian #woo #walks</t>
  </si>
  <si>
    <t>Username: o3h46 Caption: Non, je ne fais pas ma pute ou suceuse.
Puis... C'est loin d'être mon genre.
J'ai juste trouvé qu'il y avait quelque chose sur la photo a exploiter et je voulais partager.
Peace.</t>
  </si>
  <si>
    <t xml:space="preserve">Username: o3h46 Text: #hi #me #mouth #b&amp;w #photograph #pic #teeths #lips #defects #followforfollow #followme #likeforlike #reunionisland #974 #last #week #fucku #littlerock #littlepunk #lfl #fff #shoutout #idk #enjoy #yaaay Username: o3h46 Text: En plus j'me justifie hahaha. </t>
  </si>
  <si>
    <t>Username: ismaaa_27 Caption: Mucho tonto de remate me los follo motherfucker conmigo tengan cuidado sino quieres pacaplaca. #goodlooking #fuckyou #flower #happy #flow #model #follow4followback #swag #flowstagram #amazing #</t>
  </si>
  <si>
    <t>Username: isaac_memphis Caption: Straight out of no where #badboyz4life #fuckyou#straightouttasomewhere #photogrid #isaacs #niggasbelike</t>
  </si>
  <si>
    <t>Username: moonchildx420 Caption: #hair #scene #scenegirl #deb #fuckyouropinion #420life #stoner #fuckyou #likesback #likes4likes #lfl #follow4follow #f4f #followme #vaffanculo #night #no #anarchy #selfie #bitchplease #fanculo #rolling #hate #h8 #humanity #life #drugs #weed</t>
  </si>
  <si>
    <t>Username: keernl Caption: BACK IN STOCK | Deze musthave oorbellen zijn weer terug op voorraad! Shop ze in het zwart of zilver via de link in bio. #webshop #jewelry #fuckyou #fu #oorbellen #earrings #musthave #keer #keernl</t>
  </si>
  <si>
    <t xml:space="preserve">Username: fxck_sanne Text: @x_danieck_x deze wil ik. </t>
  </si>
  <si>
    <t>Username: dettiiiii__ Caption: 😎🙆 #igyvan #true #text #hungarytext #bitch #fuckyou #instamoment #goodnight #idézeteskép #vagymi</t>
  </si>
  <si>
    <t>Username: soledadcoccola Caption: Aca en el remis con el doctor de Rocky Horror Show. Jajajaa
#theatre #boy #girl #singer #artist #prettyboy #fuckyou #showtime</t>
  </si>
  <si>
    <t>Username: bile82 Caption: Stay away from me #fuck #you #all #fuckyou #world #of #idiots</t>
  </si>
  <si>
    <t>Username: hannahvernon22 Caption: #blondey #newjumper #redips #donewithfuckboys #singleandproud #fuckyou 👊🏻😀</t>
  </si>
  <si>
    <t>Username: crunkty510 Caption: #Facts #DidYouKnow #FuckYou #BigPharma #FuckCancer</t>
  </si>
  <si>
    <t>Username: kochanax3 Caption: #fever #party #polishgirl #great #time #thebest #fuckyou 💄👑👌</t>
  </si>
  <si>
    <t>Username: alishagurl Caption: #fuckyou #haters #happy #dreamscometrue</t>
  </si>
  <si>
    <t>Username: kewait_liao Caption: It's a Cool picture ...👑
                                                        😎
#style #swag #fashion #pretty #instacool #instamood #iphonesia #fashionista #picoftheday #beauty #ootd #outfitoftheday #likeback #shopping #dress #fresh #instafashion #twelveskip #class #men  #fuckyou #kingofdiamonds #kings</t>
  </si>
  <si>
    <t>Username: kanyesasshole Caption: If you saw Deadpool you'll get this 😂
#whatsmyname #ajax #cleaner #francis #deadpool #movie #superhero #marvel #sale #soap #buyonegetonefree #fuckyou</t>
  </si>
  <si>
    <t>Username: carolinadejohncena Caption: Ctmm! Tengo sueño u u #nofilter - #emo #ugly #usa #instasize#instachile #instafriends #smile #selfie#seguidoreschilenos #sun #fuckyou #girl#happy #cute #chile &lt;3</t>
  </si>
  <si>
    <t>Username: moonchildx420 Caption: "Andrò davanti al mare con l'ultimo spliff
E annegherò prima che venga lunedì"
#hair #scene #scenegirl #deb #fuckyouropinion #420life #stoner #fuckyou #likesback #likes4likes #lfl #follow4follow #f4f #followme #vaffanculo #night #no #anarchy #selfie #bitchplease #fanculo #rolling #hate #h8 #humanity #life #drugs #weed</t>
  </si>
  <si>
    <t>Username: psychossocial_ Caption: Она всегда молчит, но скоро скажет своё мнение.
Нападать и грабить, бить и править ею так не выйдет,
В праведном виде она не даст себя просто обидеть.
#jobtvajumat #cap #music #sunyday #sun #happy #happymood #tumblr #boy #czechboy #fuckeverything #fuck #fuckyou #polishboy #polish #russia #russian #россия #мальчик #czech #faded #faded_world #like4like #likeforlike</t>
  </si>
  <si>
    <t>Username: jonita_gun Caption: #oneday #killyou #crazylife #crazyfriends #wecandoit #perfect #mystyle #mylife #Melbourne #lovemylife #behappybecrazy #lithuaniangirlsdoitbetter 😈</t>
  </si>
  <si>
    <t>Username: jonita_gun Caption: #crazylady #mystyle #lastday #Melbourne #melbournelife #lol #killyou</t>
  </si>
  <si>
    <t>Username: kisgyenis Caption: #haha #little #niece #fun #msqrd #killyou #scary #loveher</t>
  </si>
  <si>
    <t>Username: dude_sirch Caption: I will kill you. 
Mi sa che non torno a casa. 
#black #killyou #cat #blackcats #blackbeard #eyes #yellow #Yuna #mustaches #instabeard</t>
  </si>
  <si>
    <t>Username: flaviocannavacciuolo98 Caption: #eminem#killyou 😎🎵🔊</t>
  </si>
  <si>
    <t xml:space="preserve">Username: gigi_franco4 Text: Si ma vacci piano @flaviocannavacciuolo98 </t>
  </si>
  <si>
    <t>Username: rapunzelly_on Caption: #Killyou#Gun#Guns#Gunsup 🔫</t>
  </si>
  <si>
    <t xml:space="preserve">Username: that_tactical_life Text: 👍 </t>
  </si>
  <si>
    <t>Username: _i_m_me Caption: Best friendship quotes i ever had...😄
#me #friendship #killyou</t>
  </si>
  <si>
    <t>Username: princess_unbothered Caption: #psa #stophating #itsok a #compliment will not #killyou #repost</t>
  </si>
  <si>
    <t>Username: moussthechin Caption: #whatever#doesnt#killyou#simply#makesyou#stranger#best#vilain#joker</t>
  </si>
  <si>
    <t>Username: licked.with.grunge Caption: Mine 📸 👅</t>
  </si>
  <si>
    <t xml:space="preserve">Username: licked.with.grunge Text: #grunge #alternative #bnw #blackandwhite #firstpost #braces #lips #tongue #random #lick #weird #grungegirl #grungegal #love #hate #depression #punk #cigarettes #cigarette #smoke #smoking #marlboro #fuckyou #effect #photo #smokingkillsyou #kill #kills #killsyou #killyou </t>
  </si>
  <si>
    <t>Username: licked.with.grunge Caption: Marlboro🚬</t>
  </si>
  <si>
    <t xml:space="preserve">Username: licked.with.grunge Text: #grunge #alternative #bnw #blackandwhite #firstpost #braces #lips #tongue #random #lick #weird #grungegirl #grungegal #love #hate #depression #punk #cigarettes #cigarette #smoke #smoking #marlboro #fuckyou #effect #photo #smokingkillsyou #kill #kills #killsyou #killyou Username: 8_bit_boi Text: Cool Username: licked.with.grunge Text: 😌 @8_bit_boi </t>
  </si>
  <si>
    <t>Username: dominick1301 Caption: into the darkness👊 @AppLetstag #dark #darkness #night #black #blackandwhite #moon #me #creepy #scary #cool #music #evil #death #instagood #crazy #followme #best #eyes #blood #love #vampire #skull #awesome #photo #stress #suicidal #fuckoff #ihateyou #fuckeverything #killyou</t>
  </si>
  <si>
    <t>Username: gorgorhott666 Caption: There is something inside me
It's coming out
I feel like killing you
Let loose of the anger, held back too long
My blood runs cold
Through my anatomy, dwells another being
Rooted in my cortex, a servant to its bidding
Brutality becomes my appetite
Violence is now a way of life
The sledge my tool to torture
As it pounds down on your forehead
Eyes bulging from the sockets
With every swing of my mallet
I smash your fucking head in, until brains seep in
Through the crack
Blood does leak distorted beauty,
Catastrophe steaming slop.
Splattered all over me
Lifeless body, slouching dead
Lecherous abcess.
Where you once had a head
Avoiding the prophecy of
My new found lust
You will never live again,
Soon your life will end
I'll see you die at my feet, eternally I smash your face
Facial bones collapse as I crack your skull in half
Crushing, cranal, contents
Draining the snot, I rip out the eyes
Squeezing them in my hands nerves are incised
Peeling the flesh off the bottom of my weapon
Involuntarily pulpifying facil region
Suffer, and then you die
Torture, pulverised
At one with my sixth sense, I feel free
To kill as I please, No one can stop me
Created to kill, the carnage continues
Violently reshaping human facial tissue
Brutality becomes my appetite
Violence is now the way of life
The sledge my tool to torture
As it pounds down on your forehead
#fuckyou #demonicdeath #metalhead #love #hate #possession #gone #cannibalcorpse #singleslasher #killyou #hammersmashedface #piercedparent</t>
  </si>
  <si>
    <t>Username: reverend.kat Caption: #Godie #GenerousGod #Gracious</t>
  </si>
  <si>
    <t>Username: kaananxoxo Caption: As my story came to a close , I realized I was the villain all along 
 #hairchalks #godie #sunkissed</t>
  </si>
  <si>
    <t xml:space="preserve">Username: dahakateen Text: I'm only assuming it so far..... Username: kaananxoxo Text: @dahakateen keep assuming Username: ishani_s2299 Text: Yes because I trained you well in my school of evil Username: siddhant1105 Text: U n villian...... :/ </t>
  </si>
  <si>
    <t>Username: kazu_the_yaoi Caption: Hearing everyone's bullshit #sofuckingtrue #bruhstfu #godie #omgstfu</t>
  </si>
  <si>
    <t xml:space="preserve">Username: x_lucas_manriquez_x Text: Boi same </t>
  </si>
  <si>
    <t>Username: aforztao Caption: 唔好再問我咩叫狗帶
否則我連你老母都屌埋
#狗帶 #狗带 #고따이 #godie #我不会就这样轻易的狗带</t>
  </si>
  <si>
    <t>Username: pakabusky Caption: .
ENOUGH SAID...! 😒
.
#godie</t>
  </si>
  <si>
    <t>Username: mfrpictureworks Caption: MINI OUTING TKF
MODEL SAMBILAN 🙆
JUST WANT COFFEE
THE FACTORY 30 MOUNT AUSTIN
CREATE MOMENTS TOGETHER
Photographers provide all sorts of events around JOHOR BAHRU. 
For reservations please, 
Contact || +60177581729 
Email || apekfarizuan@gmail.com
CREDIT : @muhammadfariszuan
#mfrpictureworks #muhammadfariszuanramli #solemnization #reception #wedding #malaywedding #weddingphotographer #photographer #kahwin #jomkahwin #kahwinmelayu #resepsi #pegantin #pegantinmalaysia #malaysiaweddingphotographer #johorwedding #johorweddingphotographer #nikah #sanding #berinai #akuterimanikahnya #bridesmaid #gromsmen #photographermurah #pakejbajet #rezekimasingmasing #haters #godie #IDGAMF</t>
  </si>
  <si>
    <t>Username: _queen_of_hell_ Caption: Same
#tumblr #textpost #gofuckyourself #true #funny</t>
  </si>
  <si>
    <t>Username: tommacdonald_94 Caption: Reppin' my favourite ginger. #florence</t>
  </si>
  <si>
    <t xml:space="preserve">Username: maiizee__ Text: #HarryStylesILoveYou Username: tommacdonald_94 Text: #gofuckyourself Username: crozier93 Text: Chicks will dig you kid </t>
  </si>
  <si>
    <t>Username: twisted_vice Caption: #declan #longhair #lipring #lips #eyes #notgivingafuck #growingabeard #gofuckyourself #sexyhair #proudofmyhair #likes #liker #like4like #follower #followme #followtrain</t>
  </si>
  <si>
    <t>Username: owlsmoke4u Caption: This happens when people steal my ideas and make them into cheap copies at ridiculous prices. 
#gofuckyourself #yousuck #feelguilty #whydopeoplesuck #imnotsorrythatyouranasshole</t>
  </si>
  <si>
    <t>Username: raichelle_ Caption: Officially in a #GoFuckYourself mood 😊✌</t>
  </si>
  <si>
    <t>Username: fabulouscatrina Caption: U-Know .... after all TheseYears
iStillEnjoy #JerkingOff to #Kiss 
#FuckMe
#EatMe &amp; #BeatMe like #YourLittleKunt 
#Rock
#Punk
#HeavyMetal
#70s 
#80s 
#GoFuckYourSelf</t>
  </si>
  <si>
    <t>Username: claralowev Caption: #fucktheworld #fuck #socialmedia #sick #gofuckyourself</t>
  </si>
  <si>
    <t xml:space="preserve">Username: claralowev Text: #sociate #is #shit #follow4follow #follow #followme #me #instapeople #instagood #instabest Username: claralowev Text: #fucktheworld #fuck </t>
  </si>
  <si>
    <t>Username: keavsman Caption: Yep pretty much sums up this week #gofuckyourself</t>
  </si>
  <si>
    <t>Username: fabulouscatrina Caption: #NewYorkDolls .....
TheGreatest-"NoTalentBand"
in TheHistoryOfRock'Roll !
#Goth 
#punk 
#HeavyMetal 
#alternative 
#GoFuckYourSelf</t>
  </si>
  <si>
    <t>Username: meganmegapixel Caption: Animal bestfriends. #animals #pets #dog #stoptaggingmeyoufuckingassholes #gofuckyourself #idontwant1000folowers #die</t>
  </si>
  <si>
    <t xml:space="preserve">Username: domedar Text: 😍 zo lief </t>
  </si>
  <si>
    <t>Username: articgods Caption: #cartoon #cartoons #lovehurts #lovely #loveyourself #gofuckyourself #huge #hug #another #anotherlove #paradise #quoteoftheday #quoteofthenight #you #me #youandme #romqntic #fuck #fuckyouall #tears #true #truth #truequotes #nobodygottimeforthat</t>
  </si>
  <si>
    <t>Username: autistic.corn.dog.v1 Caption: lel #mrmoseby #meme #memes #cancer #dankmemes #edgymemes #emo #fags #sanic #da #hedgehog #gofuckyourself #kys</t>
  </si>
  <si>
    <t xml:space="preserve">Username: becca.ashby Text: @_abbey_gentry_ </t>
  </si>
  <si>
    <t>Username: autistic.corn.dog.v1 Caption: #waifu #emo #edgymemes #ultrasucc #UnsubFineBros #obama #pls #pepe #plsboss #papafranku #allah #anime #autism #autistic #seinfeld #spongebob #suckmyass #fag #fandom #fagot #fuckvine #getalife #gofuckyourself #hitler #hitlerisalive #kawaii #kidzbop #legit #memes</t>
  </si>
  <si>
    <t>Username: lucyeliza_g Caption: Yep 👍 #gofuckyourself</t>
  </si>
  <si>
    <t>Username: leshaanstey Caption: #gofuckyourself</t>
  </si>
  <si>
    <t>Username: sunny_in_philadelphia_fan_club Caption: Come join my Facebook page for #itsalwayssunnyinphiladelphia #goddamnit #thegang #dennisreynolds #sunnyclips #facebookgroup #gofuckyourself #deereynolds #frankreynolds #mac #charliekelly #join #heyo</t>
  </si>
  <si>
    <t>Username: unicorns_n_shit_ Caption: #gofuckyourself</t>
  </si>
  <si>
    <t>Username: cardonethemagician Caption: Feelin Good! #feelingood #Xanadu #realmagic #gofuckyourself #lovelikeromeohatelikephibes #record #oneofmyfavs</t>
  </si>
  <si>
    <t xml:space="preserve">Username: ihatewands Text: Wonderful </t>
  </si>
  <si>
    <t>Username: senya_him Caption: Wearing your face #counterfeit  #gofuckyourself #suck #bestsong</t>
  </si>
  <si>
    <t>Username: halfblacksheep363 Caption: Better version...could still use some refining #illustrator#graphicdesign#drugs#prescriptiondrugs#tobacco#marijuana#buds#herb#tree#ganja#xanax#hell#photoshop#killingyourself#needsmorework#teeshirtdesign#poster#skateboarddesign</t>
  </si>
  <si>
    <t>Username: halfblacksheep363 Caption: Doodles and whatnot... #illustrator#graphicdesign#drugs#prescriptiondrugs#tobacco#marijuana#buds#herb#tree#ganja#xanax#hell#photoshop#killingyourself#needsmorework</t>
  </si>
  <si>
    <t>Username: midcenturymoderation Caption: A gift for that special friend $15 #vintage #funny #gotohell #walldecor #mancave #gaggift #getlost #weirdshit #coolshit #midcenturymodern #retro #forsale #etsy #midcenturymoderation</t>
  </si>
  <si>
    <t>Username: chiminica Caption: Eu fofa mas nem tanto</t>
  </si>
  <si>
    <t xml:space="preserve">Username: chiminica Text: #go #to #hell #gotohell #unicorn #rainbow #girl </t>
  </si>
  <si>
    <t>Username: im_all_golden Caption: #fuckravensimone 👺😒👎 #bitchyouarenotfamous #Coon #gotohell</t>
  </si>
  <si>
    <t>Username: im_all_golden Caption: #fuckstaceydash 😝😒👎👺 #Coon #gotohell</t>
  </si>
  <si>
    <t xml:space="preserve">Username: badamgeorge Text: Terrible ...let down Username: unquiely_different41 Text: So True </t>
  </si>
  <si>
    <t>Username: maryrose.giroux Caption: I seriously hate Michigan.
 29 degrees and snowing in April! #notimpressed #puremichigan #gotohell #grumpy 👎😞😣💩</t>
  </si>
  <si>
    <t>Username: mr_stevenjames Caption: You can put lipstick on a pig but it's still Comcast #theworst #gotohell #comcast</t>
  </si>
  <si>
    <t xml:space="preserve">Username: itstravy_ Text: ❤️❤️❤️ </t>
  </si>
  <si>
    <t>Username: rido.6 Caption: Jembret Amburadol #dark #illuminatiart #artwork #666 #ritualforsatan #darkart #gotohell #ilove666</t>
  </si>
  <si>
    <t>Username: k_olcay_glc Caption: #road #getout #fuckthishit #fucklight #noside #nolight #hope #stillalive #nodead #sadly #black #white #rock #gotohell #openyoureyes #respect #getoutfrom #bursa #artofmy #artwork #architecture #architecturelovers #whereareyou</t>
  </si>
  <si>
    <t xml:space="preserve">Username: k_olcay_glc Text: "The light is bleeding out of me 
I can't close my eyes 
When tomorrow comes what's left of me? 
Is this the road I have to take? 
Why won't you come and save me 
From this place today?... " 
Shamrain / Raindrops </t>
  </si>
  <si>
    <t>Username: meanbeans3 Caption: #한강#유람선#팡팡#중국#관광객#크리#그사이에#우리#첫유람#신나#hanriver#cruise#벛꽃#여의도#커플지옥#야시장#망할망#sakura#gotohell#nightview#야경
by. mean_seoul_bean</t>
  </si>
  <si>
    <t xml:space="preserve">Username: mean_beijing_bean Text: 야경보러 가야하는것인가.... Username: mean_beijing_bean Text: 유람선도 탔어??? Username: meanbeans3 Text: 안자고뭐하지소녀. 야경이다 ㅋㅋㅋㅋㅋㅋㅋ엉 유람선 3가지종류있는듯 난 빵쇼보여주는 팡팡유람선...유가오면 또 타쟈! </t>
  </si>
  <si>
    <t>Username: apowang0807 Caption: #gotohell#goahead
HBD &amp; BYE
親愛的零食</t>
  </si>
  <si>
    <t xml:space="preserve">Username: ramirez0633 Text: 蜈蚣 Username: lu_la_la12 Text: 我今天也花大錢😢😢😢 Username: wei79210 Text: 妳在懷念嗎？去年禮物可以丟了 Username: derekya0204 Text: ㄧㄆㄛ </t>
  </si>
  <si>
    <t>Username: __a.pia__ Caption: (Apr 3,2016)
#GoToHell
🐰🐄
你可以閉上眼睛躲避不想見的東西，但是你卻不能關上心門躲避不想感受的東西。
You can chose your eyes to hide the things  you don't want to see,but you can't close your heart to hide the things you don't want to feel.
。</t>
  </si>
  <si>
    <t xml:space="preserve">Username: liu_sssandra Text: 有牛 Username: simon_hsu Text: 這是 Fat cat deli嗎？！ Username: __a.pia__ Text: @liu_sssandra 奶牛 Username: __a.pia__ Text: @simon_hsu bingo👏🏻 </t>
  </si>
  <si>
    <t>Username: andriuspadriezas Caption: Viskas turi savo tikslą ir priežastis. Neabejokite. #magistras #gotohell</t>
  </si>
  <si>
    <t xml:space="preserve">Username: tadassauciunas Text: #bs Username: andriuspadriezas Text: paspaudusu ant bs išmeta kažkokiuis lenkiškus puslapius. kas tas yra? @tadassauciunas </t>
  </si>
  <si>
    <t>Username: the_humpty_dumbrowski Caption: Why won't give it a rest already. #Winter #Gotohell</t>
  </si>
  <si>
    <t>Username: kattler_ Caption: 💀💀 #me #goodmorning #kalaka #gotohell #emo #dark</t>
  </si>
  <si>
    <t>Username: yenniefebri Caption: Apa yang kau lakukan dibelakang ku. Mengapa tak kau tunjukkan dihadapan ku.
Kau peluk aku sebelum membebunuh aku.. #Modus 
#GoToHell
#Benci
#Nyesek
#diHati
#knpJahat</t>
  </si>
  <si>
    <t>Username: letciadesiderio Caption: Shines through the darkness and an empty in the heart.
#dreams #dark #kill #hope #angel #love #mylove #myworld #mylife #beatiful #estranged #cold #makeup #girls #change #lie #free #gotohell</t>
  </si>
  <si>
    <t>Username: achmadanams Caption: Teaser Koala Kumal part 2. -
-
#radityadika #sherylsheinafia #koalakumal #coomingsoon #filmlebaran #truestory #membumihanguskan #barangmantan #gotohell</t>
  </si>
  <si>
    <t>Username: achmadanams Caption: Teaser Koala Kumal part 1.
-
-
#radityadika #sherylsheinafia #koalakumal #coomingsoon #filmlebaran #truestory #gotohell</t>
  </si>
  <si>
    <t>Username: andrewnichollsartist Caption: 'Satan' (detail), 2009 #andrewnichollsartist #drawing #inkdrawing #demon #swarm #wang #surrealism #gotohell #devil #muscle #abs #pecs #gym #gymlife #gymmotivation #malenude #gay #gayart #gaydrawing #gaymuscle #gaydemon #gaydevil #gay666 #instagay #illustration #copic #copicmarkers #ink #inkpen #satan</t>
  </si>
  <si>
    <t xml:space="preserve">Username: chrisbennyimaging Text: Pretty sweet! Username: valentino_themulax Text: Pretty cool :) Username: alexgeorgeou Text: Pretty awesome! </t>
  </si>
  <si>
    <t>Username: andrewnichollsartist Caption: 'Satan' (detail), 2009 #andrewnichollsartist #drawing #inkdrawing #demon #swarm #wang #surrealism #gotohell #devil #muscle #abs #pecs #gym #gymlife #gymmotivation #malenude #gay #gayart #gaydrawing #gaymuscle #gaydemon #gaydevil #gay666 #instagay #illustration #copic #copicmarkers #ink #inkpen #satan #inkdrawing</t>
  </si>
  <si>
    <t>Username: xdhacks Caption: Listen hitler cracked me up
 #hitler #savage #dankmemes #killurself #memes #beer #cancermemes #dankmemes #hashtag #hastags #germans #anime #911didbush #obamadidparis #911 #isis</t>
  </si>
  <si>
    <t xml:space="preserve">Username: tws144 Text: @jacenyoung </t>
  </si>
  <si>
    <t>Username: deathofanunholyforehead Caption: Hi I'm Emily and I'm a smol, emo, Internet obsessed bean🤘🏼💕
•
•
•
•
•
•
•
•
•
•
Tags: #Emo #Bean #smolbean #phan #danisnotonfire #amazingphil #fangirl #fanboy #Patd #mcr #fob #emotrinity #youtube #bmth #fir #sws #ptv #bvb #alternative #punk #meme #memetastic #pepe #melaniemartinez #crybaby #tøp #halsey #loser #trash</t>
  </si>
  <si>
    <t>Username: siioobhaan1 Caption: Emma's 18th last night
Ft Olivia</t>
  </si>
  <si>
    <t xml:space="preserve">Username: siioobhaan1 Text: #18thbirthday #cute #drunk #tumblrscene #tumblr #tumblrgrunge #tumberpunk #grunge #softgrunge #palegrunge #scene #nerdygirls #nerd #anime #manga #gay #cool #loser #weird #poppunk #punkrock #otaku #alternativegirl #nerdygirl #bestfriend Username: grunge.rosex Text: You guys are goals 😍 </t>
  </si>
  <si>
    <t>Username: vanpussy Caption: 要變強，先要認自己係廢
#我係廢 #我要變強 #football #hk #hkboy #hkig #goalkeeper #香港足球 #neverdie #dream #hardwork #success #i #want #to #be #stronger #one #day #i #would #be #the #strongest #u #will #be #the #loser #leicestercity #champion</t>
  </si>
  <si>
    <t>Username: bxbykatiex Caption: 😐 #bored #selfie #lame #ew #gross #dork #nerd #ugly #stupid #teen #me #grunge #nerd #hate #loser #pose #basic #maydelete #sorry #k #bye</t>
  </si>
  <si>
    <t xml:space="preserve">Username: grunge.rosex Text: So pretty 😍 </t>
  </si>
  <si>
    <t>Username: joeyyeung_choi Caption: ❤❤❤❤❤
好掛住你呀！
Miss you so much 
2016.3.4
BIGBANG MADE FINAL IN SEOUL DAY 1
#LOSER
#CHOISEUNGHYUN 
#top #BIGBANG #최승현
#love최승현forever
@choi_seung_hyun_tttop</t>
  </si>
  <si>
    <t>Username: chloeeloise123 Caption: Oversized t-shirts and School girl stances, God im a Generic flump. #generic #late #mommashouse #oversized #tshirt #girlswithink #tattoos #jewellery #life #love #girlswithpiercings #fashion #shy #evening #ombré #blonde #brunette #selfie #loser #ink #heart #necklace #dreamcatcher #wolves</t>
  </si>
  <si>
    <t>Username: giovanniagrario Caption: Back in the '60s #diner #cosi #columbus #sucatemela #simone #loser</t>
  </si>
  <si>
    <t>Username: itchymonkeybum Caption: My selfies are just as lame as me. #Meh #Loser #Alternative #Emo #Weirdo #Lame #Bleh</t>
  </si>
  <si>
    <t>Username: bxbykatiex Caption: 🏁 #lit #me #face #ugly #ew #gross #dumb #lame #dork #stupid #teen #grunge #tryinghard #pose #selfie #hate #loser #k #bye</t>
  </si>
  <si>
    <t>Username: 185___79 Caption: 大好きな曲🎶
#bigbang #gd #gdragon #kwonjiyong #loser #MADE</t>
  </si>
  <si>
    <t>Username: gdtop_hk Caption: 2016.3.4 BIGBANG MADE FINAL IN SEOUL 
#loser 
#bigbang
#CHOISEUNGHYUN
#top 
#bigbangmadefinalinseoul
#GDTOPHK</t>
  </si>
  <si>
    <t>Username: invisible_pai Caption: The real Donald Trump 
#donaldtrump #loser #sucks #kawaii #draw #art #beautiful #anime #manga</t>
  </si>
  <si>
    <t>Username: okcupidsucks Caption: 😒 #okcupid #okcupidsucks #okc #fail #datingfail #single #sexy #sexstory #erotica #fanfiction #singleforever #scum #scummanifesto #killme #funny #instafail #motd #ootd #sad #loser #pervert #romance #pof #tinder #sex #crazyfuckstory</t>
  </si>
  <si>
    <t>Username: grace.capristo Caption: Bowling Time 😝🎳 #gracecapristo #snapchat #family #loser #bowling #fun #amazing #repost #italian #familytime #cute #teamgrace #squadragrace</t>
  </si>
  <si>
    <t>Username: h_bisq Caption: I still can't evennnn LMAO @milosaurusrex 
____
#sunday #whatthefuck #powerpuffyourself #powerpuffgirls #cartoon #itsme #gamerguy #gamerlife #avatar #fakemustache #shaggy #thisisawesome #ashamed #cowcountry #videogames #controller #imacartoon #characature #icanteven #imdead #saveme #l4l #likes4likes #nerd #loser</t>
  </si>
  <si>
    <t>Username: kid_of_2ooo Caption: So I've thought about getting into Homestruck lately.What do you think?should I?it looks really good so.
Tags
.
.
.
#homestuck #gravityfalls #gerk#show #sad #ihatetags #disney #loser #loud #love #loveit #lovely #welcometohell #whathasmylifecometo #cat #cry #care #comics #bored #billdip#music #mychemicalromance #falloutboy #falloutboy #threedaysgrace #panicatthedisco #otp #fandom#fanfics#fanart</t>
  </si>
  <si>
    <t xml:space="preserve">Username: m.u.ltifandom Text: @kid_of_2ooo its on a website called mspaint adventures, just look up homestuck and it will come up. a few things you must know: the webcomic is 15k pages long. homestuck has been active for 7 years and it is ending in 1 week. always read the pesterlogs. the first act is kind of confusing. you will meet the trolls at act 5. so yeah but homestuck is amazing and i think you should read it. it's really interesting and hilarious. oh yeah if you care there's swearing (idk if that matters to you) Username: death_by_dogs Text: DO ITTTT its reallly long tho Username: kid_of_2ooo Text: @m.u.ltifandom Omg this helps so much thank you.And swearing is the least of my problems Username: kid_of_2ooo Text: @death_by_dogs I've got a charger and no social life I can handle long </t>
  </si>
  <si>
    <t>Username: patricia__kay Caption: To anyone who thinks I'm pursuing fashion marketing solely because I like "pretty clothes" and will not be able to "handle" the business world because it's "hard"....I can not wait to prove you wrong. I can be motivated as hell and do it in an awesome outfit. #middlefingertoyou  That is all☺ have a "pretty" day!!!</t>
  </si>
  <si>
    <t xml:space="preserve">Username: anna_kots16 Text: U go girl 🔥do what u want to do ❤ Username: christiana_zig Text: Ignorant people *eye roll* 🙄❤️ Username: polak_prodigy Text: Self drive and motivation is 🔑you got this Username: patricia__kay Text: 💖💖💖💖😘thanks guys </t>
  </si>
  <si>
    <t>Username: nekit_life Caption: #baff#me#roof#ontheroof#day#dangerous#weekend#fuck#skeleton#sun#windyday#like4like#like#like#fellow#motherfucker</t>
  </si>
  <si>
    <t>Username: hazebuster77 Caption: #hashtag #real #motherfucker</t>
  </si>
  <si>
    <t>Username: mauikowalski Caption: #Michaeljackson #cybershot @kirimaniac #aka #OGLoc #der #motherfucker #blackandwhite #techno #aufm #lenker #sonne #38grad</t>
  </si>
  <si>
    <t>Username: marv984 Caption: #mickeyrourke  #actor #actorlife #movies #box #boxer #photography #thebest #motherfucker</t>
  </si>
  <si>
    <t>Username: camille_mrtns Caption: #instagood#instamoment#instaday#picoftheday#good#instapic#instacool#instamoment#instafashion#instagram#instagay#gaygirl#lesbienne#lesbica#lesbo#lesbian#goudou#frenchgirl#motherfucker#goodlife#instafollow#follow4follow</t>
  </si>
  <si>
    <t>Username: crunkachu Caption: You know it 😏👅🐶</t>
  </si>
  <si>
    <t xml:space="preserve">Username: crunkachu Text: #snapchat #me #dog #filters #filter #puppy #woof #lick #it #motherfucker #yea #random #bored #hmu </t>
  </si>
  <si>
    <t>Username: fabolx8 Caption: #tbone#steak#medium#rare#big#tasty#motherfucker#meatstagram</t>
  </si>
  <si>
    <t>Username: albertpracz Caption: Another way to pass a few railways 🙈 #choochoo #motherfucker #fearless #urbanenduro #polishboy</t>
  </si>
  <si>
    <t xml:space="preserve">Username: beradmoto Text: Daaaammn!!! </t>
  </si>
  <si>
    <t>Username: xdaydreamerx2299 Caption: #smart #dumb #motherfucker #funny #instagood #lol #jokes #lmao #haha #comedy #lmfao #instalike #true</t>
  </si>
  <si>
    <t>Username: imogenpaton1 Caption: Cheeky day out 😏#forbiddencorner #yorkshire #tongueout #glasses #choker #sheep #motherfucker #eyebrowsonfleek #eyeliner #countryside</t>
  </si>
  <si>
    <t>Username: a_rebel.heart Caption: R u ready, motherfucker?
#night #nightlife #ktm #duke #125 #dukessa #love #gofast #naked #mylove #letsgo #anywhere #motherfucker #life #motolife #motolove #instamoment #instamood #instanight #breaktherules</t>
  </si>
  <si>
    <t>Username: jeffcast89 Caption: #Goku won this #rap #battle and i know I have some #bros  that love #DBZ but with all the facts and everything put together you know #Superman would #annihilate that #motherfucker Goku #right?
#epicrapbattlesofhistory #youtube #DC</t>
  </si>
  <si>
    <t xml:space="preserve">Username: hells_fallen_angels Text: @bluetealtd </t>
  </si>
  <si>
    <t>Username: elizabeth_guicho Caption: #sonora #obregon #mexicolindo #arre #fierro #fuga #plebes !
#loveher #likeforlike #like4like #likes #love #lifestyle #happy #amor #sigueme #lol #siguemeytesigodevuelta #motivation #motherfucker ##beauty #likeme</t>
  </si>
  <si>
    <t>Username: reallostcase Caption: Amici inseparabili😍🍕🍺 #pizza #pornfood #hotsausage #19 #43 #dinner #sempreinsieme #beforeandafter #beforetherace #lovepizza #foreverpizza #alwayspizza #motherfucker #likebackalways #like4like #instabeauty #instafamous #picoftheday #followme</t>
  </si>
  <si>
    <t>Username: tyomadarvin Caption: Подписываемся друзья #дарвин #periscope #будемснимать #чикчик #motherfucker</t>
  </si>
  <si>
    <t>Username: cx_valerie_sx Caption: #happy 🐁♥
#black #blackandwhite #off #silence #emo #emoboy #emogirl #dark #darkgirl #darkparadise #white #depressed #suicide #suicidegirl #suicidegirls #scream #beautifulday ♥. #fuckthepeople #fuckmylife #fuck #you #motherfucker ♥💀♥✂🐁🔫😊</t>
  </si>
  <si>
    <t>Username: spsiko Caption: @therealensi @dj_2p 
#onemic #nohaters #mictyson #rocksteady #motherfucker #onstage</t>
  </si>
  <si>
    <t>Username: israelsuasto Caption: I finally got April fooled! #motherfucker @_davinamc</t>
  </si>
  <si>
    <t xml:space="preserve">Username: jewlss_ Text: 😂😂😂 Username: x_gabos_j Text: Fucken c.Los. he should have gone longer with it </t>
  </si>
  <si>
    <t>Username: elizzie.wolf Caption: Me lo paró el taxi 🚖 ... #Friends #Locas #Pussy #BFF</t>
  </si>
  <si>
    <t>Username: eastside_yhadi Caption: Yall be really trying to die for the #pussy lmao</t>
  </si>
  <si>
    <t>Username: gary_ta Caption: @Instag_app #Instag_app #cat #cats #catsagram #catstagram #instagood #pussy #pussycat #kitten #kitty #kittens #pet #pets #russianblue #animals #petstagram #petsagram #photooftheday #catsofinstagram #ilovemycat #instagramcats #russianbluekitten #catoftheda</t>
  </si>
  <si>
    <t>Username: slutsnbros Caption: Looks cosy 😻 #pussy #tiger #catlover #sleep #sleepykitty #l4l #like4like #f4f #follow4follow #followme #instapet</t>
  </si>
  <si>
    <t>Username: voltanja Caption: #cat #kitty #pussy #mimi #котун #мур #мяу</t>
  </si>
  <si>
    <t>Username: lucasvilelart Caption: Prontin #art #artwork #tattooist #tattoing #tatuaje #work #draw #drawing #black #blackink #blackdraw #urban #urbanart #uberlandia #urbanartist #itumbiara #montesclaros #inked #inkedgirls #pussy #cursedsun #fetiche #bondage</t>
  </si>
  <si>
    <t>Username: _musinogavino Caption: #instragram#follwme#sol#crazy#momento#party#instadaily#dog#cat#food#pussy#nonpuòpioverepersempre#</t>
  </si>
  <si>
    <t>Username: sushisheila Caption: MPA @kingpush
#mpa #money #pussy #alcohol #darkestbeforedawn #pushat #kingpush #concert #rap #hiphop #aboutlastnight #latergram #instadaily #instalike #instagood #instavideo #liveshow #goodmusic #toronto #yyz</t>
  </si>
  <si>
    <t xml:space="preserve">Username: lituation_c Text: Love this trackk 🙌🏾🙌🏾 </t>
  </si>
  <si>
    <t>Username: mrmattlister Caption: I effin LOVE working with @cleverprimeuk ..."need you tonight" project, such a hilarious evening of shooting. Thankyou! #showmehungry #summerdiaryproject #london #jump #furry #hairy #booty #grrr #rawr #kitty #pussy #adidas #animal #beard #beardgang</t>
  </si>
  <si>
    <t xml:space="preserve">Username: dnjdw Text: 😼 Username: burdagrin Text: great Username: leeedwardphoto Text: Cats face 😂😂 like "wtf am I dealing with" Username: nicholascontrera Text: Awrf </t>
  </si>
  <si>
    <t>Username: thuggenfraosteroy Caption: Like if u smoke weed
Ignore if ur a fag
I wach snop dogg smoke marujannna #tagsforlikes #weed #thug #smokesomemynigga #pussy</t>
  </si>
  <si>
    <t xml:space="preserve">Username: thuggenfraosteroy Text: Eg likar for eg e IKKJE fag </t>
  </si>
  <si>
    <t>Username: cats_on_movies Caption: Pisi pisi 1975
#followme #cat #cats #catsagram #catstagram #instagood #pussy #pussycat #kitten #kitty #kittens #pet #pets #animal #animals #petstagram #petsagram #photooftheday #catsofinstagram #ilovemycat #instagramcats #nature #catoftheday #lovecats #furry #sleeping #lovekittens #adorable #catlover #instacat</t>
  </si>
  <si>
    <t>Username: sanka_girl Caption: #Boo #cat #catsofinstagram #catstagram #pussy #pussycat #kitty #kitten #filleule #love #cute #socute</t>
  </si>
  <si>
    <t>Username: arisha_nl Caption: Заехали к другу а там эта прелесть 😙🐯 Ушастик👯 #мясорубкаказань #казань #gn #vinter #выходной #love #cat #британец #pussy #animal</t>
  </si>
  <si>
    <t>Username: amybaby0686 Caption: When they actin the same, but want you to act different #pleaseee #leavemebe #imhappy #screwyou #mommadontcare #growup #letitbe</t>
  </si>
  <si>
    <t>Username: pibbles_n_ink Caption: 😜 #chickswithtattoos #dgaf #dope #dilligaf #fuckyourselfie #fuckwhatyouthink #girlswithink #girlswithtattoos #ink #inked #kickrocks #lifeishard #reallife #screwyou #tats #tatted #tattoo #tattoos #tattooedgirls #bored #italian #italiangirls #brunette #idfwu #bloodtypeisink #inkmywholebody #idontgiveamotherfuck #deathsgottabeeasy #boston</t>
  </si>
  <si>
    <t>Username: demarisstella Caption: screw u suckers :p #enjoyingthegoodlife #sun #screwyou  #sucker</t>
  </si>
  <si>
    <t>Username: drunkfoxymama Caption: I'm not normal pretty. I'm not blonde, I'm not skinny, I don't wear makeup everyday and I certainly don't give a damn about trends. But "I'm the best damn thing that your eyes have ever seen"- @avrillavigne #Beauty #Lyrics #BelieveInYourself #SelfBelief #YouAreAmazing #Dark #FuckTrends #ScrewYou #Peace 🤘🏼🤘🏼🤘🏼🎙🎙🎸🎸🎸🔮🔮🔮</t>
  </si>
  <si>
    <t>Username: chjc12679 Caption: Me and the pup!
LIFE IS GOOD!😎😎😎 ♠ #BeardedInfidel ♠🍻
------------------------- #2ndamendment #infidel #2a #merica #screwyou #nowelfare #lazy #3percenter #norefugees #southern #republican #veteran #america #america #hunting #molonlabe #patriot #3percenter #bacon #pogonophile  #usarmy #beard #jihad #inyourface #screwyourjihad #instagood #awesome #followme</t>
  </si>
  <si>
    <t>Username: cyanide.in.everything Caption: Just woke up and I already wanna go back to bed ;-; #morning #naturalhair #sleepy #bored #waiting #messageme #fuckyou #usedtoit #alwayshappens #bleh #screwyou #somanyemotions #ugh</t>
  </si>
  <si>
    <t xml:space="preserve">Username: insta.fuckyou Text: Send us a 🖕🏽 pic Username: cyanide.in.everything Text: @insta.fuckyou just tagged you cx </t>
  </si>
  <si>
    <t>Username: brendasetijo Caption: when your sister is not happy feeding you 👏
#screwyou</t>
  </si>
  <si>
    <t xml:space="preserve">Username: christinaobadiah789 Text: It's called art! I worked hard on it 😠 Username: brendasetijo Text: or hatred @christinaobadiah789 </t>
  </si>
  <si>
    <t>Username: adyhype Caption: Mean machine. 80% done.
#missingscrew
#screwyou</t>
  </si>
  <si>
    <t xml:space="preserve">Username: acapsukri Text: Naik job ke? Bpe lme, 2 minggu? Username: adyhype Text: @acapsukri aah. 2 minggu. Xpe, apa2 wassap je. Username: acapsukri Text: No sama kan? "Batt about to die" 😄 Username: adyhype Text: @acapsukri pandaiii. X penah tukar pong. </t>
  </si>
  <si>
    <t>Username: dont_drag_the_guy Caption: #andybiersack #bvbarmy #thewildones #screwyou #haters</t>
  </si>
  <si>
    <t>Username: its_cris_ Caption: #crisinwonderland#ojitos#bigeyes#likeacartoon#wavyhairdontcare#brownie#disperata#hellno#necklace#messygal#fuckedup#screwyou#instagood#instachill#instamood#instalike#italiansdoitbetter</t>
  </si>
  <si>
    <t xml:space="preserve">Username: valssvalss Text: Occhionii ❤️ Username: its_cris_ Text: Mi amor ❤❤ @valssvalss Username: valssvalss Text: ❤️❤️ @its_cris_ </t>
  </si>
  <si>
    <t>Username: annieenglinde Caption: Screw you! #ikea #screwyou #mutterochskruv #monterar</t>
  </si>
  <si>
    <t>Username: xxrucareneexx Caption: 🌡🌡Middle finger up.🌡🌡.                        #fuckboy #whatever #coolstorybro      #joke #meme #eyeroll #overgram #fedup #nochill #screwyou #gotohell #liar #player #games #bullshit #thechive #mad #breakup #bitchmode #quotes #quotestagram #igersoftheday #fuckem #fuckwitme #fuckboys #relatable</t>
  </si>
  <si>
    <t>Username: rachellelees Caption: Awake at this time 😠 #insomnia #screwyou #rose #tattoo #loveitstill #morningscansuckit</t>
  </si>
  <si>
    <t>Username: inthemaking_starrebel Caption: You are braver than you believe,
Stronger than you see,
Smarter than you think, and
TWICE as beautiful as you'd ever imagine
#emo #scene #strong #fighter #jeffreestar  #gauges #tunnels #black #black #screwyou #greeneyes #beautiful #amazing #makeup #happy #perfect #dontneedanyone #myownhero #brave #imagine #smart</t>
  </si>
  <si>
    <t xml:space="preserve">Username: pandersmcskittles Text: :D </t>
  </si>
  <si>
    <t>Username: xxrucareneexx Caption: 🔫🔫Or how about not stringing along two different women whilst telling them both you love them? Can I get a real man wt a side of honesty/loyalty? I know they ain't out there.🔫🔫. #relatable #overit #bullshit #fuckboy #trash #nodifferent #player #emotions #relationships #love #feels #quotes #tool #quotestagram #qotd #igersoftheday #asshole #screwyou #thechive #realtalk #keepit100 #games #liar #mad</t>
  </si>
  <si>
    <t>Username: velero_espacial Caption: #instachile #selfie #waterselfie #water #jajaja #shit #boring
.
.
En pijama Todo el día, nada bueno de un dolor de espalda qlao que me ha cagado toda una semana y sigue... ب_ب</t>
  </si>
  <si>
    <t>Username: _queenofmars_ Caption: When you're on your period!😂
#eh #lol #lolz #lmao #bruh #per #period #shit #hashtag #snapchat #snapchatfilter #filter #bunny #evilbunny #bunnylove #cute #red #redhair #redhead #redheads #redhairdontcare #glasses #redeyes #actually #greeneyes</t>
  </si>
  <si>
    <t>Username: cranky_._trucka Caption: the #shit these #four #truckdrivers are #spewing at the #liarscounter is ruining my #appetite  #trashtalk #liars #stfu  #savemefromthisnonsense #whatsnext #</t>
  </si>
  <si>
    <t>Username: mario.fleet13 Caption: Fucking shitty nollie bigger flip, best one I got on film though filmed by @_aaronweir  #nolliebiggerflip #bigflip #skateboarding #sketchy #shit</t>
  </si>
  <si>
    <t>Username: moha_be_like_ Caption: Who told you that I give a #shit</t>
  </si>
  <si>
    <t xml:space="preserve">Username: atome_meh Text: Me told me that :/ ... </t>
  </si>
  <si>
    <t>Username: freezerbeats808 Caption: @whiterussian808 - #dendrarium (Produced By @crazybuds808 ) @hypno808.cz #new #shit #808sound #bmkg</t>
  </si>
  <si>
    <t>Username: ted.cruzer Caption: Rip, ted.cruzer.v2, 2016-2016
.
.
.
#fnaf #negro #gay #suck #eataburger #poop #shit #fnaf2 #fnaf3 #fuck #furries #eataburger #cancer #cancermemes #dankmemes #dank #meme #memes #lol #kek #lmao #lmfao #rofl #funny #hilarious #cringe #niggasbelike #papafranku #filthyfrank #rip #rekt</t>
  </si>
  <si>
    <t xml:space="preserve">Username: edgy.jew.v2 Text: Rip Username: edgy.jew.v2 Text: Also rip my v3 Username: edgy.jew.v2 Text: We will rebuild Username: ted.cruzer Text: Rip edgy.jew.v3 </t>
  </si>
  <si>
    <t>Username: pookie4848 Caption: Your Just Mad Because 
I Make You Feel Some Type of Way. #lmao #ha #useally #imakeyoufeelsometypeofway #princess #princessdiana #princessdiana1209 #meme #typeofway #yourjustmad #hatersgonnahate #shit #real #bossbitch #badbitch #beautyqueen #imgonnadome #getitgirl #aye #sweetpee #sweetheart #darlin #pookie #bitchyoujustmad</t>
  </si>
  <si>
    <t>Username: lillilchris96 Caption: 😂😂😂😂😂😂🖕🏿#i#aint#no#sucka#lol#fuckin#knock#niggas##retarded#lol#lmao#ant#hyphy#hella#funny#couldnt#stop#laughin#crackhead#talking#shit#pointing#at#that#nigga</t>
  </si>
  <si>
    <t>Username: mikaeel_shake Caption: Nope nope nope nope nope nope 
#india #toilet #shit #piss #brown #thick #chunky with #sweetcorns</t>
  </si>
  <si>
    <t>Username: straightouttabavaria_ Caption: #sothick #loveisintheair #bääh #familyguy #sotrue #thickofthat #shit #foreveralone #wortzumsonntag #dere #minga #meinelaune #l4l</t>
  </si>
  <si>
    <t>Username: mikedahype Caption: Last night was mad real... My nigga @supa_frezh had #limousineservice for  @chocolate_hot birthday celebration.... This nigga really out did his self... #Flyboy #Shit @onlygodcanguardme3 @bjaneamoore3 @baby_qiii @b.l.moore</t>
  </si>
  <si>
    <t>Username: mrdefjam Caption: 😂😂😂there are genes that should skip several generations.....&amp; that forehead one is one of them😂😂😁 #niggasbelike #haraambanter #lol #lmao #lmfao #funnyshit #funny #shitistoofunny #thisshitisfunny #shit #realshit #wtf #nochill #laugh #crazy #meme #memes #like4like #likeforlike #thefuckery #comedy #hilarious #photooftheday #friend #instahappy #joke #epic #instagood #funnypictures #rofl</t>
  </si>
  <si>
    <t>Username: seba_alarcon.s Caption: #me #boring #nice #boy #Chileanboy #Vilcun #Temuco #seba #guy #idiota #sickofyou #alone #nadiemepescaxD</t>
  </si>
  <si>
    <t>Username: kaelinn_govindasamy Caption: That was delicious !!!#sucker for food x #goodfood x</t>
  </si>
  <si>
    <t>Username: blessedsuccess11 Caption: #hateuscausetheyaintus#liveandlearn#myfamilyisbetterthanyours#lovelife#thegrassISNTgreener#sucker#succubus</t>
  </si>
  <si>
    <t>Username: marinadiamandisfacts Caption: +
Fc,1784 || april 3rd
—[🐃🎀🎬]—
Yes I'm posting αgαin becαuse I wαnted to post his so bαd αnd since I don't think the recents likes or comments will increαse I don't cαre. Comment whαt you think of this below •@Virgin.pure - audio📚🍥🌏
•Who do you thin</t>
  </si>
  <si>
    <t xml:space="preserve">Username: floralmarina Text: i m so laME BYE Username: marinadiamandisfacts Text: SCREAMINNF @floralmarina Username: floralmarina Text: I WANT ONIONS SWAMP AND CHOCOLATE CAKE Username: caseyablanch Text: ^HAHAHAHAHAHAAHAH @floralmarina </t>
  </si>
  <si>
    <t>Username: esdiewildcard Caption: When the demons and spirits in your pad confuse faceswap haha #bitchcraft #pazuzu #witchbitch #angelinajoliesleg #faceswap #selfienation #sucker #ghosts</t>
  </si>
  <si>
    <t>Username: twistyogini Caption: Yesterday, I somewhat reluctantly agreed to foster a dog until a permanent home could be found. 
Today, we own this dog. 🐶
Meet Chewie. Nine pounds of unconditional love dressed as a terrier-mutt. 💜💜 #dogsofinstagram #dogs #sucker #doglover</t>
  </si>
  <si>
    <t xml:space="preserve">Username: noplacelikeom_ Text: So sweet!! 💞🐶💞 </t>
  </si>
  <si>
    <t>Username: strongbitchesclub Caption: I don't even use soy sauce.  DAMN YOU #HELLOKITTY !! #sucker #canthelpmyself</t>
  </si>
  <si>
    <t xml:space="preserve">Username: hercnxena Text: Lol </t>
  </si>
  <si>
    <t>Username: lalalau78 Caption: 1st PRs of the month!! @camelcitycrossfit @akey_c321 #CamelCityCrossFit #sundayfunday #prcity #crossfit</t>
  </si>
  <si>
    <t xml:space="preserve">Username: redheadedsenorita Text: .....I thought you weren't going to lift today? 😜🙌🏻 Username: lalalau78 Text: @redheadedsenorita haha Ikr? #sucker </t>
  </si>
  <si>
    <t>Username: leannemxo123 Caption: 😍😍💨👅 #edibles #sucker #marijuana #potheadsociety</t>
  </si>
  <si>
    <t>Username: giftery_shop Caption: Stand HP karakter LINE
IDR 34.000
Dudukan handphone dengan model karakter LINE yang lucu dan imut.
Karakter: Moon, Brown, Cony
Selain untuk dudukan handphone, juga cocok untuk koleksi atau untuk souvenir.
Size: 6x3.5cm
#kadounik #kadoanak #kadoulangtahun #standhp #standhpmurah #standhpline #line #kadolucu #souvenir #barangunik #barangunikmurah #uniquestuff #jualbarangunik #tokobarangunik #tokounik #anniversarygift #kadoanniversary #baranglucu #customgift #sucker #handphone #smartphone</t>
  </si>
  <si>
    <t>Username: rainbow_bitchy Caption: #pink #sucker #swirly #goalsaf</t>
  </si>
  <si>
    <t xml:space="preserve">Username: rainbow_bitchy Text: http://dinna96.deviantart.com/art/lollipop-png-279398622 </t>
  </si>
  <si>
    <t>Username: jaclyn4657 Caption: I think Romeo is a vegan too, he's obsessed with Carrots and broccoli 😋 #suchabegger #sucker #imweak #broccolilover #seniorpitbull #ilovemydog #romeothesweetpitbull</t>
  </si>
  <si>
    <t xml:space="preserve">Username: barbaramk123 Text: 💞💋💋💋💋💋😍 Username: ddee1226 Text: Aww how cute Username: maka_xxiii_luv_my_rottie Text: 😍😍😍😍 Username: jaclyn4657 Text: Lol he got plenty.  I hardy had any lol!! @vegangirl4ever @barbaramk123 @ddee1226 @maka_xxiii_luv_my_rottie #motherssacrifice </t>
  </si>
  <si>
    <t>Username: kingsnake172 Caption: #worldstar #fight #katwilliams #sucker #kidwhoopedyourass 😂😂😂😂</t>
  </si>
  <si>
    <t xml:space="preserve">Username: palmaceiaoriginal Text: 😂😂 </t>
  </si>
  <si>
    <t>Username: fishing4flys Caption: Believe it or not this bottom feeder took my streamer and ran even breaching the water by 6-10" It my not be pretty but it was fun! #sucker #troutfishing #fishing #fishingalberta #explorealberta  #flyfishing #fish</t>
  </si>
  <si>
    <t>Username: followfit77 Caption: This is what happens when I get sucked in to trying to win a bottle of delicious lemon liqueur in #selfridges 
Made from yuzu (a Japanese citrus fruit)Which is reported to contain three times more vitamin C than a lemon!
It can be drunk over ice with a twist or as a low-calorie alternative to a #Margarita.....that's a #win then!......isn't it?! 😉🙌🏻
#treat #cheat #vitamincfix #health #healthy #gym #gymlife #gymbunny #gymgoals #lowcalorie #goals #weights #weightlifting #weighttraining #girlswholift #girlsthatlift #restday #cheatday #sucker #competition #youhavetobeinittpwinit</t>
  </si>
  <si>
    <t xml:space="preserve">Username: mikefmedia Text: Hangover waiting to happen 😁 Username: followfit77 Text: @mikefmedia absolutely! 🙌🏻😜 </t>
  </si>
  <si>
    <t>Username: hoffdoggg Caption: About sums up my opening weekend. #sucker #flyfishing#flyfishpa</t>
  </si>
  <si>
    <t xml:space="preserve">Username: lorrahdaulton Text: Lucky I caught shit at leisure lake yesterday Username: lorrahdaulton Text: @hoffdoggg </t>
  </si>
  <si>
    <t>Username: lsfvid Caption: I was told that the women fish like that one takes care of their feet 
#fetishgirl #feet #toes #prettyfeet #pieds #pies #perfectfeet #prettytoes #sucktoes #sucker #feetstagram #footfetishnation #feetjob #kikfeet #lickfeet #feetlover #cutetoes #barefeet</t>
  </si>
  <si>
    <t>Username: vermontflyguys Caption: What? This is normal? The new coach purse. First fish on a fly rod. Well done @chlolo_bear #vfgbrigade #vermontflyguys #pigfarmink_nor_eastah #flyfishing #catchnrelease #egg #water #outdoors #friends #river #sunset #sucker</t>
  </si>
  <si>
    <t xml:space="preserve">Username: riversongnets Text: I'm gonna get you sucka Username: newyorkflyguys Text: I don't know what to do with it! </t>
  </si>
  <si>
    <t>Username: a.realbetty Caption: I #forgot to post this 🙈 haha but yes. #thankyou #goodsir for #assisting #helping a small #whitegirl from central PA #successfully and #safely #locate #quality #buds #loud #marijuana in #northphilly🌹 😂👏🏽😂 #yeadow #poppingbottles I'm a #sucker for #packing 🙌🏽 #realmvp #magic #smoke #beautiful #gorgeous #stilletonails #love #jawn #loudaf</t>
  </si>
  <si>
    <t>Username: mrs_cat_obama Caption: Goat? Whats that? 
#india #incredibleindia #indiatravel #goat #ugly #uglyface #lonelytraveller #loveindia #solotravel #solotraveller</t>
  </si>
  <si>
    <t>Username: azharmomin Caption: #time#new#belgaum#banglore#cleanshaved#mumbai#mtv#pune#lohgad#beat#box#colors#new#fun#hot#sexy#uglyface#attitudeiseverything#</t>
  </si>
  <si>
    <t xml:space="preserve">Username: aalyami__911_ Text: والله ماخذ مقلب المريض في نفسه Username: zoza222zozo Text: حلووو </t>
  </si>
  <si>
    <t>Username: love_death123 Caption: I normally don't post pictures with my glasses on but no fucks given atm..... #uglyface #ugly #fat #nofucksgiven #dontbeanasshole #iknowimfat #iknowimugly</t>
  </si>
  <si>
    <t xml:space="preserve">Username: n.i.kki Text: You're not ugly nor fat! I weigh more then you do! And you're gorgeous girly!! Username: love_death123 Text: I am ugly and I doubt you do, I'm fat @n.i.kki Username: n.i.kki Text: Liessss. Text me. @love_death123 </t>
  </si>
  <si>
    <t>Username: soyundiinosauriio Caption: #septumpiercing #lippirecing #pinklips #belial #asmodeus #satanas #lucifer #cascabel #allblack #mepeine #grunge #bones #collarbone #cachetona #ojitos #follow4follow #follow4follow #uglyface #stupidface #instapiercing #fuckyou #piercing</t>
  </si>
  <si>
    <t>Username: mitsympatiaa Caption: Chanchita hermosa ❤ #peque#beautifulday #uglyface #somospuroamors #somoslasmasfeis#instafternoon #instamoment #instachile_</t>
  </si>
  <si>
    <t>Username: dannyhanyyyy Caption: #fisheyescamera#sorryman#uglyface</t>
  </si>
  <si>
    <t>Username: vonrotbart Caption: Morning autoportret with a cigarette in the desert. #cigarette #morning #bedhair #jordan #wadirum #desert #uglyface</t>
  </si>
  <si>
    <t>Username: emiliereynier Caption: #stupidface #uglyface  with my #lilsis  who is the best girl ever ! How cute is she with her glasses ? Dont trust her pretty face she is the devil inside haha ❤ love her so !</t>
  </si>
  <si>
    <t xml:space="preserve">Username: emiliereynier Text: #sisters  #selfie #frenchgirls #mermaids #bordeauxmaville  #bordeaux #33 #france #tonneins  #familyportrait  #family #love #cute #sunday </t>
  </si>
  <si>
    <t>Username: annavee_98 Caption: On sunday we feel less ugly 😂😂😂😄
#czech #czechgirl #brunette #glasses #kissface #duckface #uglyface #bw #blackandwhite #sunday #chill #ready #happy #likes #like4like #likeforlike</t>
  </si>
  <si>
    <t>Username: lulinho10 Caption: #suit #suitup #polishboy #instaboy #tie #red #baldhead #uglyface #bethedifference</t>
  </si>
  <si>
    <t>Username: andany.merry Caption: #singsong #uglyface #withmyfriends #konyol #gilagilaan</t>
  </si>
  <si>
    <t>Username: iamjessiekelly Caption: Remember when I was tan? Yeah, me neither. Lol, one of the only two selfies I took as an ECI last summer. #CounselorHunt #UglyFace</t>
  </si>
  <si>
    <t>Username: themsgang Caption: Besties forever🔄 #like#love#bff#bestfriends#uglyface#followforfollow#mattsteffanina#fans#boards#pout#peace#lovers#couples#forever#always</t>
  </si>
  <si>
    <t>Username: desichie_echie Caption: Ooohhh my face its really ugly ㅋㅋㅋ #like4like #likeforlike #likeforfollow #ugly #moon #cantsleep #havefunyourday #faceugly #uglyface #absurd</t>
  </si>
  <si>
    <t>Username: betsyboo1995 Caption: #London #ShreksAdventure #KungFuPanda #UglyFace</t>
  </si>
  <si>
    <t>Username: liljedahljulia Caption: I own thr whole forest 🍀🌴🌲🌳🌿🌱
#spring #kozel #beer #forest #night #happy #inlove #lark #uglyface #blue #dark #black #saturdaynight #saturday #me #glasses #haha</t>
  </si>
  <si>
    <t>Username: kobalos Caption: So.I.was called #chubby by some guy - the words have fucked me right up how do you deal.with hurtful things said to you #fat #fatgirl #chubbygirl #obese #ugly #noconfidence #uglybody #uglyface #fatandugly</t>
  </si>
  <si>
    <t xml:space="preserve">Username: hikariuk Text: You are not in the least bit chubby.  You are, however, adorable and gorgeous. Username: midnightatropa Text: ^ What Hikari said hon. 😘 </t>
  </si>
  <si>
    <t>Username: rizwandardiansyah Caption: Kitchen squad..#bakery  #pastrychef #bread #cakes #pastry #pastriestier #chocolatier #chef #kitchen #cook #food #workmates #like4like #likeforlike #cheflife #cheftable #smiles #friends #selfie #groufie #duckface #uglyface #cheflife #chefdiary</t>
  </si>
  <si>
    <t>Username: palma4hair Caption: Fresh Prince 🙌 #YouSoUgly #jokes #fade #barber #hairartist #laugh😂 #willsmith #freshprinceofbelair #makeyamark #1love ❤️ #xo</t>
  </si>
  <si>
    <t xml:space="preserve">Username: da_mza13 Text: I was looking for this episode so I could post the same thing!😊😁👍🏾✊🏾 Username: palma4hair Text: @da_mza13 I'm not which episode it was...watching it on Netflix but definitely season 2. Username: da_mza13 Text: @palma4hair oh ok, cool👌🏾 Username: da_mza13 Text: Merry Christmas </t>
  </si>
  <si>
    <t>Username: the.feeling.of.oddity Caption: #waitress #waitressing #waitressflow #waitressproblems #restaurantlife #restaurantproblems #waitresslife #serverproblems #serverlife #serverflow #waiterproblems #server#funny#dont #dontfuckwithme #ivegotthis#coworkerproblems #coworkers #boss#thatface#thatfaceyoumake#thatfaceyoumakewhen#donkey#ass#youass#youdonkey</t>
  </si>
  <si>
    <t xml:space="preserve">Username: jng.yn Text: @katrinesigarchi Username: ilvvforever Text: @qtpie_94  @sohansum  me at work today 😂 Username: sohansum Text: @ilvvforever hahahah Username: heatherdarrah Text: @kriss__89 </t>
  </si>
  <si>
    <t>Username: swayzon69 Caption: My Guy Check My Nose..Y The Chemo ain't take no fat off ur nose...Kmsl...I will not tag you..#IWILLNOT #YOUASS..Kmsl...I NOSE BEST
..South Memphis My Guy Ain't Shyt..lol..Damn fool..haha..Funny G..</t>
  </si>
  <si>
    <t>Username: statelyplumpbuckmulligan Caption: Thanks meme #dankmeme #sundaygotmelike #iwakeuplikethis #yousuck</t>
  </si>
  <si>
    <t>Username: mahdiya_tatjana Caption: Torture Chamber for terrorists! You really suck!!! #terrorismhasnoreligion #yousuck #stupidshit #terrorists #peacefortheworld</t>
  </si>
  <si>
    <t>Username: lilbritgurl Caption: When you boyfriend shows up with the necessities! Even better when you're fighting a cold and feel like shit. Life saver! I've been looking for the horchata almond milk everywhere!! 😍❤❤ #happygirl #helovesme #thankyoubaby #afewofmyfavoritethings #auntflow #yousuck</t>
  </si>
  <si>
    <t>Username: _memecitty_ Caption: Tag all your hoes 
#dankmemes #memes #idk #bushdid9/11 #cool #funny #meme #mymeme #yousuck #memecity #lol #isuck #butyouswallow #ineedbettermems #mymemesaredank #feeddonaldtrumptomexicans #fuckdonaldtrump #whatarethose #donaldtrump #damndaniel #deeznuts #bernie #dank #trump #hillary #dab #whip #naenae</t>
  </si>
  <si>
    <t xml:space="preserve">Username: ughhitssonia Text: @yourboimarcus tf? Username: yourboimarcus Text: *On @ughhitssonia Username: ughhitssonia Text: @yourboimarcus lmao sorry Diego said!😂 Username: sombody_named_me Text: Lol everyone is tagging you @yourboimarcus </t>
  </si>
  <si>
    <t>Username: naweenius Caption: #selfie #selfietime #selfiequeen #selfienation #selfiesunday #celfie #selfiesarelife #goaway #yousuck #fcukyou #done</t>
  </si>
  <si>
    <t>Username: anika_2420 Caption: U R Cute As FUCK 😂😂😍😍🍕 #yousuck 🍦</t>
  </si>
  <si>
    <t xml:space="preserve">Username: anika_2420 Text: I love it ❤ that's y loads of live for u @a.a.s.h.n.a_25 Username: anika_2420 Text: Love ** Username: anika_2420 Text: Love u more ❤ ❤ 😘 🌈 🌈 </t>
  </si>
  <si>
    <t>Username: donalddunck Caption: #iphone26 #getonmylevel #yousuck #hajk</t>
  </si>
  <si>
    <t>Username: gingerkidjelly Caption: #fuckyou #art #yousuck</t>
  </si>
  <si>
    <t>Username: goldfish265 Caption: Đêm khuya thao thức vì today crush và vì chính câu nói của bản thân: "Nếu đã muốn làm gì thì tại sao không tiến xa hơn" :| ôi đậu xanh nói ra tính xỉa xói ng khác mà như tự đập vào mặt mình :))
Dont let this life poop you. 
#yousuck</t>
  </si>
  <si>
    <t xml:space="preserve">Username: 1511995mphuong Text: Đi đâu :v chỗ nào dương thịnh :)) P mà có crush P hậu tạ liền Username: goldfish265 Text: @1511995mphuong đi vào mấy khu quân đội or BK í, Shit sẽ làm một cái nền tốt cho Phg tỏa sáng =)) Username: pphuonganh Text: Mẹ con shit toàn xui dại =))) Username: goldfish265 Text: @pphuongsnh đâu nào dại chỗ nào =)) vào mấy ổ zai đó chẳng phải cức cũng thành hoa sao =)) </t>
  </si>
  <si>
    <t>Username: i_luv_jackjefferson Caption: I'm robbing a home run like usual because I'm better than you #pro #yousuck #imgood #dank #meme</t>
  </si>
  <si>
    <t xml:space="preserve">Username: baylie.tesarik Text: @irelynnd_s Username: milansantos Text: These captions are just too good Username: i_luv_jackjefferson Text: Why thank you good sir @milansantos </t>
  </si>
  <si>
    <t>Username: apriltadena_d Caption: And the birthday weekend continues.. Les Misérables "the miserable one"
Sunday Matinee 2:30-5:30pm
Thanks Ate for letting me watch Les Mis (Repertory PH, Meralco theater) back in 1993 with you. Thanks for passing it on - your love for the theater 🎶🎼 (we also had a simple lunch feast at Seaside Dampa)
#LesMiserables #matinee #broadway #daytime #theater #performance #birthdayWeekend #birthday #french #frenchNovel #PassItOn</t>
  </si>
  <si>
    <t xml:space="preserve">Username: ginny.t.jimenez Text: Awwww.... I always think of that evening. I am always grateful for having the gift of being your ate. I miss you.... We need to watch more plays when you guys are here. I ❤️❤️❤️❤️ this pic!!!!..... I love you! Hi to Tita and Tito!.... I miss and love you, Mics! Username: apriltadena_d Text: Yes! We waited the whole day at Meralco theater! Haha! And we got the best seats in the house! SRO haha! And thanks too... For sharing your blessings w/ me &amp; @angelmicahs so that we can watch Wicked in SF. You let us watch in the BEST SEAT even if you, Carlo, Cade &amp; Coco watched at the back.... Again, thank you, thank you for everything Ate &amp; Carlo @ginny.t.jimenez Username: apriltadena_d Text: #YouSuck @instagram for changing your setting. I prefer chronological! #instagram #instagramSuck </t>
  </si>
  <si>
    <t>Username: ali_buffitt Caption: hannah sucks at beer pong 🍻 #beerpong #yousuck #drunk #party #aboutlastnight</t>
  </si>
  <si>
    <t xml:space="preserve">Username: hannah_deaner Text: Pretty sure yours is the side with 6 cups :p Username: ali_buffitt Text: yeah it is, yours is the one with two ;) </t>
  </si>
  <si>
    <t>Username: marcharlostfit Caption: Get the heckkkkk outta here! #goaway #snow #yousuck</t>
  </si>
  <si>
    <t>Username: insane_otaku_taco Caption: Unless you cheat #disneyquote #noteventrue #cheat #pocahontas #yousuck #itstimetostop #nolying</t>
  </si>
  <si>
    <t>Username: borderline.princess22 Caption: FUCK RACIST PEOPLE.
THEY ARE CANCER TO THE WORLD. #fuckracism #noracism #teamswirl #yousuck #smh #foh #unwanted #nottolerated #collegelife</t>
  </si>
  <si>
    <t>Username: potatomay Caption: This is why we're friends @christlemethod #metalnight #yousuck #heyitsskrillex #kidding</t>
  </si>
  <si>
    <t>Username: grac33yy Caption: Ignore the caption #tb I hate the way people walk all over me for no reason and they don't care, people that don't bother and don't give a shit hurt the most, time to change... #fuckthehaters #yousuck #idgaf #fuckyourself #instamood #instasize #instacool #instalove #instafollow #instagram #instadaily #instaboys #instagirls #instaboysandgirls #tumblr #tumblrgirl #tumblrquotes #tumblrboy #tumblrstuff #likeforlike #likeforrow #lineforline #rowforrow #followforfollow #pm</t>
  </si>
  <si>
    <t>Username: kahfrmdhn Caption: college buddies (2/2)
.
.
.
.
#basismahasiswarajin
#rajinrapatukm
#palingrajin
#boyxkal-el
#yousuck
hahaha</t>
  </si>
  <si>
    <t xml:space="preserve">Username: brianchrisandi Text: Cuma 2 neh? Fine. Bye Username: kahfrmdhn Text: kita gada foto bedua pak @brianchrisandi :( hahaha Username: awidyas Text: 😍😍😍 </t>
  </si>
  <si>
    <t>Username: officialbrittneytaylor Caption: My mothers Only Kids. . . . . . . Meet @bicecbf. #MyBloodBrother #NextUp #Chinaman #TheNewQueens O!</t>
  </si>
  <si>
    <t xml:space="preserve">Username: jahbenji_ Text: 💯💯💯💯 Username: mula.la_ Text: #ChinaMan @xxl Username: mula.la_ Text: TWINS 😍😍 Username: 3dbeatz Text: @officialbrittneytaylor I would love to work with you </t>
  </si>
  <si>
    <t>Username: amethyst.star.child Caption: My handsome sweet boy Miklo hanging out with momma while she binge watches the vampire diaries. 💕❤️💋 #bingewatching #vampirediaries #thevampirediaries #miklo #catsofinstagram #cats #cat #catlady #catladylife #catsforlife #catlover #tabby #love #hangingoutwithcats #zen #chinaman #creep #creepcat</t>
  </si>
  <si>
    <t xml:space="preserve">Username: peerlessvibes Text: 👽 </t>
  </si>
  <si>
    <t>Username: xtian1222 Caption: Chinese vendors be like..🍜👌🏼😂 #boredaf #snapchat #lmao #freshofftheboat #asianaccent #cravingchinesefood #wtfamidoing #chinaman #hustlin #allday #imcrazylikethat #idgaf #wassup #letsmakemoney #shitslegit #hahahaha #stfu</t>
  </si>
  <si>
    <t xml:space="preserve">Username: ayen_men Text: hahaha same same mr bean cartoons </t>
  </si>
  <si>
    <t>Username: hugewhitepanties Caption: That Oregon life. #springtime #thatoregonlife #mowingsucks #beerisgood #chinaman</t>
  </si>
  <si>
    <t xml:space="preserve">Username: rchavez09 Text: I thought I saw you yesterday when I passed by lol @hugewhitepanties Username: hugewhitepanties Text: It was a two day job. I ran out of time yesterday between work and work. Username: itcanhappentoyou Text: Best use of a selfie stick Username: ryanallyn120 Text: I love this man </t>
  </si>
  <si>
    <t>Username: keshamurray88 Caption: Yes My Order #69 was Just Fine from #WorldFamous Restaurant &amp; Print Shop in Fort Lauderdale, Florida! I had me a Delicious Green Smoothie, too! Check #ChinaMan out today! Great Staff!♡</t>
  </si>
  <si>
    <t xml:space="preserve">Username: keshamurray88 Text: Those Chicken Egg Rolls went so quick - couldn't take an inside pic! #LMBO Username: keshamurray88 Text: Not Sure if anything else was supposed to come with this #69 order but I was very pleased with what I received! #LOL </t>
  </si>
  <si>
    <t>Username: danczartattoo Caption: Happy Saturday everyone!
Stopped by the Atlantic City shop for some supplies and was blessed by the one and only #crustking himself. #saviorofthecity #nattydaddys #chinaman @atlanticcitycrust</t>
  </si>
  <si>
    <t xml:space="preserve">Username: zackstorr Text: Love this guy Username: maryme115 Text: Talking to random people </t>
  </si>
  <si>
    <t>Username: sannakarumaa Caption: #fortunecookie #chinaman #tapanila #chinafood #iwillgetallwhatiwant 😋</t>
  </si>
  <si>
    <t>Username: eyez_on_chink Caption: Hating hoes ain't happy...and happy hoes ain't hating...better check the situation...I could fix your situation...😏😎 #Chink</t>
  </si>
  <si>
    <t xml:space="preserve">Username: pettylabelle2015 Text: Talk heavy bitch ....😅 Username: eyez_on_chink Text: @pettylabelle2015 😏😏😏😏😎😎😎 </t>
  </si>
  <si>
    <t>Username: rwxxmtl Caption: True To The Parallel Sticks That I Eat With.</t>
  </si>
  <si>
    <t xml:space="preserve">Username: rwxxmtl Text: #self #selfie #me #moi #我 #gz #hk #mtl #smile Username: rwxxmtl Text: #heat #hot #cold #cool #cute #live #love #laugh Username: rwxxmtl Text: #denim #cut #life #pretty #sweet #face #chink #yo Username: rwxxmtl Text: #chopsticks #food #never #be #over </t>
  </si>
  <si>
    <t>Username: kylieleighx Caption: 100 pound green, herb it, curb it, trash. Smoke a whole ounce. Leave ya bitch the ash✌🏻️🍕 #highpizza #thathighlife #chink #peace #ganjafriends</t>
  </si>
  <si>
    <t xml:space="preserve">Username: shanny_90 Text: Young Thug???? Username: kylieleighx Text: Sure is ✌🏻️😁 @shanny_90 </t>
  </si>
  <si>
    <t>Username: brandon_mcknight_ Caption: #bae #iloveyou #chink</t>
  </si>
  <si>
    <t xml:space="preserve">Username: anotherwankenobi Text: I miss you losers </t>
  </si>
  <si>
    <t>Username: summertyymee420 Caption: My 💁 #BestFriend @ashleywells420 👯 A #Chink 😭😭😭</t>
  </si>
  <si>
    <t>Username: shandersgoo Caption: it's a stupid idea to go for the impossible, but if I don't think crazy I might not end up anywhere. yah feel me? 🙃 fcuk it. let's do it. #aye #Bruh #Asian #Asians #ugly #ratchet #derp #selfie #selca #바보 #ㅋㅋㅋ #poop #idk #idc #smile #flash #hair #pale #wannabe #crazy #cheesy #peace #liptint #chink #yellow</t>
  </si>
  <si>
    <t>Username: doctoradeedee Caption: waiting game. #dondelion #asian #chink</t>
  </si>
  <si>
    <t>Username: helloimgraceee Caption: Loving the beach 🌊 #whatareeyes #chink #haeundaebeach #busan #SKorea2k16 #latepost</t>
  </si>
  <si>
    <t>Username: price211_ Caption: #womencrusheveryday #sëxcoфe #vietgirls #kikme #hörny #hörnyrp #bentover</t>
  </si>
  <si>
    <t xml:space="preserve">Username: price211_ Text: #asiangirls #chink #booty #swimwear #fitness </t>
  </si>
  <si>
    <t>Username: peacekingimblessed Caption: #ctfu #sheBeenRunninFromMe #ThatsBae😍😍😍😍 #chink</t>
  </si>
  <si>
    <t>Username: wrenspaperwings Caption: Work is slow af and i am bored with life atm 
#coffee #starbucks #ineedtoworkonthings #workonnyselfmaybe #sickburn #stfu</t>
  </si>
  <si>
    <t>Username: klaudiadetta Caption: 🐶 #marcipán #villamos #live #love #life #like #stfu #amazing #night #instago #instacool #instagood #iphone #iközösség #mik #imádom #dog #dogsofinstagram #dogoftheday @sandor_b_kovacs ❤️❤️</t>
  </si>
  <si>
    <t>Username: henriette_84 Caption: #stfu#calorieswho</t>
  </si>
  <si>
    <t>Username: trapking_xx Caption: Baked asf🍰 #throwback #STFU #beardgang #thebeardgang #unnsocial #unnislit #lightskinnigga #trap #like4like #follow4follow</t>
  </si>
  <si>
    <t>Username: bob Caption: RP @zakiyyadenise #SaveTheFxckingUnderdogs #STFU #StopCensorship</t>
  </si>
  <si>
    <t xml:space="preserve">Username: clonedswanging Text: I fuck with your acronyms. Username: hochskins Text: 🔌 Username: jahmaykoulen Text: Ayo God , help us out with a small like we on some conscious trap strayt from Amsterdam Holland. And ikno if you would understand it , we would work together on international scale. Check out my two homeboys nd artist i help with management @godfulleffect @godinthefleshnigga Username: songbender Text: Sauce </t>
  </si>
  <si>
    <t>Username: __.depression__quotes__ Caption: #foreveralone#depressionquotes#kms#f4f #depression#emo#suicidial#quotes#depressionquotes#kms#idkhowtohashtag#depressed#selfharm#stfu#sad#anxiety#fuckmylife#worthless#lifesucks#alone</t>
  </si>
  <si>
    <t>Username: __.depression__quotes__ Caption: #foreveralone#depressionquotes#kms#f4f #depression#emo#suicidial#quotes#depressionquotes#kms#idkhowtohashtag#depressed#selfharm#stfu#sad#anxiety#fuckmylife#worthless#lifesucks</t>
  </si>
  <si>
    <t>Username: byebasil Caption: Story of my life #stfu #sinuses #sad #broccoli</t>
  </si>
  <si>
    <t>Username: senomnoangel Caption: Introducing: Roku🐶🐶
I have another child... #cute #instaLove #instapic #instacute #ugh #uff #goddamn #precious #rotty #rottylove #rottweilers #rottweiler #rottweilerofinstagram #rottyowner #dogperson #doglover #doglife #instagay #mygaylife #stfu #mybaby #boy #hescurred</t>
  </si>
  <si>
    <t>Username: military_memez Caption: #marines #usmc #army #navy #airforce #merica #hooyah #america #motivate #freedom #military  #militarylove #militaryasfuck #specialforces  #armylife  #soldier #militarymemes #funnymilitary #aviation #aviators #speed #carl #stfu #stfucarl #guns #weapons #handgun #pistol #sniper</t>
  </si>
  <si>
    <t xml:space="preserve">Username: leonloerzer Text: @spanky_swing </t>
  </si>
  <si>
    <t>Username: _nowthatsroyalty Caption: When #random #people make a random #comment #stfu #foh #whoAreYou #areYouLost #delete</t>
  </si>
  <si>
    <t xml:space="preserve">Username: _nowthatsroyalty Text: @whoamisimsmma 😂😩 Username: yaeliiedri Text: I do that all the time lmao Username: _nowthatsroyalty Text: @yaeliiedri it's so satisfying :)) Username: whysorude Text: @thatboyben_  bro can I have the account? </t>
  </si>
  <si>
    <t>Username: schattenstrom Caption: 'ѕ poѕт 
||• Go home again •||
 ⠀ ⠀ ⠀ ⠀ ⠀ ⠀♤ Tags: 
#anime #manga #pinkmanga #edit #のアリス #otaku #dream #alone #broken #otakugirl #kawaii #freak #不思議 #notkawaii #sugoiaf #loveya #hate  #shojo #april #music #violin #stfu #一人で #♠</t>
  </si>
  <si>
    <t>Username: wasabivision Caption: She's behind me, isn't she? 
#Wasabi #wasabivision #poisonclan #Scorpion #OCRnation #OCR #cosplay #STFU #iamspartan #poisonclanOCR #ocredge #poisonclanhandball #hesbehindmeisnthe #shesbehindmeisntshe #mebeingadorable #WHYIRACE #wasabiisthefuture #ialwaysfeellikesomebodyswatchingme #NYCC #getoverhere #cosplayer #fearthebeard #wasabicosplay #medusa</t>
  </si>
  <si>
    <t>Username: caroppi Caption: #STFU</t>
  </si>
  <si>
    <t>Username: elitishulk Caption: My new favorite gym shirt! #workout #gym  #stfu #howmanytxtugotleftbro</t>
  </si>
  <si>
    <t xml:space="preserve">Username: elitishulk Text: @j_lavon_h @od007 @blazinasian_7 </t>
  </si>
  <si>
    <t>Username: leroymerlyn Caption: I'll pay you to #stfu</t>
  </si>
  <si>
    <t>Username: slay_griffin Caption: 🏈👐😈
#11 #elevenstaylit #AllHands #stfu #life #football</t>
  </si>
  <si>
    <t>Username: idowhatiwant_stfu Caption: Girls shamelessly plugging waist trainers and detox teas on their Instagram are really just the new strippers #makeitrain #fact #strippers #thisishappening #shameless #basicbitches #detoxtea #waisttrainers #fatburners #pathetic #gotothegym #demhoes #errryday #basic #photoshop #starterpack #sorrynotsorry #truestory #idowhatiwant #stfu</t>
  </si>
  <si>
    <t>Username: for.real.quotez Caption: Basically . #amen #facts #moods #lier #gtfo</t>
  </si>
  <si>
    <t>Username: jeepgrand20 Caption: First order is coming through! Giggity!
#amazeballs #stormtroopers #starwars #hollywoodstudios #disneyworld #gaylife #loveit #gaysingle #mancrushes #gtfo</t>
  </si>
  <si>
    <t>Username: ruthless.reality Caption: #zerofucksgiven #ctfu #hellafunny #instafunny #dafuq #ruthless #lmao #funnymemes #dailylaugh #dead #bitchesbelike  #laughwave #comedy #hilarious #toofunny #gtfo #memesdaily #bruh #memes #tagyourfriends #dope #icant #realtalk #funnyshit #follow #nochill #savage #fuckery #idgaf #bitchplease</t>
  </si>
  <si>
    <t xml:space="preserve">Username: instaj3nna Text: @sabine331 Username: greerb79 Text: @mattsnipes @andrea_redding 😂😂 Username: soberschwanie Text: 😂😂😂😂😂😂@kmt826 Username: p3r51an Text: @saharkabiri3 </t>
  </si>
  <si>
    <t>Username: clarioncallmedia Caption: Ohh just stop it already, Manhattan. #nothanks #gtfo #flutedfritter</t>
  </si>
  <si>
    <t xml:space="preserve">Username: brian_hultgren Text: Tito-targeted marketing = dialed. </t>
  </si>
  <si>
    <t>Username: xxrucareneexx Caption: #quotestagram #quotes #realshit #keepit100 #nochill #wordporn #poem #writing #relationships #relatable #justsaying #truth #real #tagsforlikes #mood #gtfo #nofakes #bereal</t>
  </si>
  <si>
    <t>Username: jayeera7 Caption: This is my pups Grandpa. #Beast #Pitbull</t>
  </si>
  <si>
    <t xml:space="preserve">Username: pitsandjits Text: Omg what did you do to his ears 💔 oh I forgot he's a show dog and that's show standard just like many other breeds.. show dogs have their ears cropped which is a painless procedure performed by a vet. Which also yields some health benefits. Anyone that's circumcised, has a kid that is or is planning to or has their ears pierced or a daughter with they're ears pierced. Or posts a dog with its ears cropped bc it fits your agenda Should not jump on ppls post talking shit.. #hypocrite Username: jayeera7 Text: Lol @pitsandjits I didnt own this dog. This dog is the grandfather of my little bambi. The people we got her from owned this dog. I would never crop a dogs ears. So if I jump on talking shit its becsuse your dumbass did something stupid. I like how you automatically assumed it was my dog tho. Nice try tho fuckboi. That photo was sent to me from the breeders who made my bambi. Lmao #GTFO #NeverCropADogsEarsAsshole #Fuckboi #NiceTry #KeepDogsEarsTheWayGodIntendedThemToBe BTW try looking at the Dogs I do own tho. #NeverCropADogsEars </t>
  </si>
  <si>
    <t>Username: xxrucareneexx Caption: Just saying. The thirst is real. 
#fuckboy #meme #dm #humor #bitchmode #instafunny #funnygram #middlefingerup #notinterested #nochill #thechive #getlost #funnypics #desperate #gtfo #quotes #quotestagram</t>
  </si>
  <si>
    <t>Username: meme.cloud Caption: get ur shit together</t>
  </si>
  <si>
    <t xml:space="preserve">Username: sonia_alegria Text: @cherrycolagirll me at McDonald's Username: kingyeezus_ Text: @alexandracolett Username: rr7229 Text: @lallie096 Username: atom43ic Text: @mrs.atom43ic </t>
  </si>
  <si>
    <t>Username: ruthless.reality Caption: #thatface #hangover #ctfu #hellafunny #instafunny #dafuq #ruthless #lmao #funnymemes #dailylaugh #dead #bitchesbelike  #laughwave #comedy #hilarious #toofunny #gtfo #memesdaily #bruh #memes #tagyourfriends #dope #icant #realtalk #funnyshit #follow #nochill #savage #fuckery #faded</t>
  </si>
  <si>
    <t xml:space="preserve">Username: jhussette Text: @glow05 @miichelle.mariie @minniee1228 Username: ineedafuckingbeer Text: @americandilf Username: jordantoavs Text: @emmevejar Username: ashcranke Text: @maxinebeigley </t>
  </si>
  <si>
    <t>Username: dmarko_77 Caption: #SundaySweat #ExploreBC #PNW #GTFO #LakeLife ☀️🌲</t>
  </si>
  <si>
    <t>Username: ruthless.reality Caption: #hoesbelike #bitchplease #ctfu #hellafunny #instafunny #dafuq #ruthless #lmao #funnymemes #dailylaugh #dead #bitchesbelike  #laughwave #comedy #hilarious #toofunny #gtfo #memesdaily #bruh #memes #tagyourfriends #dope #icant #realtalk #funnyshit #follow #nochill #savage #fuckery #zerofucksgiven</t>
  </si>
  <si>
    <t xml:space="preserve">Username: g_doll_face Text: @izzysorganicobjectsandfx @stasestritt @hilinphil @chaeck @pammys504 Dyyyyyying!!! 😂 Username: drkatz420 Text: @jaysgolden Username: yodaleen1001 Text: @clopez28 @v_corona01 Username: camstarratt Text: @leannehealey_ </t>
  </si>
  <si>
    <t>Username: ruthless.reality Caption: #relationships #ctfu #hellafunny #instafunny #dafuq #ruthless #lmao #funnymemes #dailylaugh #dead #bitchesbelike  #laughwave #comedy #hilarious #toofunny #gtfo #memesdaily #bruh #memes #tagyourfriends #dope #icant #realtalk #funnyshit #follow #nochill #savage #fuckery #niggasbelike #radio</t>
  </si>
  <si>
    <t xml:space="preserve">Username: mg_nostrovia Text: @e_muniz85 @hugrod07 Username: k.lenea Text: @sandeezy007 @saraann_marie 😂 Username: kc_bill Text: @rawb831 Username: howierock77 Text: Lmao! @fn1281 </t>
  </si>
  <si>
    <t>Username: tsoamusic Caption: #bernienyc #berniesanders #birdiesanders #superdelegates #gtfo</t>
  </si>
  <si>
    <t>Username: funnypicsbymelol Caption: #toothbrush #spider #true #lmfao #lmao #lol #haha #hilarious #dead #ctfu #rofl #gtfo #nochill #funny #comedy #realtalk #seriously #word #toothpaste #scary #savage #teeth #funnymeme #meme #lunch #sunday #tagyourfriends #follow 😂😂😂😂</t>
  </si>
  <si>
    <t xml:space="preserve">Username: itscrimson2510 Text: @d0nuts4life what you think? Username: maya_melancholy Text: @ghostwalkerr &lt;_&lt; Username: d0nuts4life Text: Yep @itscrimson2510 </t>
  </si>
  <si>
    <t>Username: winters21 Caption: Don't want these nice days to end! #canoeing #lakesawyer #mtrainier #blackdiamond #reiemployee #lakelife #pnw #optoutside #gtfo #spring #easterweekend #padling #april #mountaincrushmonday #bestdaysofourlives</t>
  </si>
  <si>
    <t>Username: ho0dmeme Caption: #whitegirls #trash #country #rednecks #hillbilly #fit #girls #bitchesbelike #gtfo #jasonaldean #lukebryan #ericchurch #florida #guys</t>
  </si>
  <si>
    <t xml:space="preserve">Username: roro_4592 Text: @val_ralph210 You 😂😂😂😂 Username: val_ralph210 Text: Lmao maybeeee @roro_4592 </t>
  </si>
  <si>
    <t>Username: ho0dmeme Caption: #nah #fake #bongbeauties #wax #stoned #weed #funny #lying #gtfo #niggasbelike #bitchesbelike #girls #guys #fit #glutes</t>
  </si>
  <si>
    <t xml:space="preserve">Username: powderface Text: @sydnaa oh a nap huh </t>
  </si>
  <si>
    <t>Username: updosbynatasha Caption: #truth #jokes #notaprettysight #panface #funnypic #funnyface #makeup #fit</t>
  </si>
  <si>
    <t>Username: masanaohanaki Caption: 当たったー！
#yellowmonkey</t>
  </si>
  <si>
    <t xml:space="preserve">Username: mario.822 Text: おめでとうございます！私も行きたすぎる!!⁽⁽ ◟(∗ ˊωˋ ∗)◞ ⁾⁾ Username: masanaohanaki Text: ありがとうございます！この日を待ってた！ </t>
  </si>
  <si>
    <t>Username: michallo_em Caption: So now we 'bout to break the bank, money be on my mind 💲🔫👊
#polishboy #boy #like4like #follow4follow #instapic #instagood #honky #l4l #f4f #black</t>
  </si>
  <si>
    <t>Username: butterfly.julia Caption: Listening❤#down #downnola #temptationswings#sludge #sludgemetal #pepperkeenan #philanselmo #1995 #cowgirlfromhell #philanselmoaddicted #kirkwindstein #rexbrown #jimmybower #patrickbruders#honky #louisiana #metalhead #heavymetal #instametal #loveforlove #southitaly #southern</t>
  </si>
  <si>
    <t>Username: vin_chau Caption: 📚📚📚✏🔫</t>
  </si>
  <si>
    <t xml:space="preserve">Username: vin_chau Text: Tqt ma pute jfais ca bientôt  #Honky Username: adri_phil Text: J'ai mouillé.. 😍 Username: vin_chau Text: 💦💦💦💦 Username: alex_oudot Text: Jolies chaussures </t>
  </si>
  <si>
    <t>Username: patriciaplloret Caption: Made in China© #hongkong #honky #easter #goodtrip</t>
  </si>
  <si>
    <t xml:space="preserve">Username: alejandro_oli Text: © </t>
  </si>
  <si>
    <t>Username: caitlinsiobhanp Caption: #happybirthday to my favorite #nebraska #partnerincrime #honeybadger #honky @brainy_banana ❤🎂🎁🎈</t>
  </si>
  <si>
    <t>Username: w33daddict Caption: #whitewidow #goOk</t>
  </si>
  <si>
    <t>Username: w33daddict Caption: #raw #RawllingPapers # rollingpapers #goOk</t>
  </si>
  <si>
    <t>Username: lukkkkeeeee Caption: Pop goes the ankle #gook</t>
  </si>
  <si>
    <t xml:space="preserve">Username: tazdiks Text: what'd ya Doo ya hooligan?definitely hooker bashing the clutch to much Username: lukkkkeeeee Text: Ate the road on the ol skatey @tazdiks </t>
  </si>
  <si>
    <t>Username: atvguide Caption: 🔺2008 Honda Foreman 500🔺
Owner: @jacup32_12 
follow and like all of my pictures.
#follow #like #followforfollow #likeforlike #like4like #f4f #fff #follow4follow #lfl #l4l #quad #fmf #redneck #rate #tbh #ig #cool #me #colors #art #me #picoftheday #shoutout #ktm #suzuki #yamaha #atvguide #kawasaki</t>
  </si>
  <si>
    <t>Username: brittyboobunny Caption: Duct Tape does not fix everything. #clarksville #redneck #ducttape #wow</t>
  </si>
  <si>
    <t>Username: the6.0.2 Caption: Yep!!!! Yee haw!!! Only one grassfire so far we good!! #okotoks #yyc #guns #shootinshit #life #sun #redneck</t>
  </si>
  <si>
    <t>Username: dippin_.nation Caption: Send us high quality dip pics in DM also who's enjoying cope mint? 🔴📥DM us dip pictures to get featured📥🔵 Tags: #instagram #dippin #dippers #dip #dipping #dipped #cope #copenhagen #grizz #grizzly #tobacco #chew #chewin #chewing #redneck #rednecks #rednecknation #outlaw #outlawdipper #keepithillbilly #dippinnation #dip30 #chewoclock #dipnation #southinmymouth #copemint #straight</t>
  </si>
  <si>
    <t>Username: kevin.goepferich Caption: ACMs with the boys #redneck #country #plaid #inked #instafit #instapic #instagood #italian #savage #sexy #snap #sassy #tattooed #airforce #alternative #america</t>
  </si>
  <si>
    <t>Username: kaitlin_thatsg Caption: Shootin guns &amp; drinkin beers! Could not have asked for a Better Day in Waiporous! 🍻🍻🍻 #shooting#rifle#semiautomatic#fun#letsshootsomeshit#lol#girl#blonde#happy#stoked#tattoos#girlswithtattoos#guns#girlswithguns#redneck#plaid#summer#beautiful#waiporous#beer#kcco#love</t>
  </si>
  <si>
    <t xml:space="preserve">Username: sdowds_golf Text: And wasting bullets </t>
  </si>
  <si>
    <t>Username: jack_bartholomew Caption: #redneck #pirate #coorslight #farmerstan #country #wrangler #dhs #chicken #camo</t>
  </si>
  <si>
    <t xml:space="preserve">Username: charlenejack Text: My redneck nephew 😜 </t>
  </si>
  <si>
    <t>Username: dippin_.nation Caption: Awesome pic from @rebel_nation1212 🔴📥DM us dip pictures to get featured📥🔵 Tags: #instagram #dippin #dippers #dip #dipping #dipped #cope #copenhagen #grizz #grizzly #tobacco #chew #chewin #chewing #redneck #rednecks #rednecknation #outlaw #outlawdipper #keepithillbilly #dippinnation #dip30 #chewoclock #dipnation #</t>
  </si>
  <si>
    <t>Username: outlaw.chevygirl Caption: 🤗 #country #countrygal #countrygirl #countrylife #countryside #countrymusic #montgomery #lovemycountrymusic #redneck #redneckgirl #redneckgal #redneckcrazy #crazyredneck #countrystrong #rednecktough #camo #fuckthem #dontfuckwithme</t>
  </si>
  <si>
    <t>Username: the_american_post Caption: Nick~
FOLLOW FOR THE BEST AMERICAN AND REDNECK MEMES ON INSTAGRAM! HELP THEM GET TO 4300 BY THE END OF APRIL! 
@American_Redneck_Posts
@american_redneck_memes
@best_american_memes
@tactical_treestand
@masonbowhunting
#Country #CountryLife #CountryBoy #CountryGirl #CountryMemes #Redneck #Redneckery #RedneckNation #RedneckPride #CountryPosts #BestCountryPosts #CountryTruckPosts #CountryRedneckPosts #Merica #American #AmericanMade #Rebel #RebelPride #ProudSoutherner #Southern #DirtySouth #RebelFlag 
#AmericanRedneckPosts</t>
  </si>
  <si>
    <t>Username: dippin_.nation Caption: Submission from @white_wallss (Co-owner) 🔴📥DM us dip pictures to get featured📥🔵 Tags: #instagram #dippin #dippers #dip #dipping #dipped #cope #copenhagen #grizz #grizzly #tobacco #chew #chewin #chewing #redneck #rednecks #rednecknation #outlaw #outlawdipper #keepithillbilly #dippinnation #dip30 #chewoclock #dipnation #</t>
  </si>
  <si>
    <t>Username: atvguide Caption: 🔺2014 Polaris Sportsman 400🔺
Owner: @_peyton_jones 
ollow and like all of my pictures.
#follow #like #followforfollow #likeforlike #like4like #f4f #fff #follow4follow #lfl #l4l #quad #fmf #redneck #rate #tbh #ig #cool #me #colors #art #me #picoftheday #shoutout #ktm #suzuki #yamaha #atvguide #kawasaki</t>
  </si>
  <si>
    <t>Username: patriot.dippers Caption: 📸🎯Awesome pic sent in by: @holt_70c 🎯📸
JOIN THE FAMILY!
Rules 
1. have to be a dip page 
2. 1k plus followers 
3.Message tobacco_united
👊👊Stop Scrolling👊👊 Use Hashtag #tobacconation to be entered for shoutouts!!
💥Message the Leader💥
👍👍@Tobacco_united👍👍 ---------------------------
💥Join The #TobaccoNation 💥
🇺🇸@Patriot.Dippers🇺🇸
🇺🇸@Unclechub🇺🇸
🇺🇸@alabama_dippers_🇺🇸
🇺🇸@the_chewcrew🇺🇸
🇺🇸@s3_dippers_1775🇺🇸
🇺🇸@firefighterlife22 🇺🇸 🇺🇸@confederate.dippin🇺🇸
🇺🇸@southerndippers.usa🇺🇸
🇺🇸 @dip_shit__🇺🇸
🇺🇸@iandippin 🇺🇸
🇺🇸@backwood_dipper_🇺🇸 -------------------------- --------------------
#Patriot #America #USA #freedom #liberty #1776 #dip #dipper #dipping #dbh #smokelesstobacco #tobacco #snuff #country #countrygirl #countryboy #cowboy #cowgirl #redneck #RHEC #copenhagen #copenhagenmint #copenhagenlongcut #longcut</t>
  </si>
  <si>
    <t>Username: anarchyantichrist Caption: Yoyo. #redneck #666 #evilangel #darkness #blackandwhite</t>
  </si>
  <si>
    <t>Username: eastcoast_hunting Caption: Du vet den där känslan när man är så laddad på strömmingsfiske och trasslar in sig i ankarlinan på första droppet 😀  @ola_henriksson #fisk #fiske #strömming #herring #fishing #naturen #nature #redneck #rednecklife #outdoorlife #outdoors #balticsea #misterhultsskärgård #archipelago #skärgård #havet #sun #life #livet #småland #Sverige</t>
  </si>
  <si>
    <t xml:space="preserve">Username: josefineingridmadelene Text: Vilken fin bild på pappsen 😍😃 Username: eastcoast_hunting Text: Han sa mitt namn med bestämd ton när jag satt och skrattade och tog upp mobilen @josefineingridmadelene Username: ola_henriksson Text: Lite trassel hör till👍😜 Username: eastcoast_hunting Text: Lite,  trodde jag skulle kasta spöt i sjön när jag fastna ihop med tysken haha @ola_henriksson </t>
  </si>
  <si>
    <t>Username: woodyandpumbaa Caption: On our way back from Big Sur 💙 playing on the beach was so much fun! - Pumbaa
#albino #albinodog #albinoanimals #puppiesofinstagram #puppies #puppylove #dogsofinstagram #dogs #fourleggedfriend #fourleggedfriends #puppy #puppylife #bigsur #surfer #beachbum</t>
  </si>
  <si>
    <t>Username: thehurd Caption: #followme #comedy #comedian #snapchat #snapchatme #albino #thehurd #funnyvideos #video #thehurd #me</t>
  </si>
  <si>
    <t>Username: painted_jars Caption: Albino Beauty! A very hoppy albino female bullfrog :) #terrarium #amphibiansofinstagram #albino #bullfrog #cute #redeyes #frog</t>
  </si>
  <si>
    <t>Username: aurora_fig Caption: #xochimilco #mexicanstyle #springbreak #vacation #mexico #mexicana #serpiente #piton #albino</t>
  </si>
  <si>
    <t>Username: sanjeevan_sathiyalingam Caption: #peacocks #albino #england #birdsofinstagram #2016</t>
  </si>
  <si>
    <t>Username: ilker__sen Caption: #fish#bird#Parrot#Aquarium#akvaryum#kuş#papağan#pet#petshop#puppy #puppylove #lguana #kafes #animal #animallove #mama #Royalcanin #Proplan #hills #reflex #Hamster #spectrum #balık #micho #profine #dekorasyon #jako #Albino #lutino</t>
  </si>
  <si>
    <t>Username: issy_f_nutmeg Caption: My lovely LunaBoo 🐇🐰❤
#rabbit #bunny #bun #wabbit #fluffy #cute #giant #albino #beautiful #pet #love #cuddles #cuddly #snuggles #cute #sun #sunshine #garden #home #wiltshire #uni #spring #march #easter #holiday #3rdyear #university #thirdyear #2016 #worriedpotato</t>
  </si>
  <si>
    <t xml:space="preserve">Username: natalia.oska Text: Ohh beauty 😃 </t>
  </si>
  <si>
    <t>Username: cale_dukes Caption: A rare sight. #woodduck #florida #albino @cajuncountry</t>
  </si>
  <si>
    <t>Username: lilymoraa Caption: Amor a primera vista &lt;3 #Alligator #albino #luvit</t>
  </si>
  <si>
    <t>Username: arthur_the_guinea_pig Caption: 🐹 xxx Arthur
#guineapig #guineapigsof_ig #guineapiglove #guineapigofinstagram #cochondinde #cochondingue #petsofinstagram #cobaye #chonchon #albinoguineapig #albino</t>
  </si>
  <si>
    <t>Username: asf_trescore Caption: Playday femminile!!!
#bergamo#albino#basketball#pallacanestro#minibasket#enjoy#powerfull</t>
  </si>
  <si>
    <t>Username: ashleyyves Caption: 😬 #albino #alligator @ the #lostchambers #aquarium @ #atlantis</t>
  </si>
  <si>
    <t>Username: 1badmonkey Caption: My handsome Thunderbun. ❤
#bunny #bunniesofinstagram #rabbit #rabbitsofinstagram #thundermcfluffin #rex #handsome #photogenic #purewhite #albino #wheresmyagent #love</t>
  </si>
  <si>
    <t>Username: olga_park_ Caption: 20 часов работы! Эйфория так и кипит во мне 😊 А вдохновением послужила @kiker_chan 👼
#photoshopdrawing #portrait #digitalartist #digitalart #art #albino #albinomodel #artportrait #artist #гиперреализм #hyperrealism #hyperrealistic</t>
  </si>
  <si>
    <t>Username: keyvious Caption: Don't taunt the alligator until you've crossed the creek.
#quote 
#albino 
#albinoalligator</t>
  </si>
  <si>
    <t>Username: deitas_ Caption: Ich bin es leid immer und für jeden da zu sein allem zu helfen und bei ihren Problemen zu helfen geschweige denn zu fragen was es Neues gibt, ob ich Probleme habe oder wie es mir geht interessiert ja schließlich auch keinen#ball#python#python#regius#königspython#snake#snakes#snakesofinstagram#reptile#reptiles#reptilesofinstagram#pet#pets#petsofinstagram#albino</t>
  </si>
  <si>
    <t>Username: emperor_pythons Caption: Seems she didn't want these 2 eggs, she also didn't want me touching any of her clutch #caramelballpython #caramelball  #caramelpython #caramel #caramelalbino  #caramelalbinoballpython #albino #albinoballpython #pythonmorphs #ballpythonsofinstagram #ballpythonmorphs #royalpython #royalpythons #royalpythonsofinstagram #snakes #snakesofinstagram #snake #animals #pet #petsofinstagram</t>
  </si>
  <si>
    <t>Username: wally_wall_the_kingsnak3 Caption: Feeding
#reptile #reptiles #reptilesofig #reptilesofinstagram #snake #snakesofig #snakesofinstagram #kingsnake #kingsnakes #kingsnakesofig #kingsnakesofinstagram #albino #albinos #albinocaliforniaking #albinokingsnake #albinosnake #calikingsnake #californiakingsnake #californiakingsnakesofinstagram #colubrid #colubrids #colubridsofig #colubridsofinstagram #colubridae #colubrids101 #ilovemynoodle</t>
  </si>
  <si>
    <t xml:space="preserve">Username: gothicreptilesfriends Text: So beautiful!! Username: wally_wall_the_kingsnak3 Text: @gothicreptilesfriends Normally, I would agree, but I don't think beautiful is quite how I'd describe this little monster when she is eating. Lol </t>
  </si>
  <si>
    <t>Username: wally_wall_the_kingsnak3 Caption: Vicious little thing thought she could start with the shoulder....didn't work to well
#reptile #reptiles #reptilesofig #reptilesofinstagram #snake #snakesofig #snakesofinstagram #kingsnake #kingsnakes #kingsnakesofig #kingsnakesofinstagram #albino #albinos #albinocaliforniaking #albinokingsnake #albinosnake #calikingsnake #californiakingsnake #californiakingsnakesofinstagram #colubrid #colubrids #colubridsofig #colubridsofinstagram #colubridae #colubrids101 #ilovemynoodle</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</si>
</sst>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7797"/>
  <sheetViews>
    <sheetView tabSelected="1" workbookViewId="0"/>
  </sheetViews>
  <sheetFormatPr defaultRowHeight="15"/>
  <sheetData>
    <row r="1" spans="1:10">
      <c r="A1" t="s">
        <v>0</v>
      </c>
      <c r="B1" t="s">
        <v>1</v>
      </c>
      <c r="D1">
        <f>Image("https://scontent.cdninstagram.com/t51.2885-15/s640x640/sh0.08/e35/12912334_896372433793528_1580410529_n.jpg?ig_cache_key=MTIxNDYwNTM2NjQ3ODQ5ODI0Mg%3D%3D.2")</f>
        <v>0</v>
      </c>
    </row>
    <row r="2" spans="1:10">
      <c r="A2" t="s">
        <v>2</v>
      </c>
      <c r="B2" t="s">
        <v>3</v>
      </c>
      <c r="E2" t="s">
        <v>4</v>
      </c>
      <c r="F2" t="s">
        <v>5</v>
      </c>
      <c r="G2" t="s">
        <v>6</v>
      </c>
      <c r="H2" t="s">
        <v>7</v>
      </c>
      <c r="I2" t="s">
        <v>8</v>
      </c>
      <c r="J2" t="s">
        <v>9</v>
      </c>
    </row>
    <row r="3" spans="1:10">
      <c r="A3" t="s">
        <v>2</v>
      </c>
      <c r="B3" t="s">
        <v>10</v>
      </c>
      <c r="E3" t="s">
        <v>11</v>
      </c>
      <c r="F3" t="s">
        <v>12</v>
      </c>
      <c r="G3" t="s">
        <v>13</v>
      </c>
      <c r="H3" t="s">
        <v>14</v>
      </c>
    </row>
    <row r="4" spans="1:10">
      <c r="A4" t="s">
        <v>0</v>
      </c>
      <c r="B4" t="s">
        <v>15</v>
      </c>
      <c r="D4">
        <f>Image("https://scontent.cdninstagram.com/t51.2885-15/s640x640/sh0.08/e35/1389776_1034026433328809_1830610814_n.jpg?ig_cache_key=MTIxMzE5ODk5MTg0MDc2NzU0NQ%3D%3D.2")</f>
        <v>0</v>
      </c>
    </row>
    <row r="5" spans="1:10">
      <c r="A5" t="s">
        <v>2</v>
      </c>
      <c r="B5" t="s">
        <v>3</v>
      </c>
      <c r="C5" t="s">
        <v>16</v>
      </c>
      <c r="E5" t="s">
        <v>4</v>
      </c>
      <c r="F5" t="s">
        <v>5</v>
      </c>
      <c r="G5" t="s">
        <v>6</v>
      </c>
      <c r="H5" t="s">
        <v>7</v>
      </c>
      <c r="I5" t="s">
        <v>8</v>
      </c>
      <c r="J5" t="s">
        <v>9</v>
      </c>
    </row>
    <row r="6" spans="1:10">
      <c r="A6" t="s">
        <v>2</v>
      </c>
      <c r="B6" t="s">
        <v>10</v>
      </c>
      <c r="E6" t="s">
        <v>11</v>
      </c>
      <c r="F6" t="s">
        <v>12</v>
      </c>
      <c r="G6" t="s">
        <v>13</v>
      </c>
      <c r="H6" t="s">
        <v>14</v>
      </c>
    </row>
    <row r="7" spans="1:10">
      <c r="A7" t="s">
        <v>0</v>
      </c>
      <c r="B7" t="s">
        <v>17</v>
      </c>
      <c r="D7">
        <f>Image("https://scontent.cdninstagram.com/t51.2885-15/e15/10859969_206539116400628_2091506927_n.jpg?ig_cache_key=MTIxMjUyNjA1OTg0MTEyMDQ4Ng%3D%3D.2")</f>
        <v>0</v>
      </c>
    </row>
    <row r="8" spans="1:10">
      <c r="A8" t="s">
        <v>2</v>
      </c>
      <c r="B8" t="s">
        <v>3</v>
      </c>
      <c r="E8" t="s">
        <v>4</v>
      </c>
      <c r="F8" t="s">
        <v>5</v>
      </c>
      <c r="G8" t="s">
        <v>6</v>
      </c>
      <c r="H8" t="s">
        <v>7</v>
      </c>
      <c r="I8" t="s">
        <v>8</v>
      </c>
      <c r="J8" t="s">
        <v>9</v>
      </c>
    </row>
    <row r="9" spans="1:10">
      <c r="A9" t="s">
        <v>2</v>
      </c>
      <c r="B9" t="s">
        <v>10</v>
      </c>
      <c r="E9" t="s">
        <v>11</v>
      </c>
      <c r="F9" t="s">
        <v>12</v>
      </c>
      <c r="G9" t="s">
        <v>13</v>
      </c>
      <c r="H9" t="s">
        <v>14</v>
      </c>
    </row>
    <row r="10" spans="1:10">
      <c r="A10" t="s">
        <v>0</v>
      </c>
      <c r="B10" t="s">
        <v>18</v>
      </c>
      <c r="D10">
        <f>Image("https://scontent.cdninstagram.com/t51.2885-15/s640x640/sh0.08/e35/1172711_854955347947460_1958283982_n.jpg?ig_cache_key=MTIwODI0OTc2MDUwMzAzMjIwOA%3D%3D.2")</f>
        <v>0</v>
      </c>
    </row>
    <row r="11" spans="1:10">
      <c r="A11" t="s">
        <v>2</v>
      </c>
      <c r="B11" t="s">
        <v>3</v>
      </c>
      <c r="C11" t="s">
        <v>19</v>
      </c>
      <c r="E11" t="s">
        <v>4</v>
      </c>
      <c r="F11" t="s">
        <v>5</v>
      </c>
      <c r="G11" t="s">
        <v>6</v>
      </c>
      <c r="H11" t="s">
        <v>7</v>
      </c>
      <c r="I11" t="s">
        <v>8</v>
      </c>
      <c r="J11" t="s">
        <v>9</v>
      </c>
    </row>
    <row r="12" spans="1:10">
      <c r="A12" t="s">
        <v>2</v>
      </c>
      <c r="B12" t="s">
        <v>10</v>
      </c>
      <c r="E12" t="s">
        <v>11</v>
      </c>
      <c r="F12" t="s">
        <v>12</v>
      </c>
      <c r="G12" t="s">
        <v>13</v>
      </c>
      <c r="H12" t="s">
        <v>14</v>
      </c>
    </row>
    <row r="13" spans="1:10">
      <c r="A13" t="s">
        <v>0</v>
      </c>
      <c r="B13" t="s">
        <v>20</v>
      </c>
      <c r="D13">
        <f>Image("https://scontent.cdninstagram.com/t51.2885-15/s640x640/sh0.08/e35/12798121_507617322752046_1070035209_n.jpg?ig_cache_key=MTE5ODY2MjkxNDkwMDgzMjMxMg%3D%3D.2")</f>
        <v>0</v>
      </c>
    </row>
    <row r="14" spans="1:10">
      <c r="A14" t="s">
        <v>2</v>
      </c>
      <c r="B14" t="s">
        <v>3</v>
      </c>
      <c r="E14" t="s">
        <v>4</v>
      </c>
      <c r="F14" t="s">
        <v>5</v>
      </c>
      <c r="G14" t="s">
        <v>6</v>
      </c>
      <c r="H14" t="s">
        <v>7</v>
      </c>
      <c r="I14" t="s">
        <v>8</v>
      </c>
      <c r="J14" t="s">
        <v>9</v>
      </c>
    </row>
    <row r="15" spans="1:10">
      <c r="A15" t="s">
        <v>2</v>
      </c>
      <c r="B15" t="s">
        <v>10</v>
      </c>
      <c r="E15" t="s">
        <v>11</v>
      </c>
      <c r="F15" t="s">
        <v>12</v>
      </c>
      <c r="G15" t="s">
        <v>13</v>
      </c>
      <c r="H15" t="s">
        <v>14</v>
      </c>
    </row>
    <row r="16" spans="1:10">
      <c r="A16" t="s">
        <v>0</v>
      </c>
      <c r="B16" t="s">
        <v>21</v>
      </c>
      <c r="D16">
        <f>Image("https://scontent.cdninstagram.com/t51.2885-15/e35/12816773_1676609455914643_1996341438_n.jpg?ig_cache_key=MTE5Njc1MjAyOTAwNTQ1OTcyNw%3D%3D.2")</f>
        <v>0</v>
      </c>
    </row>
    <row r="17" spans="1:10">
      <c r="A17" t="s">
        <v>2</v>
      </c>
      <c r="B17" t="s">
        <v>3</v>
      </c>
      <c r="C17" t="s">
        <v>22</v>
      </c>
      <c r="E17" t="s">
        <v>4</v>
      </c>
      <c r="F17" t="s">
        <v>5</v>
      </c>
      <c r="G17" t="s">
        <v>6</v>
      </c>
      <c r="H17" t="s">
        <v>7</v>
      </c>
      <c r="I17" t="s">
        <v>8</v>
      </c>
      <c r="J17" t="s">
        <v>9</v>
      </c>
    </row>
    <row r="18" spans="1:10">
      <c r="A18" t="s">
        <v>2</v>
      </c>
      <c r="B18" t="s">
        <v>10</v>
      </c>
      <c r="E18" t="s">
        <v>11</v>
      </c>
      <c r="F18" t="s">
        <v>12</v>
      </c>
      <c r="G18" t="s">
        <v>13</v>
      </c>
      <c r="H18" t="s">
        <v>14</v>
      </c>
    </row>
    <row r="19" spans="1:10">
      <c r="A19" t="s">
        <v>0</v>
      </c>
      <c r="B19" t="s">
        <v>23</v>
      </c>
      <c r="D19">
        <f>Image("https://scontent.cdninstagram.com/t51.2885-15/s640x640/sh0.08/e35/11252615_1024413464282661_707284196_n.jpg?ig_cache_key=MTE5NTk5NTU1ODExODUwMjcxMA%3D%3D.2")</f>
        <v>0</v>
      </c>
    </row>
    <row r="20" spans="1:10">
      <c r="A20" t="s">
        <v>2</v>
      </c>
      <c r="B20" t="s">
        <v>3</v>
      </c>
      <c r="C20" t="s">
        <v>24</v>
      </c>
      <c r="E20" t="s">
        <v>4</v>
      </c>
      <c r="F20" t="s">
        <v>5</v>
      </c>
      <c r="G20" t="s">
        <v>6</v>
      </c>
      <c r="H20" t="s">
        <v>7</v>
      </c>
      <c r="I20" t="s">
        <v>8</v>
      </c>
      <c r="J20" t="s">
        <v>9</v>
      </c>
    </row>
    <row r="21" spans="1:10">
      <c r="A21" t="s">
        <v>2</v>
      </c>
      <c r="B21" t="s">
        <v>10</v>
      </c>
      <c r="E21" t="s">
        <v>11</v>
      </c>
      <c r="F21" t="s">
        <v>12</v>
      </c>
      <c r="G21" t="s">
        <v>13</v>
      </c>
      <c r="H21" t="s">
        <v>14</v>
      </c>
    </row>
    <row r="22" spans="1:10">
      <c r="A22" t="s">
        <v>0</v>
      </c>
      <c r="B22" t="s">
        <v>25</v>
      </c>
      <c r="D22">
        <f>Image("https://scontent.cdninstagram.com/t51.2885-15/s640x640/sh0.08/e35/1389733_1043894568982278_1377668149_n.jpg?ig_cache_key=MTE5NTc3NDY3NjEwNDE5NjM5Nw%3D%3D.2")</f>
        <v>0</v>
      </c>
    </row>
    <row r="23" spans="1:10">
      <c r="A23" t="s">
        <v>2</v>
      </c>
      <c r="B23" t="s">
        <v>3</v>
      </c>
      <c r="C23" t="s">
        <v>26</v>
      </c>
      <c r="E23" t="s">
        <v>4</v>
      </c>
      <c r="F23" t="s">
        <v>5</v>
      </c>
      <c r="G23" t="s">
        <v>6</v>
      </c>
      <c r="H23" t="s">
        <v>7</v>
      </c>
      <c r="I23" t="s">
        <v>8</v>
      </c>
      <c r="J23" t="s">
        <v>9</v>
      </c>
    </row>
    <row r="24" spans="1:10">
      <c r="A24" t="s">
        <v>2</v>
      </c>
      <c r="B24" t="s">
        <v>10</v>
      </c>
      <c r="E24" t="s">
        <v>11</v>
      </c>
      <c r="F24" t="s">
        <v>12</v>
      </c>
      <c r="G24" t="s">
        <v>13</v>
      </c>
      <c r="H24" t="s">
        <v>14</v>
      </c>
    </row>
    <row r="25" spans="1:10">
      <c r="A25" t="s">
        <v>0</v>
      </c>
      <c r="B25" t="s">
        <v>27</v>
      </c>
      <c r="D25">
        <f>Image("https://scontent.cdninstagram.com/t51.2885-15/s640x640/sh0.08/e35/12797734_908751845910228_539173109_n.jpg?ig_cache_key=MTE5NTI1NjUzMDE0MjMxMTMxOA%3D%3D.2")</f>
        <v>0</v>
      </c>
    </row>
    <row r="26" spans="1:10">
      <c r="A26" t="s">
        <v>2</v>
      </c>
      <c r="B26" t="s">
        <v>3</v>
      </c>
      <c r="C26" t="s">
        <v>28</v>
      </c>
      <c r="E26" t="s">
        <v>4</v>
      </c>
      <c r="F26" t="s">
        <v>5</v>
      </c>
      <c r="G26" t="s">
        <v>6</v>
      </c>
      <c r="H26" t="s">
        <v>7</v>
      </c>
      <c r="I26" t="s">
        <v>8</v>
      </c>
      <c r="J26" t="s">
        <v>9</v>
      </c>
    </row>
    <row r="27" spans="1:10">
      <c r="A27" t="s">
        <v>2</v>
      </c>
      <c r="B27" t="s">
        <v>10</v>
      </c>
      <c r="E27" t="s">
        <v>11</v>
      </c>
      <c r="F27" t="s">
        <v>12</v>
      </c>
      <c r="G27" t="s">
        <v>13</v>
      </c>
      <c r="H27" t="s">
        <v>14</v>
      </c>
    </row>
    <row r="28" spans="1:10">
      <c r="A28" t="s">
        <v>0</v>
      </c>
      <c r="B28" t="s">
        <v>29</v>
      </c>
      <c r="D28">
        <f>Image("https://scontent.cdninstagram.com/t51.2885-15/s640x640/sh0.08/e35/12717072_966441210112483_1787328276_n.jpg?ig_cache_key=MTE5MjA5NTUyOTE4MTA3OTUyNQ%3D%3D.2.l")</f>
        <v>0</v>
      </c>
    </row>
    <row r="29" spans="1:10">
      <c r="A29" t="s">
        <v>2</v>
      </c>
      <c r="B29" t="s">
        <v>3</v>
      </c>
      <c r="C29" t="s">
        <v>30</v>
      </c>
      <c r="E29" t="s">
        <v>4</v>
      </c>
      <c r="F29" t="s">
        <v>5</v>
      </c>
      <c r="G29" t="s">
        <v>6</v>
      </c>
      <c r="H29" t="s">
        <v>7</v>
      </c>
      <c r="I29" t="s">
        <v>8</v>
      </c>
      <c r="J29" t="s">
        <v>9</v>
      </c>
    </row>
    <row r="30" spans="1:10">
      <c r="A30" t="s">
        <v>2</v>
      </c>
      <c r="B30" t="s">
        <v>10</v>
      </c>
      <c r="E30" t="s">
        <v>11</v>
      </c>
      <c r="F30" t="s">
        <v>12</v>
      </c>
      <c r="G30" t="s">
        <v>13</v>
      </c>
      <c r="H30" t="s">
        <v>14</v>
      </c>
    </row>
    <row r="31" spans="1:10">
      <c r="A31" t="s">
        <v>0</v>
      </c>
      <c r="B31" t="s">
        <v>31</v>
      </c>
      <c r="D31">
        <f>Image("https://scontent.cdninstagram.com/t51.2885-15/s640x640/sh0.08/e35/12728432_788514384610964_1082366203_n.jpg?ig_cache_key=MTE4OTc2ODE4NTAxNzUyNzkzNQ%3D%3D.2")</f>
        <v>0</v>
      </c>
    </row>
    <row r="32" spans="1:10">
      <c r="A32" t="s">
        <v>2</v>
      </c>
      <c r="B32" t="s">
        <v>3</v>
      </c>
      <c r="C32" t="s">
        <v>32</v>
      </c>
      <c r="E32" t="s">
        <v>4</v>
      </c>
      <c r="F32" t="s">
        <v>5</v>
      </c>
      <c r="G32" t="s">
        <v>6</v>
      </c>
      <c r="H32" t="s">
        <v>7</v>
      </c>
      <c r="I32" t="s">
        <v>8</v>
      </c>
      <c r="J32" t="s">
        <v>9</v>
      </c>
    </row>
    <row r="33" spans="1:10">
      <c r="A33" t="s">
        <v>2</v>
      </c>
      <c r="B33" t="s">
        <v>10</v>
      </c>
      <c r="E33" t="s">
        <v>11</v>
      </c>
      <c r="F33" t="s">
        <v>12</v>
      </c>
      <c r="G33" t="s">
        <v>13</v>
      </c>
      <c r="H33" t="s">
        <v>14</v>
      </c>
    </row>
    <row r="34" spans="1:10">
      <c r="A34" t="s">
        <v>0</v>
      </c>
      <c r="B34" t="s">
        <v>33</v>
      </c>
      <c r="D34">
        <f>Image("https://scontent.cdninstagram.com/t51.2885-15/s640x640/sh0.08/e35/12568159_551301151689705_182568041_n.jpg?ig_cache_key=MTE3MjEyMDU4NjA1MzI0MDMzMg%3D%3D.2.l")</f>
        <v>0</v>
      </c>
    </row>
    <row r="35" spans="1:10">
      <c r="A35" t="s">
        <v>2</v>
      </c>
      <c r="B35" t="s">
        <v>3</v>
      </c>
      <c r="E35" t="s">
        <v>4</v>
      </c>
      <c r="F35" t="s">
        <v>5</v>
      </c>
      <c r="G35" t="s">
        <v>6</v>
      </c>
      <c r="H35" t="s">
        <v>7</v>
      </c>
      <c r="I35" t="s">
        <v>8</v>
      </c>
      <c r="J35" t="s">
        <v>9</v>
      </c>
    </row>
    <row r="36" spans="1:10">
      <c r="A36" t="s">
        <v>2</v>
      </c>
      <c r="B36" t="s">
        <v>10</v>
      </c>
      <c r="E36" t="s">
        <v>11</v>
      </c>
      <c r="F36" t="s">
        <v>12</v>
      </c>
      <c r="G36" t="s">
        <v>13</v>
      </c>
      <c r="H36" t="s">
        <v>14</v>
      </c>
    </row>
    <row r="37" spans="1:10">
      <c r="A37" t="s">
        <v>0</v>
      </c>
      <c r="B37" t="s">
        <v>34</v>
      </c>
      <c r="D37">
        <f>Image("https://scontent.cdninstagram.com/t51.2885-15/s640x640/sh0.08/e35/12531007_987665381279338_1569466415_n.jpg?ig_cache_key=MTE2ODExMjU1MDE2NDU1NjI5Mg%3D%3D.2")</f>
        <v>0</v>
      </c>
    </row>
    <row r="38" spans="1:10">
      <c r="A38" t="s">
        <v>2</v>
      </c>
      <c r="B38" t="s">
        <v>3</v>
      </c>
      <c r="C38" t="s">
        <v>35</v>
      </c>
      <c r="E38" t="s">
        <v>4</v>
      </c>
      <c r="F38" t="s">
        <v>5</v>
      </c>
      <c r="G38" t="s">
        <v>6</v>
      </c>
      <c r="H38" t="s">
        <v>7</v>
      </c>
      <c r="I38" t="s">
        <v>8</v>
      </c>
      <c r="J38" t="s">
        <v>9</v>
      </c>
    </row>
    <row r="39" spans="1:10">
      <c r="A39" t="s">
        <v>2</v>
      </c>
      <c r="B39" t="s">
        <v>10</v>
      </c>
      <c r="E39" t="s">
        <v>11</v>
      </c>
      <c r="F39" t="s">
        <v>12</v>
      </c>
      <c r="G39" t="s">
        <v>13</v>
      </c>
      <c r="H39" t="s">
        <v>14</v>
      </c>
    </row>
    <row r="40" spans="1:10">
      <c r="A40" t="s">
        <v>0</v>
      </c>
      <c r="B40" t="s">
        <v>36</v>
      </c>
      <c r="D40">
        <f>Image("https://scontent.cdninstagram.com/t51.2885-15/s640x640/sh0.08/e35/11417367_911394245562429_1944425142_n.jpg?ig_cache_key=MTExNTc3Nzc3NjA0NjgyNjgzNw%3D%3D.2")</f>
        <v>0</v>
      </c>
    </row>
    <row r="41" spans="1:10">
      <c r="A41" t="s">
        <v>2</v>
      </c>
      <c r="B41" t="s">
        <v>3</v>
      </c>
      <c r="C41" t="s">
        <v>37</v>
      </c>
      <c r="E41" t="s">
        <v>4</v>
      </c>
      <c r="F41" t="s">
        <v>5</v>
      </c>
      <c r="G41" t="s">
        <v>6</v>
      </c>
      <c r="H41" t="s">
        <v>7</v>
      </c>
      <c r="I41" t="s">
        <v>8</v>
      </c>
      <c r="J41" t="s">
        <v>9</v>
      </c>
    </row>
    <row r="42" spans="1:10">
      <c r="A42" t="s">
        <v>2</v>
      </c>
      <c r="B42" t="s">
        <v>10</v>
      </c>
      <c r="E42" t="s">
        <v>11</v>
      </c>
      <c r="F42" t="s">
        <v>12</v>
      </c>
      <c r="G42" t="s">
        <v>13</v>
      </c>
      <c r="H42" t="s">
        <v>14</v>
      </c>
    </row>
    <row r="43" spans="1:10">
      <c r="A43" t="s">
        <v>0</v>
      </c>
      <c r="B43" t="s">
        <v>38</v>
      </c>
      <c r="D43">
        <f>Image("https://scontent.cdninstagram.com/t51.2885-15/e15/925826_831677136941322_1971942772_n.jpg?ig_cache_key=MTE1NDc3NTAxMTE1NzMzOTU5Mw%3D%3D.2")</f>
        <v>0</v>
      </c>
    </row>
    <row r="44" spans="1:10">
      <c r="A44" t="s">
        <v>2</v>
      </c>
      <c r="B44" t="s">
        <v>3</v>
      </c>
      <c r="C44" t="s">
        <v>39</v>
      </c>
      <c r="E44" t="s">
        <v>4</v>
      </c>
      <c r="F44" t="s">
        <v>5</v>
      </c>
      <c r="G44" t="s">
        <v>6</v>
      </c>
      <c r="H44" t="s">
        <v>7</v>
      </c>
      <c r="I44" t="s">
        <v>8</v>
      </c>
      <c r="J44" t="s">
        <v>9</v>
      </c>
    </row>
    <row r="45" spans="1:10">
      <c r="A45" t="s">
        <v>2</v>
      </c>
      <c r="B45" t="s">
        <v>10</v>
      </c>
      <c r="E45" t="s">
        <v>11</v>
      </c>
      <c r="F45" t="s">
        <v>12</v>
      </c>
      <c r="G45" t="s">
        <v>13</v>
      </c>
      <c r="H45" t="s">
        <v>14</v>
      </c>
    </row>
    <row r="46" spans="1:10">
      <c r="A46" t="s">
        <v>0</v>
      </c>
      <c r="B46" t="s">
        <v>40</v>
      </c>
      <c r="D46">
        <f>Image("https://scontent.cdninstagram.com/t51.2885-15/s640x640/sh0.08/e35/1172810_473513329504009_484166219_n.jpg?ig_cache_key=MTE1Mzk2NTk4NTUxOTA1MjE1Ng%3D%3D.2")</f>
        <v>0</v>
      </c>
    </row>
    <row r="47" spans="1:10">
      <c r="A47" t="s">
        <v>2</v>
      </c>
      <c r="B47" t="s">
        <v>3</v>
      </c>
      <c r="C47" t="s">
        <v>41</v>
      </c>
      <c r="E47" t="s">
        <v>4</v>
      </c>
      <c r="F47" t="s">
        <v>5</v>
      </c>
      <c r="G47" t="s">
        <v>6</v>
      </c>
      <c r="H47" t="s">
        <v>7</v>
      </c>
      <c r="I47" t="s">
        <v>8</v>
      </c>
      <c r="J47" t="s">
        <v>9</v>
      </c>
    </row>
    <row r="48" spans="1:10">
      <c r="A48" t="s">
        <v>2</v>
      </c>
      <c r="B48" t="s">
        <v>10</v>
      </c>
      <c r="E48" t="s">
        <v>11</v>
      </c>
      <c r="F48" t="s">
        <v>12</v>
      </c>
      <c r="G48" t="s">
        <v>13</v>
      </c>
      <c r="H48" t="s">
        <v>14</v>
      </c>
    </row>
    <row r="49" spans="1:10">
      <c r="A49" t="s">
        <v>0</v>
      </c>
      <c r="B49" t="s">
        <v>42</v>
      </c>
      <c r="D49">
        <f>Image("https://scontent.cdninstagram.com/t51.2885-15/s640x640/sh0.08/e35/12144142_1082544501776938_1006520581_n.jpg?ig_cache_key=MTE0NjQwMTk4Mjk2MjY3ODgwOA%3D%3D.2")</f>
        <v>0</v>
      </c>
    </row>
    <row r="50" spans="1:10">
      <c r="A50" t="s">
        <v>2</v>
      </c>
      <c r="B50" t="s">
        <v>3</v>
      </c>
      <c r="E50" t="s">
        <v>4</v>
      </c>
      <c r="F50" t="s">
        <v>5</v>
      </c>
      <c r="G50" t="s">
        <v>6</v>
      </c>
      <c r="H50" t="s">
        <v>7</v>
      </c>
      <c r="I50" t="s">
        <v>8</v>
      </c>
      <c r="J50" t="s">
        <v>9</v>
      </c>
    </row>
    <row r="51" spans="1:10">
      <c r="A51" t="s">
        <v>2</v>
      </c>
      <c r="B51" t="s">
        <v>10</v>
      </c>
      <c r="E51" t="s">
        <v>11</v>
      </c>
      <c r="F51" t="s">
        <v>12</v>
      </c>
      <c r="G51" t="s">
        <v>13</v>
      </c>
      <c r="H51" t="s">
        <v>14</v>
      </c>
    </row>
    <row r="52" spans="1:10">
      <c r="A52" t="s">
        <v>0</v>
      </c>
      <c r="B52" t="s">
        <v>43</v>
      </c>
      <c r="D52">
        <f>Image("https://scontent.cdninstagram.com/t51.2885-15/s640x640/sh0.08/e35/12394021_1030045007062175_1953894236_n.jpg?ig_cache_key=MTE0MjIwNTEwNjIzMDkxNDczOA%3D%3D.2")</f>
        <v>0</v>
      </c>
    </row>
    <row r="53" spans="1:10">
      <c r="A53" t="s">
        <v>2</v>
      </c>
      <c r="B53" t="s">
        <v>3</v>
      </c>
      <c r="C53" t="s">
        <v>44</v>
      </c>
      <c r="E53" t="s">
        <v>4</v>
      </c>
      <c r="F53" t="s">
        <v>5</v>
      </c>
      <c r="G53" t="s">
        <v>6</v>
      </c>
      <c r="H53" t="s">
        <v>7</v>
      </c>
      <c r="I53" t="s">
        <v>8</v>
      </c>
      <c r="J53" t="s">
        <v>9</v>
      </c>
    </row>
    <row r="54" spans="1:10">
      <c r="A54" t="s">
        <v>2</v>
      </c>
      <c r="B54" t="s">
        <v>10</v>
      </c>
      <c r="E54" t="s">
        <v>11</v>
      </c>
      <c r="F54" t="s">
        <v>12</v>
      </c>
      <c r="G54" t="s">
        <v>13</v>
      </c>
      <c r="H54" t="s">
        <v>14</v>
      </c>
    </row>
    <row r="55" spans="1:10">
      <c r="A55" t="s">
        <v>0</v>
      </c>
      <c r="B55" t="s">
        <v>45</v>
      </c>
      <c r="D55">
        <f>Image("https://scontent.cdninstagram.com/t51.2885-15/s640x640/sh0.08/e35/12918607_663337080473143_1130985002_n.jpg?ig_cache_key=MTIyMDI3Nzk2NjkyOTc1MzY2Mg%3D%3D.2")</f>
        <v>0</v>
      </c>
    </row>
    <row r="56" spans="1:10">
      <c r="A56" t="s">
        <v>2</v>
      </c>
      <c r="B56" t="s">
        <v>3</v>
      </c>
      <c r="E56" t="s">
        <v>4</v>
      </c>
      <c r="F56" t="s">
        <v>5</v>
      </c>
      <c r="G56" t="s">
        <v>6</v>
      </c>
      <c r="H56" t="s">
        <v>7</v>
      </c>
      <c r="I56" t="s">
        <v>8</v>
      </c>
      <c r="J56" t="s">
        <v>9</v>
      </c>
    </row>
    <row r="57" spans="1:10">
      <c r="A57" t="s">
        <v>2</v>
      </c>
      <c r="B57" t="s">
        <v>10</v>
      </c>
      <c r="E57" t="s">
        <v>11</v>
      </c>
      <c r="F57" t="s">
        <v>12</v>
      </c>
      <c r="G57" t="s">
        <v>13</v>
      </c>
      <c r="H57" t="s">
        <v>14</v>
      </c>
    </row>
    <row r="58" spans="1:10">
      <c r="A58" t="s">
        <v>0</v>
      </c>
      <c r="B58" t="s">
        <v>46</v>
      </c>
      <c r="D58">
        <f>Image("https://scontent.cdninstagram.com/t51.2885-15/s640x640/sh0.08/e35/12677390_1075781009150372_1557804136_n.jpg?ig_cache_key=MTIxOTkzNTQ4NjY3MjQ5NzA0Ng%3D%3D.2")</f>
        <v>0</v>
      </c>
    </row>
    <row r="59" spans="1:10">
      <c r="A59" t="s">
        <v>2</v>
      </c>
      <c r="B59" t="s">
        <v>3</v>
      </c>
      <c r="E59" t="s">
        <v>4</v>
      </c>
      <c r="F59" t="s">
        <v>5</v>
      </c>
      <c r="G59" t="s">
        <v>6</v>
      </c>
      <c r="H59" t="s">
        <v>7</v>
      </c>
      <c r="I59" t="s">
        <v>8</v>
      </c>
      <c r="J59" t="s">
        <v>9</v>
      </c>
    </row>
    <row r="60" spans="1:10">
      <c r="A60" t="s">
        <v>2</v>
      </c>
      <c r="B60" t="s">
        <v>10</v>
      </c>
      <c r="E60" t="s">
        <v>11</v>
      </c>
      <c r="F60" t="s">
        <v>12</v>
      </c>
      <c r="G60" t="s">
        <v>13</v>
      </c>
      <c r="H60" t="s">
        <v>14</v>
      </c>
    </row>
    <row r="61" spans="1:10">
      <c r="A61" t="s">
        <v>0</v>
      </c>
      <c r="B61" t="s">
        <v>47</v>
      </c>
      <c r="D61">
        <f>Image("https://scontent.cdninstagram.com/t51.2885-15/s640x640/sh0.08/e35/12907242_901602246605191_1839429471_n.jpg?ig_cache_key=MTIxOTI3NjU3MDI4MTQ3MzUzOQ%3D%3D.2")</f>
        <v>0</v>
      </c>
    </row>
    <row r="62" spans="1:10">
      <c r="A62" t="s">
        <v>2</v>
      </c>
      <c r="B62" t="s">
        <v>3</v>
      </c>
      <c r="C62" t="s">
        <v>48</v>
      </c>
      <c r="E62" t="s">
        <v>4</v>
      </c>
      <c r="F62" t="s">
        <v>5</v>
      </c>
      <c r="G62" t="s">
        <v>6</v>
      </c>
      <c r="H62" t="s">
        <v>7</v>
      </c>
      <c r="I62" t="s">
        <v>8</v>
      </c>
      <c r="J62" t="s">
        <v>9</v>
      </c>
    </row>
    <row r="63" spans="1:10">
      <c r="A63" t="s">
        <v>2</v>
      </c>
      <c r="B63" t="s">
        <v>10</v>
      </c>
      <c r="E63" t="s">
        <v>11</v>
      </c>
      <c r="F63" t="s">
        <v>12</v>
      </c>
      <c r="G63" t="s">
        <v>13</v>
      </c>
      <c r="H63" t="s">
        <v>14</v>
      </c>
    </row>
    <row r="64" spans="1:10">
      <c r="A64" t="s">
        <v>0</v>
      </c>
      <c r="B64" t="s">
        <v>49</v>
      </c>
      <c r="D64">
        <f>Image("https://scontent.cdninstagram.com/t51.2885-15/e15/12677407_1569689266693632_1239832293_n.jpg?ig_cache_key=MTIxOTA2MTc5OTYwNTY4NTAzNA%3D%3D.2")</f>
        <v>0</v>
      </c>
    </row>
    <row r="65" spans="1:10">
      <c r="A65" t="s">
        <v>2</v>
      </c>
      <c r="B65" t="s">
        <v>3</v>
      </c>
      <c r="C65" t="s">
        <v>50</v>
      </c>
      <c r="E65" t="s">
        <v>4</v>
      </c>
      <c r="F65" t="s">
        <v>5</v>
      </c>
      <c r="G65" t="s">
        <v>6</v>
      </c>
      <c r="H65" t="s">
        <v>7</v>
      </c>
      <c r="I65" t="s">
        <v>8</v>
      </c>
      <c r="J65" t="s">
        <v>9</v>
      </c>
    </row>
    <row r="66" spans="1:10">
      <c r="A66" t="s">
        <v>2</v>
      </c>
      <c r="B66" t="s">
        <v>10</v>
      </c>
      <c r="E66" t="s">
        <v>11</v>
      </c>
      <c r="F66" t="s">
        <v>12</v>
      </c>
      <c r="G66" t="s">
        <v>13</v>
      </c>
      <c r="H66" t="s">
        <v>14</v>
      </c>
    </row>
    <row r="67" spans="1:10">
      <c r="A67" t="s">
        <v>0</v>
      </c>
      <c r="B67" t="s">
        <v>51</v>
      </c>
      <c r="D67">
        <f>Image("https://scontent.cdninstagram.com/t51.2885-15/s640x640/sh0.08/e35/12519373_1301345526548018_31486904_n.jpg?ig_cache_key=MTIxOTIwNzI4Njc2NDcxMDU1OA%3D%3D.2")</f>
        <v>0</v>
      </c>
    </row>
    <row r="68" spans="1:10">
      <c r="A68" t="s">
        <v>2</v>
      </c>
      <c r="B68" t="s">
        <v>3</v>
      </c>
      <c r="C68" t="s">
        <v>52</v>
      </c>
      <c r="E68" t="s">
        <v>4</v>
      </c>
      <c r="F68" t="s">
        <v>5</v>
      </c>
      <c r="G68" t="s">
        <v>6</v>
      </c>
      <c r="H68" t="s">
        <v>7</v>
      </c>
      <c r="I68" t="s">
        <v>8</v>
      </c>
      <c r="J68" t="s">
        <v>9</v>
      </c>
    </row>
    <row r="69" spans="1:10">
      <c r="A69" t="s">
        <v>2</v>
      </c>
      <c r="B69" t="s">
        <v>10</v>
      </c>
      <c r="E69" t="s">
        <v>11</v>
      </c>
      <c r="F69" t="s">
        <v>12</v>
      </c>
      <c r="G69" t="s">
        <v>13</v>
      </c>
      <c r="H69" t="s">
        <v>14</v>
      </c>
    </row>
    <row r="70" spans="1:10">
      <c r="A70" t="s">
        <v>0</v>
      </c>
      <c r="B70" t="s">
        <v>53</v>
      </c>
      <c r="D70">
        <f>Image("https://scontent.cdninstagram.com/t51.2885-15/s640x640/sh0.08/e35/12328032_985455881524014_888161136_n.jpg?ig_cache_key=MTIxOTEzNTMxNjcxMjI2Nzk4Mg%3D%3D.2")</f>
        <v>0</v>
      </c>
    </row>
    <row r="71" spans="1:10">
      <c r="A71" t="s">
        <v>2</v>
      </c>
      <c r="B71" t="s">
        <v>3</v>
      </c>
      <c r="C71" t="s">
        <v>54</v>
      </c>
      <c r="E71" t="s">
        <v>4</v>
      </c>
      <c r="F71" t="s">
        <v>5</v>
      </c>
      <c r="G71" t="s">
        <v>6</v>
      </c>
      <c r="H71" t="s">
        <v>7</v>
      </c>
      <c r="I71" t="s">
        <v>8</v>
      </c>
      <c r="J71" t="s">
        <v>9</v>
      </c>
    </row>
    <row r="72" spans="1:10">
      <c r="A72" t="s">
        <v>2</v>
      </c>
      <c r="B72" t="s">
        <v>10</v>
      </c>
      <c r="E72" t="s">
        <v>11</v>
      </c>
      <c r="F72" t="s">
        <v>12</v>
      </c>
      <c r="G72" t="s">
        <v>13</v>
      </c>
      <c r="H72" t="s">
        <v>14</v>
      </c>
    </row>
    <row r="73" spans="1:10">
      <c r="A73" t="s">
        <v>0</v>
      </c>
      <c r="B73" t="s">
        <v>55</v>
      </c>
      <c r="D73">
        <f>Image("https://scontent.cdninstagram.com/t51.2885-15/s640x640/sh0.08/e35/12783335_944382599015713_311350625_n.jpg?ig_cache_key=MTIxOTA1NTg3OTA5OTI5MzQ4Mw%3D%3D.2.l")</f>
        <v>0</v>
      </c>
    </row>
    <row r="74" spans="1:10">
      <c r="A74" t="s">
        <v>2</v>
      </c>
      <c r="B74" t="s">
        <v>3</v>
      </c>
      <c r="E74" t="s">
        <v>4</v>
      </c>
      <c r="F74" t="s">
        <v>5</v>
      </c>
      <c r="G74" t="s">
        <v>6</v>
      </c>
      <c r="H74" t="s">
        <v>7</v>
      </c>
      <c r="I74" t="s">
        <v>8</v>
      </c>
      <c r="J74" t="s">
        <v>9</v>
      </c>
    </row>
    <row r="75" spans="1:10">
      <c r="A75" t="s">
        <v>2</v>
      </c>
      <c r="B75" t="s">
        <v>10</v>
      </c>
      <c r="E75" t="s">
        <v>11</v>
      </c>
      <c r="F75" t="s">
        <v>12</v>
      </c>
      <c r="G75" t="s">
        <v>13</v>
      </c>
      <c r="H75" t="s">
        <v>14</v>
      </c>
    </row>
    <row r="76" spans="1:10">
      <c r="A76" t="s">
        <v>0</v>
      </c>
      <c r="B76" t="s">
        <v>56</v>
      </c>
      <c r="D76">
        <f>Image("https://scontent.cdninstagram.com/t51.2885-15/s640x640/sh0.08/e35/12502017_1707540376193861_361616366_n.jpg?ig_cache_key=MTIxODg1NDI0NDI0NjIwNTk5OQ%3D%3D.2")</f>
        <v>0</v>
      </c>
    </row>
    <row r="77" spans="1:10">
      <c r="A77" t="s">
        <v>2</v>
      </c>
      <c r="B77" t="s">
        <v>3</v>
      </c>
      <c r="C77" t="s">
        <v>57</v>
      </c>
      <c r="E77" t="s">
        <v>4</v>
      </c>
      <c r="F77" t="s">
        <v>5</v>
      </c>
      <c r="G77" t="s">
        <v>6</v>
      </c>
      <c r="H77" t="s">
        <v>7</v>
      </c>
      <c r="I77" t="s">
        <v>8</v>
      </c>
      <c r="J77" t="s">
        <v>9</v>
      </c>
    </row>
    <row r="78" spans="1:10">
      <c r="A78" t="s">
        <v>2</v>
      </c>
      <c r="B78" t="s">
        <v>10</v>
      </c>
      <c r="E78" t="s">
        <v>11</v>
      </c>
      <c r="F78" t="s">
        <v>12</v>
      </c>
      <c r="G78" t="s">
        <v>13</v>
      </c>
      <c r="H78" t="s">
        <v>14</v>
      </c>
    </row>
    <row r="79" spans="1:10">
      <c r="A79" t="s">
        <v>0</v>
      </c>
      <c r="B79" t="s">
        <v>58</v>
      </c>
      <c r="D79">
        <f>Image("https://scontent.cdninstagram.com/t51.2885-15/s320x320/e35/12677358_258503914490957_202581702_n.jpg?ig_cache_key=MTIxODY5MzQ4NTI2MjMwNTc3OA%3D%3D.2")</f>
        <v>0</v>
      </c>
    </row>
    <row r="80" spans="1:10">
      <c r="A80" t="s">
        <v>2</v>
      </c>
      <c r="B80" t="s">
        <v>3</v>
      </c>
      <c r="E80" t="s">
        <v>4</v>
      </c>
      <c r="F80" t="s">
        <v>5</v>
      </c>
      <c r="G80" t="s">
        <v>6</v>
      </c>
      <c r="H80" t="s">
        <v>7</v>
      </c>
      <c r="I80" t="s">
        <v>8</v>
      </c>
      <c r="J80" t="s">
        <v>9</v>
      </c>
    </row>
    <row r="81" spans="1:10">
      <c r="A81" t="s">
        <v>2</v>
      </c>
      <c r="B81" t="s">
        <v>10</v>
      </c>
      <c r="E81" t="s">
        <v>11</v>
      </c>
      <c r="F81" t="s">
        <v>12</v>
      </c>
      <c r="G81" t="s">
        <v>13</v>
      </c>
      <c r="H81" t="s">
        <v>14</v>
      </c>
    </row>
    <row r="82" spans="1:10">
      <c r="A82" t="s">
        <v>0</v>
      </c>
      <c r="B82" t="s">
        <v>59</v>
      </c>
      <c r="D82">
        <f>Image("https://scontent.cdninstagram.com/t51.2885-15/s320x320/e35/11917924_210422219335601_182766494_n.jpg?ig_cache_key=MTIxODYwMTQ4NjEyOTg4MTUwNA%3D%3D.2.l")</f>
        <v>0</v>
      </c>
    </row>
    <row r="83" spans="1:10">
      <c r="A83" t="s">
        <v>2</v>
      </c>
      <c r="B83" t="s">
        <v>3</v>
      </c>
      <c r="C83" t="s">
        <v>60</v>
      </c>
      <c r="E83" t="s">
        <v>4</v>
      </c>
      <c r="F83" t="s">
        <v>5</v>
      </c>
      <c r="G83" t="s">
        <v>6</v>
      </c>
      <c r="H83" t="s">
        <v>7</v>
      </c>
      <c r="I83" t="s">
        <v>8</v>
      </c>
      <c r="J83" t="s">
        <v>9</v>
      </c>
    </row>
    <row r="84" spans="1:10">
      <c r="A84" t="s">
        <v>2</v>
      </c>
      <c r="B84" t="s">
        <v>10</v>
      </c>
      <c r="E84" t="s">
        <v>11</v>
      </c>
      <c r="F84" t="s">
        <v>12</v>
      </c>
      <c r="G84" t="s">
        <v>13</v>
      </c>
      <c r="H84" t="s">
        <v>14</v>
      </c>
    </row>
    <row r="85" spans="1:10">
      <c r="A85" t="s">
        <v>0</v>
      </c>
      <c r="B85" t="s">
        <v>61</v>
      </c>
      <c r="D85">
        <f>Image("https://scontent.cdninstagram.com/t51.2885-15/s640x640/sh0.08/e35/12107580_212443189130440_153106239_n.jpg?ig_cache_key=MTIxODUzNTI1MDAzMzQyOTYwOA%3D%3D.2.l")</f>
        <v>0</v>
      </c>
    </row>
    <row r="86" spans="1:10">
      <c r="A86" t="s">
        <v>2</v>
      </c>
      <c r="B86" t="s">
        <v>3</v>
      </c>
      <c r="E86" t="s">
        <v>4</v>
      </c>
      <c r="F86" t="s">
        <v>5</v>
      </c>
      <c r="G86" t="s">
        <v>6</v>
      </c>
      <c r="H86" t="s">
        <v>7</v>
      </c>
      <c r="I86" t="s">
        <v>8</v>
      </c>
      <c r="J86" t="s">
        <v>9</v>
      </c>
    </row>
    <row r="87" spans="1:10">
      <c r="A87" t="s">
        <v>2</v>
      </c>
      <c r="B87" t="s">
        <v>10</v>
      </c>
      <c r="E87" t="s">
        <v>11</v>
      </c>
      <c r="F87" t="s">
        <v>12</v>
      </c>
      <c r="G87" t="s">
        <v>13</v>
      </c>
      <c r="H87" t="s">
        <v>14</v>
      </c>
    </row>
    <row r="88" spans="1:10">
      <c r="A88" t="s">
        <v>0</v>
      </c>
      <c r="B88" t="s">
        <v>62</v>
      </c>
      <c r="D88">
        <f>Image("https://scontent.cdninstagram.com/t51.2885-15/s640x640/sh0.08/e35/1169152_1710627849215990_1936507633_n.jpg?ig_cache_key=MTIxODE0Njg4MTIyMzYyMDM3Mw%3D%3D.2")</f>
        <v>0</v>
      </c>
    </row>
    <row r="89" spans="1:10">
      <c r="A89" t="s">
        <v>2</v>
      </c>
      <c r="B89" t="s">
        <v>3</v>
      </c>
      <c r="C89" t="s">
        <v>63</v>
      </c>
      <c r="E89" t="s">
        <v>4</v>
      </c>
      <c r="F89" t="s">
        <v>5</v>
      </c>
      <c r="G89" t="s">
        <v>6</v>
      </c>
      <c r="H89" t="s">
        <v>7</v>
      </c>
      <c r="I89" t="s">
        <v>8</v>
      </c>
      <c r="J89" t="s">
        <v>9</v>
      </c>
    </row>
    <row r="90" spans="1:10">
      <c r="A90" t="s">
        <v>2</v>
      </c>
      <c r="B90" t="s">
        <v>10</v>
      </c>
      <c r="E90" t="s">
        <v>11</v>
      </c>
      <c r="F90" t="s">
        <v>12</v>
      </c>
      <c r="G90" t="s">
        <v>13</v>
      </c>
      <c r="H90" t="s">
        <v>14</v>
      </c>
    </row>
    <row r="91" spans="1:10">
      <c r="A91" t="s">
        <v>0</v>
      </c>
      <c r="B91" t="s">
        <v>61</v>
      </c>
      <c r="D91">
        <f>Image("https://scontent.cdninstagram.com/t51.2885-15/s640x640/sh0.08/e35/12424783_1758854661017486_85318017_n.jpg?ig_cache_key=MTIxNzcyODIxMzM4MDgxMjYwNQ%3D%3D.2")</f>
        <v>0</v>
      </c>
    </row>
    <row r="92" spans="1:10">
      <c r="A92" t="s">
        <v>2</v>
      </c>
      <c r="B92" t="s">
        <v>3</v>
      </c>
      <c r="E92" t="s">
        <v>4</v>
      </c>
      <c r="F92" t="s">
        <v>5</v>
      </c>
      <c r="G92" t="s">
        <v>6</v>
      </c>
      <c r="H92" t="s">
        <v>7</v>
      </c>
      <c r="I92" t="s">
        <v>8</v>
      </c>
      <c r="J92" t="s">
        <v>9</v>
      </c>
    </row>
    <row r="93" spans="1:10">
      <c r="A93" t="s">
        <v>2</v>
      </c>
      <c r="B93" t="s">
        <v>10</v>
      </c>
      <c r="E93" t="s">
        <v>11</v>
      </c>
      <c r="F93" t="s">
        <v>12</v>
      </c>
      <c r="G93" t="s">
        <v>13</v>
      </c>
      <c r="H93" t="s">
        <v>14</v>
      </c>
    </row>
    <row r="94" spans="1:10">
      <c r="A94" t="s">
        <v>0</v>
      </c>
      <c r="B94" t="s">
        <v>64</v>
      </c>
      <c r="D94">
        <f>Image("https://scontent.cdninstagram.com/t51.2885-15/e35/12935001_850096155116397_104415741_n.jpg?ig_cache_key=MTIxNzYxMjc2MDk4NTY4NTk1Ng%3D%3D.2.l")</f>
        <v>0</v>
      </c>
    </row>
    <row r="95" spans="1:10">
      <c r="A95" t="s">
        <v>2</v>
      </c>
      <c r="B95" t="s">
        <v>3</v>
      </c>
      <c r="E95" t="s">
        <v>4</v>
      </c>
      <c r="F95" t="s">
        <v>5</v>
      </c>
      <c r="G95" t="s">
        <v>6</v>
      </c>
      <c r="H95" t="s">
        <v>7</v>
      </c>
      <c r="I95" t="s">
        <v>8</v>
      </c>
      <c r="J95" t="s">
        <v>9</v>
      </c>
    </row>
    <row r="96" spans="1:10">
      <c r="A96" t="s">
        <v>2</v>
      </c>
      <c r="B96" t="s">
        <v>10</v>
      </c>
      <c r="E96" t="s">
        <v>11</v>
      </c>
      <c r="F96" t="s">
        <v>12</v>
      </c>
      <c r="G96" t="s">
        <v>13</v>
      </c>
      <c r="H96" t="s">
        <v>14</v>
      </c>
    </row>
    <row r="97" spans="1:10">
      <c r="A97" t="s">
        <v>0</v>
      </c>
      <c r="B97" t="s">
        <v>65</v>
      </c>
      <c r="D97">
        <f>Image("https://scontent.cdninstagram.com/t51.2885-15/s640x640/sh0.08/e35/12907410_1711714995770874_73389495_n.jpg?ig_cache_key=MTIxNzUwNTEzMjUzMDkwODY3NQ%3D%3D.2.l")</f>
        <v>0</v>
      </c>
    </row>
    <row r="98" spans="1:10">
      <c r="A98" t="s">
        <v>2</v>
      </c>
      <c r="B98" t="s">
        <v>3</v>
      </c>
      <c r="C98" t="s">
        <v>66</v>
      </c>
      <c r="E98" t="s">
        <v>4</v>
      </c>
      <c r="F98" t="s">
        <v>5</v>
      </c>
      <c r="G98" t="s">
        <v>6</v>
      </c>
      <c r="H98" t="s">
        <v>7</v>
      </c>
      <c r="I98" t="s">
        <v>8</v>
      </c>
      <c r="J98" t="s">
        <v>9</v>
      </c>
    </row>
    <row r="99" spans="1:10">
      <c r="A99" t="s">
        <v>2</v>
      </c>
      <c r="B99" t="s">
        <v>10</v>
      </c>
      <c r="E99" t="s">
        <v>11</v>
      </c>
      <c r="F99" t="s">
        <v>12</v>
      </c>
      <c r="G99" t="s">
        <v>13</v>
      </c>
      <c r="H99" t="s">
        <v>14</v>
      </c>
    </row>
    <row r="100" spans="1:10">
      <c r="A100" t="s">
        <v>0</v>
      </c>
      <c r="B100" t="s">
        <v>67</v>
      </c>
      <c r="D100">
        <f>Image("https://scontent.cdninstagram.com/t51.2885-15/s640x640/sh0.08/e35/12530934_170804913311765_1675287617_n.jpg?ig_cache_key=MTIxNzQ0MTk3MDA5MjgyMjI4Ng%3D%3D.2.l")</f>
        <v>0</v>
      </c>
    </row>
    <row r="101" spans="1:10">
      <c r="A101" t="s">
        <v>2</v>
      </c>
      <c r="B101" t="s">
        <v>3</v>
      </c>
      <c r="E101" t="s">
        <v>4</v>
      </c>
      <c r="F101" t="s">
        <v>5</v>
      </c>
      <c r="G101" t="s">
        <v>6</v>
      </c>
      <c r="H101" t="s">
        <v>7</v>
      </c>
      <c r="I101" t="s">
        <v>8</v>
      </c>
      <c r="J101" t="s">
        <v>9</v>
      </c>
    </row>
    <row r="102" spans="1:10">
      <c r="A102" t="s">
        <v>2</v>
      </c>
      <c r="B102" t="s">
        <v>10</v>
      </c>
      <c r="E102" t="s">
        <v>11</v>
      </c>
      <c r="F102" t="s">
        <v>12</v>
      </c>
      <c r="G102" t="s">
        <v>13</v>
      </c>
      <c r="H102" t="s">
        <v>14</v>
      </c>
    </row>
    <row r="103" spans="1:10">
      <c r="A103" t="s">
        <v>0</v>
      </c>
      <c r="B103" t="s">
        <v>68</v>
      </c>
      <c r="D103">
        <f>Image("https://scontent.cdninstagram.com/t51.2885-15/s640x640/sh0.08/e35/12905239_1557344614596015_1096220267_n.jpg?ig_cache_key=MTIxNzI3MTk4MTYyMTQ3NDUzNw%3D%3D.2.l")</f>
        <v>0</v>
      </c>
    </row>
    <row r="104" spans="1:10">
      <c r="A104" t="s">
        <v>2</v>
      </c>
      <c r="B104" t="s">
        <v>3</v>
      </c>
      <c r="C104" t="s">
        <v>69</v>
      </c>
      <c r="E104" t="s">
        <v>4</v>
      </c>
      <c r="F104" t="s">
        <v>5</v>
      </c>
      <c r="G104" t="s">
        <v>6</v>
      </c>
      <c r="H104" t="s">
        <v>7</v>
      </c>
      <c r="I104" t="s">
        <v>8</v>
      </c>
      <c r="J104" t="s">
        <v>9</v>
      </c>
    </row>
    <row r="105" spans="1:10">
      <c r="A105" t="s">
        <v>2</v>
      </c>
      <c r="B105" t="s">
        <v>10</v>
      </c>
      <c r="E105" t="s">
        <v>11</v>
      </c>
      <c r="F105" t="s">
        <v>12</v>
      </c>
      <c r="G105" t="s">
        <v>13</v>
      </c>
      <c r="H105" t="s">
        <v>14</v>
      </c>
    </row>
    <row r="106" spans="1:10">
      <c r="A106" t="s">
        <v>0</v>
      </c>
      <c r="B106" t="s">
        <v>70</v>
      </c>
      <c r="D106">
        <f>Image("https://scontent.cdninstagram.com/t51.2885-15/s640x640/sh0.08/e35/11203188_864532407023892_1130891356_n.jpg?ig_cache_key=MTIxNzI3MTE1NDQzNzYxNjg1NQ%3D%3D.2.l")</f>
        <v>0</v>
      </c>
    </row>
    <row r="107" spans="1:10">
      <c r="A107" t="s">
        <v>2</v>
      </c>
      <c r="B107" t="s">
        <v>3</v>
      </c>
      <c r="E107" t="s">
        <v>4</v>
      </c>
      <c r="F107" t="s">
        <v>5</v>
      </c>
      <c r="G107" t="s">
        <v>6</v>
      </c>
      <c r="H107" t="s">
        <v>7</v>
      </c>
      <c r="I107" t="s">
        <v>8</v>
      </c>
      <c r="J107" t="s">
        <v>9</v>
      </c>
    </row>
    <row r="108" spans="1:10">
      <c r="A108" t="s">
        <v>2</v>
      </c>
      <c r="B108" t="s">
        <v>10</v>
      </c>
      <c r="E108" t="s">
        <v>11</v>
      </c>
      <c r="F108" t="s">
        <v>12</v>
      </c>
      <c r="G108" t="s">
        <v>13</v>
      </c>
      <c r="H108" t="s">
        <v>14</v>
      </c>
    </row>
    <row r="109" spans="1:10">
      <c r="A109" t="s">
        <v>0</v>
      </c>
      <c r="B109" t="s">
        <v>71</v>
      </c>
      <c r="D109">
        <f>Image("https://scontent.cdninstagram.com/t51.2885-15/s640x640/sh0.08/e35/11934704_1668562196727548_1309633875_n.jpg?ig_cache_key=MTIyMDk5Mjk5NzY0OTI0MTg5MA%3D%3D.2")</f>
        <v>0</v>
      </c>
    </row>
    <row r="110" spans="1:10">
      <c r="A110" t="s">
        <v>2</v>
      </c>
      <c r="B110" t="s">
        <v>3</v>
      </c>
      <c r="E110" t="s">
        <v>4</v>
      </c>
      <c r="F110" t="s">
        <v>5</v>
      </c>
      <c r="G110" t="s">
        <v>6</v>
      </c>
      <c r="H110" t="s">
        <v>7</v>
      </c>
      <c r="I110" t="s">
        <v>8</v>
      </c>
      <c r="J110" t="s">
        <v>9</v>
      </c>
    </row>
    <row r="111" spans="1:10">
      <c r="A111" t="s">
        <v>2</v>
      </c>
      <c r="B111" t="s">
        <v>10</v>
      </c>
      <c r="E111" t="s">
        <v>11</v>
      </c>
      <c r="F111" t="s">
        <v>12</v>
      </c>
      <c r="G111" t="s">
        <v>13</v>
      </c>
      <c r="H111" t="s">
        <v>14</v>
      </c>
    </row>
    <row r="112" spans="1:10">
      <c r="A112" t="s">
        <v>0</v>
      </c>
      <c r="B112" t="s">
        <v>72</v>
      </c>
      <c r="D112">
        <f>Image("https://scontent.cdninstagram.com/t51.2885-15/e35/12965841_1635139226708623_1140374204_n.jpg?ig_cache_key=MTIyMDk3MTM1NTg4OTU3MjE4Ng%3D%3D.2")</f>
        <v>0</v>
      </c>
    </row>
    <row r="113" spans="1:10">
      <c r="A113" t="s">
        <v>2</v>
      </c>
      <c r="B113" t="s">
        <v>3</v>
      </c>
      <c r="E113" t="s">
        <v>4</v>
      </c>
      <c r="F113" t="s">
        <v>5</v>
      </c>
      <c r="G113" t="s">
        <v>6</v>
      </c>
      <c r="H113" t="s">
        <v>7</v>
      </c>
      <c r="I113" t="s">
        <v>8</v>
      </c>
      <c r="J113" t="s">
        <v>9</v>
      </c>
    </row>
    <row r="114" spans="1:10">
      <c r="A114" t="s">
        <v>2</v>
      </c>
      <c r="B114" t="s">
        <v>10</v>
      </c>
      <c r="E114" t="s">
        <v>11</v>
      </c>
      <c r="F114" t="s">
        <v>12</v>
      </c>
      <c r="G114" t="s">
        <v>13</v>
      </c>
      <c r="H114" t="s">
        <v>14</v>
      </c>
    </row>
    <row r="115" spans="1:10">
      <c r="A115" t="s">
        <v>0</v>
      </c>
      <c r="B115" t="s">
        <v>73</v>
      </c>
      <c r="D115">
        <f>Image("https://scontent.cdninstagram.com/t51.2885-15/s320x320/e35/12912549_206048856451780_865931044_n.jpg?ig_cache_key=MTIyMDk0NjUxMzAzNjA5Nzk1NQ%3D%3D.2.l")</f>
        <v>0</v>
      </c>
    </row>
    <row r="116" spans="1:10">
      <c r="A116" t="s">
        <v>2</v>
      </c>
      <c r="B116" t="s">
        <v>3</v>
      </c>
      <c r="E116" t="s">
        <v>4</v>
      </c>
      <c r="F116" t="s">
        <v>5</v>
      </c>
      <c r="G116" t="s">
        <v>6</v>
      </c>
      <c r="H116" t="s">
        <v>7</v>
      </c>
      <c r="I116" t="s">
        <v>8</v>
      </c>
      <c r="J116" t="s">
        <v>9</v>
      </c>
    </row>
    <row r="117" spans="1:10">
      <c r="A117" t="s">
        <v>2</v>
      </c>
      <c r="B117" t="s">
        <v>10</v>
      </c>
      <c r="E117" t="s">
        <v>11</v>
      </c>
      <c r="F117" t="s">
        <v>12</v>
      </c>
      <c r="G117" t="s">
        <v>13</v>
      </c>
      <c r="H117" t="s">
        <v>14</v>
      </c>
    </row>
    <row r="118" spans="1:10">
      <c r="A118" t="s">
        <v>0</v>
      </c>
      <c r="B118" t="s">
        <v>74</v>
      </c>
      <c r="D118">
        <f>Image("https://scontent.cdninstagram.com/t51.2885-15/s480x480/e35/12080439_869627406479049_929663466_n.jpg?ig_cache_key=MTIyMDkzNjYwMDg5NDE4NTA0Mw%3D%3D.2")</f>
        <v>0</v>
      </c>
    </row>
    <row r="119" spans="1:10">
      <c r="A119" t="s">
        <v>2</v>
      </c>
      <c r="B119" t="s">
        <v>3</v>
      </c>
      <c r="E119" t="s">
        <v>4</v>
      </c>
      <c r="F119" t="s">
        <v>5</v>
      </c>
      <c r="G119" t="s">
        <v>6</v>
      </c>
      <c r="H119" t="s">
        <v>7</v>
      </c>
      <c r="I119" t="s">
        <v>8</v>
      </c>
      <c r="J119" t="s">
        <v>9</v>
      </c>
    </row>
    <row r="120" spans="1:10">
      <c r="A120" t="s">
        <v>2</v>
      </c>
      <c r="B120" t="s">
        <v>10</v>
      </c>
      <c r="E120" t="s">
        <v>11</v>
      </c>
      <c r="F120" t="s">
        <v>12</v>
      </c>
      <c r="G120" t="s">
        <v>13</v>
      </c>
      <c r="H120" t="s">
        <v>14</v>
      </c>
    </row>
    <row r="121" spans="1:10">
      <c r="A121" t="s">
        <v>0</v>
      </c>
      <c r="B121" t="s">
        <v>75</v>
      </c>
      <c r="D121">
        <f>Image("https://scontent.cdninstagram.com/t51.2885-15/s480x480/e35/12940899_1681937408733154_1234253064_n.jpg?ig_cache_key=MTIyMDkyNTg5MTQ2ODkwNTY5Mg%3D%3D.2")</f>
        <v>0</v>
      </c>
    </row>
    <row r="122" spans="1:10">
      <c r="A122" t="s">
        <v>2</v>
      </c>
      <c r="B122" t="s">
        <v>3</v>
      </c>
      <c r="E122" t="s">
        <v>4</v>
      </c>
      <c r="F122" t="s">
        <v>5</v>
      </c>
      <c r="G122" t="s">
        <v>6</v>
      </c>
      <c r="H122" t="s">
        <v>7</v>
      </c>
      <c r="I122" t="s">
        <v>8</v>
      </c>
      <c r="J122" t="s">
        <v>9</v>
      </c>
    </row>
    <row r="123" spans="1:10">
      <c r="A123" t="s">
        <v>2</v>
      </c>
      <c r="B123" t="s">
        <v>10</v>
      </c>
      <c r="E123" t="s">
        <v>11</v>
      </c>
      <c r="F123" t="s">
        <v>12</v>
      </c>
      <c r="G123" t="s">
        <v>13</v>
      </c>
      <c r="H123" t="s">
        <v>14</v>
      </c>
    </row>
    <row r="124" spans="1:10">
      <c r="A124" t="s">
        <v>0</v>
      </c>
      <c r="B124" t="s">
        <v>75</v>
      </c>
      <c r="D124">
        <f>Image("https://scontent.cdninstagram.com/t51.2885-15/e35/12940093_246762415671558_610354524_n.jpg?ig_cache_key=MTIyMDkyNTM5NzQzODYxNDczNw%3D%3D.2")</f>
        <v>0</v>
      </c>
    </row>
    <row r="125" spans="1:10">
      <c r="A125" t="s">
        <v>2</v>
      </c>
      <c r="B125" t="s">
        <v>3</v>
      </c>
      <c r="E125" t="s">
        <v>4</v>
      </c>
      <c r="F125" t="s">
        <v>5</v>
      </c>
      <c r="G125" t="s">
        <v>6</v>
      </c>
      <c r="H125" t="s">
        <v>7</v>
      </c>
      <c r="I125" t="s">
        <v>8</v>
      </c>
      <c r="J125" t="s">
        <v>9</v>
      </c>
    </row>
    <row r="126" spans="1:10">
      <c r="A126" t="s">
        <v>2</v>
      </c>
      <c r="B126" t="s">
        <v>10</v>
      </c>
      <c r="E126" t="s">
        <v>11</v>
      </c>
      <c r="F126" t="s">
        <v>12</v>
      </c>
      <c r="G126" t="s">
        <v>13</v>
      </c>
      <c r="H126" t="s">
        <v>14</v>
      </c>
    </row>
    <row r="127" spans="1:10">
      <c r="A127" t="s">
        <v>0</v>
      </c>
      <c r="B127" t="s">
        <v>75</v>
      </c>
      <c r="D127">
        <f>Image("https://scontent.cdninstagram.com/t51.2885-15/e35/12912316_1034851029920810_189257874_n.jpg?ig_cache_key=MTIyMDkyNDcwMzk1MjM5MTM1OQ%3D%3D.2")</f>
        <v>0</v>
      </c>
    </row>
    <row r="128" spans="1:10">
      <c r="A128" t="s">
        <v>2</v>
      </c>
      <c r="B128" t="s">
        <v>3</v>
      </c>
      <c r="E128" t="s">
        <v>4</v>
      </c>
      <c r="F128" t="s">
        <v>5</v>
      </c>
      <c r="G128" t="s">
        <v>6</v>
      </c>
      <c r="H128" t="s">
        <v>7</v>
      </c>
      <c r="I128" t="s">
        <v>8</v>
      </c>
      <c r="J128" t="s">
        <v>9</v>
      </c>
    </row>
    <row r="129" spans="1:10">
      <c r="A129" t="s">
        <v>2</v>
      </c>
      <c r="B129" t="s">
        <v>10</v>
      </c>
      <c r="E129" t="s">
        <v>11</v>
      </c>
      <c r="F129" t="s">
        <v>12</v>
      </c>
      <c r="G129" t="s">
        <v>13</v>
      </c>
      <c r="H129" t="s">
        <v>14</v>
      </c>
    </row>
    <row r="130" spans="1:10">
      <c r="A130" t="s">
        <v>0</v>
      </c>
      <c r="B130" t="s">
        <v>76</v>
      </c>
      <c r="D130">
        <f>Image("https://scontent.cdninstagram.com/t51.2885-15/e35/12446326_1541925439434552_443253560_n.jpg?ig_cache_key=MTIyMDkwNDM5OTA3NzYwMDYzOQ%3D%3D.2")</f>
        <v>0</v>
      </c>
    </row>
    <row r="131" spans="1:10">
      <c r="A131" t="s">
        <v>2</v>
      </c>
      <c r="B131" t="s">
        <v>3</v>
      </c>
      <c r="E131" t="s">
        <v>4</v>
      </c>
      <c r="F131" t="s">
        <v>5</v>
      </c>
      <c r="G131" t="s">
        <v>6</v>
      </c>
      <c r="H131" t="s">
        <v>7</v>
      </c>
      <c r="I131" t="s">
        <v>8</v>
      </c>
      <c r="J131" t="s">
        <v>9</v>
      </c>
    </row>
    <row r="132" spans="1:10">
      <c r="A132" t="s">
        <v>2</v>
      </c>
      <c r="B132" t="s">
        <v>10</v>
      </c>
      <c r="E132" t="s">
        <v>11</v>
      </c>
      <c r="F132" t="s">
        <v>12</v>
      </c>
      <c r="G132" t="s">
        <v>13</v>
      </c>
      <c r="H132" t="s">
        <v>14</v>
      </c>
    </row>
    <row r="133" spans="1:10">
      <c r="A133" t="s">
        <v>0</v>
      </c>
      <c r="B133" t="s">
        <v>77</v>
      </c>
      <c r="D133">
        <f>Image("https://scontent.cdninstagram.com/t51.2885-15/s640x640/sh0.08/e35/12501865_260787177590389_1406735577_n.jpg?ig_cache_key=MTIyMDg5NDEwNDQxOTM2MjM2Mg%3D%3D.2")</f>
        <v>0</v>
      </c>
    </row>
    <row r="134" spans="1:10">
      <c r="A134" t="s">
        <v>2</v>
      </c>
      <c r="B134" t="s">
        <v>3</v>
      </c>
      <c r="E134" t="s">
        <v>4</v>
      </c>
      <c r="F134" t="s">
        <v>5</v>
      </c>
      <c r="G134" t="s">
        <v>6</v>
      </c>
      <c r="H134" t="s">
        <v>7</v>
      </c>
      <c r="I134" t="s">
        <v>8</v>
      </c>
      <c r="J134" t="s">
        <v>9</v>
      </c>
    </row>
    <row r="135" spans="1:10">
      <c r="A135" t="s">
        <v>2</v>
      </c>
      <c r="B135" t="s">
        <v>10</v>
      </c>
      <c r="E135" t="s">
        <v>11</v>
      </c>
      <c r="F135" t="s">
        <v>12</v>
      </c>
      <c r="G135" t="s">
        <v>13</v>
      </c>
      <c r="H135" t="s">
        <v>14</v>
      </c>
    </row>
    <row r="136" spans="1:10">
      <c r="A136" t="s">
        <v>0</v>
      </c>
      <c r="B136" t="s">
        <v>78</v>
      </c>
      <c r="D136">
        <f>Image("https://scontent.cdninstagram.com/t51.2885-15/s640x640/sh0.08/e35/12531171_1035369523202179_1430626610_n.jpg?ig_cache_key=MTIxOTc0Njc4MjYxMjI2MzUxOA%3D%3D.2")</f>
        <v>0</v>
      </c>
    </row>
    <row r="137" spans="1:10">
      <c r="A137" t="s">
        <v>2</v>
      </c>
      <c r="B137" t="s">
        <v>3</v>
      </c>
      <c r="C137" t="s">
        <v>79</v>
      </c>
      <c r="E137" t="s">
        <v>4</v>
      </c>
      <c r="F137" t="s">
        <v>5</v>
      </c>
      <c r="G137" t="s">
        <v>6</v>
      </c>
      <c r="H137" t="s">
        <v>7</v>
      </c>
      <c r="I137" t="s">
        <v>8</v>
      </c>
      <c r="J137" t="s">
        <v>9</v>
      </c>
    </row>
    <row r="138" spans="1:10">
      <c r="A138" t="s">
        <v>2</v>
      </c>
      <c r="B138" t="s">
        <v>10</v>
      </c>
      <c r="E138" t="s">
        <v>11</v>
      </c>
      <c r="F138" t="s">
        <v>12</v>
      </c>
      <c r="G138" t="s">
        <v>13</v>
      </c>
      <c r="H138" t="s">
        <v>14</v>
      </c>
    </row>
    <row r="139" spans="1:10">
      <c r="A139" t="s">
        <v>0</v>
      </c>
      <c r="B139" t="s">
        <v>80</v>
      </c>
      <c r="D139">
        <f>Image("https://scontent.cdninstagram.com/t51.2885-15/s640x640/sh0.08/e35/12912471_1690888577849743_1021032917_n.jpg?ig_cache_key=MTIyMDg0MDc1NDExMTczMDI0Nw%3D%3D.2.l")</f>
        <v>0</v>
      </c>
    </row>
    <row r="140" spans="1:10">
      <c r="A140" t="s">
        <v>2</v>
      </c>
      <c r="B140" t="s">
        <v>3</v>
      </c>
      <c r="C140" t="s">
        <v>81</v>
      </c>
      <c r="E140" t="s">
        <v>4</v>
      </c>
      <c r="F140" t="s">
        <v>5</v>
      </c>
      <c r="G140" t="s">
        <v>6</v>
      </c>
      <c r="H140" t="s">
        <v>7</v>
      </c>
      <c r="I140" t="s">
        <v>8</v>
      </c>
      <c r="J140" t="s">
        <v>9</v>
      </c>
    </row>
    <row r="141" spans="1:10">
      <c r="A141" t="s">
        <v>2</v>
      </c>
      <c r="B141" t="s">
        <v>10</v>
      </c>
      <c r="E141" t="s">
        <v>11</v>
      </c>
      <c r="F141" t="s">
        <v>12</v>
      </c>
      <c r="G141" t="s">
        <v>13</v>
      </c>
      <c r="H141" t="s">
        <v>14</v>
      </c>
    </row>
    <row r="142" spans="1:10">
      <c r="A142" t="s">
        <v>0</v>
      </c>
      <c r="B142" t="s">
        <v>82</v>
      </c>
      <c r="D142">
        <f>Image("https://scontent.cdninstagram.com/t51.2885-15/s640x640/sh0.08/e35/12917808_608212396019391_115502286_n.jpg?ig_cache_key=MTIyMDgzMzYyNTI3MjY5NTIyMA%3D%3D.2")</f>
        <v>0</v>
      </c>
    </row>
    <row r="143" spans="1:10">
      <c r="A143" t="s">
        <v>2</v>
      </c>
      <c r="B143" t="s">
        <v>3</v>
      </c>
      <c r="C143" t="s">
        <v>83</v>
      </c>
      <c r="E143" t="s">
        <v>4</v>
      </c>
      <c r="F143" t="s">
        <v>5</v>
      </c>
      <c r="G143" t="s">
        <v>6</v>
      </c>
      <c r="H143" t="s">
        <v>7</v>
      </c>
      <c r="I143" t="s">
        <v>8</v>
      </c>
      <c r="J143" t="s">
        <v>9</v>
      </c>
    </row>
    <row r="144" spans="1:10">
      <c r="A144" t="s">
        <v>2</v>
      </c>
      <c r="B144" t="s">
        <v>10</v>
      </c>
      <c r="E144" t="s">
        <v>11</v>
      </c>
      <c r="F144" t="s">
        <v>12</v>
      </c>
      <c r="G144" t="s">
        <v>13</v>
      </c>
      <c r="H144" t="s">
        <v>14</v>
      </c>
    </row>
    <row r="145" spans="1:10">
      <c r="A145" t="s">
        <v>0</v>
      </c>
      <c r="B145" t="s">
        <v>84</v>
      </c>
      <c r="D145">
        <f>Image("https://scontent.cdninstagram.com/t51.2885-15/s640x640/sh0.08/e35/12912588_1022291031193514_560554131_n.jpg?ig_cache_key=MTIyMDgwMTI3MjM3NDY4NTQ2MA%3D%3D.2.l")</f>
        <v>0</v>
      </c>
    </row>
    <row r="146" spans="1:10">
      <c r="A146" t="s">
        <v>2</v>
      </c>
      <c r="B146" t="s">
        <v>3</v>
      </c>
      <c r="C146" t="s">
        <v>85</v>
      </c>
      <c r="E146" t="s">
        <v>4</v>
      </c>
      <c r="F146" t="s">
        <v>5</v>
      </c>
      <c r="G146" t="s">
        <v>6</v>
      </c>
      <c r="H146" t="s">
        <v>7</v>
      </c>
      <c r="I146" t="s">
        <v>8</v>
      </c>
      <c r="J146" t="s">
        <v>9</v>
      </c>
    </row>
    <row r="147" spans="1:10">
      <c r="A147" t="s">
        <v>2</v>
      </c>
      <c r="B147" t="s">
        <v>10</v>
      </c>
      <c r="E147" t="s">
        <v>11</v>
      </c>
      <c r="F147" t="s">
        <v>12</v>
      </c>
      <c r="G147" t="s">
        <v>13</v>
      </c>
      <c r="H147" t="s">
        <v>14</v>
      </c>
    </row>
    <row r="148" spans="1:10">
      <c r="A148" t="s">
        <v>0</v>
      </c>
      <c r="B148" t="s">
        <v>86</v>
      </c>
      <c r="D148">
        <f>Image("https://scontent.cdninstagram.com/t51.2885-15/s640x640/e15/12501673_744320002371873_1234842534_n.jpg?ig_cache_key=MTIyMDc2NzIzOTUzOTU3MDA2MQ%3D%3D.2.l")</f>
        <v>0</v>
      </c>
    </row>
    <row r="149" spans="1:10">
      <c r="A149" t="s">
        <v>2</v>
      </c>
      <c r="B149" t="s">
        <v>3</v>
      </c>
      <c r="C149" t="s">
        <v>87</v>
      </c>
      <c r="E149" t="s">
        <v>4</v>
      </c>
      <c r="F149" t="s">
        <v>5</v>
      </c>
      <c r="G149" t="s">
        <v>6</v>
      </c>
      <c r="H149" t="s">
        <v>7</v>
      </c>
      <c r="I149" t="s">
        <v>8</v>
      </c>
      <c r="J149" t="s">
        <v>9</v>
      </c>
    </row>
    <row r="150" spans="1:10">
      <c r="A150" t="s">
        <v>2</v>
      </c>
      <c r="B150" t="s">
        <v>10</v>
      </c>
      <c r="E150" t="s">
        <v>11</v>
      </c>
      <c r="F150" t="s">
        <v>12</v>
      </c>
      <c r="G150" t="s">
        <v>13</v>
      </c>
      <c r="H150" t="s">
        <v>14</v>
      </c>
    </row>
    <row r="151" spans="1:10">
      <c r="A151" t="s">
        <v>0</v>
      </c>
      <c r="B151" t="s">
        <v>88</v>
      </c>
      <c r="D151">
        <f>Image("https://scontent.cdninstagram.com/t51.2885-15/s640x640/sh0.08/e35/12918492_1686837988250176_1758783072_n.jpg?ig_cache_key=MTIyMDc1OTYxNTM0Mjg5MjEzNQ%3D%3D.2")</f>
        <v>0</v>
      </c>
    </row>
    <row r="152" spans="1:10">
      <c r="A152" t="s">
        <v>2</v>
      </c>
      <c r="B152" t="s">
        <v>3</v>
      </c>
      <c r="E152" t="s">
        <v>4</v>
      </c>
      <c r="F152" t="s">
        <v>5</v>
      </c>
      <c r="G152" t="s">
        <v>6</v>
      </c>
      <c r="H152" t="s">
        <v>7</v>
      </c>
      <c r="I152" t="s">
        <v>8</v>
      </c>
      <c r="J152" t="s">
        <v>9</v>
      </c>
    </row>
    <row r="153" spans="1:10">
      <c r="A153" t="s">
        <v>2</v>
      </c>
      <c r="B153" t="s">
        <v>10</v>
      </c>
      <c r="E153" t="s">
        <v>11</v>
      </c>
      <c r="F153" t="s">
        <v>12</v>
      </c>
      <c r="G153" t="s">
        <v>13</v>
      </c>
      <c r="H153" t="s">
        <v>14</v>
      </c>
    </row>
    <row r="154" spans="1:10">
      <c r="A154" t="s">
        <v>0</v>
      </c>
      <c r="B154" t="s">
        <v>89</v>
      </c>
      <c r="D154">
        <f>Image("https://scontent.cdninstagram.com/t51.2885-15/e15/12917895_844017642369402_290173231_n.jpg?ig_cache_key=MTIyMDc1MzI2NzY1NTc4NzE3Ng%3D%3D.2")</f>
        <v>0</v>
      </c>
    </row>
    <row r="155" spans="1:10">
      <c r="A155" t="s">
        <v>2</v>
      </c>
      <c r="B155" t="s">
        <v>3</v>
      </c>
      <c r="C155" t="s">
        <v>90</v>
      </c>
      <c r="E155" t="s">
        <v>4</v>
      </c>
      <c r="F155" t="s">
        <v>5</v>
      </c>
      <c r="G155" t="s">
        <v>6</v>
      </c>
      <c r="H155" t="s">
        <v>7</v>
      </c>
      <c r="I155" t="s">
        <v>8</v>
      </c>
      <c r="J155" t="s">
        <v>9</v>
      </c>
    </row>
    <row r="156" spans="1:10">
      <c r="A156" t="s">
        <v>2</v>
      </c>
      <c r="B156" t="s">
        <v>10</v>
      </c>
      <c r="E156" t="s">
        <v>11</v>
      </c>
      <c r="F156" t="s">
        <v>12</v>
      </c>
      <c r="G156" t="s">
        <v>13</v>
      </c>
      <c r="H156" t="s">
        <v>14</v>
      </c>
    </row>
    <row r="157" spans="1:10">
      <c r="A157" t="s">
        <v>0</v>
      </c>
      <c r="B157" t="s">
        <v>91</v>
      </c>
      <c r="D157">
        <f>Image("https://scontent.cdninstagram.com/t51.2885-15/s640x640/sh0.08/e35/12783303_215777675454955_1581090424_n.jpg?ig_cache_key=MTIyMDc1MTI0MTU4Mzg4OTI1Nw%3D%3D.2.l")</f>
        <v>0</v>
      </c>
    </row>
    <row r="158" spans="1:10">
      <c r="A158" t="s">
        <v>2</v>
      </c>
      <c r="B158" t="s">
        <v>3</v>
      </c>
      <c r="C158" t="s">
        <v>92</v>
      </c>
      <c r="E158" t="s">
        <v>4</v>
      </c>
      <c r="F158" t="s">
        <v>5</v>
      </c>
      <c r="G158" t="s">
        <v>6</v>
      </c>
      <c r="H158" t="s">
        <v>7</v>
      </c>
      <c r="I158" t="s">
        <v>8</v>
      </c>
      <c r="J158" t="s">
        <v>9</v>
      </c>
    </row>
    <row r="159" spans="1:10">
      <c r="A159" t="s">
        <v>2</v>
      </c>
      <c r="B159" t="s">
        <v>10</v>
      </c>
      <c r="E159" t="s">
        <v>11</v>
      </c>
      <c r="F159" t="s">
        <v>12</v>
      </c>
      <c r="G159" t="s">
        <v>13</v>
      </c>
      <c r="H159" t="s">
        <v>14</v>
      </c>
    </row>
    <row r="160" spans="1:10">
      <c r="A160" t="s">
        <v>0</v>
      </c>
      <c r="B160" t="s">
        <v>93</v>
      </c>
      <c r="D160">
        <f>Image("https://scontent.cdninstagram.com/t51.2885-15/s640x640/sh0.08/e35/12912770_618337141652940_1179309776_n.jpg?ig_cache_key=MTIyMDc0NTYxOTE2OTcwODc4Ng%3D%3D.2.l")</f>
        <v>0</v>
      </c>
    </row>
    <row r="161" spans="1:10">
      <c r="A161" t="s">
        <v>2</v>
      </c>
      <c r="B161" t="s">
        <v>3</v>
      </c>
      <c r="E161" t="s">
        <v>4</v>
      </c>
      <c r="F161" t="s">
        <v>5</v>
      </c>
      <c r="G161" t="s">
        <v>6</v>
      </c>
      <c r="H161" t="s">
        <v>7</v>
      </c>
      <c r="I161" t="s">
        <v>8</v>
      </c>
      <c r="J161" t="s">
        <v>9</v>
      </c>
    </row>
    <row r="162" spans="1:10">
      <c r="A162" t="s">
        <v>2</v>
      </c>
      <c r="B162" t="s">
        <v>10</v>
      </c>
      <c r="E162" t="s">
        <v>11</v>
      </c>
      <c r="F162" t="s">
        <v>12</v>
      </c>
      <c r="G162" t="s">
        <v>13</v>
      </c>
      <c r="H162" t="s">
        <v>14</v>
      </c>
    </row>
    <row r="163" spans="1:10">
      <c r="A163" t="s">
        <v>0</v>
      </c>
      <c r="B163" t="s">
        <v>94</v>
      </c>
      <c r="D163">
        <f>Image("https://scontent.cdninstagram.com/t51.2885-15/s640x640/sh0.08/e35/12930856_953170794718283_722733151_n.jpg?ig_cache_key=MTIyMDk5OTYzMzg5MjMxOTQyMg%3D%3D.2.l")</f>
        <v>0</v>
      </c>
    </row>
    <row r="164" spans="1:10">
      <c r="A164" t="s">
        <v>2</v>
      </c>
      <c r="B164" t="s">
        <v>3</v>
      </c>
      <c r="E164" t="s">
        <v>4</v>
      </c>
      <c r="F164" t="s">
        <v>5</v>
      </c>
      <c r="G164" t="s">
        <v>6</v>
      </c>
      <c r="H164" t="s">
        <v>7</v>
      </c>
      <c r="I164" t="s">
        <v>8</v>
      </c>
      <c r="J164" t="s">
        <v>9</v>
      </c>
    </row>
    <row r="165" spans="1:10">
      <c r="A165" t="s">
        <v>2</v>
      </c>
      <c r="B165" t="s">
        <v>10</v>
      </c>
      <c r="E165" t="s">
        <v>11</v>
      </c>
      <c r="F165" t="s">
        <v>12</v>
      </c>
      <c r="G165" t="s">
        <v>13</v>
      </c>
      <c r="H165" t="s">
        <v>14</v>
      </c>
    </row>
    <row r="166" spans="1:10">
      <c r="A166" t="s">
        <v>0</v>
      </c>
      <c r="B166" t="s">
        <v>95</v>
      </c>
      <c r="D166">
        <f>Image("https://scontent.cdninstagram.com/t51.2885-15/e15/12934873_861538247307607_1707125306_n.jpg?ig_cache_key=MTIyMDQ3NDY2NDY1NjI4NTU5MA%3D%3D.2")</f>
        <v>0</v>
      </c>
    </row>
    <row r="167" spans="1:10">
      <c r="A167" t="s">
        <v>2</v>
      </c>
      <c r="B167" t="s">
        <v>3</v>
      </c>
      <c r="C167" t="s">
        <v>96</v>
      </c>
      <c r="E167" t="s">
        <v>4</v>
      </c>
      <c r="F167" t="s">
        <v>5</v>
      </c>
      <c r="G167" t="s">
        <v>6</v>
      </c>
      <c r="H167" t="s">
        <v>7</v>
      </c>
      <c r="I167" t="s">
        <v>8</v>
      </c>
      <c r="J167" t="s">
        <v>9</v>
      </c>
    </row>
    <row r="168" spans="1:10">
      <c r="A168" t="s">
        <v>2</v>
      </c>
      <c r="B168" t="s">
        <v>10</v>
      </c>
      <c r="E168" t="s">
        <v>11</v>
      </c>
      <c r="F168" t="s">
        <v>12</v>
      </c>
      <c r="G168" t="s">
        <v>13</v>
      </c>
      <c r="H168" t="s">
        <v>14</v>
      </c>
    </row>
    <row r="169" spans="1:10">
      <c r="A169" t="s">
        <v>0</v>
      </c>
      <c r="B169" t="s">
        <v>97</v>
      </c>
      <c r="D169">
        <f>Image("https://scontent.cdninstagram.com/t51.2885-15/s480x480/e35/12519412_207806169593368_1463194583_n.jpg?ig_cache_key=MTIyMDk5ODM4NTMwOTgxMTYyMA%3D%3D.2")</f>
        <v>0</v>
      </c>
    </row>
    <row r="170" spans="1:10">
      <c r="A170" t="s">
        <v>2</v>
      </c>
      <c r="B170" t="s">
        <v>3</v>
      </c>
      <c r="E170" t="s">
        <v>4</v>
      </c>
      <c r="F170" t="s">
        <v>5</v>
      </c>
      <c r="G170" t="s">
        <v>6</v>
      </c>
      <c r="H170" t="s">
        <v>7</v>
      </c>
      <c r="I170" t="s">
        <v>8</v>
      </c>
      <c r="J170" t="s">
        <v>9</v>
      </c>
    </row>
    <row r="171" spans="1:10">
      <c r="A171" t="s">
        <v>2</v>
      </c>
      <c r="B171" t="s">
        <v>10</v>
      </c>
      <c r="E171" t="s">
        <v>11</v>
      </c>
      <c r="F171" t="s">
        <v>12</v>
      </c>
      <c r="G171" t="s">
        <v>13</v>
      </c>
      <c r="H171" t="s">
        <v>14</v>
      </c>
    </row>
    <row r="172" spans="1:10">
      <c r="A172" t="s">
        <v>0</v>
      </c>
      <c r="B172" t="s">
        <v>98</v>
      </c>
      <c r="D172">
        <f>Image("https://scontent.cdninstagram.com/t51.2885-15/s640x640/sh0.08/e35/12501842_1579878358991502_1535396604_n.jpg?ig_cache_key=MTIyMDk5NjQ4ODYyNjY5MzEyMA%3D%3D.2.l")</f>
        <v>0</v>
      </c>
    </row>
    <row r="173" spans="1:10">
      <c r="A173" t="s">
        <v>2</v>
      </c>
      <c r="B173" t="s">
        <v>3</v>
      </c>
      <c r="E173" t="s">
        <v>4</v>
      </c>
      <c r="F173" t="s">
        <v>5</v>
      </c>
      <c r="G173" t="s">
        <v>6</v>
      </c>
      <c r="H173" t="s">
        <v>7</v>
      </c>
      <c r="I173" t="s">
        <v>8</v>
      </c>
      <c r="J173" t="s">
        <v>9</v>
      </c>
    </row>
    <row r="174" spans="1:10">
      <c r="A174" t="s">
        <v>2</v>
      </c>
      <c r="B174" t="s">
        <v>10</v>
      </c>
      <c r="E174" t="s">
        <v>11</v>
      </c>
      <c r="F174" t="s">
        <v>12</v>
      </c>
      <c r="G174" t="s">
        <v>13</v>
      </c>
      <c r="H174" t="s">
        <v>14</v>
      </c>
    </row>
    <row r="175" spans="1:10">
      <c r="A175" t="s">
        <v>0</v>
      </c>
      <c r="B175" t="s">
        <v>99</v>
      </c>
      <c r="D175">
        <f>Image("https://scontent.cdninstagram.com/t51.2885-15/s640x640/sh0.08/e35/12501804_904852422947372_560251490_n.jpg?ig_cache_key=MTIyMDk5NDczODYyMTExMDY2NA%3D%3D.2.l")</f>
        <v>0</v>
      </c>
    </row>
    <row r="176" spans="1:10">
      <c r="A176" t="s">
        <v>2</v>
      </c>
      <c r="B176" t="s">
        <v>3</v>
      </c>
      <c r="C176" t="s">
        <v>100</v>
      </c>
      <c r="E176" t="s">
        <v>4</v>
      </c>
      <c r="F176" t="s">
        <v>5</v>
      </c>
      <c r="G176" t="s">
        <v>6</v>
      </c>
      <c r="H176" t="s">
        <v>7</v>
      </c>
      <c r="I176" t="s">
        <v>8</v>
      </c>
      <c r="J176" t="s">
        <v>9</v>
      </c>
    </row>
    <row r="177" spans="1:10">
      <c r="A177" t="s">
        <v>2</v>
      </c>
      <c r="B177" t="s">
        <v>10</v>
      </c>
      <c r="E177" t="s">
        <v>11</v>
      </c>
      <c r="F177" t="s">
        <v>12</v>
      </c>
      <c r="G177" t="s">
        <v>13</v>
      </c>
      <c r="H177" t="s">
        <v>14</v>
      </c>
    </row>
    <row r="178" spans="1:10">
      <c r="A178" t="s">
        <v>0</v>
      </c>
      <c r="B178" t="s">
        <v>98</v>
      </c>
      <c r="D178">
        <f>Image("https://scontent.cdninstagram.com/t51.2885-15/s640x640/sh0.08/e35/12677567_573244799504410_885601332_n.jpg?ig_cache_key=MTIyMDk5NDY4OTk0OTc1NTM0Mw%3D%3D.2")</f>
        <v>0</v>
      </c>
    </row>
    <row r="179" spans="1:10">
      <c r="A179" t="s">
        <v>2</v>
      </c>
      <c r="B179" t="s">
        <v>3</v>
      </c>
      <c r="C179" t="s">
        <v>101</v>
      </c>
      <c r="E179" t="s">
        <v>4</v>
      </c>
      <c r="F179" t="s">
        <v>5</v>
      </c>
      <c r="G179" t="s">
        <v>6</v>
      </c>
      <c r="H179" t="s">
        <v>7</v>
      </c>
      <c r="I179" t="s">
        <v>8</v>
      </c>
      <c r="J179" t="s">
        <v>9</v>
      </c>
    </row>
    <row r="180" spans="1:10">
      <c r="A180" t="s">
        <v>2</v>
      </c>
      <c r="B180" t="s">
        <v>10</v>
      </c>
      <c r="E180" t="s">
        <v>11</v>
      </c>
      <c r="F180" t="s">
        <v>12</v>
      </c>
      <c r="G180" t="s">
        <v>13</v>
      </c>
      <c r="H180" t="s">
        <v>14</v>
      </c>
    </row>
    <row r="181" spans="1:10">
      <c r="A181" t="s">
        <v>0</v>
      </c>
      <c r="B181" t="s">
        <v>102</v>
      </c>
      <c r="D181">
        <f>Image("https://scontent.cdninstagram.com/t51.2885-15/s640x640/sh0.08/e35/12070738_1711872835736839_1721226559_n.jpg?ig_cache_key=MTIyMDk5NDYxMDYxMDMwMDg3Ng%3D%3D.2")</f>
        <v>0</v>
      </c>
    </row>
    <row r="182" spans="1:10">
      <c r="A182" t="s">
        <v>2</v>
      </c>
      <c r="B182" t="s">
        <v>3</v>
      </c>
      <c r="C182" t="s">
        <v>103</v>
      </c>
      <c r="E182" t="s">
        <v>4</v>
      </c>
      <c r="F182" t="s">
        <v>5</v>
      </c>
      <c r="G182" t="s">
        <v>6</v>
      </c>
      <c r="H182" t="s">
        <v>7</v>
      </c>
      <c r="I182" t="s">
        <v>8</v>
      </c>
      <c r="J182" t="s">
        <v>9</v>
      </c>
    </row>
    <row r="183" spans="1:10">
      <c r="A183" t="s">
        <v>2</v>
      </c>
      <c r="B183" t="s">
        <v>10</v>
      </c>
      <c r="E183" t="s">
        <v>11</v>
      </c>
      <c r="F183" t="s">
        <v>12</v>
      </c>
      <c r="G183" t="s">
        <v>13</v>
      </c>
      <c r="H183" t="s">
        <v>14</v>
      </c>
    </row>
    <row r="184" spans="1:10">
      <c r="A184" t="s">
        <v>0</v>
      </c>
      <c r="B184" t="s">
        <v>98</v>
      </c>
      <c r="D184">
        <f>Image("https://scontent.cdninstagram.com/t51.2885-15/s640x640/sh0.08/e35/12230977_1526809640962196_172664249_n.jpg?ig_cache_key=MTIyMDk5NDQ4NzQ5MDcwMTI1NQ%3D%3D.2")</f>
        <v>0</v>
      </c>
    </row>
    <row r="185" spans="1:10">
      <c r="A185" t="s">
        <v>2</v>
      </c>
      <c r="B185" t="s">
        <v>3</v>
      </c>
      <c r="E185" t="s">
        <v>4</v>
      </c>
      <c r="F185" t="s">
        <v>5</v>
      </c>
      <c r="G185" t="s">
        <v>6</v>
      </c>
      <c r="H185" t="s">
        <v>7</v>
      </c>
      <c r="I185" t="s">
        <v>8</v>
      </c>
      <c r="J185" t="s">
        <v>9</v>
      </c>
    </row>
    <row r="186" spans="1:10">
      <c r="A186" t="s">
        <v>2</v>
      </c>
      <c r="B186" t="s">
        <v>10</v>
      </c>
      <c r="E186" t="s">
        <v>11</v>
      </c>
      <c r="F186" t="s">
        <v>12</v>
      </c>
      <c r="G186" t="s">
        <v>13</v>
      </c>
      <c r="H186" t="s">
        <v>14</v>
      </c>
    </row>
    <row r="187" spans="1:10">
      <c r="A187" t="s">
        <v>0</v>
      </c>
      <c r="B187" t="s">
        <v>98</v>
      </c>
      <c r="D187">
        <f>Image("https://scontent.cdninstagram.com/t51.2885-15/s640x640/sh0.08/e35/12783322_869988559795583_109871842_n.jpg?ig_cache_key=MTIyMDk5NDM5Mzg1NzA1ODc1NQ%3D%3D.2")</f>
        <v>0</v>
      </c>
    </row>
    <row r="188" spans="1:10">
      <c r="A188" t="s">
        <v>2</v>
      </c>
      <c r="B188" t="s">
        <v>3</v>
      </c>
      <c r="E188" t="s">
        <v>4</v>
      </c>
      <c r="F188" t="s">
        <v>5</v>
      </c>
      <c r="G188" t="s">
        <v>6</v>
      </c>
      <c r="H188" t="s">
        <v>7</v>
      </c>
      <c r="I188" t="s">
        <v>8</v>
      </c>
      <c r="J188" t="s">
        <v>9</v>
      </c>
    </row>
    <row r="189" spans="1:10">
      <c r="A189" t="s">
        <v>2</v>
      </c>
      <c r="B189" t="s">
        <v>10</v>
      </c>
      <c r="E189" t="s">
        <v>11</v>
      </c>
      <c r="F189" t="s">
        <v>12</v>
      </c>
      <c r="G189" t="s">
        <v>13</v>
      </c>
      <c r="H189" t="s">
        <v>14</v>
      </c>
    </row>
    <row r="190" spans="1:10">
      <c r="A190" t="s">
        <v>0</v>
      </c>
      <c r="B190" t="s">
        <v>98</v>
      </c>
      <c r="D190">
        <f>Image("https://scontent.cdninstagram.com/t51.2885-15/s640x640/sh0.08/e35/12940694_528044704032337_359639572_n.jpg?ig_cache_key=MTIyMDk5NDMxMTIwNDEwNDEyOQ%3D%3D.2")</f>
        <v>0</v>
      </c>
    </row>
    <row r="191" spans="1:10">
      <c r="A191" t="s">
        <v>2</v>
      </c>
      <c r="B191" t="s">
        <v>3</v>
      </c>
      <c r="E191" t="s">
        <v>4</v>
      </c>
      <c r="F191" t="s">
        <v>5</v>
      </c>
      <c r="G191" t="s">
        <v>6</v>
      </c>
      <c r="H191" t="s">
        <v>7</v>
      </c>
      <c r="I191" t="s">
        <v>8</v>
      </c>
      <c r="J191" t="s">
        <v>9</v>
      </c>
    </row>
    <row r="192" spans="1:10">
      <c r="A192" t="s">
        <v>2</v>
      </c>
      <c r="B192" t="s">
        <v>10</v>
      </c>
      <c r="E192" t="s">
        <v>11</v>
      </c>
      <c r="F192" t="s">
        <v>12</v>
      </c>
      <c r="G192" t="s">
        <v>13</v>
      </c>
      <c r="H192" t="s">
        <v>14</v>
      </c>
    </row>
    <row r="193" spans="1:10">
      <c r="A193" t="s">
        <v>0</v>
      </c>
      <c r="B193" t="s">
        <v>104</v>
      </c>
      <c r="D193">
        <f>Image("https://scontent.cdninstagram.com/t51.2885-15/s640x640/sh0.08/e35/12445816_1024123257679920_1095649503_n.jpg?ig_cache_key=MTIyMDk5MzA5NTM3MDE2OTYzNw%3D%3D.2.l")</f>
        <v>0</v>
      </c>
    </row>
    <row r="194" spans="1:10">
      <c r="A194" t="s">
        <v>2</v>
      </c>
      <c r="B194" t="s">
        <v>3</v>
      </c>
      <c r="E194" t="s">
        <v>4</v>
      </c>
      <c r="F194" t="s">
        <v>5</v>
      </c>
      <c r="G194" t="s">
        <v>6</v>
      </c>
      <c r="H194" t="s">
        <v>7</v>
      </c>
      <c r="I194" t="s">
        <v>8</v>
      </c>
      <c r="J194" t="s">
        <v>9</v>
      </c>
    </row>
    <row r="195" spans="1:10">
      <c r="A195" t="s">
        <v>2</v>
      </c>
      <c r="B195" t="s">
        <v>10</v>
      </c>
      <c r="E195" t="s">
        <v>11</v>
      </c>
      <c r="F195" t="s">
        <v>12</v>
      </c>
      <c r="G195" t="s">
        <v>13</v>
      </c>
      <c r="H195" t="s">
        <v>14</v>
      </c>
    </row>
    <row r="196" spans="1:10">
      <c r="A196" t="s">
        <v>0</v>
      </c>
      <c r="B196" t="s">
        <v>105</v>
      </c>
      <c r="D196">
        <f>Image("https://scontent.cdninstagram.com/t51.2885-15/s480x480/e35/12918516_209386959450827_1342421418_n.jpg?ig_cache_key=MTIyMDk5MjM0NTU0MjIwMjc2OQ%3D%3D.2.l")</f>
        <v>0</v>
      </c>
    </row>
    <row r="197" spans="1:10">
      <c r="A197" t="s">
        <v>2</v>
      </c>
      <c r="B197" t="s">
        <v>3</v>
      </c>
      <c r="E197" t="s">
        <v>4</v>
      </c>
      <c r="F197" t="s">
        <v>5</v>
      </c>
      <c r="G197" t="s">
        <v>6</v>
      </c>
      <c r="H197" t="s">
        <v>7</v>
      </c>
      <c r="I197" t="s">
        <v>8</v>
      </c>
      <c r="J197" t="s">
        <v>9</v>
      </c>
    </row>
    <row r="198" spans="1:10">
      <c r="A198" t="s">
        <v>2</v>
      </c>
      <c r="B198" t="s">
        <v>10</v>
      </c>
      <c r="E198" t="s">
        <v>11</v>
      </c>
      <c r="F198" t="s">
        <v>12</v>
      </c>
      <c r="G198" t="s">
        <v>13</v>
      </c>
      <c r="H198" t="s">
        <v>14</v>
      </c>
    </row>
    <row r="199" spans="1:10">
      <c r="A199" t="s">
        <v>0</v>
      </c>
      <c r="B199" t="s">
        <v>106</v>
      </c>
      <c r="D199">
        <f>Image("https://scontent.cdninstagram.com/t51.2885-15/s640x640/sh0.08/e35/12519425_207068116332301_899190910_n.jpg?ig_cache_key=MTIyMDk5MjE1NDAyMjk3MTI4Mw%3D%3D.2.l")</f>
        <v>0</v>
      </c>
    </row>
    <row r="200" spans="1:10">
      <c r="A200" t="s">
        <v>2</v>
      </c>
      <c r="B200" t="s">
        <v>3</v>
      </c>
      <c r="E200" t="s">
        <v>4</v>
      </c>
      <c r="F200" t="s">
        <v>5</v>
      </c>
      <c r="G200" t="s">
        <v>6</v>
      </c>
      <c r="H200" t="s">
        <v>7</v>
      </c>
      <c r="I200" t="s">
        <v>8</v>
      </c>
      <c r="J200" t="s">
        <v>9</v>
      </c>
    </row>
    <row r="201" spans="1:10">
      <c r="A201" t="s">
        <v>2</v>
      </c>
      <c r="B201" t="s">
        <v>10</v>
      </c>
      <c r="E201" t="s">
        <v>11</v>
      </c>
      <c r="F201" t="s">
        <v>12</v>
      </c>
      <c r="G201" t="s">
        <v>13</v>
      </c>
      <c r="H201" t="s">
        <v>14</v>
      </c>
    </row>
    <row r="202" spans="1:10">
      <c r="A202" t="s">
        <v>0</v>
      </c>
      <c r="B202" t="s">
        <v>107</v>
      </c>
      <c r="D202">
        <f>Image("https://scontent.cdninstagram.com/t51.2885-15/s640x640/sh0.08/e35/11934854_1741609192793028_695562224_n.jpg?ig_cache_key=MTIyMDk5MTk3MjMwMjIxODEwNA%3D%3D.2")</f>
        <v>0</v>
      </c>
    </row>
    <row r="203" spans="1:10">
      <c r="A203" t="s">
        <v>2</v>
      </c>
      <c r="B203" t="s">
        <v>3</v>
      </c>
      <c r="E203" t="s">
        <v>4</v>
      </c>
      <c r="F203" t="s">
        <v>5</v>
      </c>
      <c r="G203" t="s">
        <v>6</v>
      </c>
      <c r="H203" t="s">
        <v>7</v>
      </c>
      <c r="I203" t="s">
        <v>8</v>
      </c>
      <c r="J203" t="s">
        <v>9</v>
      </c>
    </row>
    <row r="204" spans="1:10">
      <c r="A204" t="s">
        <v>2</v>
      </c>
      <c r="B204" t="s">
        <v>10</v>
      </c>
      <c r="E204" t="s">
        <v>11</v>
      </c>
      <c r="F204" t="s">
        <v>12</v>
      </c>
      <c r="G204" t="s">
        <v>13</v>
      </c>
      <c r="H204" t="s">
        <v>14</v>
      </c>
    </row>
    <row r="205" spans="1:10">
      <c r="A205" t="s">
        <v>0</v>
      </c>
      <c r="B205" t="s">
        <v>108</v>
      </c>
      <c r="D205">
        <f>Image("https://scontent.cdninstagram.com/t51.2885-15/s640x640/sh0.08/e35/12960160_1710173372563686_540925480_n.jpg?ig_cache_key=MTIyMDk5MTk2Njk5MTUzNDU3NQ%3D%3D.2")</f>
        <v>0</v>
      </c>
    </row>
    <row r="206" spans="1:10">
      <c r="A206" t="s">
        <v>2</v>
      </c>
      <c r="B206" t="s">
        <v>3</v>
      </c>
      <c r="E206" t="s">
        <v>4</v>
      </c>
      <c r="F206" t="s">
        <v>5</v>
      </c>
      <c r="G206" t="s">
        <v>6</v>
      </c>
      <c r="H206" t="s">
        <v>7</v>
      </c>
      <c r="I206" t="s">
        <v>8</v>
      </c>
      <c r="J206" t="s">
        <v>9</v>
      </c>
    </row>
    <row r="207" spans="1:10">
      <c r="A207" t="s">
        <v>2</v>
      </c>
      <c r="B207" t="s">
        <v>10</v>
      </c>
      <c r="E207" t="s">
        <v>11</v>
      </c>
      <c r="F207" t="s">
        <v>12</v>
      </c>
      <c r="G207" t="s">
        <v>13</v>
      </c>
      <c r="H207" t="s">
        <v>14</v>
      </c>
    </row>
    <row r="208" spans="1:10">
      <c r="A208" t="s">
        <v>0</v>
      </c>
      <c r="B208" t="s">
        <v>109</v>
      </c>
      <c r="D208">
        <f>Image("https://scontent.cdninstagram.com/t51.2885-15/s640x640/sh0.08/e35/12950292_247614805583752_1277011248_n.jpg?ig_cache_key=MTIyMDk5MTkzODE3NzcyNDIyMA%3D%3D.2.l")</f>
        <v>0</v>
      </c>
    </row>
    <row r="209" spans="1:10">
      <c r="A209" t="s">
        <v>2</v>
      </c>
      <c r="B209" t="s">
        <v>3</v>
      </c>
      <c r="E209" t="s">
        <v>4</v>
      </c>
      <c r="F209" t="s">
        <v>5</v>
      </c>
      <c r="G209" t="s">
        <v>6</v>
      </c>
      <c r="H209" t="s">
        <v>7</v>
      </c>
      <c r="I209" t="s">
        <v>8</v>
      </c>
      <c r="J209" t="s">
        <v>9</v>
      </c>
    </row>
    <row r="210" spans="1:10">
      <c r="A210" t="s">
        <v>2</v>
      </c>
      <c r="B210" t="s">
        <v>10</v>
      </c>
      <c r="E210" t="s">
        <v>11</v>
      </c>
      <c r="F210" t="s">
        <v>12</v>
      </c>
      <c r="G210" t="s">
        <v>13</v>
      </c>
      <c r="H210" t="s">
        <v>14</v>
      </c>
    </row>
    <row r="211" spans="1:10">
      <c r="A211" t="s">
        <v>0</v>
      </c>
      <c r="B211" t="s">
        <v>109</v>
      </c>
      <c r="D211">
        <f>Image("https://scontent.cdninstagram.com/l/t51.2885-15/s640x640/sh0.08/e35/12530967_1002337106522377_1233535641_n.jpg?ig_cache_key=MTIyMDk5MTg2MzcyODgyODIxOA%3D%3D.2.l")</f>
        <v>0</v>
      </c>
    </row>
    <row r="212" spans="1:10">
      <c r="A212" t="s">
        <v>2</v>
      </c>
      <c r="B212" t="s">
        <v>3</v>
      </c>
      <c r="E212" t="s">
        <v>4</v>
      </c>
      <c r="F212" t="s">
        <v>5</v>
      </c>
      <c r="G212" t="s">
        <v>6</v>
      </c>
      <c r="H212" t="s">
        <v>7</v>
      </c>
      <c r="I212" t="s">
        <v>8</v>
      </c>
      <c r="J212" t="s">
        <v>9</v>
      </c>
    </row>
    <row r="213" spans="1:10">
      <c r="A213" t="s">
        <v>2</v>
      </c>
      <c r="B213" t="s">
        <v>10</v>
      </c>
      <c r="E213" t="s">
        <v>11</v>
      </c>
      <c r="F213" t="s">
        <v>12</v>
      </c>
      <c r="G213" t="s">
        <v>13</v>
      </c>
      <c r="H213" t="s">
        <v>14</v>
      </c>
    </row>
    <row r="214" spans="1:10">
      <c r="A214" t="s">
        <v>0</v>
      </c>
      <c r="B214" t="s">
        <v>109</v>
      </c>
      <c r="D214">
        <f>Image("https://scontent.cdninstagram.com/t51.2885-15/s640x640/sh0.08/e35/12383664_255934461412068_1931207612_n.jpg?ig_cache_key=MTIyMDk5MTc5MjM4MzcxNzE3Mw%3D%3D.2.l")</f>
        <v>0</v>
      </c>
    </row>
    <row r="215" spans="1:10">
      <c r="A215" t="s">
        <v>2</v>
      </c>
      <c r="B215" t="s">
        <v>3</v>
      </c>
      <c r="E215" t="s">
        <v>4</v>
      </c>
      <c r="F215" t="s">
        <v>5</v>
      </c>
      <c r="G215" t="s">
        <v>6</v>
      </c>
      <c r="H215" t="s">
        <v>7</v>
      </c>
      <c r="I215" t="s">
        <v>8</v>
      </c>
      <c r="J215" t="s">
        <v>9</v>
      </c>
    </row>
    <row r="216" spans="1:10">
      <c r="A216" t="s">
        <v>2</v>
      </c>
      <c r="B216" t="s">
        <v>10</v>
      </c>
      <c r="E216" t="s">
        <v>11</v>
      </c>
      <c r="F216" t="s">
        <v>12</v>
      </c>
      <c r="G216" t="s">
        <v>13</v>
      </c>
      <c r="H216" t="s">
        <v>14</v>
      </c>
    </row>
    <row r="217" spans="1:10">
      <c r="A217" t="s">
        <v>0</v>
      </c>
      <c r="B217" t="s">
        <v>110</v>
      </c>
      <c r="D217">
        <f>Image("https://scontent.cdninstagram.com/t51.2885-15/e15/10643928_494230364093452_1449879376_n.jpg?ig_cache_key=MTIyMDk5ODM0MzY5MDY4ODM4NQ%3D%3D.2")</f>
        <v>0</v>
      </c>
    </row>
    <row r="218" spans="1:10">
      <c r="A218" t="s">
        <v>2</v>
      </c>
      <c r="B218" t="s">
        <v>3</v>
      </c>
      <c r="E218" t="s">
        <v>4</v>
      </c>
      <c r="F218" t="s">
        <v>5</v>
      </c>
      <c r="G218" t="s">
        <v>6</v>
      </c>
      <c r="H218" t="s">
        <v>7</v>
      </c>
      <c r="I218" t="s">
        <v>8</v>
      </c>
      <c r="J218" t="s">
        <v>9</v>
      </c>
    </row>
    <row r="219" spans="1:10">
      <c r="A219" t="s">
        <v>2</v>
      </c>
      <c r="B219" t="s">
        <v>10</v>
      </c>
      <c r="E219" t="s">
        <v>11</v>
      </c>
      <c r="F219" t="s">
        <v>12</v>
      </c>
      <c r="G219" t="s">
        <v>13</v>
      </c>
      <c r="H219" t="s">
        <v>14</v>
      </c>
    </row>
    <row r="220" spans="1:10">
      <c r="A220" t="s">
        <v>0</v>
      </c>
      <c r="B220" t="s">
        <v>111</v>
      </c>
      <c r="D220">
        <f>Image("https://scontent.cdninstagram.com/t51.2885-15/s640x640/sh0.08/e35/12917976_552254098290517_1705197110_n.jpg?ig_cache_key=MTIyMDk5Njg4NzkzNTgxMjYwMA%3D%3D.2")</f>
        <v>0</v>
      </c>
    </row>
    <row r="221" spans="1:10">
      <c r="A221" t="s">
        <v>2</v>
      </c>
      <c r="B221" t="s">
        <v>3</v>
      </c>
      <c r="C221" t="s">
        <v>112</v>
      </c>
      <c r="E221" t="s">
        <v>4</v>
      </c>
      <c r="F221" t="s">
        <v>5</v>
      </c>
      <c r="G221" t="s">
        <v>6</v>
      </c>
      <c r="H221" t="s">
        <v>7</v>
      </c>
      <c r="I221" t="s">
        <v>8</v>
      </c>
      <c r="J221" t="s">
        <v>9</v>
      </c>
    </row>
    <row r="222" spans="1:10">
      <c r="A222" t="s">
        <v>2</v>
      </c>
      <c r="B222" t="s">
        <v>10</v>
      </c>
      <c r="E222" t="s">
        <v>11</v>
      </c>
      <c r="F222" t="s">
        <v>12</v>
      </c>
      <c r="G222" t="s">
        <v>13</v>
      </c>
      <c r="H222" t="s">
        <v>14</v>
      </c>
    </row>
    <row r="223" spans="1:10">
      <c r="A223" t="s">
        <v>0</v>
      </c>
      <c r="B223" t="s">
        <v>113</v>
      </c>
      <c r="D223">
        <f>Image("https://scontent.cdninstagram.com/t51.2885-15/s640x640/sh0.08/e35/12479418_1590056314645305_1836667328_n.jpg?ig_cache_key=MTIyMDk5NTY3OTk5MTQyOTAxOA%3D%3D.2.l")</f>
        <v>0</v>
      </c>
    </row>
    <row r="224" spans="1:10">
      <c r="A224" t="s">
        <v>2</v>
      </c>
      <c r="B224" t="s">
        <v>3</v>
      </c>
      <c r="E224" t="s">
        <v>4</v>
      </c>
      <c r="F224" t="s">
        <v>5</v>
      </c>
      <c r="G224" t="s">
        <v>6</v>
      </c>
      <c r="H224" t="s">
        <v>7</v>
      </c>
      <c r="I224" t="s">
        <v>8</v>
      </c>
      <c r="J224" t="s">
        <v>9</v>
      </c>
    </row>
    <row r="225" spans="1:10">
      <c r="A225" t="s">
        <v>2</v>
      </c>
      <c r="B225" t="s">
        <v>10</v>
      </c>
      <c r="E225" t="s">
        <v>11</v>
      </c>
      <c r="F225" t="s">
        <v>12</v>
      </c>
      <c r="G225" t="s">
        <v>13</v>
      </c>
      <c r="H225" t="s">
        <v>14</v>
      </c>
    </row>
    <row r="226" spans="1:10">
      <c r="A226" t="s">
        <v>0</v>
      </c>
      <c r="B226" t="s">
        <v>114</v>
      </c>
      <c r="D226">
        <f>Image("https://scontent.cdninstagram.com/t51.2885-15/s640x640/sh0.08/e35/12724624_208619752848100_375145370_n.jpg?ig_cache_key=MTIyMDk5NTAwODA5OTQ0ODQ5Mg%3D%3D.2")</f>
        <v>0</v>
      </c>
    </row>
    <row r="227" spans="1:10">
      <c r="A227" t="s">
        <v>2</v>
      </c>
      <c r="B227" t="s">
        <v>3</v>
      </c>
      <c r="E227" t="s">
        <v>4</v>
      </c>
      <c r="F227" t="s">
        <v>5</v>
      </c>
      <c r="G227" t="s">
        <v>6</v>
      </c>
      <c r="H227" t="s">
        <v>7</v>
      </c>
      <c r="I227" t="s">
        <v>8</v>
      </c>
      <c r="J227" t="s">
        <v>9</v>
      </c>
    </row>
    <row r="228" spans="1:10">
      <c r="A228" t="s">
        <v>2</v>
      </c>
      <c r="B228" t="s">
        <v>10</v>
      </c>
      <c r="E228" t="s">
        <v>11</v>
      </c>
      <c r="F228" t="s">
        <v>12</v>
      </c>
      <c r="G228" t="s">
        <v>13</v>
      </c>
      <c r="H228" t="s">
        <v>14</v>
      </c>
    </row>
    <row r="229" spans="1:10">
      <c r="A229" t="s">
        <v>0</v>
      </c>
      <c r="B229" t="s">
        <v>115</v>
      </c>
      <c r="D229">
        <f>Image("https://scontent.cdninstagram.com/t51.2885-15/s640x640/sh0.08/e35/12918582_1760527907513370_688478480_n.jpg?ig_cache_key=MTIyMDk5NDkxNzE2MjEzMTU4Mg%3D%3D.2.l")</f>
        <v>0</v>
      </c>
    </row>
    <row r="230" spans="1:10">
      <c r="A230" t="s">
        <v>2</v>
      </c>
      <c r="B230" t="s">
        <v>3</v>
      </c>
      <c r="E230" t="s">
        <v>4</v>
      </c>
      <c r="F230" t="s">
        <v>5</v>
      </c>
      <c r="G230" t="s">
        <v>6</v>
      </c>
      <c r="H230" t="s">
        <v>7</v>
      </c>
      <c r="I230" t="s">
        <v>8</v>
      </c>
      <c r="J230" t="s">
        <v>9</v>
      </c>
    </row>
    <row r="231" spans="1:10">
      <c r="A231" t="s">
        <v>2</v>
      </c>
      <c r="B231" t="s">
        <v>10</v>
      </c>
      <c r="E231" t="s">
        <v>11</v>
      </c>
      <c r="F231" t="s">
        <v>12</v>
      </c>
      <c r="G231" t="s">
        <v>13</v>
      </c>
      <c r="H231" t="s">
        <v>14</v>
      </c>
    </row>
    <row r="232" spans="1:10">
      <c r="A232" t="s">
        <v>0</v>
      </c>
      <c r="B232" t="s">
        <v>116</v>
      </c>
      <c r="D232">
        <f>Image("https://scontent.cdninstagram.com/t51.2885-15/s640x640/sh0.08/e35/12965230_1018039181599345_534827269_n.jpg?ig_cache_key=MTIyMDk5NDcxODkyMjYyNTUxMQ%3D%3D.2.l")</f>
        <v>0</v>
      </c>
    </row>
    <row r="233" spans="1:10">
      <c r="A233" t="s">
        <v>2</v>
      </c>
      <c r="B233" t="s">
        <v>3</v>
      </c>
      <c r="E233" t="s">
        <v>4</v>
      </c>
      <c r="F233" t="s">
        <v>5</v>
      </c>
      <c r="G233" t="s">
        <v>6</v>
      </c>
      <c r="H233" t="s">
        <v>7</v>
      </c>
      <c r="I233" t="s">
        <v>8</v>
      </c>
      <c r="J233" t="s">
        <v>9</v>
      </c>
    </row>
    <row r="234" spans="1:10">
      <c r="A234" t="s">
        <v>2</v>
      </c>
      <c r="B234" t="s">
        <v>10</v>
      </c>
      <c r="E234" t="s">
        <v>11</v>
      </c>
      <c r="F234" t="s">
        <v>12</v>
      </c>
      <c r="G234" t="s">
        <v>13</v>
      </c>
      <c r="H234" t="s">
        <v>14</v>
      </c>
    </row>
    <row r="235" spans="1:10">
      <c r="A235" t="s">
        <v>0</v>
      </c>
      <c r="B235" t="s">
        <v>117</v>
      </c>
      <c r="D235">
        <f>Image("https://scontent.cdninstagram.com/t51.2885-15/s640x640/sh0.08/e35/12519657_891429351003550_689644857_n.jpg?ig_cache_key=MTIyMDk5Mzg4NjY0MjgwMzY4MQ%3D%3D.2")</f>
        <v>0</v>
      </c>
    </row>
    <row r="236" spans="1:10">
      <c r="A236" t="s">
        <v>2</v>
      </c>
      <c r="B236" t="s">
        <v>3</v>
      </c>
      <c r="E236" t="s">
        <v>4</v>
      </c>
      <c r="F236" t="s">
        <v>5</v>
      </c>
      <c r="G236" t="s">
        <v>6</v>
      </c>
      <c r="H236" t="s">
        <v>7</v>
      </c>
      <c r="I236" t="s">
        <v>8</v>
      </c>
      <c r="J236" t="s">
        <v>9</v>
      </c>
    </row>
    <row r="237" spans="1:10">
      <c r="A237" t="s">
        <v>2</v>
      </c>
      <c r="B237" t="s">
        <v>10</v>
      </c>
      <c r="E237" t="s">
        <v>11</v>
      </c>
      <c r="F237" t="s">
        <v>12</v>
      </c>
      <c r="G237" t="s">
        <v>13</v>
      </c>
      <c r="H237" t="s">
        <v>14</v>
      </c>
    </row>
    <row r="238" spans="1:10">
      <c r="A238" t="s">
        <v>0</v>
      </c>
      <c r="B238" t="s">
        <v>118</v>
      </c>
      <c r="D238">
        <f>Image("https://scontent.cdninstagram.com/t51.2885-15/s640x640/sh0.08/e35/12424756_1667570180183748_992678813_n.jpg?ig_cache_key=MTIyMDk5MzYwODc4NzU1ODEyMA%3D%3D.2")</f>
        <v>0</v>
      </c>
    </row>
    <row r="239" spans="1:10">
      <c r="A239" t="s">
        <v>2</v>
      </c>
      <c r="B239" t="s">
        <v>3</v>
      </c>
      <c r="E239" t="s">
        <v>4</v>
      </c>
      <c r="F239" t="s">
        <v>5</v>
      </c>
      <c r="G239" t="s">
        <v>6</v>
      </c>
      <c r="H239" t="s">
        <v>7</v>
      </c>
      <c r="I239" t="s">
        <v>8</v>
      </c>
      <c r="J239" t="s">
        <v>9</v>
      </c>
    </row>
    <row r="240" spans="1:10">
      <c r="A240" t="s">
        <v>2</v>
      </c>
      <c r="B240" t="s">
        <v>10</v>
      </c>
      <c r="E240" t="s">
        <v>11</v>
      </c>
      <c r="F240" t="s">
        <v>12</v>
      </c>
      <c r="G240" t="s">
        <v>13</v>
      </c>
      <c r="H240" t="s">
        <v>14</v>
      </c>
    </row>
    <row r="241" spans="1:10">
      <c r="A241" t="s">
        <v>0</v>
      </c>
      <c r="B241" t="s">
        <v>119</v>
      </c>
      <c r="D241">
        <f>Image("https://scontent.cdninstagram.com/t51.2885-15/s640x640/sh0.08/e35/12930744_1012806502122671_711020786_n.jpg?ig_cache_key=MTIyMDk5MzIzNTIyOTkyMTA1MQ%3D%3D.2")</f>
        <v>0</v>
      </c>
    </row>
    <row r="242" spans="1:10">
      <c r="A242" t="s">
        <v>2</v>
      </c>
      <c r="B242" t="s">
        <v>3</v>
      </c>
      <c r="E242" t="s">
        <v>4</v>
      </c>
      <c r="F242" t="s">
        <v>5</v>
      </c>
      <c r="G242" t="s">
        <v>6</v>
      </c>
      <c r="H242" t="s">
        <v>7</v>
      </c>
      <c r="I242" t="s">
        <v>8</v>
      </c>
      <c r="J242" t="s">
        <v>9</v>
      </c>
    </row>
    <row r="243" spans="1:10">
      <c r="A243" t="s">
        <v>2</v>
      </c>
      <c r="B243" t="s">
        <v>10</v>
      </c>
      <c r="E243" t="s">
        <v>11</v>
      </c>
      <c r="F243" t="s">
        <v>12</v>
      </c>
      <c r="G243" t="s">
        <v>13</v>
      </c>
      <c r="H243" t="s">
        <v>14</v>
      </c>
    </row>
    <row r="244" spans="1:10">
      <c r="A244" t="s">
        <v>0</v>
      </c>
      <c r="B244" t="s">
        <v>120</v>
      </c>
      <c r="D244">
        <f>Image("https://scontent.cdninstagram.com/t51.2885-15/s640x640/e15/12424944_1690127704570518_492518913_n.jpg?ig_cache_key=MTIyMDk5MzE0MjE5NDEzMzg4MQ%3D%3D.2.l")</f>
        <v>0</v>
      </c>
    </row>
    <row r="245" spans="1:10">
      <c r="A245" t="s">
        <v>2</v>
      </c>
      <c r="B245" t="s">
        <v>3</v>
      </c>
      <c r="E245" t="s">
        <v>4</v>
      </c>
      <c r="F245" t="s">
        <v>5</v>
      </c>
      <c r="G245" t="s">
        <v>6</v>
      </c>
      <c r="H245" t="s">
        <v>7</v>
      </c>
      <c r="I245" t="s">
        <v>8</v>
      </c>
      <c r="J245" t="s">
        <v>9</v>
      </c>
    </row>
    <row r="246" spans="1:10">
      <c r="A246" t="s">
        <v>2</v>
      </c>
      <c r="B246" t="s">
        <v>10</v>
      </c>
      <c r="E246" t="s">
        <v>11</v>
      </c>
      <c r="F246" t="s">
        <v>12</v>
      </c>
      <c r="G246" t="s">
        <v>13</v>
      </c>
      <c r="H246" t="s">
        <v>14</v>
      </c>
    </row>
    <row r="247" spans="1:10">
      <c r="A247" t="s">
        <v>0</v>
      </c>
      <c r="B247" t="s">
        <v>121</v>
      </c>
      <c r="D247">
        <f>Image("https://scontent.cdninstagram.com/t51.2885-15/s640x640/sh0.08/e35/12940331_1549289205364931_2063540067_n.jpg?ig_cache_key=MTIyMDk5MjU2MDM3ODQ1MjM5OQ%3D%3D.2")</f>
        <v>0</v>
      </c>
    </row>
    <row r="248" spans="1:10">
      <c r="A248" t="s">
        <v>2</v>
      </c>
      <c r="B248" t="s">
        <v>3</v>
      </c>
      <c r="C248" t="s">
        <v>122</v>
      </c>
      <c r="E248" t="s">
        <v>4</v>
      </c>
      <c r="F248" t="s">
        <v>5</v>
      </c>
      <c r="G248" t="s">
        <v>6</v>
      </c>
      <c r="H248" t="s">
        <v>7</v>
      </c>
      <c r="I248" t="s">
        <v>8</v>
      </c>
      <c r="J248" t="s">
        <v>9</v>
      </c>
    </row>
    <row r="249" spans="1:10">
      <c r="A249" t="s">
        <v>2</v>
      </c>
      <c r="B249" t="s">
        <v>10</v>
      </c>
      <c r="E249" t="s">
        <v>11</v>
      </c>
      <c r="F249" t="s">
        <v>12</v>
      </c>
      <c r="G249" t="s">
        <v>13</v>
      </c>
      <c r="H249" t="s">
        <v>14</v>
      </c>
    </row>
    <row r="250" spans="1:10">
      <c r="A250" t="s">
        <v>0</v>
      </c>
      <c r="B250" t="s">
        <v>123</v>
      </c>
      <c r="D250">
        <f>Image("https://scontent.cdninstagram.com/t51.2885-15/e35/12904994_1577047359290483_1879383995_n.jpg?ig_cache_key=MTIyMDk5MjUzMzMxNzQyMTAyNQ%3D%3D.2")</f>
        <v>0</v>
      </c>
    </row>
    <row r="251" spans="1:10">
      <c r="A251" t="s">
        <v>2</v>
      </c>
      <c r="B251" t="s">
        <v>3</v>
      </c>
      <c r="E251" t="s">
        <v>4</v>
      </c>
      <c r="F251" t="s">
        <v>5</v>
      </c>
      <c r="G251" t="s">
        <v>6</v>
      </c>
      <c r="H251" t="s">
        <v>7</v>
      </c>
      <c r="I251" t="s">
        <v>8</v>
      </c>
      <c r="J251" t="s">
        <v>9</v>
      </c>
    </row>
    <row r="252" spans="1:10">
      <c r="A252" t="s">
        <v>2</v>
      </c>
      <c r="B252" t="s">
        <v>10</v>
      </c>
      <c r="E252" t="s">
        <v>11</v>
      </c>
      <c r="F252" t="s">
        <v>12</v>
      </c>
      <c r="G252" t="s">
        <v>13</v>
      </c>
      <c r="H252" t="s">
        <v>14</v>
      </c>
    </row>
    <row r="253" spans="1:10">
      <c r="A253" t="s">
        <v>0</v>
      </c>
      <c r="B253" t="s">
        <v>124</v>
      </c>
      <c r="D253">
        <f>Image("https://scontent.cdninstagram.com/t51.2885-15/s640x640/sh0.08/e35/12935047_927375310711355_1364166379_n.jpg?ig_cache_key=MTIyMDk5MjUzMzI3NTQzNzg3Ng%3D%3D.2.l")</f>
        <v>0</v>
      </c>
    </row>
    <row r="254" spans="1:10">
      <c r="A254" t="s">
        <v>2</v>
      </c>
      <c r="B254" t="s">
        <v>3</v>
      </c>
      <c r="E254" t="s">
        <v>4</v>
      </c>
      <c r="F254" t="s">
        <v>5</v>
      </c>
      <c r="G254" t="s">
        <v>6</v>
      </c>
      <c r="H254" t="s">
        <v>7</v>
      </c>
      <c r="I254" t="s">
        <v>8</v>
      </c>
      <c r="J254" t="s">
        <v>9</v>
      </c>
    </row>
    <row r="255" spans="1:10">
      <c r="A255" t="s">
        <v>2</v>
      </c>
      <c r="B255" t="s">
        <v>10</v>
      </c>
      <c r="E255" t="s">
        <v>11</v>
      </c>
      <c r="F255" t="s">
        <v>12</v>
      </c>
      <c r="G255" t="s">
        <v>13</v>
      </c>
      <c r="H255" t="s">
        <v>14</v>
      </c>
    </row>
    <row r="256" spans="1:10">
      <c r="A256" t="s">
        <v>0</v>
      </c>
      <c r="B256" t="s">
        <v>125</v>
      </c>
      <c r="D256">
        <f>Image("https://scontent.cdninstagram.com/t51.2885-15/e35/12940246_2114832398655524_213833682_n.jpg?ig_cache_key=MTIyMDk5MjM0OTcwNTA2MDE1OA%3D%3D.2")</f>
        <v>0</v>
      </c>
    </row>
    <row r="257" spans="1:10">
      <c r="A257" t="s">
        <v>2</v>
      </c>
      <c r="B257" t="s">
        <v>3</v>
      </c>
      <c r="E257" t="s">
        <v>4</v>
      </c>
      <c r="F257" t="s">
        <v>5</v>
      </c>
      <c r="G257" t="s">
        <v>6</v>
      </c>
      <c r="H257" t="s">
        <v>7</v>
      </c>
      <c r="I257" t="s">
        <v>8</v>
      </c>
      <c r="J257" t="s">
        <v>9</v>
      </c>
    </row>
    <row r="258" spans="1:10">
      <c r="A258" t="s">
        <v>2</v>
      </c>
      <c r="B258" t="s">
        <v>10</v>
      </c>
      <c r="E258" t="s">
        <v>11</v>
      </c>
      <c r="F258" t="s">
        <v>12</v>
      </c>
      <c r="G258" t="s">
        <v>13</v>
      </c>
      <c r="H258" t="s">
        <v>14</v>
      </c>
    </row>
    <row r="259" spans="1:10">
      <c r="A259" t="s">
        <v>0</v>
      </c>
      <c r="B259" t="s">
        <v>126</v>
      </c>
      <c r="D259">
        <f>Image("https://scontent.cdninstagram.com/t51.2885-15/s640x640/sh0.08/e35/12424783_625392637626174_1220789841_n.jpg?ig_cache_key=MTIyMDk5MTY0MDk4NDAxMjM0OQ%3D%3D.2")</f>
        <v>0</v>
      </c>
    </row>
    <row r="260" spans="1:10">
      <c r="A260" t="s">
        <v>2</v>
      </c>
      <c r="B260" t="s">
        <v>3</v>
      </c>
      <c r="E260" t="s">
        <v>4</v>
      </c>
      <c r="F260" t="s">
        <v>5</v>
      </c>
      <c r="G260" t="s">
        <v>6</v>
      </c>
      <c r="H260" t="s">
        <v>7</v>
      </c>
      <c r="I260" t="s">
        <v>8</v>
      </c>
      <c r="J260" t="s">
        <v>9</v>
      </c>
    </row>
    <row r="261" spans="1:10">
      <c r="A261" t="s">
        <v>2</v>
      </c>
      <c r="B261" t="s">
        <v>10</v>
      </c>
      <c r="E261" t="s">
        <v>11</v>
      </c>
      <c r="F261" t="s">
        <v>12</v>
      </c>
      <c r="G261" t="s">
        <v>13</v>
      </c>
      <c r="H261" t="s">
        <v>14</v>
      </c>
    </row>
    <row r="262" spans="1:10">
      <c r="A262" t="s">
        <v>0</v>
      </c>
      <c r="B262" t="s">
        <v>127</v>
      </c>
      <c r="D262">
        <f>Image("https://scontent.cdninstagram.com/t51.2885-15/e35/12917845_1345433405482066_1557006004_n.jpg?ig_cache_key=MTIyMDk5MDQ1MTQ4MzI3MDYyOQ%3D%3D.2")</f>
        <v>0</v>
      </c>
    </row>
    <row r="263" spans="1:10">
      <c r="A263" t="s">
        <v>2</v>
      </c>
      <c r="B263" t="s">
        <v>3</v>
      </c>
      <c r="E263" t="s">
        <v>4</v>
      </c>
      <c r="F263" t="s">
        <v>5</v>
      </c>
      <c r="G263" t="s">
        <v>6</v>
      </c>
      <c r="H263" t="s">
        <v>7</v>
      </c>
      <c r="I263" t="s">
        <v>8</v>
      </c>
      <c r="J263" t="s">
        <v>9</v>
      </c>
    </row>
    <row r="264" spans="1:10">
      <c r="A264" t="s">
        <v>2</v>
      </c>
      <c r="B264" t="s">
        <v>10</v>
      </c>
      <c r="E264" t="s">
        <v>11</v>
      </c>
      <c r="F264" t="s">
        <v>12</v>
      </c>
      <c r="G264" t="s">
        <v>13</v>
      </c>
      <c r="H264" t="s">
        <v>14</v>
      </c>
    </row>
    <row r="265" spans="1:10">
      <c r="A265" t="s">
        <v>0</v>
      </c>
      <c r="B265" t="s">
        <v>128</v>
      </c>
      <c r="D265">
        <f>Image("https://scontent.cdninstagram.com/t51.2885-15/s640x640/sh0.08/e35/12424426_1725726017697139_1013759040_n.jpg?ig_cache_key=MTIyMDk4ODk3OTAwOTAzMzQyNA%3D%3D.2.l")</f>
        <v>0</v>
      </c>
    </row>
    <row r="266" spans="1:10">
      <c r="A266" t="s">
        <v>2</v>
      </c>
      <c r="B266" t="s">
        <v>3</v>
      </c>
      <c r="E266" t="s">
        <v>4</v>
      </c>
      <c r="F266" t="s">
        <v>5</v>
      </c>
      <c r="G266" t="s">
        <v>6</v>
      </c>
      <c r="H266" t="s">
        <v>7</v>
      </c>
      <c r="I266" t="s">
        <v>8</v>
      </c>
      <c r="J266" t="s">
        <v>9</v>
      </c>
    </row>
    <row r="267" spans="1:10">
      <c r="A267" t="s">
        <v>2</v>
      </c>
      <c r="B267" t="s">
        <v>10</v>
      </c>
      <c r="E267" t="s">
        <v>11</v>
      </c>
      <c r="F267" t="s">
        <v>12</v>
      </c>
      <c r="G267" t="s">
        <v>13</v>
      </c>
      <c r="H267" t="s">
        <v>14</v>
      </c>
    </row>
    <row r="268" spans="1:10">
      <c r="A268" t="s">
        <v>0</v>
      </c>
      <c r="B268" t="s">
        <v>129</v>
      </c>
      <c r="D268">
        <f>Image("https://scontent.cdninstagram.com/t51.2885-15/s320x320/e35/12331469_818417321622128_1476428122_n.jpg?ig_cache_key=MTIyMDk4ODI2NDk3NDQzMzkyNw%3D%3D.2")</f>
        <v>0</v>
      </c>
    </row>
    <row r="269" spans="1:10">
      <c r="A269" t="s">
        <v>2</v>
      </c>
      <c r="B269" t="s">
        <v>3</v>
      </c>
      <c r="E269" t="s">
        <v>4</v>
      </c>
      <c r="F269" t="s">
        <v>5</v>
      </c>
      <c r="G269" t="s">
        <v>6</v>
      </c>
      <c r="H269" t="s">
        <v>7</v>
      </c>
      <c r="I269" t="s">
        <v>8</v>
      </c>
      <c r="J269" t="s">
        <v>9</v>
      </c>
    </row>
    <row r="270" spans="1:10">
      <c r="A270" t="s">
        <v>2</v>
      </c>
      <c r="B270" t="s">
        <v>10</v>
      </c>
      <c r="E270" t="s">
        <v>11</v>
      </c>
      <c r="F270" t="s">
        <v>12</v>
      </c>
      <c r="G270" t="s">
        <v>13</v>
      </c>
      <c r="H270" t="s">
        <v>14</v>
      </c>
    </row>
    <row r="271" spans="1:10">
      <c r="A271" t="s">
        <v>0</v>
      </c>
      <c r="B271" t="s">
        <v>130</v>
      </c>
      <c r="D271">
        <f>Image("https://scontent.cdninstagram.com/t51.2885-15/e35/12912838_1686341738283267_2076683772_n.jpg?ig_cache_key=MTIyMDk4Nzc3NDUwNjk1MDY2OA%3D%3D.2")</f>
        <v>0</v>
      </c>
    </row>
    <row r="272" spans="1:10">
      <c r="A272" t="s">
        <v>2</v>
      </c>
      <c r="B272" t="s">
        <v>3</v>
      </c>
      <c r="E272" t="s">
        <v>4</v>
      </c>
      <c r="F272" t="s">
        <v>5</v>
      </c>
      <c r="G272" t="s">
        <v>6</v>
      </c>
      <c r="H272" t="s">
        <v>7</v>
      </c>
      <c r="I272" t="s">
        <v>8</v>
      </c>
      <c r="J272" t="s">
        <v>9</v>
      </c>
    </row>
    <row r="273" spans="1:10">
      <c r="A273" t="s">
        <v>2</v>
      </c>
      <c r="B273" t="s">
        <v>10</v>
      </c>
      <c r="E273" t="s">
        <v>11</v>
      </c>
      <c r="F273" t="s">
        <v>12</v>
      </c>
      <c r="G273" t="s">
        <v>13</v>
      </c>
      <c r="H273" t="s">
        <v>14</v>
      </c>
    </row>
    <row r="274" spans="1:10">
      <c r="A274" t="s">
        <v>0</v>
      </c>
      <c r="B274" t="s">
        <v>131</v>
      </c>
      <c r="D274">
        <f>Image("https://scontent.cdninstagram.com/t51.2885-15/s480x480/e35/12501569_1755571141322896_769951051_n.jpg?ig_cache_key=MTIyMDk4NzcxNzMzMzQyNjY4MQ%3D%3D.2")</f>
        <v>0</v>
      </c>
    </row>
    <row r="275" spans="1:10">
      <c r="A275" t="s">
        <v>2</v>
      </c>
      <c r="B275" t="s">
        <v>3</v>
      </c>
      <c r="E275" t="s">
        <v>4</v>
      </c>
      <c r="F275" t="s">
        <v>5</v>
      </c>
      <c r="G275" t="s">
        <v>6</v>
      </c>
      <c r="H275" t="s">
        <v>7</v>
      </c>
      <c r="I275" t="s">
        <v>8</v>
      </c>
      <c r="J275" t="s">
        <v>9</v>
      </c>
    </row>
    <row r="276" spans="1:10">
      <c r="A276" t="s">
        <v>2</v>
      </c>
      <c r="B276" t="s">
        <v>10</v>
      </c>
      <c r="E276" t="s">
        <v>11</v>
      </c>
      <c r="F276" t="s">
        <v>12</v>
      </c>
      <c r="G276" t="s">
        <v>13</v>
      </c>
      <c r="H276" t="s">
        <v>14</v>
      </c>
    </row>
    <row r="277" spans="1:10">
      <c r="A277" t="s">
        <v>0</v>
      </c>
      <c r="B277" t="s">
        <v>132</v>
      </c>
      <c r="D277">
        <f>Image("https://scontent.cdninstagram.com/t51.2885-15/e35/12907196_217758328586173_760200931_n.jpg?ig_cache_key=MTIyMDk5MDk0NTg1NjY4NjQ4Nw%3D%3D.2")</f>
        <v>0</v>
      </c>
    </row>
    <row r="278" spans="1:10">
      <c r="A278" t="s">
        <v>2</v>
      </c>
      <c r="B278" t="s">
        <v>3</v>
      </c>
      <c r="E278" t="s">
        <v>4</v>
      </c>
      <c r="F278" t="s">
        <v>5</v>
      </c>
      <c r="G278" t="s">
        <v>6</v>
      </c>
      <c r="H278" t="s">
        <v>7</v>
      </c>
      <c r="I278" t="s">
        <v>8</v>
      </c>
      <c r="J278" t="s">
        <v>9</v>
      </c>
    </row>
    <row r="279" spans="1:10">
      <c r="A279" t="s">
        <v>2</v>
      </c>
      <c r="B279" t="s">
        <v>10</v>
      </c>
      <c r="E279" t="s">
        <v>11</v>
      </c>
      <c r="F279" t="s">
        <v>12</v>
      </c>
      <c r="G279" t="s">
        <v>13</v>
      </c>
      <c r="H279" t="s">
        <v>14</v>
      </c>
    </row>
    <row r="280" spans="1:10">
      <c r="A280" t="s">
        <v>0</v>
      </c>
      <c r="B280" t="s">
        <v>133</v>
      </c>
      <c r="D280">
        <f>Image("https://scontent.cdninstagram.com/t51.2885-15/e15/12940076_262589410743504_840849029_n.jpg?ig_cache_key=MTIyMDk2NjM4NTg4MjYxMjE2NQ%3D%3D.2")</f>
        <v>0</v>
      </c>
    </row>
    <row r="281" spans="1:10">
      <c r="A281" t="s">
        <v>2</v>
      </c>
      <c r="B281" t="s">
        <v>3</v>
      </c>
      <c r="C281" t="s">
        <v>134</v>
      </c>
      <c r="E281" t="s">
        <v>4</v>
      </c>
      <c r="F281" t="s">
        <v>5</v>
      </c>
      <c r="G281" t="s">
        <v>6</v>
      </c>
      <c r="H281" t="s">
        <v>7</v>
      </c>
      <c r="I281" t="s">
        <v>8</v>
      </c>
      <c r="J281" t="s">
        <v>9</v>
      </c>
    </row>
    <row r="282" spans="1:10">
      <c r="A282" t="s">
        <v>2</v>
      </c>
      <c r="B282" t="s">
        <v>10</v>
      </c>
      <c r="E282" t="s">
        <v>11</v>
      </c>
      <c r="F282" t="s">
        <v>12</v>
      </c>
      <c r="G282" t="s">
        <v>13</v>
      </c>
      <c r="H282" t="s">
        <v>14</v>
      </c>
    </row>
    <row r="283" spans="1:10">
      <c r="A283" t="s">
        <v>0</v>
      </c>
      <c r="B283" t="s">
        <v>135</v>
      </c>
      <c r="D283">
        <f>Image("https://scontent.cdninstagram.com/t51.2885-15/s640x640/sh0.08/e35/12950324_398761496914935_312360954_n.jpg?ig_cache_key=MTIyMDk1ODA3Njg3MzcxNTY1NA%3D%3D.2")</f>
        <v>0</v>
      </c>
    </row>
    <row r="284" spans="1:10">
      <c r="A284" t="s">
        <v>2</v>
      </c>
      <c r="B284" t="s">
        <v>3</v>
      </c>
      <c r="E284" t="s">
        <v>4</v>
      </c>
      <c r="F284" t="s">
        <v>5</v>
      </c>
      <c r="G284" t="s">
        <v>6</v>
      </c>
      <c r="H284" t="s">
        <v>7</v>
      </c>
      <c r="I284" t="s">
        <v>8</v>
      </c>
      <c r="J284" t="s">
        <v>9</v>
      </c>
    </row>
    <row r="285" spans="1:10">
      <c r="A285" t="s">
        <v>2</v>
      </c>
      <c r="B285" t="s">
        <v>10</v>
      </c>
      <c r="E285" t="s">
        <v>11</v>
      </c>
      <c r="F285" t="s">
        <v>12</v>
      </c>
      <c r="G285" t="s">
        <v>13</v>
      </c>
      <c r="H285" t="s">
        <v>14</v>
      </c>
    </row>
    <row r="286" spans="1:10">
      <c r="A286" t="s">
        <v>0</v>
      </c>
      <c r="B286" t="s">
        <v>136</v>
      </c>
      <c r="D286">
        <f>Image("https://scontent.cdninstagram.com/t51.2885-15/s640x640/sh0.08/e35/12918455_1041322492616287_924584873_n.jpg?ig_cache_key=MTIyMDk1Mzk1NjMyMzQ1Njk2NA%3D%3D.2")</f>
        <v>0</v>
      </c>
    </row>
    <row r="287" spans="1:10">
      <c r="A287" t="s">
        <v>2</v>
      </c>
      <c r="B287" t="s">
        <v>3</v>
      </c>
      <c r="C287" t="s">
        <v>137</v>
      </c>
      <c r="E287" t="s">
        <v>4</v>
      </c>
      <c r="F287" t="s">
        <v>5</v>
      </c>
      <c r="G287" t="s">
        <v>6</v>
      </c>
      <c r="H287" t="s">
        <v>7</v>
      </c>
      <c r="I287" t="s">
        <v>8</v>
      </c>
      <c r="J287" t="s">
        <v>9</v>
      </c>
    </row>
    <row r="288" spans="1:10">
      <c r="A288" t="s">
        <v>2</v>
      </c>
      <c r="B288" t="s">
        <v>10</v>
      </c>
      <c r="E288" t="s">
        <v>11</v>
      </c>
      <c r="F288" t="s">
        <v>12</v>
      </c>
      <c r="G288" t="s">
        <v>13</v>
      </c>
      <c r="H288" t="s">
        <v>14</v>
      </c>
    </row>
    <row r="289" spans="1:10">
      <c r="A289" t="s">
        <v>0</v>
      </c>
      <c r="B289" t="s">
        <v>138</v>
      </c>
      <c r="D289">
        <f>Image("https://scontent.cdninstagram.com/t51.2885-15/e35/12930786_1203180663026435_1242352351_n.jpg?ig_cache_key=MTIyMDk1MzA4MzA4MTg2MTY1Ng%3D%3D.2")</f>
        <v>0</v>
      </c>
    </row>
    <row r="290" spans="1:10">
      <c r="A290" t="s">
        <v>2</v>
      </c>
      <c r="B290" t="s">
        <v>3</v>
      </c>
      <c r="E290" t="s">
        <v>4</v>
      </c>
      <c r="F290" t="s">
        <v>5</v>
      </c>
      <c r="G290" t="s">
        <v>6</v>
      </c>
      <c r="H290" t="s">
        <v>7</v>
      </c>
      <c r="I290" t="s">
        <v>8</v>
      </c>
      <c r="J290" t="s">
        <v>9</v>
      </c>
    </row>
    <row r="291" spans="1:10">
      <c r="A291" t="s">
        <v>2</v>
      </c>
      <c r="B291" t="s">
        <v>10</v>
      </c>
      <c r="E291" t="s">
        <v>11</v>
      </c>
      <c r="F291" t="s">
        <v>12</v>
      </c>
      <c r="G291" t="s">
        <v>13</v>
      </c>
      <c r="H291" t="s">
        <v>14</v>
      </c>
    </row>
    <row r="292" spans="1:10">
      <c r="A292" t="s">
        <v>0</v>
      </c>
      <c r="B292" t="s">
        <v>139</v>
      </c>
      <c r="D292">
        <f>Image("https://scontent.cdninstagram.com/t51.2885-15/s640x640/sh0.08/e35/12918511_1066759583381290_683498249_n.jpg?ig_cache_key=MTIyMDk0MTQ0OTk0NjE4NTAxNw%3D%3D.2")</f>
        <v>0</v>
      </c>
    </row>
    <row r="293" spans="1:10">
      <c r="A293" t="s">
        <v>2</v>
      </c>
      <c r="B293" t="s">
        <v>3</v>
      </c>
      <c r="C293" t="s">
        <v>140</v>
      </c>
      <c r="E293" t="s">
        <v>4</v>
      </c>
      <c r="F293" t="s">
        <v>5</v>
      </c>
      <c r="G293" t="s">
        <v>6</v>
      </c>
      <c r="H293" t="s">
        <v>7</v>
      </c>
      <c r="I293" t="s">
        <v>8</v>
      </c>
      <c r="J293" t="s">
        <v>9</v>
      </c>
    </row>
    <row r="294" spans="1:10">
      <c r="A294" t="s">
        <v>2</v>
      </c>
      <c r="B294" t="s">
        <v>10</v>
      </c>
      <c r="E294" t="s">
        <v>11</v>
      </c>
      <c r="F294" t="s">
        <v>12</v>
      </c>
      <c r="G294" t="s">
        <v>13</v>
      </c>
      <c r="H294" t="s">
        <v>14</v>
      </c>
    </row>
    <row r="295" spans="1:10">
      <c r="A295" t="s">
        <v>0</v>
      </c>
      <c r="B295" t="s">
        <v>141</v>
      </c>
      <c r="D295">
        <f>Image("https://scontent.cdninstagram.com/t51.2885-15/e35/12445774_187424351643975_315841885_n.jpg?ig_cache_key=MTIyMDkzODI5NDQzNzE2ODYwOQ%3D%3D.2.l")</f>
        <v>0</v>
      </c>
    </row>
    <row r="296" spans="1:10">
      <c r="A296" t="s">
        <v>2</v>
      </c>
      <c r="B296" t="s">
        <v>3</v>
      </c>
      <c r="E296" t="s">
        <v>4</v>
      </c>
      <c r="F296" t="s">
        <v>5</v>
      </c>
      <c r="G296" t="s">
        <v>6</v>
      </c>
      <c r="H296" t="s">
        <v>7</v>
      </c>
      <c r="I296" t="s">
        <v>8</v>
      </c>
      <c r="J296" t="s">
        <v>9</v>
      </c>
    </row>
    <row r="297" spans="1:10">
      <c r="A297" t="s">
        <v>2</v>
      </c>
      <c r="B297" t="s">
        <v>10</v>
      </c>
      <c r="E297" t="s">
        <v>11</v>
      </c>
      <c r="F297" t="s">
        <v>12</v>
      </c>
      <c r="G297" t="s">
        <v>13</v>
      </c>
      <c r="H297" t="s">
        <v>14</v>
      </c>
    </row>
    <row r="298" spans="1:10">
      <c r="A298" t="s">
        <v>0</v>
      </c>
      <c r="B298" t="s">
        <v>142</v>
      </c>
      <c r="D298">
        <f>Image("https://scontent.cdninstagram.com/t51.2885-15/e15/12934983_1069175539812632_182855225_n.jpg?ig_cache_key=MTIyMDkzMjIyMzgxMzYyNjI2Mw%3D%3D.2")</f>
        <v>0</v>
      </c>
    </row>
    <row r="299" spans="1:10">
      <c r="A299" t="s">
        <v>2</v>
      </c>
      <c r="B299" t="s">
        <v>3</v>
      </c>
      <c r="E299" t="s">
        <v>4</v>
      </c>
      <c r="F299" t="s">
        <v>5</v>
      </c>
      <c r="G299" t="s">
        <v>6</v>
      </c>
      <c r="H299" t="s">
        <v>7</v>
      </c>
      <c r="I299" t="s">
        <v>8</v>
      </c>
      <c r="J299" t="s">
        <v>9</v>
      </c>
    </row>
    <row r="300" spans="1:10">
      <c r="A300" t="s">
        <v>2</v>
      </c>
      <c r="B300" t="s">
        <v>10</v>
      </c>
      <c r="E300" t="s">
        <v>11</v>
      </c>
      <c r="F300" t="s">
        <v>12</v>
      </c>
      <c r="G300" t="s">
        <v>13</v>
      </c>
      <c r="H300" t="s">
        <v>14</v>
      </c>
    </row>
    <row r="301" spans="1:10">
      <c r="A301" t="s">
        <v>0</v>
      </c>
      <c r="B301" t="s">
        <v>143</v>
      </c>
      <c r="D301">
        <f>Image("https://scontent.cdninstagram.com/t51.2885-15/s640x640/sh0.08/e35/12383353_1704275316479365_881050623_n.jpg?ig_cache_key=MTIyMDkxODE0MjMzNTg2MzIzMQ%3D%3D.2")</f>
        <v>0</v>
      </c>
    </row>
    <row r="302" spans="1:10">
      <c r="A302" t="s">
        <v>2</v>
      </c>
      <c r="B302" t="s">
        <v>3</v>
      </c>
      <c r="E302" t="s">
        <v>4</v>
      </c>
      <c r="F302" t="s">
        <v>5</v>
      </c>
      <c r="G302" t="s">
        <v>6</v>
      </c>
      <c r="H302" t="s">
        <v>7</v>
      </c>
      <c r="I302" t="s">
        <v>8</v>
      </c>
      <c r="J302" t="s">
        <v>9</v>
      </c>
    </row>
    <row r="303" spans="1:10">
      <c r="A303" t="s">
        <v>2</v>
      </c>
      <c r="B303" t="s">
        <v>10</v>
      </c>
      <c r="E303" t="s">
        <v>11</v>
      </c>
      <c r="F303" t="s">
        <v>12</v>
      </c>
      <c r="G303" t="s">
        <v>13</v>
      </c>
      <c r="H303" t="s">
        <v>14</v>
      </c>
    </row>
    <row r="304" spans="1:10">
      <c r="A304" t="s">
        <v>0</v>
      </c>
      <c r="B304" t="s">
        <v>144</v>
      </c>
      <c r="D304">
        <f>Image("https://scontent.cdninstagram.com/t51.2885-15/e35/12930886_1658329911097200_1706799454_n.jpg?ig_cache_key=MTIyMDg4OTIzMjc2NjIwOTg4Nw%3D%3D.2")</f>
        <v>0</v>
      </c>
    </row>
    <row r="305" spans="1:10">
      <c r="A305" t="s">
        <v>2</v>
      </c>
      <c r="B305" t="s">
        <v>3</v>
      </c>
      <c r="E305" t="s">
        <v>4</v>
      </c>
      <c r="F305" t="s">
        <v>5</v>
      </c>
      <c r="G305" t="s">
        <v>6</v>
      </c>
      <c r="H305" t="s">
        <v>7</v>
      </c>
      <c r="I305" t="s">
        <v>8</v>
      </c>
      <c r="J305" t="s">
        <v>9</v>
      </c>
    </row>
    <row r="306" spans="1:10">
      <c r="A306" t="s">
        <v>2</v>
      </c>
      <c r="B306" t="s">
        <v>10</v>
      </c>
      <c r="E306" t="s">
        <v>11</v>
      </c>
      <c r="F306" t="s">
        <v>12</v>
      </c>
      <c r="G306" t="s">
        <v>13</v>
      </c>
      <c r="H306" t="s">
        <v>14</v>
      </c>
    </row>
    <row r="307" spans="1:10">
      <c r="A307" t="s">
        <v>0</v>
      </c>
      <c r="B307" t="s">
        <v>145</v>
      </c>
      <c r="D307">
        <f>Image("https://scontent.cdninstagram.com/t51.2885-15/e15/10831999_1074191089318175_964690443_n.jpg?ig_cache_key=MTIyMDg3MDU5MzUwMzczNzgyMQ%3D%3D.2")</f>
        <v>0</v>
      </c>
    </row>
    <row r="308" spans="1:10">
      <c r="A308" t="s">
        <v>2</v>
      </c>
      <c r="B308" t="s">
        <v>3</v>
      </c>
      <c r="E308" t="s">
        <v>4</v>
      </c>
      <c r="F308" t="s">
        <v>5</v>
      </c>
      <c r="G308" t="s">
        <v>6</v>
      </c>
      <c r="H308" t="s">
        <v>7</v>
      </c>
      <c r="I308" t="s">
        <v>8</v>
      </c>
      <c r="J308" t="s">
        <v>9</v>
      </c>
    </row>
    <row r="309" spans="1:10">
      <c r="A309" t="s">
        <v>2</v>
      </c>
      <c r="B309" t="s">
        <v>10</v>
      </c>
      <c r="E309" t="s">
        <v>11</v>
      </c>
      <c r="F309" t="s">
        <v>12</v>
      </c>
      <c r="G309" t="s">
        <v>13</v>
      </c>
      <c r="H309" t="s">
        <v>14</v>
      </c>
    </row>
    <row r="310" spans="1:10">
      <c r="A310" t="s">
        <v>0</v>
      </c>
      <c r="B310" t="s">
        <v>146</v>
      </c>
      <c r="D310">
        <f>Image("https://scontent.cdninstagram.com/t51.2885-15/s640x640/sh0.08/e35/12905252_955363767912577_1965372950_n.jpg?ig_cache_key=MTIyMDg1ODA5MTI5NDQ3OTM4Mg%3D%3D.2.l")</f>
        <v>0</v>
      </c>
    </row>
    <row r="311" spans="1:10">
      <c r="A311" t="s">
        <v>2</v>
      </c>
      <c r="B311" t="s">
        <v>3</v>
      </c>
      <c r="C311" t="s">
        <v>147</v>
      </c>
      <c r="E311" t="s">
        <v>4</v>
      </c>
      <c r="F311" t="s">
        <v>5</v>
      </c>
      <c r="G311" t="s">
        <v>6</v>
      </c>
      <c r="H311" t="s">
        <v>7</v>
      </c>
      <c r="I311" t="s">
        <v>8</v>
      </c>
      <c r="J311" t="s">
        <v>9</v>
      </c>
    </row>
    <row r="312" spans="1:10">
      <c r="A312" t="s">
        <v>2</v>
      </c>
      <c r="B312" t="s">
        <v>10</v>
      </c>
      <c r="E312" t="s">
        <v>11</v>
      </c>
      <c r="F312" t="s">
        <v>12</v>
      </c>
      <c r="G312" t="s">
        <v>13</v>
      </c>
      <c r="H312" t="s">
        <v>14</v>
      </c>
    </row>
    <row r="313" spans="1:10">
      <c r="A313" t="s">
        <v>0</v>
      </c>
      <c r="B313" t="s">
        <v>148</v>
      </c>
      <c r="D313">
        <f>Image("https://scontent.cdninstagram.com/t51.2885-15/s640x640/sh0.08/e35/12912849_226520021039509_307707471_n.jpg?ig_cache_key=MTIyMDgzNDk4MTYyNjE2Mjc3MQ%3D%3D.2")</f>
        <v>0</v>
      </c>
    </row>
    <row r="314" spans="1:10">
      <c r="A314" t="s">
        <v>2</v>
      </c>
      <c r="B314" t="s">
        <v>3</v>
      </c>
      <c r="E314" t="s">
        <v>4</v>
      </c>
      <c r="F314" t="s">
        <v>5</v>
      </c>
      <c r="G314" t="s">
        <v>6</v>
      </c>
      <c r="H314" t="s">
        <v>7</v>
      </c>
      <c r="I314" t="s">
        <v>8</v>
      </c>
      <c r="J314" t="s">
        <v>9</v>
      </c>
    </row>
    <row r="315" spans="1:10">
      <c r="A315" t="s">
        <v>2</v>
      </c>
      <c r="B315" t="s">
        <v>10</v>
      </c>
      <c r="E315" t="s">
        <v>11</v>
      </c>
      <c r="F315" t="s">
        <v>12</v>
      </c>
      <c r="G315" t="s">
        <v>13</v>
      </c>
      <c r="H315" t="s">
        <v>14</v>
      </c>
    </row>
    <row r="316" spans="1:10">
      <c r="A316" t="s">
        <v>0</v>
      </c>
      <c r="B316" t="s">
        <v>149</v>
      </c>
      <c r="D316">
        <f>Image("https://scontent.cdninstagram.com/t51.2885-15/s640x640/sh0.08/e35/12328061_213259129044568_413238974_n.jpg?ig_cache_key=MTIyMDgwMjk5ODk0Mzg3MDE3NQ%3D%3D.2.l")</f>
        <v>0</v>
      </c>
    </row>
    <row r="317" spans="1:10">
      <c r="A317" t="s">
        <v>2</v>
      </c>
      <c r="B317" t="s">
        <v>3</v>
      </c>
      <c r="E317" t="s">
        <v>4</v>
      </c>
      <c r="F317" t="s">
        <v>5</v>
      </c>
      <c r="G317" t="s">
        <v>6</v>
      </c>
      <c r="H317" t="s">
        <v>7</v>
      </c>
      <c r="I317" t="s">
        <v>8</v>
      </c>
      <c r="J317" t="s">
        <v>9</v>
      </c>
    </row>
    <row r="318" spans="1:10">
      <c r="A318" t="s">
        <v>2</v>
      </c>
      <c r="B318" t="s">
        <v>10</v>
      </c>
      <c r="E318" t="s">
        <v>11</v>
      </c>
      <c r="F318" t="s">
        <v>12</v>
      </c>
      <c r="G318" t="s">
        <v>13</v>
      </c>
      <c r="H318" t="s">
        <v>14</v>
      </c>
    </row>
    <row r="319" spans="1:10">
      <c r="A319" t="s">
        <v>0</v>
      </c>
      <c r="B319" t="s">
        <v>150</v>
      </c>
      <c r="D319">
        <f>Image("https://scontent.cdninstagram.com/t51.2885-15/s640x640/sh0.08/e35/12724668_1696158943955360_1499197320_n.jpg?ig_cache_key=MTIyMDgwMjYyOTM4ODQyNjY0MQ%3D%3D.2.l")</f>
        <v>0</v>
      </c>
    </row>
    <row r="320" spans="1:10">
      <c r="A320" t="s">
        <v>2</v>
      </c>
      <c r="B320" t="s">
        <v>3</v>
      </c>
      <c r="E320" t="s">
        <v>4</v>
      </c>
      <c r="F320" t="s">
        <v>5</v>
      </c>
      <c r="G320" t="s">
        <v>6</v>
      </c>
      <c r="H320" t="s">
        <v>7</v>
      </c>
      <c r="I320" t="s">
        <v>8</v>
      </c>
      <c r="J320" t="s">
        <v>9</v>
      </c>
    </row>
    <row r="321" spans="1:10">
      <c r="A321" t="s">
        <v>2</v>
      </c>
      <c r="B321" t="s">
        <v>10</v>
      </c>
      <c r="E321" t="s">
        <v>11</v>
      </c>
      <c r="F321" t="s">
        <v>12</v>
      </c>
      <c r="G321" t="s">
        <v>13</v>
      </c>
      <c r="H321" t="s">
        <v>14</v>
      </c>
    </row>
    <row r="322" spans="1:10">
      <c r="A322" t="s">
        <v>0</v>
      </c>
      <c r="B322" t="s">
        <v>151</v>
      </c>
      <c r="D322">
        <f>Image("https://scontent.cdninstagram.com/t51.2885-15/e35/12912809_1016230801777846_352719058_n.jpg?ig_cache_key=MTIyMDc5MTg2NzMxNTk2NDEwNQ%3D%3D.2")</f>
        <v>0</v>
      </c>
    </row>
    <row r="323" spans="1:10">
      <c r="A323" t="s">
        <v>2</v>
      </c>
      <c r="B323" t="s">
        <v>3</v>
      </c>
      <c r="E323" t="s">
        <v>4</v>
      </c>
      <c r="F323" t="s">
        <v>5</v>
      </c>
      <c r="G323" t="s">
        <v>6</v>
      </c>
      <c r="H323" t="s">
        <v>7</v>
      </c>
      <c r="I323" t="s">
        <v>8</v>
      </c>
      <c r="J323" t="s">
        <v>9</v>
      </c>
    </row>
    <row r="324" spans="1:10">
      <c r="A324" t="s">
        <v>2</v>
      </c>
      <c r="B324" t="s">
        <v>10</v>
      </c>
      <c r="E324" t="s">
        <v>11</v>
      </c>
      <c r="F324" t="s">
        <v>12</v>
      </c>
      <c r="G324" t="s">
        <v>13</v>
      </c>
      <c r="H324" t="s">
        <v>14</v>
      </c>
    </row>
    <row r="325" spans="1:10">
      <c r="A325" t="s">
        <v>0</v>
      </c>
      <c r="B325" t="s">
        <v>152</v>
      </c>
      <c r="D325">
        <f>Image("https://scontent.cdninstagram.com/t51.2885-15/s640x640/sh0.08/e35/12940735_1190042107673283_270780611_n.jpg?ig_cache_key=MTIyMDc4NDk0NjgwOTY0MzI1Mw%3D%3D.2")</f>
        <v>0</v>
      </c>
    </row>
    <row r="326" spans="1:10">
      <c r="A326" t="s">
        <v>2</v>
      </c>
      <c r="B326" t="s">
        <v>3</v>
      </c>
      <c r="E326" t="s">
        <v>4</v>
      </c>
      <c r="F326" t="s">
        <v>5</v>
      </c>
      <c r="G326" t="s">
        <v>6</v>
      </c>
      <c r="H326" t="s">
        <v>7</v>
      </c>
      <c r="I326" t="s">
        <v>8</v>
      </c>
      <c r="J326" t="s">
        <v>9</v>
      </c>
    </row>
    <row r="327" spans="1:10">
      <c r="A327" t="s">
        <v>2</v>
      </c>
      <c r="B327" t="s">
        <v>10</v>
      </c>
      <c r="E327" t="s">
        <v>11</v>
      </c>
      <c r="F327" t="s">
        <v>12</v>
      </c>
      <c r="G327" t="s">
        <v>13</v>
      </c>
      <c r="H327" t="s">
        <v>14</v>
      </c>
    </row>
    <row r="328" spans="1:10">
      <c r="A328" t="s">
        <v>0</v>
      </c>
      <c r="B328" t="s">
        <v>153</v>
      </c>
      <c r="D328">
        <f>Image("https://scontent.cdninstagram.com/t51.2885-15/e35/12905083_547334148779737_1377208612_n.jpg?ig_cache_key=MTIyMDc4NDgzNjM3MDA0OTI5MQ%3D%3D.2")</f>
        <v>0</v>
      </c>
    </row>
    <row r="329" spans="1:10">
      <c r="A329" t="s">
        <v>2</v>
      </c>
      <c r="B329" t="s">
        <v>3</v>
      </c>
      <c r="E329" t="s">
        <v>4</v>
      </c>
      <c r="F329" t="s">
        <v>5</v>
      </c>
      <c r="G329" t="s">
        <v>6</v>
      </c>
      <c r="H329" t="s">
        <v>7</v>
      </c>
      <c r="I329" t="s">
        <v>8</v>
      </c>
      <c r="J329" t="s">
        <v>9</v>
      </c>
    </row>
    <row r="330" spans="1:10">
      <c r="A330" t="s">
        <v>2</v>
      </c>
      <c r="B330" t="s">
        <v>10</v>
      </c>
      <c r="E330" t="s">
        <v>11</v>
      </c>
      <c r="F330" t="s">
        <v>12</v>
      </c>
      <c r="G330" t="s">
        <v>13</v>
      </c>
      <c r="H330" t="s">
        <v>14</v>
      </c>
    </row>
    <row r="331" spans="1:10">
      <c r="A331" t="s">
        <v>0</v>
      </c>
      <c r="B331" t="s">
        <v>154</v>
      </c>
      <c r="D331">
        <f>Image("https://scontent.cdninstagram.com/t51.2885-15/s640x640/sh0.08/e35/12912703_1151212881569676_2061937308_n.jpg?ig_cache_key=MTIyMDc4MzI4NTM0MzY3MjE4Nw%3D%3D.2.l")</f>
        <v>0</v>
      </c>
    </row>
    <row r="332" spans="1:10">
      <c r="A332" t="s">
        <v>2</v>
      </c>
      <c r="B332" t="s">
        <v>3</v>
      </c>
      <c r="E332" t="s">
        <v>4</v>
      </c>
      <c r="F332" t="s">
        <v>5</v>
      </c>
      <c r="G332" t="s">
        <v>6</v>
      </c>
      <c r="H332" t="s">
        <v>7</v>
      </c>
      <c r="I332" t="s">
        <v>8</v>
      </c>
      <c r="J332" t="s">
        <v>9</v>
      </c>
    </row>
    <row r="333" spans="1:10">
      <c r="A333" t="s">
        <v>2</v>
      </c>
      <c r="B333" t="s">
        <v>10</v>
      </c>
      <c r="E333" t="s">
        <v>11</v>
      </c>
      <c r="F333" t="s">
        <v>12</v>
      </c>
      <c r="G333" t="s">
        <v>13</v>
      </c>
      <c r="H333" t="s">
        <v>14</v>
      </c>
    </row>
    <row r="334" spans="1:10">
      <c r="A334" t="s">
        <v>0</v>
      </c>
      <c r="B334" t="s">
        <v>155</v>
      </c>
      <c r="D334">
        <f>Image("https://scontent.cdninstagram.com/t51.2885-15/e15/1922215_1405579469701204_916149403_n.jpg?ig_cache_key=NjYzODc1NjcyNjIyMDA2NDQ0.2")</f>
        <v>0</v>
      </c>
    </row>
    <row r="335" spans="1:10">
      <c r="A335" t="s">
        <v>2</v>
      </c>
      <c r="B335" t="s">
        <v>3</v>
      </c>
      <c r="E335" t="s">
        <v>4</v>
      </c>
      <c r="F335" t="s">
        <v>5</v>
      </c>
      <c r="G335" t="s">
        <v>6</v>
      </c>
      <c r="H335" t="s">
        <v>7</v>
      </c>
      <c r="I335" t="s">
        <v>8</v>
      </c>
      <c r="J335" t="s">
        <v>9</v>
      </c>
    </row>
    <row r="336" spans="1:10">
      <c r="A336" t="s">
        <v>2</v>
      </c>
      <c r="B336" t="s">
        <v>10</v>
      </c>
      <c r="E336" t="s">
        <v>11</v>
      </c>
      <c r="F336" t="s">
        <v>12</v>
      </c>
      <c r="G336" t="s">
        <v>13</v>
      </c>
      <c r="H336" t="s">
        <v>14</v>
      </c>
    </row>
    <row r="337" spans="1:10">
      <c r="A337" t="s">
        <v>0</v>
      </c>
      <c r="B337" t="s">
        <v>156</v>
      </c>
      <c r="D337">
        <f>Image("https://scontent.cdninstagram.com/t51.2885-15/s640x640/sh0.08/e35/12918435_1218587838159240_1371977724_n.jpg?ig_cache_key=MTIyMDk5OTczMzc2Mjg4OTA0NQ%3D%3D.2.l")</f>
        <v>0</v>
      </c>
    </row>
    <row r="338" spans="1:10">
      <c r="A338" t="s">
        <v>2</v>
      </c>
      <c r="B338" t="s">
        <v>3</v>
      </c>
      <c r="E338" t="s">
        <v>4</v>
      </c>
      <c r="F338" t="s">
        <v>5</v>
      </c>
      <c r="G338" t="s">
        <v>6</v>
      </c>
      <c r="H338" t="s">
        <v>7</v>
      </c>
      <c r="I338" t="s">
        <v>8</v>
      </c>
      <c r="J338" t="s">
        <v>9</v>
      </c>
    </row>
    <row r="339" spans="1:10">
      <c r="A339" t="s">
        <v>2</v>
      </c>
      <c r="B339" t="s">
        <v>10</v>
      </c>
      <c r="E339" t="s">
        <v>11</v>
      </c>
      <c r="F339" t="s">
        <v>12</v>
      </c>
      <c r="G339" t="s">
        <v>13</v>
      </c>
      <c r="H339" t="s">
        <v>14</v>
      </c>
    </row>
    <row r="340" spans="1:10">
      <c r="A340" t="s">
        <v>0</v>
      </c>
      <c r="B340" t="s">
        <v>157</v>
      </c>
      <c r="D340">
        <f>Image("https://scontent.cdninstagram.com/t51.2885-15/s640x640/sh0.08/e35/12797985_609893402497424_1886799436_n.jpg?ig_cache_key=MTIyMDk5OTYxMTAyNzAwNzE3Nw%3D%3D.2")</f>
        <v>0</v>
      </c>
    </row>
    <row r="341" spans="1:10">
      <c r="A341" t="s">
        <v>2</v>
      </c>
      <c r="B341" t="s">
        <v>3</v>
      </c>
      <c r="E341" t="s">
        <v>4</v>
      </c>
      <c r="F341" t="s">
        <v>5</v>
      </c>
      <c r="G341" t="s">
        <v>6</v>
      </c>
      <c r="H341" t="s">
        <v>7</v>
      </c>
      <c r="I341" t="s">
        <v>8</v>
      </c>
      <c r="J341" t="s">
        <v>9</v>
      </c>
    </row>
    <row r="342" spans="1:10">
      <c r="A342" t="s">
        <v>2</v>
      </c>
      <c r="B342" t="s">
        <v>10</v>
      </c>
      <c r="E342" t="s">
        <v>11</v>
      </c>
      <c r="F342" t="s">
        <v>12</v>
      </c>
      <c r="G342" t="s">
        <v>13</v>
      </c>
      <c r="H342" t="s">
        <v>14</v>
      </c>
    </row>
    <row r="343" spans="1:10">
      <c r="A343" t="s">
        <v>0</v>
      </c>
      <c r="B343" t="s">
        <v>158</v>
      </c>
      <c r="D343">
        <f>Image("https://scontent.cdninstagram.com/t51.2885-15/s640x640/sh0.08/e35/12599417_497650390418923_772217846_n.jpg?ig_cache_key=MTIyMDk5OTI2MDI2NzYxNjQ5OQ%3D%3D.2")</f>
        <v>0</v>
      </c>
    </row>
    <row r="344" spans="1:10">
      <c r="A344" t="s">
        <v>2</v>
      </c>
      <c r="B344" t="s">
        <v>3</v>
      </c>
      <c r="E344" t="s">
        <v>4</v>
      </c>
      <c r="F344" t="s">
        <v>5</v>
      </c>
      <c r="G344" t="s">
        <v>6</v>
      </c>
      <c r="H344" t="s">
        <v>7</v>
      </c>
      <c r="I344" t="s">
        <v>8</v>
      </c>
      <c r="J344" t="s">
        <v>9</v>
      </c>
    </row>
    <row r="345" spans="1:10">
      <c r="A345" t="s">
        <v>2</v>
      </c>
      <c r="B345" t="s">
        <v>10</v>
      </c>
      <c r="E345" t="s">
        <v>11</v>
      </c>
      <c r="F345" t="s">
        <v>12</v>
      </c>
      <c r="G345" t="s">
        <v>13</v>
      </c>
      <c r="H345" t="s">
        <v>14</v>
      </c>
    </row>
    <row r="346" spans="1:10">
      <c r="A346" t="s">
        <v>0</v>
      </c>
      <c r="B346" t="s">
        <v>159</v>
      </c>
      <c r="D346">
        <f>Image("https://scontent.cdninstagram.com/t51.2885-15/e35/11363898_1692181077716880_385504334_n.jpg?ig_cache_key=MTIyMDk5ODcwMzM4OTUyMjMwMw%3D%3D.2")</f>
        <v>0</v>
      </c>
    </row>
    <row r="347" spans="1:10">
      <c r="A347" t="s">
        <v>2</v>
      </c>
      <c r="B347" t="s">
        <v>3</v>
      </c>
      <c r="E347" t="s">
        <v>4</v>
      </c>
      <c r="F347" t="s">
        <v>5</v>
      </c>
      <c r="G347" t="s">
        <v>6</v>
      </c>
      <c r="H347" t="s">
        <v>7</v>
      </c>
      <c r="I347" t="s">
        <v>8</v>
      </c>
      <c r="J347" t="s">
        <v>9</v>
      </c>
    </row>
    <row r="348" spans="1:10">
      <c r="A348" t="s">
        <v>2</v>
      </c>
      <c r="B348" t="s">
        <v>10</v>
      </c>
      <c r="E348" t="s">
        <v>11</v>
      </c>
      <c r="F348" t="s">
        <v>12</v>
      </c>
      <c r="G348" t="s">
        <v>13</v>
      </c>
      <c r="H348" t="s">
        <v>14</v>
      </c>
    </row>
    <row r="349" spans="1:10">
      <c r="A349" t="s">
        <v>0</v>
      </c>
      <c r="B349" t="s">
        <v>160</v>
      </c>
      <c r="D349">
        <f>Image("https://scontent.cdninstagram.com/t51.2885-15/s320x320/e35/12328069_474016529455530_1667331052_n.jpg?ig_cache_key=MTIyMDk5ODE3OTk3MTg3MTUxNA%3D%3D.2.l")</f>
        <v>0</v>
      </c>
    </row>
    <row r="350" spans="1:10">
      <c r="A350" t="s">
        <v>2</v>
      </c>
      <c r="B350" t="s">
        <v>3</v>
      </c>
      <c r="E350" t="s">
        <v>4</v>
      </c>
      <c r="F350" t="s">
        <v>5</v>
      </c>
      <c r="G350" t="s">
        <v>6</v>
      </c>
      <c r="H350" t="s">
        <v>7</v>
      </c>
      <c r="I350" t="s">
        <v>8</v>
      </c>
      <c r="J350" t="s">
        <v>9</v>
      </c>
    </row>
    <row r="351" spans="1:10">
      <c r="A351" t="s">
        <v>2</v>
      </c>
      <c r="B351" t="s">
        <v>10</v>
      </c>
      <c r="E351" t="s">
        <v>11</v>
      </c>
      <c r="F351" t="s">
        <v>12</v>
      </c>
      <c r="G351" t="s">
        <v>13</v>
      </c>
      <c r="H351" t="s">
        <v>14</v>
      </c>
    </row>
    <row r="352" spans="1:10">
      <c r="A352" t="s">
        <v>0</v>
      </c>
      <c r="B352" t="s">
        <v>161</v>
      </c>
      <c r="D352">
        <f>Image("https://scontent.cdninstagram.com/t51.2885-15/s640x640/sh0.08/e35/12965071_696729970467142_1970041199_n.jpg?ig_cache_key=MTIyMDk5ODA2Mjg2OTgxNzYyOQ%3D%3D.2")</f>
        <v>0</v>
      </c>
    </row>
    <row r="353" spans="1:10">
      <c r="A353" t="s">
        <v>2</v>
      </c>
      <c r="B353" t="s">
        <v>3</v>
      </c>
      <c r="E353" t="s">
        <v>4</v>
      </c>
      <c r="F353" t="s">
        <v>5</v>
      </c>
      <c r="G353" t="s">
        <v>6</v>
      </c>
      <c r="H353" t="s">
        <v>7</v>
      </c>
      <c r="I353" t="s">
        <v>8</v>
      </c>
      <c r="J353" t="s">
        <v>9</v>
      </c>
    </row>
    <row r="354" spans="1:10">
      <c r="A354" t="s">
        <v>2</v>
      </c>
      <c r="B354" t="s">
        <v>10</v>
      </c>
      <c r="E354" t="s">
        <v>11</v>
      </c>
      <c r="F354" t="s">
        <v>12</v>
      </c>
      <c r="G354" t="s">
        <v>13</v>
      </c>
      <c r="H354" t="s">
        <v>14</v>
      </c>
    </row>
    <row r="355" spans="1:10">
      <c r="A355" t="s">
        <v>0</v>
      </c>
      <c r="B355" t="s">
        <v>160</v>
      </c>
      <c r="D355">
        <f>Image("https://scontent.cdninstagram.com/t51.2885-15/e35/12080434_1691292381111332_105556669_n.jpg?ig_cache_key=MTIyMDk5ODA0ODk0MTgxNDU0OA%3D%3D.2")</f>
        <v>0</v>
      </c>
    </row>
    <row r="356" spans="1:10">
      <c r="A356" t="s">
        <v>2</v>
      </c>
      <c r="B356" t="s">
        <v>3</v>
      </c>
      <c r="E356" t="s">
        <v>4</v>
      </c>
      <c r="F356" t="s">
        <v>5</v>
      </c>
      <c r="G356" t="s">
        <v>6</v>
      </c>
      <c r="H356" t="s">
        <v>7</v>
      </c>
      <c r="I356" t="s">
        <v>8</v>
      </c>
      <c r="J356" t="s">
        <v>9</v>
      </c>
    </row>
    <row r="357" spans="1:10">
      <c r="A357" t="s">
        <v>2</v>
      </c>
      <c r="B357" t="s">
        <v>10</v>
      </c>
      <c r="E357" t="s">
        <v>11</v>
      </c>
      <c r="F357" t="s">
        <v>12</v>
      </c>
      <c r="G357" t="s">
        <v>13</v>
      </c>
      <c r="H357" t="s">
        <v>14</v>
      </c>
    </row>
    <row r="358" spans="1:10">
      <c r="A358" t="s">
        <v>0</v>
      </c>
      <c r="B358" t="s">
        <v>160</v>
      </c>
      <c r="D358">
        <f>Image("https://scontent.cdninstagram.com/t51.2885-15/e35/12530922_808635905933198_792309865_n.jpg?ig_cache_key=MTIyMDk5NzkxODU0MDkwMzE4Ng%3D%3D.2")</f>
        <v>0</v>
      </c>
    </row>
    <row r="359" spans="1:10">
      <c r="A359" t="s">
        <v>2</v>
      </c>
      <c r="B359" t="s">
        <v>3</v>
      </c>
      <c r="C359" t="s">
        <v>162</v>
      </c>
      <c r="E359" t="s">
        <v>4</v>
      </c>
      <c r="F359" t="s">
        <v>5</v>
      </c>
      <c r="G359" t="s">
        <v>6</v>
      </c>
      <c r="H359" t="s">
        <v>7</v>
      </c>
      <c r="I359" t="s">
        <v>8</v>
      </c>
      <c r="J359" t="s">
        <v>9</v>
      </c>
    </row>
    <row r="360" spans="1:10">
      <c r="A360" t="s">
        <v>2</v>
      </c>
      <c r="B360" t="s">
        <v>10</v>
      </c>
      <c r="E360" t="s">
        <v>11</v>
      </c>
      <c r="F360" t="s">
        <v>12</v>
      </c>
      <c r="G360" t="s">
        <v>13</v>
      </c>
      <c r="H360" t="s">
        <v>14</v>
      </c>
    </row>
    <row r="361" spans="1:10">
      <c r="A361" t="s">
        <v>0</v>
      </c>
      <c r="B361" t="s">
        <v>163</v>
      </c>
      <c r="D361">
        <f>Image("https://scontent.cdninstagram.com/l/t51.2885-15/s640x640/sh0.08/e35/12519364_791787544289885_1928894385_n.jpg?ig_cache_key=MTIyMDk5Nzg1MDQyNjE4MjU3Mg%3D%3D.2.l")</f>
        <v>0</v>
      </c>
    </row>
    <row r="362" spans="1:10">
      <c r="A362" t="s">
        <v>2</v>
      </c>
      <c r="B362" t="s">
        <v>3</v>
      </c>
      <c r="E362" t="s">
        <v>4</v>
      </c>
      <c r="F362" t="s">
        <v>5</v>
      </c>
      <c r="G362" t="s">
        <v>6</v>
      </c>
      <c r="H362" t="s">
        <v>7</v>
      </c>
      <c r="I362" t="s">
        <v>8</v>
      </c>
      <c r="J362" t="s">
        <v>9</v>
      </c>
    </row>
    <row r="363" spans="1:10">
      <c r="A363" t="s">
        <v>2</v>
      </c>
      <c r="B363" t="s">
        <v>10</v>
      </c>
      <c r="E363" t="s">
        <v>11</v>
      </c>
      <c r="F363" t="s">
        <v>12</v>
      </c>
      <c r="G363" t="s">
        <v>13</v>
      </c>
      <c r="H363" t="s">
        <v>14</v>
      </c>
    </row>
    <row r="364" spans="1:10">
      <c r="A364" t="s">
        <v>0</v>
      </c>
      <c r="B364" t="s">
        <v>164</v>
      </c>
      <c r="D364">
        <f>Image("https://scontent.cdninstagram.com/t51.2885-15/e15/12960175_253567698323736_1718116637_n.jpg?ig_cache_key=MTIyMDk5NzYwNDExNzE4NjAyMA%3D%3D.2")</f>
        <v>0</v>
      </c>
    </row>
    <row r="365" spans="1:10">
      <c r="A365" t="s">
        <v>2</v>
      </c>
      <c r="B365" t="s">
        <v>3</v>
      </c>
      <c r="E365" t="s">
        <v>4</v>
      </c>
      <c r="F365" t="s">
        <v>5</v>
      </c>
      <c r="G365" t="s">
        <v>6</v>
      </c>
      <c r="H365" t="s">
        <v>7</v>
      </c>
      <c r="I365" t="s">
        <v>8</v>
      </c>
      <c r="J365" t="s">
        <v>9</v>
      </c>
    </row>
    <row r="366" spans="1:10">
      <c r="A366" t="s">
        <v>2</v>
      </c>
      <c r="B366" t="s">
        <v>10</v>
      </c>
      <c r="E366" t="s">
        <v>11</v>
      </c>
      <c r="F366" t="s">
        <v>12</v>
      </c>
      <c r="G366" t="s">
        <v>13</v>
      </c>
      <c r="H366" t="s">
        <v>14</v>
      </c>
    </row>
    <row r="367" spans="1:10">
      <c r="A367" t="s">
        <v>0</v>
      </c>
      <c r="B367" t="s">
        <v>165</v>
      </c>
      <c r="D367">
        <f>Image("https://scontent.cdninstagram.com/t51.2885-15/s640x640/sh0.08/e35/12965909_1589130934737568_844080154_n.jpg?ig_cache_key=MTIyMDk5NzM3MDc3MjYzMzQ3Mw%3D%3D.2.l")</f>
        <v>0</v>
      </c>
    </row>
    <row r="368" spans="1:10">
      <c r="A368" t="s">
        <v>2</v>
      </c>
      <c r="B368" t="s">
        <v>3</v>
      </c>
      <c r="E368" t="s">
        <v>4</v>
      </c>
      <c r="F368" t="s">
        <v>5</v>
      </c>
      <c r="G368" t="s">
        <v>6</v>
      </c>
      <c r="H368" t="s">
        <v>7</v>
      </c>
      <c r="I368" t="s">
        <v>8</v>
      </c>
      <c r="J368" t="s">
        <v>9</v>
      </c>
    </row>
    <row r="369" spans="1:10">
      <c r="A369" t="s">
        <v>2</v>
      </c>
      <c r="B369" t="s">
        <v>10</v>
      </c>
      <c r="E369" t="s">
        <v>11</v>
      </c>
      <c r="F369" t="s">
        <v>12</v>
      </c>
      <c r="G369" t="s">
        <v>13</v>
      </c>
      <c r="H369" t="s">
        <v>14</v>
      </c>
    </row>
    <row r="370" spans="1:10">
      <c r="A370" t="s">
        <v>0</v>
      </c>
      <c r="B370" t="s">
        <v>166</v>
      </c>
      <c r="D370">
        <f>Image("https://scontent.cdninstagram.com/t51.2885-15/s640x640/sh0.08/e35/12677208_1540497666247155_2146161948_n.jpg?ig_cache_key=MTIyMDk5NzE5NzM3NDc5NjIwMA%3D%3D.2.l")</f>
        <v>0</v>
      </c>
    </row>
    <row r="371" spans="1:10">
      <c r="A371" t="s">
        <v>2</v>
      </c>
      <c r="B371" t="s">
        <v>3</v>
      </c>
      <c r="E371" t="s">
        <v>4</v>
      </c>
      <c r="F371" t="s">
        <v>5</v>
      </c>
      <c r="G371" t="s">
        <v>6</v>
      </c>
      <c r="H371" t="s">
        <v>7</v>
      </c>
      <c r="I371" t="s">
        <v>8</v>
      </c>
      <c r="J371" t="s">
        <v>9</v>
      </c>
    </row>
    <row r="372" spans="1:10">
      <c r="A372" t="s">
        <v>2</v>
      </c>
      <c r="B372" t="s">
        <v>10</v>
      </c>
      <c r="E372" t="s">
        <v>11</v>
      </c>
      <c r="F372" t="s">
        <v>12</v>
      </c>
      <c r="G372" t="s">
        <v>13</v>
      </c>
      <c r="H372" t="s">
        <v>14</v>
      </c>
    </row>
    <row r="373" spans="1:10">
      <c r="A373" t="s">
        <v>0</v>
      </c>
      <c r="B373" t="s">
        <v>167</v>
      </c>
      <c r="D373">
        <f>Image("https://scontent.cdninstagram.com/t51.2885-15/e15/12135178_1598388917119665_51177412_n.jpg?ig_cache_key=MTIyMDk5NDYxMDk1NTkyMjUxMA%3D%3D.2")</f>
        <v>0</v>
      </c>
    </row>
    <row r="374" spans="1:10">
      <c r="A374" t="s">
        <v>2</v>
      </c>
      <c r="B374" t="s">
        <v>3</v>
      </c>
      <c r="E374" t="s">
        <v>4</v>
      </c>
      <c r="F374" t="s">
        <v>5</v>
      </c>
      <c r="G374" t="s">
        <v>6</v>
      </c>
      <c r="H374" t="s">
        <v>7</v>
      </c>
      <c r="I374" t="s">
        <v>8</v>
      </c>
      <c r="J374" t="s">
        <v>9</v>
      </c>
    </row>
    <row r="375" spans="1:10">
      <c r="A375" t="s">
        <v>2</v>
      </c>
      <c r="B375" t="s">
        <v>10</v>
      </c>
      <c r="E375" t="s">
        <v>11</v>
      </c>
      <c r="F375" t="s">
        <v>12</v>
      </c>
      <c r="G375" t="s">
        <v>13</v>
      </c>
      <c r="H375" t="s">
        <v>14</v>
      </c>
    </row>
    <row r="376" spans="1:10">
      <c r="A376" t="s">
        <v>0</v>
      </c>
      <c r="B376" t="s">
        <v>168</v>
      </c>
      <c r="D376">
        <f>Image("https://scontent.cdninstagram.com/t51.2885-15/s480x480/e35/12144150_925287587588279_834928883_n.jpg?ig_cache_key=MTIyMDk5NjU2MDExNzA3NDQxMg%3D%3D.2")</f>
        <v>0</v>
      </c>
    </row>
    <row r="377" spans="1:10">
      <c r="A377" t="s">
        <v>2</v>
      </c>
      <c r="B377" t="s">
        <v>3</v>
      </c>
      <c r="E377" t="s">
        <v>4</v>
      </c>
      <c r="F377" t="s">
        <v>5</v>
      </c>
      <c r="G377" t="s">
        <v>6</v>
      </c>
      <c r="H377" t="s">
        <v>7</v>
      </c>
      <c r="I377" t="s">
        <v>8</v>
      </c>
      <c r="J377" t="s">
        <v>9</v>
      </c>
    </row>
    <row r="378" spans="1:10">
      <c r="A378" t="s">
        <v>2</v>
      </c>
      <c r="B378" t="s">
        <v>10</v>
      </c>
      <c r="E378" t="s">
        <v>11</v>
      </c>
      <c r="F378" t="s">
        <v>12</v>
      </c>
      <c r="G378" t="s">
        <v>13</v>
      </c>
      <c r="H378" t="s">
        <v>14</v>
      </c>
    </row>
    <row r="379" spans="1:10">
      <c r="A379" t="s">
        <v>0</v>
      </c>
      <c r="B379" t="s">
        <v>169</v>
      </c>
      <c r="D379">
        <f>Image("https://scontent.cdninstagram.com/t51.2885-15/s640x640/sh0.08/e35/12677397_211693469204693_1959649744_n.jpg?ig_cache_key=MTIyMDk5NjQ4Mzg4NzA0MzcxNA%3D%3D.2.l")</f>
        <v>0</v>
      </c>
    </row>
    <row r="380" spans="1:10">
      <c r="A380" t="s">
        <v>2</v>
      </c>
      <c r="B380" t="s">
        <v>3</v>
      </c>
      <c r="E380" t="s">
        <v>4</v>
      </c>
      <c r="F380" t="s">
        <v>5</v>
      </c>
      <c r="G380" t="s">
        <v>6</v>
      </c>
      <c r="H380" t="s">
        <v>7</v>
      </c>
      <c r="I380" t="s">
        <v>8</v>
      </c>
      <c r="J380" t="s">
        <v>9</v>
      </c>
    </row>
    <row r="381" spans="1:10">
      <c r="A381" t="s">
        <v>2</v>
      </c>
      <c r="B381" t="s">
        <v>10</v>
      </c>
      <c r="E381" t="s">
        <v>11</v>
      </c>
      <c r="F381" t="s">
        <v>12</v>
      </c>
      <c r="G381" t="s">
        <v>13</v>
      </c>
      <c r="H381" t="s">
        <v>14</v>
      </c>
    </row>
    <row r="382" spans="1:10">
      <c r="A382" t="s">
        <v>0</v>
      </c>
      <c r="B382" t="s">
        <v>170</v>
      </c>
      <c r="D382">
        <f>Image("https://scontent.cdninstagram.com/t51.2885-15/e15/11417311_2103938003080251_944041753_n.jpg?ig_cache_key=MTAzMzc1NDc5MTY1MDE1MTY4OA%3D%3D.2")</f>
        <v>0</v>
      </c>
    </row>
    <row r="383" spans="1:10">
      <c r="A383" t="s">
        <v>2</v>
      </c>
      <c r="B383" t="s">
        <v>3</v>
      </c>
      <c r="E383" t="s">
        <v>4</v>
      </c>
      <c r="F383" t="s">
        <v>5</v>
      </c>
      <c r="G383" t="s">
        <v>6</v>
      </c>
      <c r="H383" t="s">
        <v>7</v>
      </c>
      <c r="I383" t="s">
        <v>8</v>
      </c>
      <c r="J383" t="s">
        <v>9</v>
      </c>
    </row>
    <row r="384" spans="1:10">
      <c r="A384" t="s">
        <v>2</v>
      </c>
      <c r="B384" t="s">
        <v>10</v>
      </c>
      <c r="E384" t="s">
        <v>11</v>
      </c>
      <c r="F384" t="s">
        <v>12</v>
      </c>
      <c r="G384" t="s">
        <v>13</v>
      </c>
      <c r="H384" t="s">
        <v>14</v>
      </c>
    </row>
    <row r="385" spans="1:10">
      <c r="A385" t="s">
        <v>0</v>
      </c>
      <c r="B385" t="s">
        <v>171</v>
      </c>
      <c r="D385">
        <f>Image("https://scontent.cdninstagram.com/t51.2885-15/s640x640/sh0.08/e35/12965214_845329222261584_390536748_n.jpg?ig_cache_key=MTIyMDk5NjMyODg0MTgxOTE1Mg%3D%3D.2.l")</f>
        <v>0</v>
      </c>
    </row>
    <row r="386" spans="1:10">
      <c r="A386" t="s">
        <v>2</v>
      </c>
      <c r="B386" t="s">
        <v>3</v>
      </c>
      <c r="E386" t="s">
        <v>4</v>
      </c>
      <c r="F386" t="s">
        <v>5</v>
      </c>
      <c r="G386" t="s">
        <v>6</v>
      </c>
      <c r="H386" t="s">
        <v>7</v>
      </c>
      <c r="I386" t="s">
        <v>8</v>
      </c>
      <c r="J386" t="s">
        <v>9</v>
      </c>
    </row>
    <row r="387" spans="1:10">
      <c r="A387" t="s">
        <v>2</v>
      </c>
      <c r="B387" t="s">
        <v>10</v>
      </c>
      <c r="E387" t="s">
        <v>11</v>
      </c>
      <c r="F387" t="s">
        <v>12</v>
      </c>
      <c r="G387" t="s">
        <v>13</v>
      </c>
      <c r="H387" t="s">
        <v>14</v>
      </c>
    </row>
    <row r="388" spans="1:10">
      <c r="A388" t="s">
        <v>0</v>
      </c>
      <c r="B388" t="s">
        <v>172</v>
      </c>
      <c r="D388">
        <f>Image("https://scontent.cdninstagram.com/t51.2885-15/s480x480/e35/12424914_2009347295958042_790664490_n.jpg?ig_cache_key=MTIyMDk5NjA0Mjk1NzcwOTY0NQ%3D%3D.2")</f>
        <v>0</v>
      </c>
    </row>
    <row r="389" spans="1:10">
      <c r="A389" t="s">
        <v>2</v>
      </c>
      <c r="B389" t="s">
        <v>3</v>
      </c>
      <c r="E389" t="s">
        <v>4</v>
      </c>
      <c r="F389" t="s">
        <v>5</v>
      </c>
      <c r="G389" t="s">
        <v>6</v>
      </c>
      <c r="H389" t="s">
        <v>7</v>
      </c>
      <c r="I389" t="s">
        <v>8</v>
      </c>
      <c r="J389" t="s">
        <v>9</v>
      </c>
    </row>
    <row r="390" spans="1:10">
      <c r="A390" t="s">
        <v>2</v>
      </c>
      <c r="B390" t="s">
        <v>10</v>
      </c>
      <c r="E390" t="s">
        <v>11</v>
      </c>
      <c r="F390" t="s">
        <v>12</v>
      </c>
      <c r="G390" t="s">
        <v>13</v>
      </c>
      <c r="H390" t="s">
        <v>14</v>
      </c>
    </row>
    <row r="391" spans="1:10">
      <c r="A391" t="s">
        <v>0</v>
      </c>
      <c r="B391" t="s">
        <v>173</v>
      </c>
      <c r="D391">
        <f>Image("https://scontent.cdninstagram.com/t51.2885-15/e15/12950228_1717970195083006_1322238179_n.jpg?ig_cache_key=MTIyMDk5MDc1MTk2MTMzNDE5OQ%3D%3D.2")</f>
        <v>0</v>
      </c>
    </row>
    <row r="392" spans="1:10">
      <c r="A392" t="s">
        <v>2</v>
      </c>
      <c r="B392" t="s">
        <v>3</v>
      </c>
      <c r="E392" t="s">
        <v>4</v>
      </c>
      <c r="F392" t="s">
        <v>5</v>
      </c>
      <c r="G392" t="s">
        <v>6</v>
      </c>
      <c r="H392" t="s">
        <v>7</v>
      </c>
      <c r="I392" t="s">
        <v>8</v>
      </c>
      <c r="J392" t="s">
        <v>9</v>
      </c>
    </row>
    <row r="393" spans="1:10">
      <c r="A393" t="s">
        <v>2</v>
      </c>
      <c r="B393" t="s">
        <v>10</v>
      </c>
      <c r="E393" t="s">
        <v>11</v>
      </c>
      <c r="F393" t="s">
        <v>12</v>
      </c>
      <c r="G393" t="s">
        <v>13</v>
      </c>
      <c r="H393" t="s">
        <v>14</v>
      </c>
    </row>
    <row r="394" spans="1:10">
      <c r="A394" t="s">
        <v>0</v>
      </c>
      <c r="B394" t="s">
        <v>174</v>
      </c>
      <c r="D394">
        <f>Image("https://scontent.cdninstagram.com/t51.2885-15/s640x640/sh0.08/e35/12960040_551604185022474_1631219682_n.jpg?ig_cache_key=MTIyMDk4OTE5Mjk2NTE1MDg1Nw%3D%3D.2")</f>
        <v>0</v>
      </c>
    </row>
    <row r="395" spans="1:10">
      <c r="A395" t="s">
        <v>2</v>
      </c>
      <c r="B395" t="s">
        <v>3</v>
      </c>
      <c r="E395" t="s">
        <v>4</v>
      </c>
      <c r="F395" t="s">
        <v>5</v>
      </c>
      <c r="G395" t="s">
        <v>6</v>
      </c>
      <c r="H395" t="s">
        <v>7</v>
      </c>
      <c r="I395" t="s">
        <v>8</v>
      </c>
      <c r="J395" t="s">
        <v>9</v>
      </c>
    </row>
    <row r="396" spans="1:10">
      <c r="A396" t="s">
        <v>2</v>
      </c>
      <c r="B396" t="s">
        <v>10</v>
      </c>
      <c r="E396" t="s">
        <v>11</v>
      </c>
      <c r="F396" t="s">
        <v>12</v>
      </c>
      <c r="G396" t="s">
        <v>13</v>
      </c>
      <c r="H396" t="s">
        <v>14</v>
      </c>
    </row>
    <row r="397" spans="1:10">
      <c r="A397" t="s">
        <v>0</v>
      </c>
      <c r="B397" t="s">
        <v>175</v>
      </c>
      <c r="D397">
        <f>Image("https://scontent.cdninstagram.com/t51.2885-15/s480x480/e35/12599508_1580799242249290_1016728875_n.jpg?ig_cache_key=MTIyMDk2Mzg0MDMyNDI1NDczOQ%3D%3D.2")</f>
        <v>0</v>
      </c>
    </row>
    <row r="398" spans="1:10">
      <c r="A398" t="s">
        <v>2</v>
      </c>
      <c r="B398" t="s">
        <v>3</v>
      </c>
      <c r="E398" t="s">
        <v>4</v>
      </c>
      <c r="F398" t="s">
        <v>5</v>
      </c>
      <c r="G398" t="s">
        <v>6</v>
      </c>
      <c r="H398" t="s">
        <v>7</v>
      </c>
      <c r="I398" t="s">
        <v>8</v>
      </c>
      <c r="J398" t="s">
        <v>9</v>
      </c>
    </row>
    <row r="399" spans="1:10">
      <c r="A399" t="s">
        <v>2</v>
      </c>
      <c r="B399" t="s">
        <v>10</v>
      </c>
      <c r="E399" t="s">
        <v>11</v>
      </c>
      <c r="F399" t="s">
        <v>12</v>
      </c>
      <c r="G399" t="s">
        <v>13</v>
      </c>
      <c r="H399" t="s">
        <v>14</v>
      </c>
    </row>
    <row r="400" spans="1:10">
      <c r="A400" t="s">
        <v>0</v>
      </c>
      <c r="B400" t="s">
        <v>176</v>
      </c>
      <c r="D400">
        <f>Image("https://scontent.cdninstagram.com/t51.2885-15/s640x640/sh0.08/e35/12530689_671935519615967_933499561_n.jpg?ig_cache_key=MTIyMDkyMzc5Njc0OTUwNjAwMQ%3D%3D.2")</f>
        <v>0</v>
      </c>
    </row>
    <row r="401" spans="1:10">
      <c r="A401" t="s">
        <v>2</v>
      </c>
      <c r="B401" t="s">
        <v>3</v>
      </c>
      <c r="E401" t="s">
        <v>4</v>
      </c>
      <c r="F401" t="s">
        <v>5</v>
      </c>
      <c r="G401" t="s">
        <v>6</v>
      </c>
      <c r="H401" t="s">
        <v>7</v>
      </c>
      <c r="I401" t="s">
        <v>8</v>
      </c>
      <c r="J401" t="s">
        <v>9</v>
      </c>
    </row>
    <row r="402" spans="1:10">
      <c r="A402" t="s">
        <v>2</v>
      </c>
      <c r="B402" t="s">
        <v>10</v>
      </c>
      <c r="E402" t="s">
        <v>11</v>
      </c>
      <c r="F402" t="s">
        <v>12</v>
      </c>
      <c r="G402" t="s">
        <v>13</v>
      </c>
      <c r="H402" t="s">
        <v>14</v>
      </c>
    </row>
    <row r="403" spans="1:10">
      <c r="A403" t="s">
        <v>0</v>
      </c>
      <c r="B403" t="s">
        <v>177</v>
      </c>
      <c r="D403">
        <f>Image("https://scontent.cdninstagram.com/t51.2885-15/s640x640/sh0.08/e35/12724991_885059274939599_774038108_n.jpg?ig_cache_key=MTIyMDkxODg2OTI3MjI3MzgzNg%3D%3D.2.l")</f>
        <v>0</v>
      </c>
    </row>
    <row r="404" spans="1:10">
      <c r="A404" t="s">
        <v>2</v>
      </c>
      <c r="B404" t="s">
        <v>3</v>
      </c>
      <c r="C404" t="s">
        <v>178</v>
      </c>
      <c r="E404" t="s">
        <v>4</v>
      </c>
      <c r="F404" t="s">
        <v>5</v>
      </c>
      <c r="G404" t="s">
        <v>6</v>
      </c>
      <c r="H404" t="s">
        <v>7</v>
      </c>
      <c r="I404" t="s">
        <v>8</v>
      </c>
      <c r="J404" t="s">
        <v>9</v>
      </c>
    </row>
    <row r="405" spans="1:10">
      <c r="A405" t="s">
        <v>2</v>
      </c>
      <c r="B405" t="s">
        <v>10</v>
      </c>
      <c r="E405" t="s">
        <v>11</v>
      </c>
      <c r="F405" t="s">
        <v>12</v>
      </c>
      <c r="G405" t="s">
        <v>13</v>
      </c>
      <c r="H405" t="s">
        <v>14</v>
      </c>
    </row>
    <row r="406" spans="1:10">
      <c r="A406" t="s">
        <v>0</v>
      </c>
      <c r="B406" t="s">
        <v>179</v>
      </c>
      <c r="D406">
        <f>Image("https://scontent.cdninstagram.com/t51.2885-15/s640x640/sh0.08/e35/12530953_1685674615015653_2064944102_n.jpg?ig_cache_key=MTIyMDgyNTUzNzA2Njc3NjA2NQ%3D%3D.2")</f>
        <v>0</v>
      </c>
    </row>
    <row r="407" spans="1:10">
      <c r="A407" t="s">
        <v>2</v>
      </c>
      <c r="B407" t="s">
        <v>3</v>
      </c>
      <c r="C407" t="s">
        <v>180</v>
      </c>
      <c r="E407" t="s">
        <v>4</v>
      </c>
      <c r="F407" t="s">
        <v>5</v>
      </c>
      <c r="G407" t="s">
        <v>6</v>
      </c>
      <c r="H407" t="s">
        <v>7</v>
      </c>
      <c r="I407" t="s">
        <v>8</v>
      </c>
      <c r="J407" t="s">
        <v>9</v>
      </c>
    </row>
    <row r="408" spans="1:10">
      <c r="A408" t="s">
        <v>2</v>
      </c>
      <c r="B408" t="s">
        <v>10</v>
      </c>
      <c r="E408" t="s">
        <v>11</v>
      </c>
      <c r="F408" t="s">
        <v>12</v>
      </c>
      <c r="G408" t="s">
        <v>13</v>
      </c>
      <c r="H408" t="s">
        <v>14</v>
      </c>
    </row>
    <row r="409" spans="1:10">
      <c r="A409" t="s">
        <v>0</v>
      </c>
      <c r="B409" t="s">
        <v>181</v>
      </c>
      <c r="D409">
        <f>Image("https://scontent.cdninstagram.com/t51.2885-15/s640x640/sh0.08/e35/12530641_215436045489358_1545309940_n.jpg?ig_cache_key=MTIyMDgwNTkxOTY3MDA3Mzk5OQ%3D%3D.2")</f>
        <v>0</v>
      </c>
    </row>
    <row r="410" spans="1:10">
      <c r="A410" t="s">
        <v>2</v>
      </c>
      <c r="B410" t="s">
        <v>3</v>
      </c>
      <c r="C410" t="s">
        <v>182</v>
      </c>
      <c r="E410" t="s">
        <v>4</v>
      </c>
      <c r="F410" t="s">
        <v>5</v>
      </c>
      <c r="G410" t="s">
        <v>6</v>
      </c>
      <c r="H410" t="s">
        <v>7</v>
      </c>
      <c r="I410" t="s">
        <v>8</v>
      </c>
      <c r="J410" t="s">
        <v>9</v>
      </c>
    </row>
    <row r="411" spans="1:10">
      <c r="A411" t="s">
        <v>2</v>
      </c>
      <c r="B411" t="s">
        <v>10</v>
      </c>
      <c r="E411" t="s">
        <v>11</v>
      </c>
      <c r="F411" t="s">
        <v>12</v>
      </c>
      <c r="G411" t="s">
        <v>13</v>
      </c>
      <c r="H411" t="s">
        <v>14</v>
      </c>
    </row>
    <row r="412" spans="1:10">
      <c r="A412" t="s">
        <v>0</v>
      </c>
      <c r="B412" t="s">
        <v>183</v>
      </c>
      <c r="D412">
        <f>Image("https://scontent.cdninstagram.com/t51.2885-15/s320x320/e35/12912698_208449216197278_2000015324_n.jpg?ig_cache_key=MTIyMDc4MTAxNjQyNTA5MTAxOA%3D%3D.2")</f>
        <v>0</v>
      </c>
    </row>
    <row r="413" spans="1:10">
      <c r="A413" t="s">
        <v>2</v>
      </c>
      <c r="B413" t="s">
        <v>3</v>
      </c>
      <c r="E413" t="s">
        <v>4</v>
      </c>
      <c r="F413" t="s">
        <v>5</v>
      </c>
      <c r="G413" t="s">
        <v>6</v>
      </c>
      <c r="H413" t="s">
        <v>7</v>
      </c>
      <c r="I413" t="s">
        <v>8</v>
      </c>
      <c r="J413" t="s">
        <v>9</v>
      </c>
    </row>
    <row r="414" spans="1:10">
      <c r="A414" t="s">
        <v>2</v>
      </c>
      <c r="B414" t="s">
        <v>10</v>
      </c>
      <c r="E414" t="s">
        <v>11</v>
      </c>
      <c r="F414" t="s">
        <v>12</v>
      </c>
      <c r="G414" t="s">
        <v>13</v>
      </c>
      <c r="H414" t="s">
        <v>14</v>
      </c>
    </row>
    <row r="415" spans="1:10">
      <c r="A415" t="s">
        <v>0</v>
      </c>
      <c r="B415" t="s">
        <v>184</v>
      </c>
      <c r="D415">
        <f>Image("https://scontent.cdninstagram.com/t51.2885-15/s480x480/e35/12940791_268057053539429_637886731_n.jpg?ig_cache_key=MTIyMDc0NjUxNTczMjczODk3Nw%3D%3D.2.l")</f>
        <v>0</v>
      </c>
    </row>
    <row r="416" spans="1:10">
      <c r="A416" t="s">
        <v>2</v>
      </c>
      <c r="B416" t="s">
        <v>3</v>
      </c>
      <c r="C416" t="s">
        <v>185</v>
      </c>
      <c r="E416" t="s">
        <v>4</v>
      </c>
      <c r="F416" t="s">
        <v>5</v>
      </c>
      <c r="G416" t="s">
        <v>6</v>
      </c>
      <c r="H416" t="s">
        <v>7</v>
      </c>
      <c r="I416" t="s">
        <v>8</v>
      </c>
      <c r="J416" t="s">
        <v>9</v>
      </c>
    </row>
    <row r="417" spans="1:10">
      <c r="A417" t="s">
        <v>2</v>
      </c>
      <c r="B417" t="s">
        <v>10</v>
      </c>
      <c r="E417" t="s">
        <v>11</v>
      </c>
      <c r="F417" t="s">
        <v>12</v>
      </c>
      <c r="G417" t="s">
        <v>13</v>
      </c>
      <c r="H417" t="s">
        <v>14</v>
      </c>
    </row>
    <row r="418" spans="1:10">
      <c r="A418" t="s">
        <v>0</v>
      </c>
      <c r="B418" t="s">
        <v>186</v>
      </c>
      <c r="D418">
        <f>Image("https://scontent.cdninstagram.com/t51.2885-15/e15/12940156_243766429310222_1908764033_n.jpg?ig_cache_key=MTIyMDY2NzA2NjAzMDgyNzA2OQ%3D%3D.2")</f>
        <v>0</v>
      </c>
    </row>
    <row r="419" spans="1:10">
      <c r="A419" t="s">
        <v>2</v>
      </c>
      <c r="B419" t="s">
        <v>3</v>
      </c>
      <c r="E419" t="s">
        <v>4</v>
      </c>
      <c r="F419" t="s">
        <v>5</v>
      </c>
      <c r="G419" t="s">
        <v>6</v>
      </c>
      <c r="H419" t="s">
        <v>7</v>
      </c>
      <c r="I419" t="s">
        <v>8</v>
      </c>
      <c r="J419" t="s">
        <v>9</v>
      </c>
    </row>
    <row r="420" spans="1:10">
      <c r="A420" t="s">
        <v>2</v>
      </c>
      <c r="B420" t="s">
        <v>10</v>
      </c>
      <c r="E420" t="s">
        <v>11</v>
      </c>
      <c r="F420" t="s">
        <v>12</v>
      </c>
      <c r="G420" t="s">
        <v>13</v>
      </c>
      <c r="H420" t="s">
        <v>14</v>
      </c>
    </row>
    <row r="421" spans="1:10">
      <c r="A421" t="s">
        <v>0</v>
      </c>
      <c r="B421" t="s">
        <v>187</v>
      </c>
      <c r="D421">
        <f>Image("https://scontent.cdninstagram.com/t51.2885-15/s640x640/sh0.08/e35/12907372_1098731410184803_934580587_n.jpg?ig_cache_key=MTIyMDU3NjA2NTUzNDY2MDcxMQ%3D%3D.2.l")</f>
        <v>0</v>
      </c>
    </row>
    <row r="422" spans="1:10">
      <c r="A422" t="s">
        <v>2</v>
      </c>
      <c r="B422" t="s">
        <v>3</v>
      </c>
      <c r="E422" t="s">
        <v>4</v>
      </c>
      <c r="F422" t="s">
        <v>5</v>
      </c>
      <c r="G422" t="s">
        <v>6</v>
      </c>
      <c r="H422" t="s">
        <v>7</v>
      </c>
      <c r="I422" t="s">
        <v>8</v>
      </c>
      <c r="J422" t="s">
        <v>9</v>
      </c>
    </row>
    <row r="423" spans="1:10">
      <c r="A423" t="s">
        <v>2</v>
      </c>
      <c r="B423" t="s">
        <v>10</v>
      </c>
      <c r="E423" t="s">
        <v>11</v>
      </c>
      <c r="F423" t="s">
        <v>12</v>
      </c>
      <c r="G423" t="s">
        <v>13</v>
      </c>
      <c r="H423" t="s">
        <v>14</v>
      </c>
    </row>
    <row r="424" spans="1:10">
      <c r="A424" t="s">
        <v>0</v>
      </c>
      <c r="B424" t="s">
        <v>188</v>
      </c>
      <c r="D424">
        <f>Image("https://scontent.cdninstagram.com/t51.2885-15/s480x480/e35/12501854_586512241515590_1420646070_n.jpg?ig_cache_key=MTIyMDQ0NTgwOTI4NDUwMDEyNA%3D%3D.2.l")</f>
        <v>0</v>
      </c>
    </row>
    <row r="425" spans="1:10">
      <c r="A425" t="s">
        <v>2</v>
      </c>
      <c r="B425" t="s">
        <v>3</v>
      </c>
      <c r="E425" t="s">
        <v>4</v>
      </c>
      <c r="F425" t="s">
        <v>5</v>
      </c>
      <c r="G425" t="s">
        <v>6</v>
      </c>
      <c r="H425" t="s">
        <v>7</v>
      </c>
      <c r="I425" t="s">
        <v>8</v>
      </c>
      <c r="J425" t="s">
        <v>9</v>
      </c>
    </row>
    <row r="426" spans="1:10">
      <c r="A426" t="s">
        <v>2</v>
      </c>
      <c r="B426" t="s">
        <v>10</v>
      </c>
      <c r="E426" t="s">
        <v>11</v>
      </c>
      <c r="F426" t="s">
        <v>12</v>
      </c>
      <c r="G426" t="s">
        <v>13</v>
      </c>
      <c r="H426" t="s">
        <v>14</v>
      </c>
    </row>
    <row r="427" spans="1:10">
      <c r="A427" t="s">
        <v>0</v>
      </c>
      <c r="B427" t="s">
        <v>189</v>
      </c>
      <c r="D427">
        <f>Image("https://scontent.cdninstagram.com/t51.2885-15/e15/12934883_201133280267879_528296668_n.jpg?ig_cache_key=MTIyMDM1MTg2MTk3MDczMjQ2MQ%3D%3D.2.l")</f>
        <v>0</v>
      </c>
    </row>
    <row r="428" spans="1:10">
      <c r="A428" t="s">
        <v>2</v>
      </c>
      <c r="B428" t="s">
        <v>3</v>
      </c>
      <c r="E428" t="s">
        <v>4</v>
      </c>
      <c r="F428" t="s">
        <v>5</v>
      </c>
      <c r="G428" t="s">
        <v>6</v>
      </c>
      <c r="H428" t="s">
        <v>7</v>
      </c>
      <c r="I428" t="s">
        <v>8</v>
      </c>
      <c r="J428" t="s">
        <v>9</v>
      </c>
    </row>
    <row r="429" spans="1:10">
      <c r="A429" t="s">
        <v>2</v>
      </c>
      <c r="B429" t="s">
        <v>10</v>
      </c>
      <c r="E429" t="s">
        <v>11</v>
      </c>
      <c r="F429" t="s">
        <v>12</v>
      </c>
      <c r="G429" t="s">
        <v>13</v>
      </c>
      <c r="H429" t="s">
        <v>14</v>
      </c>
    </row>
    <row r="430" spans="1:10">
      <c r="A430" t="s">
        <v>0</v>
      </c>
      <c r="B430" t="s">
        <v>190</v>
      </c>
      <c r="D430">
        <f>Image("https://scontent.cdninstagram.com/t51.2885-15/s640x640/sh0.08/e35/12935091_1105439296163909_1602507826_n.jpg?ig_cache_key=MTIyMDM0MTYwNTIxODY4MTQ3OA%3D%3D.2.l")</f>
        <v>0</v>
      </c>
    </row>
    <row r="431" spans="1:10">
      <c r="A431" t="s">
        <v>2</v>
      </c>
      <c r="B431" t="s">
        <v>3</v>
      </c>
      <c r="C431" t="s">
        <v>191</v>
      </c>
      <c r="E431" t="s">
        <v>4</v>
      </c>
      <c r="F431" t="s">
        <v>5</v>
      </c>
      <c r="G431" t="s">
        <v>6</v>
      </c>
      <c r="H431" t="s">
        <v>7</v>
      </c>
      <c r="I431" t="s">
        <v>8</v>
      </c>
      <c r="J431" t="s">
        <v>9</v>
      </c>
    </row>
    <row r="432" spans="1:10">
      <c r="A432" t="s">
        <v>2</v>
      </c>
      <c r="B432" t="s">
        <v>10</v>
      </c>
      <c r="E432" t="s">
        <v>11</v>
      </c>
      <c r="F432" t="s">
        <v>12</v>
      </c>
      <c r="G432" t="s">
        <v>13</v>
      </c>
      <c r="H432" t="s">
        <v>14</v>
      </c>
    </row>
    <row r="433" spans="1:10">
      <c r="A433" t="s">
        <v>0</v>
      </c>
      <c r="B433" t="s">
        <v>192</v>
      </c>
      <c r="D433">
        <f>Image("https://scontent.cdninstagram.com/t51.2885-15/s640x640/sh0.08/e35/12328253_1772146409673815_49023978_n.jpg?ig_cache_key=MTIyMDM0MjAzMzIxMzQ1NDI1NA%3D%3D.2")</f>
        <v>0</v>
      </c>
    </row>
    <row r="434" spans="1:10">
      <c r="A434" t="s">
        <v>2</v>
      </c>
      <c r="B434" t="s">
        <v>3</v>
      </c>
      <c r="C434" t="s">
        <v>193</v>
      </c>
      <c r="E434" t="s">
        <v>4</v>
      </c>
      <c r="F434" t="s">
        <v>5</v>
      </c>
      <c r="G434" t="s">
        <v>6</v>
      </c>
      <c r="H434" t="s">
        <v>7</v>
      </c>
      <c r="I434" t="s">
        <v>8</v>
      </c>
      <c r="J434" t="s">
        <v>9</v>
      </c>
    </row>
    <row r="435" spans="1:10">
      <c r="A435" t="s">
        <v>2</v>
      </c>
      <c r="B435" t="s">
        <v>10</v>
      </c>
      <c r="E435" t="s">
        <v>11</v>
      </c>
      <c r="F435" t="s">
        <v>12</v>
      </c>
      <c r="G435" t="s">
        <v>13</v>
      </c>
      <c r="H435" t="s">
        <v>14</v>
      </c>
    </row>
    <row r="436" spans="1:10">
      <c r="A436" t="s">
        <v>0</v>
      </c>
      <c r="B436" t="s">
        <v>194</v>
      </c>
      <c r="D436">
        <f>Image("https://scontent.cdninstagram.com/t51.2885-15/s640x640/sh0.08/e35/12328034_195154750868442_253419911_n.jpg?ig_cache_key=MTIyMDMzNzk0OTcxMzA5ODUyMg%3D%3D.2")</f>
        <v>0</v>
      </c>
    </row>
    <row r="437" spans="1:10">
      <c r="A437" t="s">
        <v>2</v>
      </c>
      <c r="B437" t="s">
        <v>3</v>
      </c>
      <c r="C437" t="s">
        <v>195</v>
      </c>
      <c r="E437" t="s">
        <v>4</v>
      </c>
      <c r="F437" t="s">
        <v>5</v>
      </c>
      <c r="G437" t="s">
        <v>6</v>
      </c>
      <c r="H437" t="s">
        <v>7</v>
      </c>
      <c r="I437" t="s">
        <v>8</v>
      </c>
      <c r="J437" t="s">
        <v>9</v>
      </c>
    </row>
    <row r="438" spans="1:10">
      <c r="A438" t="s">
        <v>2</v>
      </c>
      <c r="B438" t="s">
        <v>10</v>
      </c>
      <c r="E438" t="s">
        <v>11</v>
      </c>
      <c r="F438" t="s">
        <v>12</v>
      </c>
      <c r="G438" t="s">
        <v>13</v>
      </c>
      <c r="H438" t="s">
        <v>14</v>
      </c>
    </row>
    <row r="439" spans="1:10">
      <c r="A439" t="s">
        <v>0</v>
      </c>
      <c r="B439" t="s">
        <v>196</v>
      </c>
      <c r="D439">
        <f>Image("https://scontent.cdninstagram.com/t51.2885-15/s640x640/sh0.08/e35/12383380_590478391118517_423982804_n.jpg?ig_cache_key=MTIyMDMyMTgyMTk2ODI0OTE5MQ%3D%3D.2")</f>
        <v>0</v>
      </c>
    </row>
    <row r="440" spans="1:10">
      <c r="A440" t="s">
        <v>2</v>
      </c>
      <c r="B440" t="s">
        <v>3</v>
      </c>
      <c r="E440" t="s">
        <v>4</v>
      </c>
      <c r="F440" t="s">
        <v>5</v>
      </c>
      <c r="G440" t="s">
        <v>6</v>
      </c>
      <c r="H440" t="s">
        <v>7</v>
      </c>
      <c r="I440" t="s">
        <v>8</v>
      </c>
      <c r="J440" t="s">
        <v>9</v>
      </c>
    </row>
    <row r="441" spans="1:10">
      <c r="A441" t="s">
        <v>2</v>
      </c>
      <c r="B441" t="s">
        <v>10</v>
      </c>
      <c r="E441" t="s">
        <v>11</v>
      </c>
      <c r="F441" t="s">
        <v>12</v>
      </c>
      <c r="G441" t="s">
        <v>13</v>
      </c>
      <c r="H441" t="s">
        <v>14</v>
      </c>
    </row>
    <row r="442" spans="1:10">
      <c r="A442" t="s">
        <v>0</v>
      </c>
      <c r="B442" t="s">
        <v>197</v>
      </c>
      <c r="D442">
        <f>Image("https://scontent.cdninstagram.com/t51.2885-15/e35/12935043_250540528624788_530334435_n.jpg?ig_cache_key=MTIyMDk0MzcyNDg1Mzg2MzM1MA%3D%3D.2")</f>
        <v>0</v>
      </c>
    </row>
    <row r="443" spans="1:10">
      <c r="A443" t="s">
        <v>2</v>
      </c>
      <c r="B443" t="s">
        <v>3</v>
      </c>
      <c r="E443" t="s">
        <v>4</v>
      </c>
      <c r="F443" t="s">
        <v>5</v>
      </c>
      <c r="G443" t="s">
        <v>6</v>
      </c>
      <c r="H443" t="s">
        <v>7</v>
      </c>
      <c r="I443" t="s">
        <v>8</v>
      </c>
      <c r="J443" t="s">
        <v>9</v>
      </c>
    </row>
    <row r="444" spans="1:10">
      <c r="A444" t="s">
        <v>2</v>
      </c>
      <c r="B444" t="s">
        <v>10</v>
      </c>
      <c r="E444" t="s">
        <v>11</v>
      </c>
      <c r="F444" t="s">
        <v>12</v>
      </c>
      <c r="G444" t="s">
        <v>13</v>
      </c>
      <c r="H444" t="s">
        <v>14</v>
      </c>
    </row>
    <row r="445" spans="1:10">
      <c r="A445" t="s">
        <v>0</v>
      </c>
      <c r="B445" t="s">
        <v>198</v>
      </c>
      <c r="D445">
        <f>Image("https://scontent.cdninstagram.com/t51.2885-15/s640x640/sh0.08/e35/12519372_1691248311145458_216777095_n.jpg?ig_cache_key=MTIyMDkzMzQyMTg0NjM2NDk0MQ%3D%3D.2")</f>
        <v>0</v>
      </c>
    </row>
    <row r="446" spans="1:10">
      <c r="A446" t="s">
        <v>2</v>
      </c>
      <c r="B446" t="s">
        <v>3</v>
      </c>
      <c r="E446" t="s">
        <v>4</v>
      </c>
      <c r="F446" t="s">
        <v>5</v>
      </c>
      <c r="G446" t="s">
        <v>6</v>
      </c>
      <c r="H446" t="s">
        <v>7</v>
      </c>
      <c r="I446" t="s">
        <v>8</v>
      </c>
      <c r="J446" t="s">
        <v>9</v>
      </c>
    </row>
    <row r="447" spans="1:10">
      <c r="A447" t="s">
        <v>2</v>
      </c>
      <c r="B447" t="s">
        <v>10</v>
      </c>
      <c r="E447" t="s">
        <v>11</v>
      </c>
      <c r="F447" t="s">
        <v>12</v>
      </c>
      <c r="G447" t="s">
        <v>13</v>
      </c>
      <c r="H447" t="s">
        <v>14</v>
      </c>
    </row>
    <row r="448" spans="1:10">
      <c r="A448" t="s">
        <v>0</v>
      </c>
      <c r="B448" t="s">
        <v>199</v>
      </c>
      <c r="D448">
        <f>Image("https://scontent.cdninstagram.com/t51.2885-15/s640x640/sh0.08/e35/12935003_1580399868938234_71623294_n.jpg?ig_cache_key=MTIyMDg5Mzc5MzI2NjEzMTkwNA%3D%3D.2.l")</f>
        <v>0</v>
      </c>
    </row>
    <row r="449" spans="1:10">
      <c r="A449" t="s">
        <v>2</v>
      </c>
      <c r="B449" t="s">
        <v>3</v>
      </c>
      <c r="E449" t="s">
        <v>4</v>
      </c>
      <c r="F449" t="s">
        <v>5</v>
      </c>
      <c r="G449" t="s">
        <v>6</v>
      </c>
      <c r="H449" t="s">
        <v>7</v>
      </c>
      <c r="I449" t="s">
        <v>8</v>
      </c>
      <c r="J449" t="s">
        <v>9</v>
      </c>
    </row>
    <row r="450" spans="1:10">
      <c r="A450" t="s">
        <v>2</v>
      </c>
      <c r="B450" t="s">
        <v>10</v>
      </c>
      <c r="E450" t="s">
        <v>11</v>
      </c>
      <c r="F450" t="s">
        <v>12</v>
      </c>
      <c r="G450" t="s">
        <v>13</v>
      </c>
      <c r="H450" t="s">
        <v>14</v>
      </c>
    </row>
    <row r="451" spans="1:10">
      <c r="A451" t="s">
        <v>0</v>
      </c>
      <c r="B451" t="s">
        <v>200</v>
      </c>
      <c r="D451">
        <f>Image("https://scontent.cdninstagram.com/t51.2885-15/s640x640/sh0.08/e35/12934979_126422864422645_116993842_n.jpg?ig_cache_key=MTIyMDc4MDUxMjQwNTA5ODE5OQ%3D%3D.2")</f>
        <v>0</v>
      </c>
    </row>
    <row r="452" spans="1:10">
      <c r="A452" t="s">
        <v>2</v>
      </c>
      <c r="B452" t="s">
        <v>3</v>
      </c>
      <c r="E452" t="s">
        <v>4</v>
      </c>
      <c r="F452" t="s">
        <v>5</v>
      </c>
      <c r="G452" t="s">
        <v>6</v>
      </c>
      <c r="H452" t="s">
        <v>7</v>
      </c>
      <c r="I452" t="s">
        <v>8</v>
      </c>
      <c r="J452" t="s">
        <v>9</v>
      </c>
    </row>
    <row r="453" spans="1:10">
      <c r="A453" t="s">
        <v>2</v>
      </c>
      <c r="B453" t="s">
        <v>10</v>
      </c>
      <c r="E453" t="s">
        <v>11</v>
      </c>
      <c r="F453" t="s">
        <v>12</v>
      </c>
      <c r="G453" t="s">
        <v>13</v>
      </c>
      <c r="H453" t="s">
        <v>14</v>
      </c>
    </row>
    <row r="454" spans="1:10">
      <c r="A454" t="s">
        <v>0</v>
      </c>
      <c r="B454" t="s">
        <v>201</v>
      </c>
      <c r="D454">
        <f>Image("https://scontent.cdninstagram.com/t51.2885-15/s640x640/sh0.08/e35/12918522_1600716376921029_1962579738_n.jpg?ig_cache_key=MTIyMDc0MDI3ODUwODU3NTUyMA%3D%3D.2.l")</f>
        <v>0</v>
      </c>
    </row>
    <row r="455" spans="1:10">
      <c r="A455" t="s">
        <v>2</v>
      </c>
      <c r="B455" t="s">
        <v>3</v>
      </c>
      <c r="C455" t="s">
        <v>202</v>
      </c>
      <c r="E455" t="s">
        <v>4</v>
      </c>
      <c r="F455" t="s">
        <v>5</v>
      </c>
      <c r="G455" t="s">
        <v>6</v>
      </c>
      <c r="H455" t="s">
        <v>7</v>
      </c>
      <c r="I455" t="s">
        <v>8</v>
      </c>
      <c r="J455" t="s">
        <v>9</v>
      </c>
    </row>
    <row r="456" spans="1:10">
      <c r="A456" t="s">
        <v>2</v>
      </c>
      <c r="B456" t="s">
        <v>10</v>
      </c>
      <c r="E456" t="s">
        <v>11</v>
      </c>
      <c r="F456" t="s">
        <v>12</v>
      </c>
      <c r="G456" t="s">
        <v>13</v>
      </c>
      <c r="H456" t="s">
        <v>14</v>
      </c>
    </row>
    <row r="457" spans="1:10">
      <c r="A457" t="s">
        <v>0</v>
      </c>
      <c r="B457" t="s">
        <v>203</v>
      </c>
      <c r="D457">
        <f>Image("https://scontent.cdninstagram.com/t51.2885-15/s640x640/sh0.08/e35/12917792_1703273093264203_500313160_n.jpg?ig_cache_key=MTIyMDY1OTE1OTQyOTU0OTEwNw%3D%3D.2")</f>
        <v>0</v>
      </c>
    </row>
    <row r="458" spans="1:10">
      <c r="A458" t="s">
        <v>2</v>
      </c>
      <c r="B458" t="s">
        <v>3</v>
      </c>
      <c r="E458" t="s">
        <v>4</v>
      </c>
      <c r="F458" t="s">
        <v>5</v>
      </c>
      <c r="G458" t="s">
        <v>6</v>
      </c>
      <c r="H458" t="s">
        <v>7</v>
      </c>
      <c r="I458" t="s">
        <v>8</v>
      </c>
      <c r="J458" t="s">
        <v>9</v>
      </c>
    </row>
    <row r="459" spans="1:10">
      <c r="A459" t="s">
        <v>2</v>
      </c>
      <c r="B459" t="s">
        <v>10</v>
      </c>
      <c r="E459" t="s">
        <v>11</v>
      </c>
      <c r="F459" t="s">
        <v>12</v>
      </c>
      <c r="G459" t="s">
        <v>13</v>
      </c>
      <c r="H459" t="s">
        <v>14</v>
      </c>
    </row>
    <row r="460" spans="1:10">
      <c r="A460" t="s">
        <v>0</v>
      </c>
      <c r="B460" t="s">
        <v>204</v>
      </c>
      <c r="D460">
        <f>Image("https://scontent.cdninstagram.com/t51.2885-15/s640x640/sh0.08/e35/12519357_632860653534824_973464243_n.jpg?ig_cache_key=MTIyMDY1Nzk4MzkwODc0NDIxNA%3D%3D.2")</f>
        <v>0</v>
      </c>
    </row>
    <row r="461" spans="1:10">
      <c r="A461" t="s">
        <v>2</v>
      </c>
      <c r="B461" t="s">
        <v>3</v>
      </c>
      <c r="E461" t="s">
        <v>4</v>
      </c>
      <c r="F461" t="s">
        <v>5</v>
      </c>
      <c r="G461" t="s">
        <v>6</v>
      </c>
      <c r="H461" t="s">
        <v>7</v>
      </c>
      <c r="I461" t="s">
        <v>8</v>
      </c>
      <c r="J461" t="s">
        <v>9</v>
      </c>
    </row>
    <row r="462" spans="1:10">
      <c r="A462" t="s">
        <v>2</v>
      </c>
      <c r="B462" t="s">
        <v>10</v>
      </c>
      <c r="E462" t="s">
        <v>11</v>
      </c>
      <c r="F462" t="s">
        <v>12</v>
      </c>
      <c r="G462" t="s">
        <v>13</v>
      </c>
      <c r="H462" t="s">
        <v>14</v>
      </c>
    </row>
    <row r="463" spans="1:10">
      <c r="A463" t="s">
        <v>0</v>
      </c>
      <c r="B463" t="s">
        <v>205</v>
      </c>
      <c r="D463">
        <f>Image("https://scontent.cdninstagram.com/t51.2885-15/s640x640/sh0.08/e35/12599180_554803494686185_633353556_n.jpg?ig_cache_key=MTIyMDQ4MjUxODc5MDM3NzcwMA%3D%3D.2")</f>
        <v>0</v>
      </c>
    </row>
    <row r="464" spans="1:10">
      <c r="A464" t="s">
        <v>2</v>
      </c>
      <c r="B464" t="s">
        <v>3</v>
      </c>
      <c r="E464" t="s">
        <v>4</v>
      </c>
      <c r="F464" t="s">
        <v>5</v>
      </c>
      <c r="G464" t="s">
        <v>6</v>
      </c>
      <c r="H464" t="s">
        <v>7</v>
      </c>
      <c r="I464" t="s">
        <v>8</v>
      </c>
      <c r="J464" t="s">
        <v>9</v>
      </c>
    </row>
    <row r="465" spans="1:10">
      <c r="A465" t="s">
        <v>2</v>
      </c>
      <c r="B465" t="s">
        <v>10</v>
      </c>
      <c r="E465" t="s">
        <v>11</v>
      </c>
      <c r="F465" t="s">
        <v>12</v>
      </c>
      <c r="G465" t="s">
        <v>13</v>
      </c>
      <c r="H465" t="s">
        <v>14</v>
      </c>
    </row>
    <row r="466" spans="1:10">
      <c r="A466" t="s">
        <v>0</v>
      </c>
      <c r="B466" t="s">
        <v>206</v>
      </c>
      <c r="D466">
        <f>Image("https://scontent.cdninstagram.com/t51.2885-15/s640x640/sh0.08/e35/12950290_272841416381226_1538155250_n.jpg?ig_cache_key=MTIyMDQyODA1NDYxMjkzODQzMQ%3D%3D.2")</f>
        <v>0</v>
      </c>
    </row>
    <row r="467" spans="1:10">
      <c r="A467" t="s">
        <v>2</v>
      </c>
      <c r="B467" t="s">
        <v>3</v>
      </c>
      <c r="E467" t="s">
        <v>4</v>
      </c>
      <c r="F467" t="s">
        <v>5</v>
      </c>
      <c r="G467" t="s">
        <v>6</v>
      </c>
      <c r="H467" t="s">
        <v>7</v>
      </c>
      <c r="I467" t="s">
        <v>8</v>
      </c>
      <c r="J467" t="s">
        <v>9</v>
      </c>
    </row>
    <row r="468" spans="1:10">
      <c r="A468" t="s">
        <v>2</v>
      </c>
      <c r="B468" t="s">
        <v>10</v>
      </c>
      <c r="E468" t="s">
        <v>11</v>
      </c>
      <c r="F468" t="s">
        <v>12</v>
      </c>
      <c r="G468" t="s">
        <v>13</v>
      </c>
      <c r="H468" t="s">
        <v>14</v>
      </c>
    </row>
    <row r="469" spans="1:10">
      <c r="A469" t="s">
        <v>0</v>
      </c>
      <c r="B469" t="s">
        <v>207</v>
      </c>
      <c r="D469">
        <f>Image("https://scontent.cdninstagram.com/t51.2885-15/s640x640/sh0.08/e35/12917970_206922339679757_1260304444_n.jpg?ig_cache_key=MTIyMDQyNzQwMjAwNDQwMTgyOA%3D%3D.2")</f>
        <v>0</v>
      </c>
    </row>
    <row r="470" spans="1:10">
      <c r="A470" t="s">
        <v>2</v>
      </c>
      <c r="B470" t="s">
        <v>3</v>
      </c>
      <c r="E470" t="s">
        <v>4</v>
      </c>
      <c r="F470" t="s">
        <v>5</v>
      </c>
      <c r="G470" t="s">
        <v>6</v>
      </c>
      <c r="H470" t="s">
        <v>7</v>
      </c>
      <c r="I470" t="s">
        <v>8</v>
      </c>
      <c r="J470" t="s">
        <v>9</v>
      </c>
    </row>
    <row r="471" spans="1:10">
      <c r="A471" t="s">
        <v>2</v>
      </c>
      <c r="B471" t="s">
        <v>10</v>
      </c>
      <c r="E471" t="s">
        <v>11</v>
      </c>
      <c r="F471" t="s">
        <v>12</v>
      </c>
      <c r="G471" t="s">
        <v>13</v>
      </c>
      <c r="H471" t="s">
        <v>14</v>
      </c>
    </row>
    <row r="472" spans="1:10">
      <c r="A472" t="s">
        <v>0</v>
      </c>
      <c r="B472" t="s">
        <v>208</v>
      </c>
      <c r="D472">
        <f>Image("https://scontent.cdninstagram.com/t51.2885-15/s640x640/sh0.08/e35/12905054_959471457499799_649108854_n.jpg?ig_cache_key=MTIyMDM4Mjk4NTAxMjkwNzk0MQ%3D%3D.2")</f>
        <v>0</v>
      </c>
    </row>
    <row r="473" spans="1:10">
      <c r="A473" t="s">
        <v>2</v>
      </c>
      <c r="B473" t="s">
        <v>3</v>
      </c>
      <c r="C473" t="s">
        <v>209</v>
      </c>
      <c r="E473" t="s">
        <v>4</v>
      </c>
      <c r="F473" t="s">
        <v>5</v>
      </c>
      <c r="G473" t="s">
        <v>6</v>
      </c>
      <c r="H473" t="s">
        <v>7</v>
      </c>
      <c r="I473" t="s">
        <v>8</v>
      </c>
      <c r="J473" t="s">
        <v>9</v>
      </c>
    </row>
    <row r="474" spans="1:10">
      <c r="A474" t="s">
        <v>2</v>
      </c>
      <c r="B474" t="s">
        <v>10</v>
      </c>
      <c r="E474" t="s">
        <v>11</v>
      </c>
      <c r="F474" t="s">
        <v>12</v>
      </c>
      <c r="G474" t="s">
        <v>13</v>
      </c>
      <c r="H474" t="s">
        <v>14</v>
      </c>
    </row>
    <row r="475" spans="1:10">
      <c r="A475" t="s">
        <v>0</v>
      </c>
      <c r="B475" t="s">
        <v>210</v>
      </c>
      <c r="D475">
        <f>Image("https://scontent.cdninstagram.com/t51.2885-15/s640x640/sh0.08/e35/12080535_1013966392028064_702141976_n.jpg?ig_cache_key=MTIyMDM4MjIyNDY0NDMxMjk2NA%3D%3D.2")</f>
        <v>0</v>
      </c>
    </row>
    <row r="476" spans="1:10">
      <c r="A476" t="s">
        <v>2</v>
      </c>
      <c r="B476" t="s">
        <v>3</v>
      </c>
      <c r="E476" t="s">
        <v>4</v>
      </c>
      <c r="F476" t="s">
        <v>5</v>
      </c>
      <c r="G476" t="s">
        <v>6</v>
      </c>
      <c r="H476" t="s">
        <v>7</v>
      </c>
      <c r="I476" t="s">
        <v>8</v>
      </c>
      <c r="J476" t="s">
        <v>9</v>
      </c>
    </row>
    <row r="477" spans="1:10">
      <c r="A477" t="s">
        <v>2</v>
      </c>
      <c r="B477" t="s">
        <v>10</v>
      </c>
      <c r="E477" t="s">
        <v>11</v>
      </c>
      <c r="F477" t="s">
        <v>12</v>
      </c>
      <c r="G477" t="s">
        <v>13</v>
      </c>
      <c r="H477" t="s">
        <v>14</v>
      </c>
    </row>
    <row r="478" spans="1:10">
      <c r="A478" t="s">
        <v>0</v>
      </c>
      <c r="B478" t="s">
        <v>211</v>
      </c>
      <c r="D478">
        <f>Image("https://scontent.cdninstagram.com/t51.2885-15/s640x640/sh0.08/e35/12934880_1542980392664415_652825020_n.jpg?ig_cache_key=MTIyMDM4MTE1MDIzMTQwMDI4OQ%3D%3D.2")</f>
        <v>0</v>
      </c>
    </row>
    <row r="479" spans="1:10">
      <c r="A479" t="s">
        <v>2</v>
      </c>
      <c r="B479" t="s">
        <v>3</v>
      </c>
      <c r="E479" t="s">
        <v>4</v>
      </c>
      <c r="F479" t="s">
        <v>5</v>
      </c>
      <c r="G479" t="s">
        <v>6</v>
      </c>
      <c r="H479" t="s">
        <v>7</v>
      </c>
      <c r="I479" t="s">
        <v>8</v>
      </c>
      <c r="J479" t="s">
        <v>9</v>
      </c>
    </row>
    <row r="480" spans="1:10">
      <c r="A480" t="s">
        <v>2</v>
      </c>
      <c r="B480" t="s">
        <v>10</v>
      </c>
      <c r="E480" t="s">
        <v>11</v>
      </c>
      <c r="F480" t="s">
        <v>12</v>
      </c>
      <c r="G480" t="s">
        <v>13</v>
      </c>
      <c r="H480" t="s">
        <v>14</v>
      </c>
    </row>
    <row r="481" spans="1:10">
      <c r="A481" t="s">
        <v>0</v>
      </c>
      <c r="B481" t="s">
        <v>212</v>
      </c>
      <c r="D481">
        <f>Image("https://scontent.cdninstagram.com/t51.2885-15/s640x640/sh0.08/e35/12940070_200087530371345_821937338_n.jpg?ig_cache_key=MTIyMDM3NTY1NDE2NjEzMzMyNg%3D%3D.2")</f>
        <v>0</v>
      </c>
    </row>
    <row r="482" spans="1:10">
      <c r="A482" t="s">
        <v>2</v>
      </c>
      <c r="B482" t="s">
        <v>3</v>
      </c>
      <c r="C482" t="s">
        <v>213</v>
      </c>
      <c r="E482" t="s">
        <v>4</v>
      </c>
      <c r="F482" t="s">
        <v>5</v>
      </c>
      <c r="G482" t="s">
        <v>6</v>
      </c>
      <c r="H482" t="s">
        <v>7</v>
      </c>
      <c r="I482" t="s">
        <v>8</v>
      </c>
      <c r="J482" t="s">
        <v>9</v>
      </c>
    </row>
    <row r="483" spans="1:10">
      <c r="A483" t="s">
        <v>2</v>
      </c>
      <c r="B483" t="s">
        <v>10</v>
      </c>
      <c r="E483" t="s">
        <v>11</v>
      </c>
      <c r="F483" t="s">
        <v>12</v>
      </c>
      <c r="G483" t="s">
        <v>13</v>
      </c>
      <c r="H483" t="s">
        <v>14</v>
      </c>
    </row>
    <row r="484" spans="1:10">
      <c r="A484" t="s">
        <v>0</v>
      </c>
      <c r="B484" t="s">
        <v>214</v>
      </c>
      <c r="D484">
        <f>Image("https://scontent.cdninstagram.com/t51.2885-15/s640x640/sh0.08/e35/12519663_1540286446273041_106489909_n.jpg?ig_cache_key=MTIyMDM2MzMxODMxNzAzNDU2Mw%3D%3D.2.l")</f>
        <v>0</v>
      </c>
    </row>
    <row r="485" spans="1:10">
      <c r="A485" t="s">
        <v>2</v>
      </c>
      <c r="B485" t="s">
        <v>3</v>
      </c>
      <c r="E485" t="s">
        <v>4</v>
      </c>
      <c r="F485" t="s">
        <v>5</v>
      </c>
      <c r="G485" t="s">
        <v>6</v>
      </c>
      <c r="H485" t="s">
        <v>7</v>
      </c>
      <c r="I485" t="s">
        <v>8</v>
      </c>
      <c r="J485" t="s">
        <v>9</v>
      </c>
    </row>
    <row r="486" spans="1:10">
      <c r="A486" t="s">
        <v>2</v>
      </c>
      <c r="B486" t="s">
        <v>10</v>
      </c>
      <c r="E486" t="s">
        <v>11</v>
      </c>
      <c r="F486" t="s">
        <v>12</v>
      </c>
      <c r="G486" t="s">
        <v>13</v>
      </c>
      <c r="H486" t="s">
        <v>14</v>
      </c>
    </row>
    <row r="487" spans="1:10">
      <c r="A487" t="s">
        <v>0</v>
      </c>
      <c r="B487" t="s">
        <v>215</v>
      </c>
      <c r="D487">
        <f>Image("https://scontent.cdninstagram.com/t51.2885-15/s640x640/sh0.08/e35/12327982_1699824960294732_483684241_n.jpg?ig_cache_key=MTIyMDM1NTU4MjE5ODgxMjU0Mg%3D%3D.2")</f>
        <v>0</v>
      </c>
    </row>
    <row r="488" spans="1:10">
      <c r="A488" t="s">
        <v>2</v>
      </c>
      <c r="B488" t="s">
        <v>3</v>
      </c>
      <c r="E488" t="s">
        <v>4</v>
      </c>
      <c r="F488" t="s">
        <v>5</v>
      </c>
      <c r="G488" t="s">
        <v>6</v>
      </c>
      <c r="H488" t="s">
        <v>7</v>
      </c>
      <c r="I488" t="s">
        <v>8</v>
      </c>
      <c r="J488" t="s">
        <v>9</v>
      </c>
    </row>
    <row r="489" spans="1:10">
      <c r="A489" t="s">
        <v>2</v>
      </c>
      <c r="B489" t="s">
        <v>10</v>
      </c>
      <c r="E489" t="s">
        <v>11</v>
      </c>
      <c r="F489" t="s">
        <v>12</v>
      </c>
      <c r="G489" t="s">
        <v>13</v>
      </c>
      <c r="H489" t="s">
        <v>14</v>
      </c>
    </row>
    <row r="490" spans="1:10">
      <c r="A490" t="s">
        <v>0</v>
      </c>
      <c r="B490" t="s">
        <v>216</v>
      </c>
      <c r="D490">
        <f>Image("https://scontent.cdninstagram.com/t51.2885-15/s640x640/sh0.08/e35/12934973_1013148428766587_440523996_n.jpg?ig_cache_key=MTIyMDM1MjM5NDkxMzY0ODM4Mg%3D%3D.2")</f>
        <v>0</v>
      </c>
    </row>
    <row r="491" spans="1:10">
      <c r="A491" t="s">
        <v>2</v>
      </c>
      <c r="B491" t="s">
        <v>3</v>
      </c>
      <c r="E491" t="s">
        <v>4</v>
      </c>
      <c r="F491" t="s">
        <v>5</v>
      </c>
      <c r="G491" t="s">
        <v>6</v>
      </c>
      <c r="H491" t="s">
        <v>7</v>
      </c>
      <c r="I491" t="s">
        <v>8</v>
      </c>
      <c r="J491" t="s">
        <v>9</v>
      </c>
    </row>
    <row r="492" spans="1:10">
      <c r="A492" t="s">
        <v>2</v>
      </c>
      <c r="B492" t="s">
        <v>10</v>
      </c>
      <c r="E492" t="s">
        <v>11</v>
      </c>
      <c r="F492" t="s">
        <v>12</v>
      </c>
      <c r="G492" t="s">
        <v>13</v>
      </c>
      <c r="H492" t="s">
        <v>14</v>
      </c>
    </row>
    <row r="493" spans="1:10">
      <c r="A493" t="s">
        <v>0</v>
      </c>
      <c r="B493" t="s">
        <v>217</v>
      </c>
      <c r="D493">
        <f>Image("https://scontent.cdninstagram.com/t51.2885-15/s320x320/e35/12930994_1710924899197111_34054191_n.jpg?ig_cache_key=MTIyMDk5OTUzNTc5ODc1NTk4MA%3D%3D.2")</f>
        <v>0</v>
      </c>
    </row>
    <row r="494" spans="1:10">
      <c r="A494" t="s">
        <v>2</v>
      </c>
      <c r="B494" t="s">
        <v>3</v>
      </c>
      <c r="E494" t="s">
        <v>4</v>
      </c>
      <c r="F494" t="s">
        <v>5</v>
      </c>
      <c r="G494" t="s">
        <v>6</v>
      </c>
      <c r="H494" t="s">
        <v>7</v>
      </c>
      <c r="I494" t="s">
        <v>8</v>
      </c>
      <c r="J494" t="s">
        <v>9</v>
      </c>
    </row>
    <row r="495" spans="1:10">
      <c r="A495" t="s">
        <v>2</v>
      </c>
      <c r="B495" t="s">
        <v>10</v>
      </c>
      <c r="E495" t="s">
        <v>11</v>
      </c>
      <c r="F495" t="s">
        <v>12</v>
      </c>
      <c r="G495" t="s">
        <v>13</v>
      </c>
      <c r="H495" t="s">
        <v>14</v>
      </c>
    </row>
    <row r="496" spans="1:10">
      <c r="A496" t="s">
        <v>0</v>
      </c>
      <c r="B496" t="s">
        <v>218</v>
      </c>
      <c r="D496">
        <f>Image("https://scontent.cdninstagram.com/t51.2885-15/s640x640/sh0.08/e35/12940768_697354860407139_1675602361_n.jpg?ig_cache_key=MTIyMDk4MzYyMjI4MzgyMzI2Mw%3D%3D.2")</f>
        <v>0</v>
      </c>
    </row>
    <row r="497" spans="1:10">
      <c r="A497" t="s">
        <v>2</v>
      </c>
      <c r="B497" t="s">
        <v>3</v>
      </c>
      <c r="E497" t="s">
        <v>4</v>
      </c>
      <c r="F497" t="s">
        <v>5</v>
      </c>
      <c r="G497" t="s">
        <v>6</v>
      </c>
      <c r="H497" t="s">
        <v>7</v>
      </c>
      <c r="I497" t="s">
        <v>8</v>
      </c>
      <c r="J497" t="s">
        <v>9</v>
      </c>
    </row>
    <row r="498" spans="1:10">
      <c r="A498" t="s">
        <v>2</v>
      </c>
      <c r="B498" t="s">
        <v>10</v>
      </c>
      <c r="E498" t="s">
        <v>11</v>
      </c>
      <c r="F498" t="s">
        <v>12</v>
      </c>
      <c r="G498" t="s">
        <v>13</v>
      </c>
      <c r="H498" t="s">
        <v>14</v>
      </c>
    </row>
    <row r="499" spans="1:10">
      <c r="A499" t="s">
        <v>0</v>
      </c>
      <c r="B499" t="s">
        <v>219</v>
      </c>
      <c r="D499">
        <f>Image("https://scontent.cdninstagram.com/t51.2885-15/s640x640/sh0.08/e35/12907378_1252695484758526_438575480_n.jpg?ig_cache_key=MTIyMDk4MDkyODA3NjA2MDY2MQ%3D%3D.2")</f>
        <v>0</v>
      </c>
    </row>
    <row r="500" spans="1:10">
      <c r="A500" t="s">
        <v>2</v>
      </c>
      <c r="B500" t="s">
        <v>3</v>
      </c>
      <c r="C500" t="s">
        <v>220</v>
      </c>
      <c r="E500" t="s">
        <v>4</v>
      </c>
      <c r="F500" t="s">
        <v>5</v>
      </c>
      <c r="G500" t="s">
        <v>6</v>
      </c>
      <c r="H500" t="s">
        <v>7</v>
      </c>
      <c r="I500" t="s">
        <v>8</v>
      </c>
      <c r="J500" t="s">
        <v>9</v>
      </c>
    </row>
    <row r="501" spans="1:10">
      <c r="A501" t="s">
        <v>2</v>
      </c>
      <c r="B501" t="s">
        <v>10</v>
      </c>
      <c r="E501" t="s">
        <v>11</v>
      </c>
      <c r="F501" t="s">
        <v>12</v>
      </c>
      <c r="G501" t="s">
        <v>13</v>
      </c>
      <c r="H501" t="s">
        <v>14</v>
      </c>
    </row>
    <row r="502" spans="1:10">
      <c r="A502" t="s">
        <v>0</v>
      </c>
      <c r="B502" t="s">
        <v>221</v>
      </c>
      <c r="D502">
        <f>Image("https://scontent.cdninstagram.com/t51.2885-15/s640x640/sh0.08/e35/12912684_1076200075777868_1993940352_n.jpg?ig_cache_key=MTIyMDk1OTQyNDI2ODg4NzQ5MA%3D%3D.2")</f>
        <v>0</v>
      </c>
    </row>
    <row r="503" spans="1:10">
      <c r="A503" t="s">
        <v>2</v>
      </c>
      <c r="B503" t="s">
        <v>3</v>
      </c>
      <c r="E503" t="s">
        <v>4</v>
      </c>
      <c r="F503" t="s">
        <v>5</v>
      </c>
      <c r="G503" t="s">
        <v>6</v>
      </c>
      <c r="H503" t="s">
        <v>7</v>
      </c>
      <c r="I503" t="s">
        <v>8</v>
      </c>
      <c r="J503" t="s">
        <v>9</v>
      </c>
    </row>
    <row r="504" spans="1:10">
      <c r="A504" t="s">
        <v>2</v>
      </c>
      <c r="B504" t="s">
        <v>10</v>
      </c>
      <c r="E504" t="s">
        <v>11</v>
      </c>
      <c r="F504" t="s">
        <v>12</v>
      </c>
      <c r="G504" t="s">
        <v>13</v>
      </c>
      <c r="H504" t="s">
        <v>14</v>
      </c>
    </row>
    <row r="505" spans="1:10">
      <c r="A505" t="s">
        <v>0</v>
      </c>
      <c r="B505" t="s">
        <v>222</v>
      </c>
      <c r="D505">
        <f>Image("https://scontent.cdninstagram.com/t51.2885-15/s640x640/sh0.08/e35/12965051_1353432821350287_48284528_n.jpg?ig_cache_key=MTIyMDg4Njg5MTQ2NDYwNTY4Mg%3D%3D.2")</f>
        <v>0</v>
      </c>
    </row>
    <row r="506" spans="1:10">
      <c r="A506" t="s">
        <v>2</v>
      </c>
      <c r="B506" t="s">
        <v>3</v>
      </c>
      <c r="C506" t="s">
        <v>223</v>
      </c>
      <c r="E506" t="s">
        <v>4</v>
      </c>
      <c r="F506" t="s">
        <v>5</v>
      </c>
      <c r="G506" t="s">
        <v>6</v>
      </c>
      <c r="H506" t="s">
        <v>7</v>
      </c>
      <c r="I506" t="s">
        <v>8</v>
      </c>
      <c r="J506" t="s">
        <v>9</v>
      </c>
    </row>
    <row r="507" spans="1:10">
      <c r="A507" t="s">
        <v>2</v>
      </c>
      <c r="B507" t="s">
        <v>10</v>
      </c>
      <c r="E507" t="s">
        <v>11</v>
      </c>
      <c r="F507" t="s">
        <v>12</v>
      </c>
      <c r="G507" t="s">
        <v>13</v>
      </c>
      <c r="H507" t="s">
        <v>14</v>
      </c>
    </row>
    <row r="508" spans="1:10">
      <c r="A508" t="s">
        <v>0</v>
      </c>
      <c r="B508" t="s">
        <v>224</v>
      </c>
      <c r="D508">
        <f>Image("https://scontent.cdninstagram.com/t51.2885-15/s640x640/sh0.08/e35/12798004_1581150045531676_1678097545_n.jpg?ig_cache_key=MTIyMDkxMzMxNDEwMzM4NTk4MQ%3D%3D.2")</f>
        <v>0</v>
      </c>
    </row>
    <row r="509" spans="1:10">
      <c r="A509" t="s">
        <v>2</v>
      </c>
      <c r="B509" t="s">
        <v>3</v>
      </c>
      <c r="C509" t="s">
        <v>225</v>
      </c>
      <c r="E509" t="s">
        <v>4</v>
      </c>
      <c r="F509" t="s">
        <v>5</v>
      </c>
      <c r="G509" t="s">
        <v>6</v>
      </c>
      <c r="H509" t="s">
        <v>7</v>
      </c>
      <c r="I509" t="s">
        <v>8</v>
      </c>
      <c r="J509" t="s">
        <v>9</v>
      </c>
    </row>
    <row r="510" spans="1:10">
      <c r="A510" t="s">
        <v>2</v>
      </c>
      <c r="B510" t="s">
        <v>10</v>
      </c>
      <c r="E510" t="s">
        <v>11</v>
      </c>
      <c r="F510" t="s">
        <v>12</v>
      </c>
      <c r="G510" t="s">
        <v>13</v>
      </c>
      <c r="H510" t="s">
        <v>14</v>
      </c>
    </row>
    <row r="511" spans="1:10">
      <c r="A511" t="s">
        <v>0</v>
      </c>
      <c r="B511" t="s">
        <v>226</v>
      </c>
      <c r="D511">
        <f>Image("https://scontent.cdninstagram.com/t51.2885-15/s480x480/e35/12501837_1292321954128497_2069964431_n.jpg?ig_cache_key=MTIyMDg5ODE5MDg5MTc3MTA0MA%3D%3D.2")</f>
        <v>0</v>
      </c>
    </row>
    <row r="512" spans="1:10">
      <c r="A512" t="s">
        <v>2</v>
      </c>
      <c r="B512" t="s">
        <v>3</v>
      </c>
      <c r="E512" t="s">
        <v>4</v>
      </c>
      <c r="F512" t="s">
        <v>5</v>
      </c>
      <c r="G512" t="s">
        <v>6</v>
      </c>
      <c r="H512" t="s">
        <v>7</v>
      </c>
      <c r="I512" t="s">
        <v>8</v>
      </c>
      <c r="J512" t="s">
        <v>9</v>
      </c>
    </row>
    <row r="513" spans="1:10">
      <c r="A513" t="s">
        <v>2</v>
      </c>
      <c r="B513" t="s">
        <v>10</v>
      </c>
      <c r="E513" t="s">
        <v>11</v>
      </c>
      <c r="F513" t="s">
        <v>12</v>
      </c>
      <c r="G513" t="s">
        <v>13</v>
      </c>
      <c r="H513" t="s">
        <v>14</v>
      </c>
    </row>
    <row r="514" spans="1:10">
      <c r="A514" t="s">
        <v>0</v>
      </c>
      <c r="B514" t="s">
        <v>227</v>
      </c>
      <c r="D514">
        <f>Image("https://scontent.cdninstagram.com/t51.2885-15/s640x640/sh0.08/e35/12446066_595926920565552_1891015443_n.jpg?ig_cache_key=MTIyMDg3OTE4NDQ1NDE4MzAwNQ%3D%3D.2.l")</f>
        <v>0</v>
      </c>
    </row>
    <row r="515" spans="1:10">
      <c r="A515" t="s">
        <v>2</v>
      </c>
      <c r="B515" t="s">
        <v>3</v>
      </c>
      <c r="E515" t="s">
        <v>4</v>
      </c>
      <c r="F515" t="s">
        <v>5</v>
      </c>
      <c r="G515" t="s">
        <v>6</v>
      </c>
      <c r="H515" t="s">
        <v>7</v>
      </c>
      <c r="I515" t="s">
        <v>8</v>
      </c>
      <c r="J515" t="s">
        <v>9</v>
      </c>
    </row>
    <row r="516" spans="1:10">
      <c r="A516" t="s">
        <v>2</v>
      </c>
      <c r="B516" t="s">
        <v>10</v>
      </c>
      <c r="E516" t="s">
        <v>11</v>
      </c>
      <c r="F516" t="s">
        <v>12</v>
      </c>
      <c r="G516" t="s">
        <v>13</v>
      </c>
      <c r="H516" t="s">
        <v>14</v>
      </c>
    </row>
    <row r="517" spans="1:10">
      <c r="A517" t="s">
        <v>0</v>
      </c>
      <c r="B517" t="s">
        <v>228</v>
      </c>
      <c r="D517">
        <f>Image("https://scontent.cdninstagram.com/t51.2885-15/s640x640/sh0.08/e35/10534837_1163267470349953_1352239243_n.jpg?ig_cache_key=MTIyMDg3Mzc5MzUwMTQ0Nzg1OA%3D%3D.2")</f>
        <v>0</v>
      </c>
    </row>
    <row r="518" spans="1:10">
      <c r="A518" t="s">
        <v>2</v>
      </c>
      <c r="B518" t="s">
        <v>3</v>
      </c>
      <c r="E518" t="s">
        <v>4</v>
      </c>
      <c r="F518" t="s">
        <v>5</v>
      </c>
      <c r="G518" t="s">
        <v>6</v>
      </c>
      <c r="H518" t="s">
        <v>7</v>
      </c>
      <c r="I518" t="s">
        <v>8</v>
      </c>
      <c r="J518" t="s">
        <v>9</v>
      </c>
    </row>
    <row r="519" spans="1:10">
      <c r="A519" t="s">
        <v>2</v>
      </c>
      <c r="B519" t="s">
        <v>10</v>
      </c>
      <c r="E519" t="s">
        <v>11</v>
      </c>
      <c r="F519" t="s">
        <v>12</v>
      </c>
      <c r="G519" t="s">
        <v>13</v>
      </c>
      <c r="H519" t="s">
        <v>14</v>
      </c>
    </row>
    <row r="520" spans="1:10">
      <c r="A520" t="s">
        <v>0</v>
      </c>
      <c r="B520" t="s">
        <v>229</v>
      </c>
      <c r="D520">
        <f>Image("https://scontent.cdninstagram.com/t51.2885-15/s640x640/sh0.08/e35/12501790_1143009539050786_1453852341_n.jpg?ig_cache_key=MTIyMDg1NzA3NDIxNzc0NTc4NQ%3D%3D.2")</f>
        <v>0</v>
      </c>
    </row>
    <row r="521" spans="1:10">
      <c r="A521" t="s">
        <v>2</v>
      </c>
      <c r="B521" t="s">
        <v>3</v>
      </c>
      <c r="C521" t="s">
        <v>230</v>
      </c>
      <c r="E521" t="s">
        <v>4</v>
      </c>
      <c r="F521" t="s">
        <v>5</v>
      </c>
      <c r="G521" t="s">
        <v>6</v>
      </c>
      <c r="H521" t="s">
        <v>7</v>
      </c>
      <c r="I521" t="s">
        <v>8</v>
      </c>
      <c r="J521" t="s">
        <v>9</v>
      </c>
    </row>
    <row r="522" spans="1:10">
      <c r="A522" t="s">
        <v>2</v>
      </c>
      <c r="B522" t="s">
        <v>10</v>
      </c>
      <c r="E522" t="s">
        <v>11</v>
      </c>
      <c r="F522" t="s">
        <v>12</v>
      </c>
      <c r="G522" t="s">
        <v>13</v>
      </c>
      <c r="H522" t="s">
        <v>14</v>
      </c>
    </row>
    <row r="523" spans="1:10">
      <c r="A523" t="s">
        <v>0</v>
      </c>
      <c r="B523" t="s">
        <v>231</v>
      </c>
      <c r="D523">
        <f>Image("https://scontent.cdninstagram.com/t51.2885-15/s640x640/sh0.08/e35/12328004_619274168231728_637696468_n.jpg?ig_cache_key=MTIyMDgzOTIxMjMyNzcwNDI3Mg%3D%3D.2")</f>
        <v>0</v>
      </c>
    </row>
    <row r="524" spans="1:10">
      <c r="A524" t="s">
        <v>2</v>
      </c>
      <c r="B524" t="s">
        <v>3</v>
      </c>
      <c r="C524" t="s">
        <v>232</v>
      </c>
      <c r="E524" t="s">
        <v>4</v>
      </c>
      <c r="F524" t="s">
        <v>5</v>
      </c>
      <c r="G524" t="s">
        <v>6</v>
      </c>
      <c r="H524" t="s">
        <v>7</v>
      </c>
      <c r="I524" t="s">
        <v>8</v>
      </c>
      <c r="J524" t="s">
        <v>9</v>
      </c>
    </row>
    <row r="525" spans="1:10">
      <c r="A525" t="s">
        <v>2</v>
      </c>
      <c r="B525" t="s">
        <v>10</v>
      </c>
      <c r="E525" t="s">
        <v>11</v>
      </c>
      <c r="F525" t="s">
        <v>12</v>
      </c>
      <c r="G525" t="s">
        <v>13</v>
      </c>
      <c r="H525" t="s">
        <v>14</v>
      </c>
    </row>
    <row r="526" spans="1:10">
      <c r="A526" t="s">
        <v>0</v>
      </c>
      <c r="B526" t="s">
        <v>233</v>
      </c>
      <c r="D526">
        <f>Image("https://scontent.cdninstagram.com/t51.2885-15/s640x640/sh0.08/e35/1172816_1706414422969760_575792391_n.jpg?ig_cache_key=MTIyMDgzNTU5MzcwODU2MjEzMA%3D%3D.2")</f>
        <v>0</v>
      </c>
    </row>
    <row r="527" spans="1:10">
      <c r="A527" t="s">
        <v>2</v>
      </c>
      <c r="B527" t="s">
        <v>3</v>
      </c>
      <c r="E527" t="s">
        <v>4</v>
      </c>
      <c r="F527" t="s">
        <v>5</v>
      </c>
      <c r="G527" t="s">
        <v>6</v>
      </c>
      <c r="H527" t="s">
        <v>7</v>
      </c>
      <c r="I527" t="s">
        <v>8</v>
      </c>
      <c r="J527" t="s">
        <v>9</v>
      </c>
    </row>
    <row r="528" spans="1:10">
      <c r="A528" t="s">
        <v>2</v>
      </c>
      <c r="B528" t="s">
        <v>10</v>
      </c>
      <c r="E528" t="s">
        <v>11</v>
      </c>
      <c r="F528" t="s">
        <v>12</v>
      </c>
      <c r="G528" t="s">
        <v>13</v>
      </c>
      <c r="H528" t="s">
        <v>14</v>
      </c>
    </row>
    <row r="529" spans="1:10">
      <c r="A529" t="s">
        <v>0</v>
      </c>
      <c r="B529" t="s">
        <v>234</v>
      </c>
      <c r="D529">
        <f>Image("https://scontent.cdninstagram.com/t51.2885-15/s640x640/sh0.08/e35/12960033_840408036085839_1182347199_n.jpg?ig_cache_key=MTIyMDgzNDk5NDIzNTQ2OTgyNw%3D%3D.2")</f>
        <v>0</v>
      </c>
    </row>
    <row r="530" spans="1:10">
      <c r="A530" t="s">
        <v>2</v>
      </c>
      <c r="B530" t="s">
        <v>3</v>
      </c>
      <c r="E530" t="s">
        <v>4</v>
      </c>
      <c r="F530" t="s">
        <v>5</v>
      </c>
      <c r="G530" t="s">
        <v>6</v>
      </c>
      <c r="H530" t="s">
        <v>7</v>
      </c>
      <c r="I530" t="s">
        <v>8</v>
      </c>
      <c r="J530" t="s">
        <v>9</v>
      </c>
    </row>
    <row r="531" spans="1:10">
      <c r="A531" t="s">
        <v>2</v>
      </c>
      <c r="B531" t="s">
        <v>10</v>
      </c>
      <c r="E531" t="s">
        <v>11</v>
      </c>
      <c r="F531" t="s">
        <v>12</v>
      </c>
      <c r="G531" t="s">
        <v>13</v>
      </c>
      <c r="H531" t="s">
        <v>14</v>
      </c>
    </row>
    <row r="532" spans="1:10">
      <c r="A532" t="s">
        <v>0</v>
      </c>
      <c r="B532" t="s">
        <v>235</v>
      </c>
      <c r="D532">
        <f>Image("https://scontent.cdninstagram.com/t51.2885-15/s640x640/sh0.08/e35/12960065_1717802841818800_167862846_n.jpg?ig_cache_key=MTIyMDgzMjc4OTg2MDc2MzgxMw%3D%3D.2.l")</f>
        <v>0</v>
      </c>
    </row>
    <row r="533" spans="1:10">
      <c r="A533" t="s">
        <v>2</v>
      </c>
      <c r="B533" t="s">
        <v>3</v>
      </c>
      <c r="E533" t="s">
        <v>4</v>
      </c>
      <c r="F533" t="s">
        <v>5</v>
      </c>
      <c r="G533" t="s">
        <v>6</v>
      </c>
      <c r="H533" t="s">
        <v>7</v>
      </c>
      <c r="I533" t="s">
        <v>8</v>
      </c>
      <c r="J533" t="s">
        <v>9</v>
      </c>
    </row>
    <row r="534" spans="1:10">
      <c r="A534" t="s">
        <v>2</v>
      </c>
      <c r="B534" t="s">
        <v>10</v>
      </c>
      <c r="E534" t="s">
        <v>11</v>
      </c>
      <c r="F534" t="s">
        <v>12</v>
      </c>
      <c r="G534" t="s">
        <v>13</v>
      </c>
      <c r="H534" t="s">
        <v>14</v>
      </c>
    </row>
    <row r="535" spans="1:10">
      <c r="A535" t="s">
        <v>0</v>
      </c>
      <c r="B535" t="s">
        <v>236</v>
      </c>
      <c r="D535">
        <f>Image("https://scontent.cdninstagram.com/t51.2885-15/e15/12912663_827621357364589_349352043_n.jpg?ig_cache_key=MTIyMDgyNTIzNzU4NzMzNjk2MQ%3D%3D.2")</f>
        <v>0</v>
      </c>
    </row>
    <row r="536" spans="1:10">
      <c r="A536" t="s">
        <v>2</v>
      </c>
      <c r="B536" t="s">
        <v>3</v>
      </c>
      <c r="C536" t="s">
        <v>237</v>
      </c>
      <c r="E536" t="s">
        <v>4</v>
      </c>
      <c r="F536" t="s">
        <v>5</v>
      </c>
      <c r="G536" t="s">
        <v>6</v>
      </c>
      <c r="H536" t="s">
        <v>7</v>
      </c>
      <c r="I536" t="s">
        <v>8</v>
      </c>
      <c r="J536" t="s">
        <v>9</v>
      </c>
    </row>
    <row r="537" spans="1:10">
      <c r="A537" t="s">
        <v>2</v>
      </c>
      <c r="B537" t="s">
        <v>10</v>
      </c>
      <c r="E537" t="s">
        <v>11</v>
      </c>
      <c r="F537" t="s">
        <v>12</v>
      </c>
      <c r="G537" t="s">
        <v>13</v>
      </c>
      <c r="H537" t="s">
        <v>14</v>
      </c>
    </row>
    <row r="538" spans="1:10">
      <c r="A538" t="s">
        <v>0</v>
      </c>
      <c r="B538" t="s">
        <v>238</v>
      </c>
      <c r="D538">
        <f>Image("https://scontent.cdninstagram.com/t51.2885-15/s320x320/e35/12940070_545897938922547_1700150907_n.jpg?ig_cache_key=MTIyMDgyMzIzMzc5MzE0NTE0Mg%3D%3D.2")</f>
        <v>0</v>
      </c>
    </row>
    <row r="539" spans="1:10">
      <c r="A539" t="s">
        <v>2</v>
      </c>
      <c r="B539" t="s">
        <v>3</v>
      </c>
      <c r="E539" t="s">
        <v>4</v>
      </c>
      <c r="F539" t="s">
        <v>5</v>
      </c>
      <c r="G539" t="s">
        <v>6</v>
      </c>
      <c r="H539" t="s">
        <v>7</v>
      </c>
      <c r="I539" t="s">
        <v>8</v>
      </c>
      <c r="J539" t="s">
        <v>9</v>
      </c>
    </row>
    <row r="540" spans="1:10">
      <c r="A540" t="s">
        <v>2</v>
      </c>
      <c r="B540" t="s">
        <v>10</v>
      </c>
      <c r="E540" t="s">
        <v>11</v>
      </c>
      <c r="F540" t="s">
        <v>12</v>
      </c>
      <c r="G540" t="s">
        <v>13</v>
      </c>
      <c r="H540" t="s">
        <v>14</v>
      </c>
    </row>
    <row r="541" spans="1:10">
      <c r="A541" t="s">
        <v>0</v>
      </c>
      <c r="B541" t="s">
        <v>239</v>
      </c>
      <c r="D541">
        <f>Image("https://scontent.cdninstagram.com/t51.2885-15/s640x640/sh0.08/e35/12912591_159616317765271_359431684_n.jpg?ig_cache_key=MTIyMDgyMjY0NDM2Mzc1NzY1Mg%3D%3D.2.l")</f>
        <v>0</v>
      </c>
    </row>
    <row r="542" spans="1:10">
      <c r="A542" t="s">
        <v>2</v>
      </c>
      <c r="B542" t="s">
        <v>3</v>
      </c>
      <c r="C542" t="s">
        <v>240</v>
      </c>
      <c r="E542" t="s">
        <v>4</v>
      </c>
      <c r="F542" t="s">
        <v>5</v>
      </c>
      <c r="G542" t="s">
        <v>6</v>
      </c>
      <c r="H542" t="s">
        <v>7</v>
      </c>
      <c r="I542" t="s">
        <v>8</v>
      </c>
      <c r="J542" t="s">
        <v>9</v>
      </c>
    </row>
    <row r="543" spans="1:10">
      <c r="A543" t="s">
        <v>2</v>
      </c>
      <c r="B543" t="s">
        <v>10</v>
      </c>
      <c r="E543" t="s">
        <v>11</v>
      </c>
      <c r="F543" t="s">
        <v>12</v>
      </c>
      <c r="G543" t="s">
        <v>13</v>
      </c>
      <c r="H543" t="s">
        <v>14</v>
      </c>
    </row>
    <row r="544" spans="1:10">
      <c r="A544" t="s">
        <v>0</v>
      </c>
      <c r="B544" t="s">
        <v>241</v>
      </c>
      <c r="D544">
        <f>Image("https://scontent.cdninstagram.com/t51.2885-15/s640x640/sh0.08/e35/12599514_1010442899049976_1094974575_n.jpg?ig_cache_key=MTIxOTkyNzMyNDcxNjc1NjE5MQ%3D%3D.2.l")</f>
        <v>0</v>
      </c>
    </row>
    <row r="545" spans="1:10">
      <c r="A545" t="s">
        <v>2</v>
      </c>
      <c r="B545" t="s">
        <v>3</v>
      </c>
      <c r="C545" t="s">
        <v>242</v>
      </c>
      <c r="E545" t="s">
        <v>4</v>
      </c>
      <c r="F545" t="s">
        <v>5</v>
      </c>
      <c r="G545" t="s">
        <v>6</v>
      </c>
      <c r="H545" t="s">
        <v>7</v>
      </c>
      <c r="I545" t="s">
        <v>8</v>
      </c>
      <c r="J545" t="s">
        <v>9</v>
      </c>
    </row>
    <row r="546" spans="1:10">
      <c r="A546" t="s">
        <v>2</v>
      </c>
      <c r="B546" t="s">
        <v>10</v>
      </c>
      <c r="E546" t="s">
        <v>11</v>
      </c>
      <c r="F546" t="s">
        <v>12</v>
      </c>
      <c r="G546" t="s">
        <v>13</v>
      </c>
      <c r="H546" t="s">
        <v>14</v>
      </c>
    </row>
    <row r="547" spans="1:10">
      <c r="A547" t="s">
        <v>0</v>
      </c>
      <c r="B547" t="s">
        <v>243</v>
      </c>
      <c r="D547">
        <f>Image("https://scontent.cdninstagram.com/t51.2885-15/e35/12917944_1002216303188393_881235741_n.jpg?ig_cache_key=MTIxOTEwMjMyNTc0NzU0MzQ2Mw%3D%3D.2")</f>
        <v>0</v>
      </c>
    </row>
    <row r="548" spans="1:10">
      <c r="A548" t="s">
        <v>2</v>
      </c>
      <c r="B548" t="s">
        <v>3</v>
      </c>
      <c r="E548" t="s">
        <v>4</v>
      </c>
      <c r="F548" t="s">
        <v>5</v>
      </c>
      <c r="G548" t="s">
        <v>6</v>
      </c>
      <c r="H548" t="s">
        <v>7</v>
      </c>
      <c r="I548" t="s">
        <v>8</v>
      </c>
      <c r="J548" t="s">
        <v>9</v>
      </c>
    </row>
    <row r="549" spans="1:10">
      <c r="A549" t="s">
        <v>2</v>
      </c>
      <c r="B549" t="s">
        <v>10</v>
      </c>
      <c r="E549" t="s">
        <v>11</v>
      </c>
      <c r="F549" t="s">
        <v>12</v>
      </c>
      <c r="G549" t="s">
        <v>13</v>
      </c>
      <c r="H549" t="s">
        <v>14</v>
      </c>
    </row>
    <row r="550" spans="1:10">
      <c r="A550" t="s">
        <v>0</v>
      </c>
      <c r="B550" t="s">
        <v>244</v>
      </c>
      <c r="D550">
        <f>Image("https://scontent.cdninstagram.com/t51.2885-15/e15/12940101_982558218518313_1011933261_n.jpg?ig_cache_key=MTIxOTA3MDc1OTAyMTM3NDk0MQ%3D%3D.2")</f>
        <v>0</v>
      </c>
    </row>
    <row r="551" spans="1:10">
      <c r="A551" t="s">
        <v>2</v>
      </c>
      <c r="B551" t="s">
        <v>3</v>
      </c>
      <c r="C551" t="s">
        <v>245</v>
      </c>
      <c r="E551" t="s">
        <v>4</v>
      </c>
      <c r="F551" t="s">
        <v>5</v>
      </c>
      <c r="G551" t="s">
        <v>6</v>
      </c>
      <c r="H551" t="s">
        <v>7</v>
      </c>
      <c r="I551" t="s">
        <v>8</v>
      </c>
      <c r="J551" t="s">
        <v>9</v>
      </c>
    </row>
    <row r="552" spans="1:10">
      <c r="A552" t="s">
        <v>2</v>
      </c>
      <c r="B552" t="s">
        <v>10</v>
      </c>
      <c r="E552" t="s">
        <v>11</v>
      </c>
      <c r="F552" t="s">
        <v>12</v>
      </c>
      <c r="G552" t="s">
        <v>13</v>
      </c>
      <c r="H552" t="s">
        <v>14</v>
      </c>
    </row>
    <row r="553" spans="1:10">
      <c r="A553" t="s">
        <v>0</v>
      </c>
      <c r="B553" t="s">
        <v>246</v>
      </c>
      <c r="D553">
        <f>Image("https://scontent.cdninstagram.com/t51.2885-15/e15/12070689_212097622491521_18735199_n.jpg?ig_cache_key=MTIxOTA1NDY2Mjk5Mzg5OTQ0Mg%3D%3D.2")</f>
        <v>0</v>
      </c>
    </row>
    <row r="554" spans="1:10">
      <c r="A554" t="s">
        <v>2</v>
      </c>
      <c r="B554" t="s">
        <v>3</v>
      </c>
      <c r="C554" t="s">
        <v>247</v>
      </c>
      <c r="E554" t="s">
        <v>4</v>
      </c>
      <c r="F554" t="s">
        <v>5</v>
      </c>
      <c r="G554" t="s">
        <v>6</v>
      </c>
      <c r="H554" t="s">
        <v>7</v>
      </c>
      <c r="I554" t="s">
        <v>8</v>
      </c>
      <c r="J554" t="s">
        <v>9</v>
      </c>
    </row>
    <row r="555" spans="1:10">
      <c r="A555" t="s">
        <v>2</v>
      </c>
      <c r="B555" t="s">
        <v>10</v>
      </c>
      <c r="E555" t="s">
        <v>11</v>
      </c>
      <c r="F555" t="s">
        <v>12</v>
      </c>
      <c r="G555" t="s">
        <v>13</v>
      </c>
      <c r="H555" t="s">
        <v>14</v>
      </c>
    </row>
    <row r="556" spans="1:10">
      <c r="A556" t="s">
        <v>0</v>
      </c>
      <c r="B556" t="s">
        <v>248</v>
      </c>
      <c r="D556">
        <f>Image("https://scontent.cdninstagram.com/t51.2885-15/s640x640/sh0.08/e35/12917915_1682044975394247_707441205_n.jpg?ig_cache_key=MTIxNTgzMzUxNjQxODMyODY4Ng%3D%3D.2")</f>
        <v>0</v>
      </c>
    </row>
    <row r="557" spans="1:10">
      <c r="A557" t="s">
        <v>2</v>
      </c>
      <c r="B557" t="s">
        <v>3</v>
      </c>
      <c r="C557" t="s">
        <v>249</v>
      </c>
      <c r="E557" t="s">
        <v>4</v>
      </c>
      <c r="F557" t="s">
        <v>5</v>
      </c>
      <c r="G557" t="s">
        <v>6</v>
      </c>
      <c r="H557" t="s">
        <v>7</v>
      </c>
      <c r="I557" t="s">
        <v>8</v>
      </c>
      <c r="J557" t="s">
        <v>9</v>
      </c>
    </row>
    <row r="558" spans="1:10">
      <c r="A558" t="s">
        <v>2</v>
      </c>
      <c r="B558" t="s">
        <v>10</v>
      </c>
      <c r="E558" t="s">
        <v>11</v>
      </c>
      <c r="F558" t="s">
        <v>12</v>
      </c>
      <c r="G558" t="s">
        <v>13</v>
      </c>
      <c r="H558" t="s">
        <v>14</v>
      </c>
    </row>
    <row r="559" spans="1:10">
      <c r="A559" t="s">
        <v>0</v>
      </c>
      <c r="B559" t="s">
        <v>250</v>
      </c>
      <c r="D559">
        <f>Image("https://scontent.cdninstagram.com/t51.2885-15/s480x480/e35/915465_1737628769784683_955277974_n.jpg?ig_cache_key=MTIxNTM3MDA4NTg0ODAxNzQ0OA%3D%3D.2")</f>
        <v>0</v>
      </c>
    </row>
    <row r="560" spans="1:10">
      <c r="A560" t="s">
        <v>2</v>
      </c>
      <c r="B560" t="s">
        <v>3</v>
      </c>
      <c r="C560" t="s">
        <v>251</v>
      </c>
      <c r="E560" t="s">
        <v>4</v>
      </c>
      <c r="F560" t="s">
        <v>5</v>
      </c>
      <c r="G560" t="s">
        <v>6</v>
      </c>
      <c r="H560" t="s">
        <v>7</v>
      </c>
      <c r="I560" t="s">
        <v>8</v>
      </c>
      <c r="J560" t="s">
        <v>9</v>
      </c>
    </row>
    <row r="561" spans="1:10">
      <c r="A561" t="s">
        <v>2</v>
      </c>
      <c r="B561" t="s">
        <v>10</v>
      </c>
      <c r="E561" t="s">
        <v>11</v>
      </c>
      <c r="F561" t="s">
        <v>12</v>
      </c>
      <c r="G561" t="s">
        <v>13</v>
      </c>
      <c r="H561" t="s">
        <v>14</v>
      </c>
    </row>
    <row r="562" spans="1:10">
      <c r="A562" t="s">
        <v>0</v>
      </c>
      <c r="B562" t="s">
        <v>252</v>
      </c>
      <c r="D562">
        <f>Image("https://scontent.cdninstagram.com/t51.2885-15/s640x640/sh0.08/e35/12501584_1713692672237062_746536081_n.jpg?ig_cache_key=MTIxMzEyMjUzMTQ3MDA4ODIyNA%3D%3D.2")</f>
        <v>0</v>
      </c>
    </row>
    <row r="563" spans="1:10">
      <c r="A563" t="s">
        <v>2</v>
      </c>
      <c r="B563" t="s">
        <v>3</v>
      </c>
      <c r="E563" t="s">
        <v>4</v>
      </c>
      <c r="F563" t="s">
        <v>5</v>
      </c>
      <c r="G563" t="s">
        <v>6</v>
      </c>
      <c r="H563" t="s">
        <v>7</v>
      </c>
      <c r="I563" t="s">
        <v>8</v>
      </c>
      <c r="J563" t="s">
        <v>9</v>
      </c>
    </row>
    <row r="564" spans="1:10">
      <c r="A564" t="s">
        <v>2</v>
      </c>
      <c r="B564" t="s">
        <v>10</v>
      </c>
      <c r="E564" t="s">
        <v>11</v>
      </c>
      <c r="F564" t="s">
        <v>12</v>
      </c>
      <c r="G564" t="s">
        <v>13</v>
      </c>
      <c r="H564" t="s">
        <v>14</v>
      </c>
    </row>
    <row r="565" spans="1:10">
      <c r="A565" t="s">
        <v>0</v>
      </c>
      <c r="B565" t="s">
        <v>253</v>
      </c>
      <c r="D565">
        <f>Image("https://scontent.cdninstagram.com/t51.2885-15/e15/12907427_1562328090732496_1179857366_n.jpg?ig_cache_key=MTIxMzExMzQ4ODAzODIzMzg5OQ%3D%3D.2")</f>
        <v>0</v>
      </c>
    </row>
    <row r="566" spans="1:10">
      <c r="A566" t="s">
        <v>2</v>
      </c>
      <c r="B566" t="s">
        <v>3</v>
      </c>
      <c r="C566" t="s">
        <v>254</v>
      </c>
      <c r="E566" t="s">
        <v>4</v>
      </c>
      <c r="F566" t="s">
        <v>5</v>
      </c>
      <c r="G566" t="s">
        <v>6</v>
      </c>
      <c r="H566" t="s">
        <v>7</v>
      </c>
      <c r="I566" t="s">
        <v>8</v>
      </c>
      <c r="J566" t="s">
        <v>9</v>
      </c>
    </row>
    <row r="567" spans="1:10">
      <c r="A567" t="s">
        <v>2</v>
      </c>
      <c r="B567" t="s">
        <v>10</v>
      </c>
      <c r="E567" t="s">
        <v>11</v>
      </c>
      <c r="F567" t="s">
        <v>12</v>
      </c>
      <c r="G567" t="s">
        <v>13</v>
      </c>
      <c r="H567" t="s">
        <v>14</v>
      </c>
    </row>
    <row r="568" spans="1:10">
      <c r="A568" t="s">
        <v>0</v>
      </c>
      <c r="B568" t="s">
        <v>255</v>
      </c>
      <c r="D568">
        <f>Image("https://scontent.cdninstagram.com/t51.2885-15/e35/10467697_1702181436687107_1847551577_n.jpg?ig_cache_key=MTIxMjYyNTY2MDAwNDc3NjY1MA%3D%3D.2")</f>
        <v>0</v>
      </c>
    </row>
    <row r="569" spans="1:10">
      <c r="A569" t="s">
        <v>2</v>
      </c>
      <c r="B569" t="s">
        <v>3</v>
      </c>
      <c r="C569" t="s">
        <v>256</v>
      </c>
      <c r="E569" t="s">
        <v>4</v>
      </c>
      <c r="F569" t="s">
        <v>5</v>
      </c>
      <c r="G569" t="s">
        <v>6</v>
      </c>
      <c r="H569" t="s">
        <v>7</v>
      </c>
      <c r="I569" t="s">
        <v>8</v>
      </c>
      <c r="J569" t="s">
        <v>9</v>
      </c>
    </row>
    <row r="570" spans="1:10">
      <c r="A570" t="s">
        <v>2</v>
      </c>
      <c r="B570" t="s">
        <v>10</v>
      </c>
      <c r="E570" t="s">
        <v>11</v>
      </c>
      <c r="F570" t="s">
        <v>12</v>
      </c>
      <c r="G570" t="s">
        <v>13</v>
      </c>
      <c r="H570" t="s">
        <v>14</v>
      </c>
    </row>
    <row r="571" spans="1:10">
      <c r="A571" t="s">
        <v>0</v>
      </c>
      <c r="B571" t="s">
        <v>257</v>
      </c>
      <c r="D571">
        <f>Image("https://scontent.cdninstagram.com/t51.2885-15/e35/10817671_1574610822866802_290166684_n.jpg?ig_cache_key=MTIxMjM0NjM2NjAwNzQyNTMzNg%3D%3D.2")</f>
        <v>0</v>
      </c>
    </row>
    <row r="572" spans="1:10">
      <c r="A572" t="s">
        <v>2</v>
      </c>
      <c r="B572" t="s">
        <v>3</v>
      </c>
      <c r="E572" t="s">
        <v>4</v>
      </c>
      <c r="F572" t="s">
        <v>5</v>
      </c>
      <c r="G572" t="s">
        <v>6</v>
      </c>
      <c r="H572" t="s">
        <v>7</v>
      </c>
      <c r="I572" t="s">
        <v>8</v>
      </c>
      <c r="J572" t="s">
        <v>9</v>
      </c>
    </row>
    <row r="573" spans="1:10">
      <c r="A573" t="s">
        <v>2</v>
      </c>
      <c r="B573" t="s">
        <v>10</v>
      </c>
      <c r="E573" t="s">
        <v>11</v>
      </c>
      <c r="F573" t="s">
        <v>12</v>
      </c>
      <c r="G573" t="s">
        <v>13</v>
      </c>
      <c r="H573" t="s">
        <v>14</v>
      </c>
    </row>
    <row r="574" spans="1:10">
      <c r="A574" t="s">
        <v>0</v>
      </c>
      <c r="B574" t="s">
        <v>258</v>
      </c>
      <c r="D574">
        <f>Image("https://scontent.cdninstagram.com/t51.2885-15/s640x640/sh0.08/e35/12818863_875878295854818_1423920352_n.jpg?ig_cache_key=MTIwOTY2ODQxODg3NzQ3NzgyOA%3D%3D.2")</f>
        <v>0</v>
      </c>
    </row>
    <row r="575" spans="1:10">
      <c r="A575" t="s">
        <v>2</v>
      </c>
      <c r="B575" t="s">
        <v>3</v>
      </c>
      <c r="C575" t="s">
        <v>259</v>
      </c>
      <c r="E575" t="s">
        <v>4</v>
      </c>
      <c r="F575" t="s">
        <v>5</v>
      </c>
      <c r="G575" t="s">
        <v>6</v>
      </c>
      <c r="H575" t="s">
        <v>7</v>
      </c>
      <c r="I575" t="s">
        <v>8</v>
      </c>
      <c r="J575" t="s">
        <v>9</v>
      </c>
    </row>
    <row r="576" spans="1:10">
      <c r="A576" t="s">
        <v>2</v>
      </c>
      <c r="B576" t="s">
        <v>10</v>
      </c>
      <c r="E576" t="s">
        <v>11</v>
      </c>
      <c r="F576" t="s">
        <v>12</v>
      </c>
      <c r="G576" t="s">
        <v>13</v>
      </c>
      <c r="H576" t="s">
        <v>14</v>
      </c>
    </row>
    <row r="577" spans="1:10">
      <c r="A577" t="s">
        <v>0</v>
      </c>
      <c r="B577" t="s">
        <v>260</v>
      </c>
      <c r="D577">
        <f>Image("https://scontent.cdninstagram.com/t51.2885-15/s640x640/sh0.08/e35/12825984_828388720606928_1269437255_n.jpg?ig_cache_key=MTIwOTAxNjkyMTcxNDI5NTkzOQ%3D%3D.2.l")</f>
        <v>0</v>
      </c>
    </row>
    <row r="578" spans="1:10">
      <c r="A578" t="s">
        <v>2</v>
      </c>
      <c r="B578" t="s">
        <v>3</v>
      </c>
      <c r="E578" t="s">
        <v>4</v>
      </c>
      <c r="F578" t="s">
        <v>5</v>
      </c>
      <c r="G578" t="s">
        <v>6</v>
      </c>
      <c r="H578" t="s">
        <v>7</v>
      </c>
      <c r="I578" t="s">
        <v>8</v>
      </c>
      <c r="J578" t="s">
        <v>9</v>
      </c>
    </row>
    <row r="579" spans="1:10">
      <c r="A579" t="s">
        <v>2</v>
      </c>
      <c r="B579" t="s">
        <v>10</v>
      </c>
      <c r="E579" t="s">
        <v>11</v>
      </c>
      <c r="F579" t="s">
        <v>12</v>
      </c>
      <c r="G579" t="s">
        <v>13</v>
      </c>
      <c r="H579" t="s">
        <v>14</v>
      </c>
    </row>
    <row r="580" spans="1:10">
      <c r="A580" t="s">
        <v>0</v>
      </c>
      <c r="B580" t="s">
        <v>261</v>
      </c>
      <c r="D580">
        <f>Image("https://scontent.cdninstagram.com/l/t51.2885-15/e15/1169946_181196552262312_1330703769_n.jpg?ig_cache_key=MTIwNzY4MDQyNzExMjc0ODA3NA%3D%3D.2")</f>
        <v>0</v>
      </c>
    </row>
    <row r="581" spans="1:10">
      <c r="A581" t="s">
        <v>2</v>
      </c>
      <c r="B581" t="s">
        <v>3</v>
      </c>
      <c r="E581" t="s">
        <v>4</v>
      </c>
      <c r="F581" t="s">
        <v>5</v>
      </c>
      <c r="G581" t="s">
        <v>6</v>
      </c>
      <c r="H581" t="s">
        <v>7</v>
      </c>
      <c r="I581" t="s">
        <v>8</v>
      </c>
      <c r="J581" t="s">
        <v>9</v>
      </c>
    </row>
    <row r="582" spans="1:10">
      <c r="A582" t="s">
        <v>2</v>
      </c>
      <c r="B582" t="s">
        <v>10</v>
      </c>
      <c r="E582" t="s">
        <v>11</v>
      </c>
      <c r="F582" t="s">
        <v>12</v>
      </c>
      <c r="G582" t="s">
        <v>13</v>
      </c>
      <c r="H582" t="s">
        <v>14</v>
      </c>
    </row>
    <row r="583" spans="1:10">
      <c r="A583" t="s">
        <v>0</v>
      </c>
      <c r="B583" t="s">
        <v>262</v>
      </c>
      <c r="D583">
        <f>Image("https://scontent.cdninstagram.com/t51.2885-15/e35/12825895_257753051223009_449212004_n.jpg?ig_cache_key=MTIwNzY2MzY5NTQ0NDU1NjAzMA%3D%3D.2")</f>
        <v>0</v>
      </c>
    </row>
    <row r="584" spans="1:10">
      <c r="A584" t="s">
        <v>2</v>
      </c>
      <c r="B584" t="s">
        <v>3</v>
      </c>
      <c r="C584" t="s">
        <v>263</v>
      </c>
      <c r="E584" t="s">
        <v>4</v>
      </c>
      <c r="F584" t="s">
        <v>5</v>
      </c>
      <c r="G584" t="s">
        <v>6</v>
      </c>
      <c r="H584" t="s">
        <v>7</v>
      </c>
      <c r="I584" t="s">
        <v>8</v>
      </c>
      <c r="J584" t="s">
        <v>9</v>
      </c>
    </row>
    <row r="585" spans="1:10">
      <c r="A585" t="s">
        <v>2</v>
      </c>
      <c r="B585" t="s">
        <v>10</v>
      </c>
      <c r="E585" t="s">
        <v>11</v>
      </c>
      <c r="F585" t="s">
        <v>12</v>
      </c>
      <c r="G585" t="s">
        <v>13</v>
      </c>
      <c r="H585" t="s">
        <v>14</v>
      </c>
    </row>
    <row r="586" spans="1:10">
      <c r="A586" t="s">
        <v>0</v>
      </c>
      <c r="B586" t="s">
        <v>264</v>
      </c>
      <c r="D586">
        <f>Image("https://scontent.cdninstagram.com/t51.2885-15/s640x640/sh0.08/e35/929303_1698176250430658_1486401942_n.jpg?ig_cache_key=MTIwNzI5NjM1NTc5Mzg2Mzc2Mw%3D%3D.2")</f>
        <v>0</v>
      </c>
    </row>
    <row r="587" spans="1:10">
      <c r="A587" t="s">
        <v>2</v>
      </c>
      <c r="B587" t="s">
        <v>3</v>
      </c>
      <c r="E587" t="s">
        <v>4</v>
      </c>
      <c r="F587" t="s">
        <v>5</v>
      </c>
      <c r="G587" t="s">
        <v>6</v>
      </c>
      <c r="H587" t="s">
        <v>7</v>
      </c>
      <c r="I587" t="s">
        <v>8</v>
      </c>
      <c r="J587" t="s">
        <v>9</v>
      </c>
    </row>
    <row r="588" spans="1:10">
      <c r="A588" t="s">
        <v>2</v>
      </c>
      <c r="B588" t="s">
        <v>10</v>
      </c>
      <c r="E588" t="s">
        <v>11</v>
      </c>
      <c r="F588" t="s">
        <v>12</v>
      </c>
      <c r="G588" t="s">
        <v>13</v>
      </c>
      <c r="H588" t="s">
        <v>14</v>
      </c>
    </row>
    <row r="589" spans="1:10">
      <c r="A589" t="s">
        <v>0</v>
      </c>
      <c r="B589" t="s">
        <v>265</v>
      </c>
      <c r="D589">
        <f>Image("https://scontent.cdninstagram.com/t51.2885-15/s640x640/sh0.08/e35/12816944_1042820195740485_1062497296_n.jpg?ig_cache_key=MTIwNzAyOTE5MzA2NDAzNzMzNw%3D%3D.2.l")</f>
        <v>0</v>
      </c>
    </row>
    <row r="590" spans="1:10">
      <c r="A590" t="s">
        <v>2</v>
      </c>
      <c r="B590" t="s">
        <v>3</v>
      </c>
      <c r="C590" t="s">
        <v>266</v>
      </c>
      <c r="E590" t="s">
        <v>4</v>
      </c>
      <c r="F590" t="s">
        <v>5</v>
      </c>
      <c r="G590" t="s">
        <v>6</v>
      </c>
      <c r="H590" t="s">
        <v>7</v>
      </c>
      <c r="I590" t="s">
        <v>8</v>
      </c>
      <c r="J590" t="s">
        <v>9</v>
      </c>
    </row>
    <row r="591" spans="1:10">
      <c r="A591" t="s">
        <v>2</v>
      </c>
      <c r="B591" t="s">
        <v>10</v>
      </c>
      <c r="E591" t="s">
        <v>11</v>
      </c>
      <c r="F591" t="s">
        <v>12</v>
      </c>
      <c r="G591" t="s">
        <v>13</v>
      </c>
      <c r="H591" t="s">
        <v>14</v>
      </c>
    </row>
    <row r="592" spans="1:10">
      <c r="A592" t="s">
        <v>0</v>
      </c>
      <c r="B592" t="s">
        <v>267</v>
      </c>
      <c r="D592">
        <f>Image("https://scontent.cdninstagram.com/t51.2885-15/e15/12798078_241052036235685_1844886517_n.jpg?ig_cache_key=MTIwNjkxOTM5NTU4Mjg5MTY3Nw%3D%3D.2")</f>
        <v>0</v>
      </c>
    </row>
    <row r="593" spans="1:10">
      <c r="A593" t="s">
        <v>2</v>
      </c>
      <c r="B593" t="s">
        <v>3</v>
      </c>
      <c r="E593" t="s">
        <v>4</v>
      </c>
      <c r="F593" t="s">
        <v>5</v>
      </c>
      <c r="G593" t="s">
        <v>6</v>
      </c>
      <c r="H593" t="s">
        <v>7</v>
      </c>
      <c r="I593" t="s">
        <v>8</v>
      </c>
      <c r="J593" t="s">
        <v>9</v>
      </c>
    </row>
    <row r="594" spans="1:10">
      <c r="A594" t="s">
        <v>2</v>
      </c>
      <c r="B594" t="s">
        <v>10</v>
      </c>
      <c r="E594" t="s">
        <v>11</v>
      </c>
      <c r="F594" t="s">
        <v>12</v>
      </c>
      <c r="G594" t="s">
        <v>13</v>
      </c>
      <c r="H594" t="s">
        <v>14</v>
      </c>
    </row>
    <row r="595" spans="1:10">
      <c r="A595" t="s">
        <v>0</v>
      </c>
      <c r="B595" t="s">
        <v>268</v>
      </c>
      <c r="D595">
        <f>Image("https://scontent.cdninstagram.com/t51.2885-15/e15/10004207_541655549372337_384832964_n.jpg?ig_cache_key=MTIwNjkxMjAyNzAxMjg0NzA4NQ%3D%3D.2")</f>
        <v>0</v>
      </c>
    </row>
    <row r="596" spans="1:10">
      <c r="A596" t="s">
        <v>2</v>
      </c>
      <c r="B596" t="s">
        <v>3</v>
      </c>
      <c r="E596" t="s">
        <v>4</v>
      </c>
      <c r="F596" t="s">
        <v>5</v>
      </c>
      <c r="G596" t="s">
        <v>6</v>
      </c>
      <c r="H596" t="s">
        <v>7</v>
      </c>
      <c r="I596" t="s">
        <v>8</v>
      </c>
      <c r="J596" t="s">
        <v>9</v>
      </c>
    </row>
    <row r="597" spans="1:10">
      <c r="A597" t="s">
        <v>2</v>
      </c>
      <c r="B597" t="s">
        <v>10</v>
      </c>
      <c r="E597" t="s">
        <v>11</v>
      </c>
      <c r="F597" t="s">
        <v>12</v>
      </c>
      <c r="G597" t="s">
        <v>13</v>
      </c>
      <c r="H597" t="s">
        <v>14</v>
      </c>
    </row>
    <row r="598" spans="1:10">
      <c r="A598" t="s">
        <v>0</v>
      </c>
      <c r="B598" t="s">
        <v>269</v>
      </c>
      <c r="D598">
        <f>Image("https://scontent.cdninstagram.com/t51.2885-15/e15/10539166_687211141382632_1948529644_n.jpg?ig_cache_key=MTIwNjkxMDY3NDYzNTAxOTcyMg%3D%3D.2")</f>
        <v>0</v>
      </c>
    </row>
    <row r="599" spans="1:10">
      <c r="A599" t="s">
        <v>2</v>
      </c>
      <c r="B599" t="s">
        <v>3</v>
      </c>
      <c r="E599" t="s">
        <v>4</v>
      </c>
      <c r="F599" t="s">
        <v>5</v>
      </c>
      <c r="G599" t="s">
        <v>6</v>
      </c>
      <c r="H599" t="s">
        <v>7</v>
      </c>
      <c r="I599" t="s">
        <v>8</v>
      </c>
      <c r="J599" t="s">
        <v>9</v>
      </c>
    </row>
    <row r="600" spans="1:10">
      <c r="A600" t="s">
        <v>2</v>
      </c>
      <c r="B600" t="s">
        <v>10</v>
      </c>
      <c r="E600" t="s">
        <v>11</v>
      </c>
      <c r="F600" t="s">
        <v>12</v>
      </c>
      <c r="G600" t="s">
        <v>13</v>
      </c>
      <c r="H600" t="s">
        <v>14</v>
      </c>
    </row>
    <row r="601" spans="1:10">
      <c r="A601" t="s">
        <v>0</v>
      </c>
      <c r="B601" t="s">
        <v>270</v>
      </c>
      <c r="D601">
        <f>Image("https://scontent.cdninstagram.com/t51.2885-15/s640x640/sh0.08/e35/12424416_625081420973303_1112635991_n.jpg?ig_cache_key=MTIxOTI3MjYyOTEwNDc2MjgxNA%3D%3D.2.l")</f>
        <v>0</v>
      </c>
    </row>
    <row r="602" spans="1:10">
      <c r="A602" t="s">
        <v>2</v>
      </c>
      <c r="B602" t="s">
        <v>3</v>
      </c>
      <c r="E602" t="s">
        <v>4</v>
      </c>
      <c r="F602" t="s">
        <v>5</v>
      </c>
      <c r="G602" t="s">
        <v>6</v>
      </c>
      <c r="H602" t="s">
        <v>7</v>
      </c>
      <c r="I602" t="s">
        <v>8</v>
      </c>
      <c r="J602" t="s">
        <v>9</v>
      </c>
    </row>
    <row r="603" spans="1:10">
      <c r="A603" t="s">
        <v>2</v>
      </c>
      <c r="B603" t="s">
        <v>10</v>
      </c>
      <c r="E603" t="s">
        <v>11</v>
      </c>
      <c r="F603" t="s">
        <v>12</v>
      </c>
      <c r="G603" t="s">
        <v>13</v>
      </c>
      <c r="H603" t="s">
        <v>14</v>
      </c>
    </row>
    <row r="604" spans="1:10">
      <c r="A604" t="s">
        <v>0</v>
      </c>
      <c r="B604" t="s">
        <v>271</v>
      </c>
      <c r="D604">
        <f>Image("https://scontent.cdninstagram.com/t51.2885-15/s640x640/sh0.08/e35/12445894_1685717488348597_1233321846_n.jpg?ig_cache_key=MTIxMzg4NTkyNjg5OTI0OTQzNA%3D%3D.2")</f>
        <v>0</v>
      </c>
    </row>
    <row r="605" spans="1:10">
      <c r="A605" t="s">
        <v>2</v>
      </c>
      <c r="B605" t="s">
        <v>3</v>
      </c>
      <c r="C605" t="s">
        <v>272</v>
      </c>
      <c r="E605" t="s">
        <v>4</v>
      </c>
      <c r="F605" t="s">
        <v>5</v>
      </c>
      <c r="G605" t="s">
        <v>6</v>
      </c>
      <c r="H605" t="s">
        <v>7</v>
      </c>
      <c r="I605" t="s">
        <v>8</v>
      </c>
      <c r="J605" t="s">
        <v>9</v>
      </c>
    </row>
    <row r="606" spans="1:10">
      <c r="A606" t="s">
        <v>2</v>
      </c>
      <c r="B606" t="s">
        <v>10</v>
      </c>
      <c r="E606" t="s">
        <v>11</v>
      </c>
      <c r="F606" t="s">
        <v>12</v>
      </c>
      <c r="G606" t="s">
        <v>13</v>
      </c>
      <c r="H606" t="s">
        <v>14</v>
      </c>
    </row>
    <row r="607" spans="1:10">
      <c r="A607" t="s">
        <v>0</v>
      </c>
      <c r="B607" t="s">
        <v>273</v>
      </c>
      <c r="D607">
        <f>Image("https://scontent.cdninstagram.com/t51.2885-15/s640x640/sh0.08/e35/12599526_1519571298349388_505521358_n.jpg?ig_cache_key=MTIxMTg3MjQyMDk3Mzg5NjE2MQ%3D%3D.2")</f>
        <v>0</v>
      </c>
    </row>
    <row r="608" spans="1:10">
      <c r="A608" t="s">
        <v>2</v>
      </c>
      <c r="B608" t="s">
        <v>3</v>
      </c>
      <c r="C608" t="s">
        <v>274</v>
      </c>
      <c r="E608" t="s">
        <v>4</v>
      </c>
      <c r="F608" t="s">
        <v>5</v>
      </c>
      <c r="G608" t="s">
        <v>6</v>
      </c>
      <c r="H608" t="s">
        <v>7</v>
      </c>
      <c r="I608" t="s">
        <v>8</v>
      </c>
      <c r="J608" t="s">
        <v>9</v>
      </c>
    </row>
    <row r="609" spans="1:10">
      <c r="A609" t="s">
        <v>2</v>
      </c>
      <c r="B609" t="s">
        <v>10</v>
      </c>
      <c r="E609" t="s">
        <v>11</v>
      </c>
      <c r="F609" t="s">
        <v>12</v>
      </c>
      <c r="G609" t="s">
        <v>13</v>
      </c>
      <c r="H609" t="s">
        <v>14</v>
      </c>
    </row>
    <row r="610" spans="1:10">
      <c r="A610" t="s">
        <v>0</v>
      </c>
      <c r="B610" t="s">
        <v>275</v>
      </c>
      <c r="D610">
        <f>Image("https://scontent.cdninstagram.com/t51.2885-15/e15/12819108_474194686108924_102458062_n.jpg?ig_cache_key=MTIwODQzMDIyODMzNDM1MzAzNQ%3D%3D.2")</f>
        <v>0</v>
      </c>
    </row>
    <row r="611" spans="1:10">
      <c r="A611" t="s">
        <v>2</v>
      </c>
      <c r="B611" t="s">
        <v>3</v>
      </c>
      <c r="C611" t="s">
        <v>276</v>
      </c>
      <c r="E611" t="s">
        <v>4</v>
      </c>
      <c r="F611" t="s">
        <v>5</v>
      </c>
      <c r="G611" t="s">
        <v>6</v>
      </c>
      <c r="H611" t="s">
        <v>7</v>
      </c>
      <c r="I611" t="s">
        <v>8</v>
      </c>
      <c r="J611" t="s">
        <v>9</v>
      </c>
    </row>
    <row r="612" spans="1:10">
      <c r="A612" t="s">
        <v>2</v>
      </c>
      <c r="B612" t="s">
        <v>10</v>
      </c>
      <c r="E612" t="s">
        <v>11</v>
      </c>
      <c r="F612" t="s">
        <v>12</v>
      </c>
      <c r="G612" t="s">
        <v>13</v>
      </c>
      <c r="H612" t="s">
        <v>14</v>
      </c>
    </row>
    <row r="613" spans="1:10">
      <c r="A613" t="s">
        <v>0</v>
      </c>
      <c r="B613" t="s">
        <v>277</v>
      </c>
      <c r="D613">
        <f>Image("https://scontent.cdninstagram.com/t51.2885-15/e35/12748262_569765409857982_1596080549_n.jpg?ig_cache_key=MTE5NzQ4MDY0Mzg1OTIwMDk0Ng%3D%3D.2")</f>
        <v>0</v>
      </c>
    </row>
    <row r="614" spans="1:10">
      <c r="A614" t="s">
        <v>2</v>
      </c>
      <c r="B614" t="s">
        <v>3</v>
      </c>
      <c r="C614" t="s">
        <v>278</v>
      </c>
      <c r="E614" t="s">
        <v>4</v>
      </c>
      <c r="F614" t="s">
        <v>5</v>
      </c>
      <c r="G614" t="s">
        <v>6</v>
      </c>
      <c r="H614" t="s">
        <v>7</v>
      </c>
      <c r="I614" t="s">
        <v>8</v>
      </c>
      <c r="J614" t="s">
        <v>9</v>
      </c>
    </row>
    <row r="615" spans="1:10">
      <c r="A615" t="s">
        <v>2</v>
      </c>
      <c r="B615" t="s">
        <v>10</v>
      </c>
      <c r="E615" t="s">
        <v>11</v>
      </c>
      <c r="F615" t="s">
        <v>12</v>
      </c>
      <c r="G615" t="s">
        <v>13</v>
      </c>
      <c r="H615" t="s">
        <v>14</v>
      </c>
    </row>
    <row r="616" spans="1:10">
      <c r="A616" t="s">
        <v>0</v>
      </c>
      <c r="B616" t="s">
        <v>279</v>
      </c>
      <c r="D616">
        <f>Image("https://scontent.cdninstagram.com/t51.2885-15/s640x640/sh0.08/e35/12729444_978367668915502_1118979102_n.jpg?ig_cache_key=MTE5NDcxNjM0MTE3NjE1ODA4OA%3D%3D.2.l")</f>
        <v>0</v>
      </c>
    </row>
    <row r="617" spans="1:10">
      <c r="A617" t="s">
        <v>2</v>
      </c>
      <c r="B617" t="s">
        <v>3</v>
      </c>
      <c r="C617" t="s">
        <v>280</v>
      </c>
      <c r="E617" t="s">
        <v>4</v>
      </c>
      <c r="F617" t="s">
        <v>5</v>
      </c>
      <c r="G617" t="s">
        <v>6</v>
      </c>
      <c r="H617" t="s">
        <v>7</v>
      </c>
      <c r="I617" t="s">
        <v>8</v>
      </c>
      <c r="J617" t="s">
        <v>9</v>
      </c>
    </row>
    <row r="618" spans="1:10">
      <c r="A618" t="s">
        <v>2</v>
      </c>
      <c r="B618" t="s">
        <v>10</v>
      </c>
      <c r="E618" t="s">
        <v>11</v>
      </c>
      <c r="F618" t="s">
        <v>12</v>
      </c>
      <c r="G618" t="s">
        <v>13</v>
      </c>
      <c r="H618" t="s">
        <v>14</v>
      </c>
    </row>
    <row r="619" spans="1:10">
      <c r="A619" t="s">
        <v>0</v>
      </c>
      <c r="B619" t="s">
        <v>281</v>
      </c>
      <c r="D619">
        <f>Image("https://scontent.cdninstagram.com/t51.2885-15/s640x640/sh0.08/e35/12748340_669195986516213_150529719_n.jpg?ig_cache_key=MTE4ODQwODQ4NDU3NTk4MDc3MQ%3D%3D.2")</f>
        <v>0</v>
      </c>
    </row>
    <row r="620" spans="1:10">
      <c r="A620" t="s">
        <v>2</v>
      </c>
      <c r="B620" t="s">
        <v>3</v>
      </c>
      <c r="C620" t="s">
        <v>282</v>
      </c>
      <c r="E620" t="s">
        <v>4</v>
      </c>
      <c r="F620" t="s">
        <v>5</v>
      </c>
      <c r="G620" t="s">
        <v>6</v>
      </c>
      <c r="H620" t="s">
        <v>7</v>
      </c>
      <c r="I620" t="s">
        <v>8</v>
      </c>
      <c r="J620" t="s">
        <v>9</v>
      </c>
    </row>
    <row r="621" spans="1:10">
      <c r="A621" t="s">
        <v>2</v>
      </c>
      <c r="B621" t="s">
        <v>10</v>
      </c>
      <c r="E621" t="s">
        <v>11</v>
      </c>
      <c r="F621" t="s">
        <v>12</v>
      </c>
      <c r="G621" t="s">
        <v>13</v>
      </c>
      <c r="H621" t="s">
        <v>14</v>
      </c>
    </row>
    <row r="622" spans="1:10">
      <c r="A622" t="s">
        <v>0</v>
      </c>
      <c r="B622" t="s">
        <v>283</v>
      </c>
      <c r="D622">
        <f>Image("https://scontent.cdninstagram.com/t51.2885-15/s480x480/e35/12543370_843443945763983_898788713_n.jpg?ig_cache_key=MTE4MjE1OTk0ODQ5NTk1ODIxMA%3D%3D.2")</f>
        <v>0</v>
      </c>
    </row>
    <row r="623" spans="1:10">
      <c r="A623" t="s">
        <v>2</v>
      </c>
      <c r="B623" t="s">
        <v>3</v>
      </c>
      <c r="E623" t="s">
        <v>4</v>
      </c>
      <c r="F623" t="s">
        <v>5</v>
      </c>
      <c r="G623" t="s">
        <v>6</v>
      </c>
      <c r="H623" t="s">
        <v>7</v>
      </c>
      <c r="I623" t="s">
        <v>8</v>
      </c>
      <c r="J623" t="s">
        <v>9</v>
      </c>
    </row>
    <row r="624" spans="1:10">
      <c r="A624" t="s">
        <v>2</v>
      </c>
      <c r="B624" t="s">
        <v>10</v>
      </c>
      <c r="E624" t="s">
        <v>11</v>
      </c>
      <c r="F624" t="s">
        <v>12</v>
      </c>
      <c r="G624" t="s">
        <v>13</v>
      </c>
      <c r="H624" t="s">
        <v>14</v>
      </c>
    </row>
    <row r="625" spans="1:10">
      <c r="A625" t="s">
        <v>0</v>
      </c>
      <c r="B625" t="s">
        <v>284</v>
      </c>
      <c r="D625">
        <f>Image("https://scontent.cdninstagram.com/t51.2885-15/s640x640/sh0.08/e35/12568845_231139853888981_972267341_n.jpg?ig_cache_key=MTE4MDgxODMxNDA4NDcyNTU1OA%3D%3D.2")</f>
        <v>0</v>
      </c>
    </row>
    <row r="626" spans="1:10">
      <c r="A626" t="s">
        <v>2</v>
      </c>
      <c r="B626" t="s">
        <v>3</v>
      </c>
      <c r="E626" t="s">
        <v>4</v>
      </c>
      <c r="F626" t="s">
        <v>5</v>
      </c>
      <c r="G626" t="s">
        <v>6</v>
      </c>
      <c r="H626" t="s">
        <v>7</v>
      </c>
      <c r="I626" t="s">
        <v>8</v>
      </c>
      <c r="J626" t="s">
        <v>9</v>
      </c>
    </row>
    <row r="627" spans="1:10">
      <c r="A627" t="s">
        <v>2</v>
      </c>
      <c r="B627" t="s">
        <v>10</v>
      </c>
      <c r="E627" t="s">
        <v>11</v>
      </c>
      <c r="F627" t="s">
        <v>12</v>
      </c>
      <c r="G627" t="s">
        <v>13</v>
      </c>
      <c r="H627" t="s">
        <v>14</v>
      </c>
    </row>
    <row r="628" spans="1:10">
      <c r="A628" t="s">
        <v>0</v>
      </c>
      <c r="B628" t="s">
        <v>285</v>
      </c>
      <c r="D628">
        <f>Image("https://scontent.cdninstagram.com/t51.2885-15/s480x480/e35/1516739_760184457445282_1196866391_n.jpg?ig_cache_key=MTE3OTQ3NTQxNTEzMDM2MTU4OQ%3D%3D.2")</f>
        <v>0</v>
      </c>
    </row>
    <row r="629" spans="1:10">
      <c r="A629" t="s">
        <v>2</v>
      </c>
      <c r="B629" t="s">
        <v>3</v>
      </c>
      <c r="C629" t="s">
        <v>286</v>
      </c>
      <c r="E629" t="s">
        <v>4</v>
      </c>
      <c r="F629" t="s">
        <v>5</v>
      </c>
      <c r="G629" t="s">
        <v>6</v>
      </c>
      <c r="H629" t="s">
        <v>7</v>
      </c>
      <c r="I629" t="s">
        <v>8</v>
      </c>
      <c r="J629" t="s">
        <v>9</v>
      </c>
    </row>
    <row r="630" spans="1:10">
      <c r="A630" t="s">
        <v>2</v>
      </c>
      <c r="B630" t="s">
        <v>10</v>
      </c>
      <c r="E630" t="s">
        <v>11</v>
      </c>
      <c r="F630" t="s">
        <v>12</v>
      </c>
      <c r="G630" t="s">
        <v>13</v>
      </c>
      <c r="H630" t="s">
        <v>14</v>
      </c>
    </row>
    <row r="631" spans="1:10">
      <c r="A631" t="s">
        <v>0</v>
      </c>
      <c r="B631" t="s">
        <v>287</v>
      </c>
      <c r="D631">
        <f>Image("https://scontent.cdninstagram.com/t51.2885-15/s640x640/sh0.08/e35/12552234_1731368777100792_840420179_n.jpg?ig_cache_key=MTE4MDAxNzU5NDM4NzAwNjAxMQ%3D%3D.2")</f>
        <v>0</v>
      </c>
    </row>
    <row r="632" spans="1:10">
      <c r="A632" t="s">
        <v>2</v>
      </c>
      <c r="B632" t="s">
        <v>3</v>
      </c>
      <c r="C632" t="s">
        <v>288</v>
      </c>
      <c r="E632" t="s">
        <v>4</v>
      </c>
      <c r="F632" t="s">
        <v>5</v>
      </c>
      <c r="G632" t="s">
        <v>6</v>
      </c>
      <c r="H632" t="s">
        <v>7</v>
      </c>
      <c r="I632" t="s">
        <v>8</v>
      </c>
      <c r="J632" t="s">
        <v>9</v>
      </c>
    </row>
    <row r="633" spans="1:10">
      <c r="A633" t="s">
        <v>2</v>
      </c>
      <c r="B633" t="s">
        <v>10</v>
      </c>
      <c r="E633" t="s">
        <v>11</v>
      </c>
      <c r="F633" t="s">
        <v>12</v>
      </c>
      <c r="G633" t="s">
        <v>13</v>
      </c>
      <c r="H633" t="s">
        <v>14</v>
      </c>
    </row>
    <row r="634" spans="1:10">
      <c r="A634" t="s">
        <v>0</v>
      </c>
      <c r="B634" t="s">
        <v>289</v>
      </c>
      <c r="D634">
        <f>Image("https://scontent.cdninstagram.com/t51.2885-15/s640x640/sh0.08/e35/12556039_1683118375307120_656253735_n.jpg?ig_cache_key=MTE3NDM3ODAwOTU4OTQxMjE3NQ%3D%3D.2.l")</f>
        <v>0</v>
      </c>
    </row>
    <row r="635" spans="1:10">
      <c r="A635" t="s">
        <v>2</v>
      </c>
      <c r="B635" t="s">
        <v>3</v>
      </c>
      <c r="C635" t="s">
        <v>290</v>
      </c>
      <c r="E635" t="s">
        <v>4</v>
      </c>
      <c r="F635" t="s">
        <v>5</v>
      </c>
      <c r="G635" t="s">
        <v>6</v>
      </c>
      <c r="H635" t="s">
        <v>7</v>
      </c>
      <c r="I635" t="s">
        <v>8</v>
      </c>
      <c r="J635" t="s">
        <v>9</v>
      </c>
    </row>
    <row r="636" spans="1:10">
      <c r="A636" t="s">
        <v>2</v>
      </c>
      <c r="B636" t="s">
        <v>10</v>
      </c>
      <c r="E636" t="s">
        <v>11</v>
      </c>
      <c r="F636" t="s">
        <v>12</v>
      </c>
      <c r="G636" t="s">
        <v>13</v>
      </c>
      <c r="H636" t="s">
        <v>14</v>
      </c>
    </row>
    <row r="637" spans="1:10">
      <c r="A637" t="s">
        <v>0</v>
      </c>
      <c r="B637" t="s">
        <v>291</v>
      </c>
      <c r="D637">
        <f>Image("https://scontent.cdninstagram.com/t51.2885-15/s640x640/sh0.08/e35/12479304_1696286653948298_621680066_n.jpg?ig_cache_key=MTE3MjY3MTAxMjEwMDg3MzQxMg%3D%3D.2")</f>
        <v>0</v>
      </c>
    </row>
    <row r="638" spans="1:10">
      <c r="A638" t="s">
        <v>2</v>
      </c>
      <c r="B638" t="s">
        <v>3</v>
      </c>
      <c r="C638" t="s">
        <v>292</v>
      </c>
      <c r="E638" t="s">
        <v>4</v>
      </c>
      <c r="F638" t="s">
        <v>5</v>
      </c>
      <c r="G638" t="s">
        <v>6</v>
      </c>
      <c r="H638" t="s">
        <v>7</v>
      </c>
      <c r="I638" t="s">
        <v>8</v>
      </c>
      <c r="J638" t="s">
        <v>9</v>
      </c>
    </row>
    <row r="639" spans="1:10">
      <c r="A639" t="s">
        <v>2</v>
      </c>
      <c r="B639" t="s">
        <v>10</v>
      </c>
      <c r="E639" t="s">
        <v>11</v>
      </c>
      <c r="F639" t="s">
        <v>12</v>
      </c>
      <c r="G639" t="s">
        <v>13</v>
      </c>
      <c r="H639" t="s">
        <v>14</v>
      </c>
    </row>
    <row r="640" spans="1:10">
      <c r="A640" t="s">
        <v>0</v>
      </c>
      <c r="B640" t="s">
        <v>293</v>
      </c>
      <c r="D640">
        <f>Image("https://scontent.cdninstagram.com/t51.2885-15/s640x640/sh0.08/e35/12501509_172111633152945_1912024428_n.jpg?ig_cache_key=MTE2NjEyMDE0ODE4OTQ2NTgwOA%3D%3D.2")</f>
        <v>0</v>
      </c>
    </row>
    <row r="641" spans="1:10">
      <c r="A641" t="s">
        <v>2</v>
      </c>
      <c r="B641" t="s">
        <v>3</v>
      </c>
      <c r="C641" t="s">
        <v>294</v>
      </c>
      <c r="E641" t="s">
        <v>4</v>
      </c>
      <c r="F641" t="s">
        <v>5</v>
      </c>
      <c r="G641" t="s">
        <v>6</v>
      </c>
      <c r="H641" t="s">
        <v>7</v>
      </c>
      <c r="I641" t="s">
        <v>8</v>
      </c>
      <c r="J641" t="s">
        <v>9</v>
      </c>
    </row>
    <row r="642" spans="1:10">
      <c r="A642" t="s">
        <v>2</v>
      </c>
      <c r="B642" t="s">
        <v>10</v>
      </c>
      <c r="E642" t="s">
        <v>11</v>
      </c>
      <c r="F642" t="s">
        <v>12</v>
      </c>
      <c r="G642" t="s">
        <v>13</v>
      </c>
      <c r="H642" t="s">
        <v>14</v>
      </c>
    </row>
    <row r="643" spans="1:10">
      <c r="A643" t="s">
        <v>0</v>
      </c>
      <c r="B643" t="s">
        <v>295</v>
      </c>
      <c r="D643">
        <f>Image("https://scontent.cdninstagram.com/t51.2885-15/s640x640/sh0.08/e35/12543210_1155278487830844_319028784_n.jpg?ig_cache_key=MTE2MjA4MjY4NzUzNzE1MTI3Mw%3D%3D.2")</f>
        <v>0</v>
      </c>
    </row>
    <row r="644" spans="1:10">
      <c r="A644" t="s">
        <v>2</v>
      </c>
      <c r="B644" t="s">
        <v>3</v>
      </c>
      <c r="E644" t="s">
        <v>4</v>
      </c>
      <c r="F644" t="s">
        <v>5</v>
      </c>
      <c r="G644" t="s">
        <v>6</v>
      </c>
      <c r="H644" t="s">
        <v>7</v>
      </c>
      <c r="I644" t="s">
        <v>8</v>
      </c>
      <c r="J644" t="s">
        <v>9</v>
      </c>
    </row>
    <row r="645" spans="1:10">
      <c r="A645" t="s">
        <v>2</v>
      </c>
      <c r="B645" t="s">
        <v>10</v>
      </c>
      <c r="E645" t="s">
        <v>11</v>
      </c>
      <c r="F645" t="s">
        <v>12</v>
      </c>
      <c r="G645" t="s">
        <v>13</v>
      </c>
      <c r="H645" t="s">
        <v>14</v>
      </c>
    </row>
    <row r="646" spans="1:10">
      <c r="A646" t="s">
        <v>0</v>
      </c>
      <c r="B646" t="s">
        <v>296</v>
      </c>
      <c r="D646">
        <f>Image("https://scontent.cdninstagram.com/t51.2885-15/s640x640/sh0.08/e35/925800_1697821183766243_315359952_n.jpg?ig_cache_key=MTE1Njg1Mzc2ODU3NjgxMzY1OQ%3D%3D.2")</f>
        <v>0</v>
      </c>
    </row>
    <row r="647" spans="1:10">
      <c r="A647" t="s">
        <v>2</v>
      </c>
      <c r="B647" t="s">
        <v>3</v>
      </c>
      <c r="E647" t="s">
        <v>4</v>
      </c>
      <c r="F647" t="s">
        <v>5</v>
      </c>
      <c r="G647" t="s">
        <v>6</v>
      </c>
      <c r="H647" t="s">
        <v>7</v>
      </c>
      <c r="I647" t="s">
        <v>8</v>
      </c>
      <c r="J647" t="s">
        <v>9</v>
      </c>
    </row>
    <row r="648" spans="1:10">
      <c r="A648" t="s">
        <v>2</v>
      </c>
      <c r="B648" t="s">
        <v>10</v>
      </c>
      <c r="E648" t="s">
        <v>11</v>
      </c>
      <c r="F648" t="s">
        <v>12</v>
      </c>
      <c r="G648" t="s">
        <v>13</v>
      </c>
      <c r="H648" t="s">
        <v>14</v>
      </c>
    </row>
    <row r="649" spans="1:10">
      <c r="A649" t="s">
        <v>0</v>
      </c>
      <c r="B649" t="s">
        <v>297</v>
      </c>
      <c r="D649">
        <f>Image("https://scontent.cdninstagram.com/t51.2885-15/s640x640/sh0.08/e35/12407533_1741897376046204_527877824_n.jpg?ig_cache_key=MTE1NTkzODQ5Mzg2NjE2NjY4Mg%3D%3D.2")</f>
        <v>0</v>
      </c>
    </row>
    <row r="650" spans="1:10">
      <c r="A650" t="s">
        <v>2</v>
      </c>
      <c r="B650" t="s">
        <v>3</v>
      </c>
      <c r="E650" t="s">
        <v>4</v>
      </c>
      <c r="F650" t="s">
        <v>5</v>
      </c>
      <c r="G650" t="s">
        <v>6</v>
      </c>
      <c r="H650" t="s">
        <v>7</v>
      </c>
      <c r="I650" t="s">
        <v>8</v>
      </c>
      <c r="J650" t="s">
        <v>9</v>
      </c>
    </row>
    <row r="651" spans="1:10">
      <c r="A651" t="s">
        <v>2</v>
      </c>
      <c r="B651" t="s">
        <v>10</v>
      </c>
      <c r="E651" t="s">
        <v>11</v>
      </c>
      <c r="F651" t="s">
        <v>12</v>
      </c>
      <c r="G651" t="s">
        <v>13</v>
      </c>
      <c r="H651" t="s">
        <v>14</v>
      </c>
    </row>
    <row r="652" spans="1:10">
      <c r="A652" t="s">
        <v>0</v>
      </c>
      <c r="B652" t="s">
        <v>298</v>
      </c>
      <c r="D652">
        <f>Image("https://scontent.cdninstagram.com/t51.2885-15/s320x320/e35/926509_228512774146626_502014726_n.jpg?ig_cache_key=MTE1MTg2OTIzNjg5MTU3MTAwOA%3D%3D.2")</f>
        <v>0</v>
      </c>
    </row>
    <row r="653" spans="1:10">
      <c r="A653" t="s">
        <v>2</v>
      </c>
      <c r="B653" t="s">
        <v>3</v>
      </c>
      <c r="C653" t="s">
        <v>299</v>
      </c>
      <c r="E653" t="s">
        <v>4</v>
      </c>
      <c r="F653" t="s">
        <v>5</v>
      </c>
      <c r="G653" t="s">
        <v>6</v>
      </c>
      <c r="H653" t="s">
        <v>7</v>
      </c>
      <c r="I653" t="s">
        <v>8</v>
      </c>
      <c r="J653" t="s">
        <v>9</v>
      </c>
    </row>
    <row r="654" spans="1:10">
      <c r="A654" t="s">
        <v>2</v>
      </c>
      <c r="B654" t="s">
        <v>10</v>
      </c>
      <c r="E654" t="s">
        <v>11</v>
      </c>
      <c r="F654" t="s">
        <v>12</v>
      </c>
      <c r="G654" t="s">
        <v>13</v>
      </c>
      <c r="H654" t="s">
        <v>14</v>
      </c>
    </row>
    <row r="655" spans="1:10">
      <c r="A655" t="s">
        <v>0</v>
      </c>
      <c r="B655" t="s">
        <v>300</v>
      </c>
      <c r="D655">
        <f>Image("https://scontent.cdninstagram.com/t51.2885-15/s640x640/sh0.08/e35/12317318_323898651067289_380906162_n.jpg?ig_cache_key=MTE0MDI5MDU2ODgxMTE4MTEyOA%3D%3D.2")</f>
        <v>0</v>
      </c>
    </row>
    <row r="656" spans="1:10">
      <c r="A656" t="s">
        <v>2</v>
      </c>
      <c r="B656" t="s">
        <v>3</v>
      </c>
      <c r="E656" t="s">
        <v>4</v>
      </c>
      <c r="F656" t="s">
        <v>5</v>
      </c>
      <c r="G656" t="s">
        <v>6</v>
      </c>
      <c r="H656" t="s">
        <v>7</v>
      </c>
      <c r="I656" t="s">
        <v>8</v>
      </c>
      <c r="J656" t="s">
        <v>9</v>
      </c>
    </row>
    <row r="657" spans="1:10">
      <c r="A657" t="s">
        <v>2</v>
      </c>
      <c r="B657" t="s">
        <v>10</v>
      </c>
      <c r="E657" t="s">
        <v>11</v>
      </c>
      <c r="F657" t="s">
        <v>12</v>
      </c>
      <c r="G657" t="s">
        <v>13</v>
      </c>
      <c r="H657" t="s">
        <v>14</v>
      </c>
    </row>
    <row r="658" spans="1:10">
      <c r="A658" t="s">
        <v>0</v>
      </c>
      <c r="B658" t="s">
        <v>301</v>
      </c>
      <c r="D658">
        <f>Image("https://scontent.cdninstagram.com/t51.2885-15/s640x640/sh0.08/e35/1389768_832959266848025_345099408_n.jpg?ig_cache_key=MTIxNzUwMDY0NTMzNzU4MzMyNQ%3D%3D.2.l")</f>
        <v>0</v>
      </c>
    </row>
    <row r="659" spans="1:10">
      <c r="A659" t="s">
        <v>2</v>
      </c>
      <c r="B659" t="s">
        <v>3</v>
      </c>
      <c r="C659" t="s">
        <v>302</v>
      </c>
      <c r="E659" t="s">
        <v>4</v>
      </c>
      <c r="F659" t="s">
        <v>5</v>
      </c>
      <c r="G659" t="s">
        <v>6</v>
      </c>
      <c r="H659" t="s">
        <v>7</v>
      </c>
      <c r="I659" t="s">
        <v>8</v>
      </c>
      <c r="J659" t="s">
        <v>9</v>
      </c>
    </row>
    <row r="660" spans="1:10">
      <c r="A660" t="s">
        <v>2</v>
      </c>
      <c r="B660" t="s">
        <v>10</v>
      </c>
      <c r="E660" t="s">
        <v>11</v>
      </c>
      <c r="F660" t="s">
        <v>12</v>
      </c>
      <c r="G660" t="s">
        <v>13</v>
      </c>
      <c r="H660" t="s">
        <v>14</v>
      </c>
    </row>
    <row r="661" spans="1:10">
      <c r="A661" t="s">
        <v>0</v>
      </c>
      <c r="B661" t="s">
        <v>303</v>
      </c>
      <c r="D661">
        <f>Image("https://scontent.cdninstagram.com/t51.2885-15/s640x640/sh0.08/e35/10616604_962790607149520_2067352237_n.jpg?ig_cache_key=MTIxNjMzNjY0MDE1NTM0MjI4Mw%3D%3D.2.l")</f>
        <v>0</v>
      </c>
    </row>
    <row r="662" spans="1:10">
      <c r="A662" t="s">
        <v>2</v>
      </c>
      <c r="B662" t="s">
        <v>3</v>
      </c>
      <c r="E662" t="s">
        <v>4</v>
      </c>
      <c r="F662" t="s">
        <v>5</v>
      </c>
      <c r="G662" t="s">
        <v>6</v>
      </c>
      <c r="H662" t="s">
        <v>7</v>
      </c>
      <c r="I662" t="s">
        <v>8</v>
      </c>
      <c r="J662" t="s">
        <v>9</v>
      </c>
    </row>
    <row r="663" spans="1:10">
      <c r="A663" t="s">
        <v>2</v>
      </c>
      <c r="B663" t="s">
        <v>10</v>
      </c>
      <c r="E663" t="s">
        <v>11</v>
      </c>
      <c r="F663" t="s">
        <v>12</v>
      </c>
      <c r="G663" t="s">
        <v>13</v>
      </c>
      <c r="H663" t="s">
        <v>14</v>
      </c>
    </row>
    <row r="664" spans="1:10">
      <c r="A664" t="s">
        <v>0</v>
      </c>
      <c r="B664" t="s">
        <v>304</v>
      </c>
      <c r="D664">
        <f>Image("https://scontent.cdninstagram.com/t51.2885-15/s640x640/sh0.08/e35/12479605_811113345659974_1236381178_n.jpg?ig_cache_key=MTIxMzkwNTMyNzE4OTAwOTE1NA%3D%3D.2.l")</f>
        <v>0</v>
      </c>
    </row>
    <row r="665" spans="1:10">
      <c r="A665" t="s">
        <v>2</v>
      </c>
      <c r="B665" t="s">
        <v>3</v>
      </c>
      <c r="C665" t="s">
        <v>305</v>
      </c>
      <c r="E665" t="s">
        <v>4</v>
      </c>
      <c r="F665" t="s">
        <v>5</v>
      </c>
      <c r="G665" t="s">
        <v>6</v>
      </c>
      <c r="H665" t="s">
        <v>7</v>
      </c>
      <c r="I665" t="s">
        <v>8</v>
      </c>
      <c r="J665" t="s">
        <v>9</v>
      </c>
    </row>
    <row r="666" spans="1:10">
      <c r="A666" t="s">
        <v>2</v>
      </c>
      <c r="B666" t="s">
        <v>10</v>
      </c>
      <c r="E666" t="s">
        <v>11</v>
      </c>
      <c r="F666" t="s">
        <v>12</v>
      </c>
      <c r="G666" t="s">
        <v>13</v>
      </c>
      <c r="H666" t="s">
        <v>14</v>
      </c>
    </row>
    <row r="667" spans="1:10">
      <c r="A667" t="s">
        <v>0</v>
      </c>
      <c r="B667" t="s">
        <v>306</v>
      </c>
      <c r="D667">
        <f>Image("https://scontent.cdninstagram.com/t51.2885-15/s480x480/e35/12446357_520668098116388_1539262773_n.jpg?ig_cache_key=MTIxMjY0MTI0NjIwMDIyMjgwMQ%3D%3D.2")</f>
        <v>0</v>
      </c>
    </row>
    <row r="668" spans="1:10">
      <c r="A668" t="s">
        <v>2</v>
      </c>
      <c r="B668" t="s">
        <v>3</v>
      </c>
      <c r="C668" t="s">
        <v>307</v>
      </c>
      <c r="E668" t="s">
        <v>4</v>
      </c>
      <c r="F668" t="s">
        <v>5</v>
      </c>
      <c r="G668" t="s">
        <v>6</v>
      </c>
      <c r="H668" t="s">
        <v>7</v>
      </c>
      <c r="I668" t="s">
        <v>8</v>
      </c>
      <c r="J668" t="s">
        <v>9</v>
      </c>
    </row>
    <row r="669" spans="1:10">
      <c r="A669" t="s">
        <v>2</v>
      </c>
      <c r="B669" t="s">
        <v>10</v>
      </c>
      <c r="E669" t="s">
        <v>11</v>
      </c>
      <c r="F669" t="s">
        <v>12</v>
      </c>
      <c r="G669" t="s">
        <v>13</v>
      </c>
      <c r="H669" t="s">
        <v>14</v>
      </c>
    </row>
    <row r="670" spans="1:10">
      <c r="A670" t="s">
        <v>0</v>
      </c>
      <c r="B670" t="s">
        <v>308</v>
      </c>
      <c r="D670">
        <f>Image("https://scontent.cdninstagram.com/t51.2885-15/s480x480/e35/12822528_151853908539891_716291817_n.jpg?ig_cache_key=MTIwODQ4MTAzNjg1NzY0ODU4NA%3D%3D.2")</f>
        <v>0</v>
      </c>
    </row>
    <row r="671" spans="1:10">
      <c r="A671" t="s">
        <v>2</v>
      </c>
      <c r="B671" t="s">
        <v>3</v>
      </c>
      <c r="E671" t="s">
        <v>4</v>
      </c>
      <c r="F671" t="s">
        <v>5</v>
      </c>
      <c r="G671" t="s">
        <v>6</v>
      </c>
      <c r="H671" t="s">
        <v>7</v>
      </c>
      <c r="I671" t="s">
        <v>8</v>
      </c>
      <c r="J671" t="s">
        <v>9</v>
      </c>
    </row>
    <row r="672" spans="1:10">
      <c r="A672" t="s">
        <v>2</v>
      </c>
      <c r="B672" t="s">
        <v>10</v>
      </c>
      <c r="E672" t="s">
        <v>11</v>
      </c>
      <c r="F672" t="s">
        <v>12</v>
      </c>
      <c r="G672" t="s">
        <v>13</v>
      </c>
      <c r="H672" t="s">
        <v>14</v>
      </c>
    </row>
    <row r="673" spans="1:10">
      <c r="A673" t="s">
        <v>0</v>
      </c>
      <c r="B673" t="s">
        <v>309</v>
      </c>
      <c r="D673">
        <f>Image("https://scontent.cdninstagram.com/t51.2885-15/s640x640/sh0.08/e35/1169280_247315015607030_293375100_n.jpg?ig_cache_key=MTIwODMxMjE3ODkzNTg3OTI0OQ%3D%3D.2.l")</f>
        <v>0</v>
      </c>
    </row>
    <row r="674" spans="1:10">
      <c r="A674" t="s">
        <v>2</v>
      </c>
      <c r="B674" t="s">
        <v>3</v>
      </c>
      <c r="C674" t="s">
        <v>310</v>
      </c>
      <c r="E674" t="s">
        <v>4</v>
      </c>
      <c r="F674" t="s">
        <v>5</v>
      </c>
      <c r="G674" t="s">
        <v>6</v>
      </c>
      <c r="H674" t="s">
        <v>7</v>
      </c>
      <c r="I674" t="s">
        <v>8</v>
      </c>
      <c r="J674" t="s">
        <v>9</v>
      </c>
    </row>
    <row r="675" spans="1:10">
      <c r="A675" t="s">
        <v>2</v>
      </c>
      <c r="B675" t="s">
        <v>10</v>
      </c>
      <c r="E675" t="s">
        <v>11</v>
      </c>
      <c r="F675" t="s">
        <v>12</v>
      </c>
      <c r="G675" t="s">
        <v>13</v>
      </c>
      <c r="H675" t="s">
        <v>14</v>
      </c>
    </row>
    <row r="676" spans="1:10">
      <c r="A676" t="s">
        <v>0</v>
      </c>
      <c r="B676" t="s">
        <v>311</v>
      </c>
      <c r="D676">
        <f>Image("https://scontent.cdninstagram.com/t51.2885-15/s480x480/e35/12825794_228377534177521_1976042780_n.jpg?ig_cache_key=MTIwMzkyMjA0NjU4ODMwNDkxOA%3D%3D.2")</f>
        <v>0</v>
      </c>
    </row>
    <row r="677" spans="1:10">
      <c r="A677" t="s">
        <v>2</v>
      </c>
      <c r="B677" t="s">
        <v>3</v>
      </c>
      <c r="E677" t="s">
        <v>4</v>
      </c>
      <c r="F677" t="s">
        <v>5</v>
      </c>
      <c r="G677" t="s">
        <v>6</v>
      </c>
      <c r="H677" t="s">
        <v>7</v>
      </c>
      <c r="I677" t="s">
        <v>8</v>
      </c>
      <c r="J677" t="s">
        <v>9</v>
      </c>
    </row>
    <row r="678" spans="1:10">
      <c r="A678" t="s">
        <v>2</v>
      </c>
      <c r="B678" t="s">
        <v>10</v>
      </c>
      <c r="E678" t="s">
        <v>11</v>
      </c>
      <c r="F678" t="s">
        <v>12</v>
      </c>
      <c r="G678" t="s">
        <v>13</v>
      </c>
      <c r="H678" t="s">
        <v>14</v>
      </c>
    </row>
    <row r="679" spans="1:10">
      <c r="A679" t="s">
        <v>0</v>
      </c>
      <c r="B679" t="s">
        <v>312</v>
      </c>
      <c r="D679">
        <f>Image("https://scontent.cdninstagram.com/t51.2885-15/e15/12784083_886598738104563_166851912_n.jpg?ig_cache_key=MTIwMDExNzU5MDMwNDA5NjUzNA%3D%3D.2")</f>
        <v>0</v>
      </c>
    </row>
    <row r="680" spans="1:10">
      <c r="A680" t="s">
        <v>2</v>
      </c>
      <c r="B680" t="s">
        <v>3</v>
      </c>
      <c r="C680" t="s">
        <v>313</v>
      </c>
      <c r="E680" t="s">
        <v>4</v>
      </c>
      <c r="F680" t="s">
        <v>5</v>
      </c>
      <c r="G680" t="s">
        <v>6</v>
      </c>
      <c r="H680" t="s">
        <v>7</v>
      </c>
      <c r="I680" t="s">
        <v>8</v>
      </c>
      <c r="J680" t="s">
        <v>9</v>
      </c>
    </row>
    <row r="681" spans="1:10">
      <c r="A681" t="s">
        <v>2</v>
      </c>
      <c r="B681" t="s">
        <v>10</v>
      </c>
      <c r="E681" t="s">
        <v>11</v>
      </c>
      <c r="F681" t="s">
        <v>12</v>
      </c>
      <c r="G681" t="s">
        <v>13</v>
      </c>
      <c r="H681" t="s">
        <v>14</v>
      </c>
    </row>
    <row r="682" spans="1:10">
      <c r="A682" t="s">
        <v>0</v>
      </c>
      <c r="B682" t="s">
        <v>314</v>
      </c>
      <c r="D682">
        <f>Image("https://scontent.cdninstagram.com/t51.2885-15/s320x320/e35/12749919_671495592990646_236114473_n.jpg?ig_cache_key=MTE5OTUyNjQ1NDMzMzgyMjEyNQ%3D%3D.2.l")</f>
        <v>0</v>
      </c>
    </row>
    <row r="683" spans="1:10">
      <c r="A683" t="s">
        <v>2</v>
      </c>
      <c r="B683" t="s">
        <v>3</v>
      </c>
      <c r="E683" t="s">
        <v>4</v>
      </c>
      <c r="F683" t="s">
        <v>5</v>
      </c>
      <c r="G683" t="s">
        <v>6</v>
      </c>
      <c r="H683" t="s">
        <v>7</v>
      </c>
      <c r="I683" t="s">
        <v>8</v>
      </c>
      <c r="J683" t="s">
        <v>9</v>
      </c>
    </row>
    <row r="684" spans="1:10">
      <c r="A684" t="s">
        <v>2</v>
      </c>
      <c r="B684" t="s">
        <v>10</v>
      </c>
      <c r="E684" t="s">
        <v>11</v>
      </c>
      <c r="F684" t="s">
        <v>12</v>
      </c>
      <c r="G684" t="s">
        <v>13</v>
      </c>
      <c r="H684" t="s">
        <v>14</v>
      </c>
    </row>
    <row r="685" spans="1:10">
      <c r="A685" t="s">
        <v>0</v>
      </c>
      <c r="B685" t="s">
        <v>315</v>
      </c>
      <c r="D685">
        <f>Image("https://scontent.cdninstagram.com/t51.2885-15/s640x640/sh0.08/e35/12747653_1573005499684982_1895538919_n.jpg?ig_cache_key=MTE5ODc2MzQ5NTU3OTk5Nzc1NQ%3D%3D.2.l")</f>
        <v>0</v>
      </c>
    </row>
    <row r="686" spans="1:10">
      <c r="A686" t="s">
        <v>2</v>
      </c>
      <c r="B686" t="s">
        <v>3</v>
      </c>
      <c r="C686" t="s">
        <v>316</v>
      </c>
      <c r="E686" t="s">
        <v>4</v>
      </c>
      <c r="F686" t="s">
        <v>5</v>
      </c>
      <c r="G686" t="s">
        <v>6</v>
      </c>
      <c r="H686" t="s">
        <v>7</v>
      </c>
      <c r="I686" t="s">
        <v>8</v>
      </c>
      <c r="J686" t="s">
        <v>9</v>
      </c>
    </row>
    <row r="687" spans="1:10">
      <c r="A687" t="s">
        <v>2</v>
      </c>
      <c r="B687" t="s">
        <v>10</v>
      </c>
      <c r="E687" t="s">
        <v>11</v>
      </c>
      <c r="F687" t="s">
        <v>12</v>
      </c>
      <c r="G687" t="s">
        <v>13</v>
      </c>
      <c r="H687" t="s">
        <v>14</v>
      </c>
    </row>
    <row r="688" spans="1:10">
      <c r="A688" t="s">
        <v>0</v>
      </c>
      <c r="B688" t="s">
        <v>317</v>
      </c>
      <c r="D688">
        <f>Image("https://scontent.cdninstagram.com/t51.2885-15/e35/12531111_1582904281948175_1536590019_n.jpg?ig_cache_key=MTE5ODUyNzM4MTAyNzk2ODczMQ%3D%3D.2")</f>
        <v>0</v>
      </c>
    </row>
    <row r="689" spans="1:10">
      <c r="A689" t="s">
        <v>2</v>
      </c>
      <c r="B689" t="s">
        <v>3</v>
      </c>
      <c r="E689" t="s">
        <v>4</v>
      </c>
      <c r="F689" t="s">
        <v>5</v>
      </c>
      <c r="G689" t="s">
        <v>6</v>
      </c>
      <c r="H689" t="s">
        <v>7</v>
      </c>
      <c r="I689" t="s">
        <v>8</v>
      </c>
      <c r="J689" t="s">
        <v>9</v>
      </c>
    </row>
    <row r="690" spans="1:10">
      <c r="A690" t="s">
        <v>2</v>
      </c>
      <c r="B690" t="s">
        <v>10</v>
      </c>
      <c r="E690" t="s">
        <v>11</v>
      </c>
      <c r="F690" t="s">
        <v>12</v>
      </c>
      <c r="G690" t="s">
        <v>13</v>
      </c>
      <c r="H690" t="s">
        <v>14</v>
      </c>
    </row>
    <row r="691" spans="1:10">
      <c r="A691" t="s">
        <v>0</v>
      </c>
      <c r="B691" t="s">
        <v>318</v>
      </c>
      <c r="D691">
        <f>Image("https://scontent.cdninstagram.com/t51.2885-15/s640x640/sh0.08/e35/12328099_1128495680496953_1926011048_n.jpg?ig_cache_key=MTE5ODEzMDU0OTgyMzEzMzQ4Ng%3D%3D.2.l")</f>
        <v>0</v>
      </c>
    </row>
    <row r="692" spans="1:10">
      <c r="A692" t="s">
        <v>2</v>
      </c>
      <c r="B692" t="s">
        <v>3</v>
      </c>
      <c r="E692" t="s">
        <v>4</v>
      </c>
      <c r="F692" t="s">
        <v>5</v>
      </c>
      <c r="G692" t="s">
        <v>6</v>
      </c>
      <c r="H692" t="s">
        <v>7</v>
      </c>
      <c r="I692" t="s">
        <v>8</v>
      </c>
      <c r="J692" t="s">
        <v>9</v>
      </c>
    </row>
    <row r="693" spans="1:10">
      <c r="A693" t="s">
        <v>2</v>
      </c>
      <c r="B693" t="s">
        <v>10</v>
      </c>
      <c r="E693" t="s">
        <v>11</v>
      </c>
      <c r="F693" t="s">
        <v>12</v>
      </c>
      <c r="G693" t="s">
        <v>13</v>
      </c>
      <c r="H693" t="s">
        <v>14</v>
      </c>
    </row>
    <row r="694" spans="1:10">
      <c r="A694" t="s">
        <v>0</v>
      </c>
      <c r="B694" t="s">
        <v>319</v>
      </c>
      <c r="D694">
        <f>Image("https://scontent.cdninstagram.com/t51.2885-15/s480x480/e35/12783896_194346594268380_664199844_n.jpg?ig_cache_key=MTE5ODA1NzQ2MDA0MTAxMzIwMg%3D%3D.2")</f>
        <v>0</v>
      </c>
    </row>
    <row r="695" spans="1:10">
      <c r="A695" t="s">
        <v>2</v>
      </c>
      <c r="B695" t="s">
        <v>3</v>
      </c>
      <c r="C695" t="s">
        <v>320</v>
      </c>
      <c r="E695" t="s">
        <v>4</v>
      </c>
      <c r="F695" t="s">
        <v>5</v>
      </c>
      <c r="G695" t="s">
        <v>6</v>
      </c>
      <c r="H695" t="s">
        <v>7</v>
      </c>
      <c r="I695" t="s">
        <v>8</v>
      </c>
      <c r="J695" t="s">
        <v>9</v>
      </c>
    </row>
    <row r="696" spans="1:10">
      <c r="A696" t="s">
        <v>2</v>
      </c>
      <c r="B696" t="s">
        <v>10</v>
      </c>
      <c r="E696" t="s">
        <v>11</v>
      </c>
      <c r="F696" t="s">
        <v>12</v>
      </c>
      <c r="G696" t="s">
        <v>13</v>
      </c>
      <c r="H696" t="s">
        <v>14</v>
      </c>
    </row>
    <row r="697" spans="1:10">
      <c r="A697" t="s">
        <v>0</v>
      </c>
      <c r="B697" t="s">
        <v>321</v>
      </c>
      <c r="D697">
        <f>Image("https://scontent.cdninstagram.com/t51.2885-15/s640x640/sh0.08/e35/12749894_929156160516628_1261426875_n.jpg?ig_cache_key=MTE5NzQ1MTg4MjA1OTAyNzYxNg%3D%3D.2")</f>
        <v>0</v>
      </c>
    </row>
    <row r="698" spans="1:10">
      <c r="A698" t="s">
        <v>2</v>
      </c>
      <c r="B698" t="s">
        <v>3</v>
      </c>
      <c r="C698" t="s">
        <v>322</v>
      </c>
      <c r="E698" t="s">
        <v>4</v>
      </c>
      <c r="F698" t="s">
        <v>5</v>
      </c>
      <c r="G698" t="s">
        <v>6</v>
      </c>
      <c r="H698" t="s">
        <v>7</v>
      </c>
      <c r="I698" t="s">
        <v>8</v>
      </c>
      <c r="J698" t="s">
        <v>9</v>
      </c>
    </row>
    <row r="699" spans="1:10">
      <c r="A699" t="s">
        <v>2</v>
      </c>
      <c r="B699" t="s">
        <v>10</v>
      </c>
      <c r="E699" t="s">
        <v>11</v>
      </c>
      <c r="F699" t="s">
        <v>12</v>
      </c>
      <c r="G699" t="s">
        <v>13</v>
      </c>
      <c r="H699" t="s">
        <v>14</v>
      </c>
    </row>
    <row r="700" spans="1:10">
      <c r="A700" t="s">
        <v>0</v>
      </c>
      <c r="B700" t="s">
        <v>323</v>
      </c>
      <c r="D700">
        <f>Image("https://scontent.cdninstagram.com/t51.2885-15/e35/12328228_1514923228816195_2119339287_n.jpg?ig_cache_key=MTE5NzAyMDg5NjkzODU3NTYwMQ%3D%3D.2")</f>
        <v>0</v>
      </c>
    </row>
    <row r="701" spans="1:10">
      <c r="A701" t="s">
        <v>2</v>
      </c>
      <c r="B701" t="s">
        <v>3</v>
      </c>
      <c r="E701" t="s">
        <v>4</v>
      </c>
      <c r="F701" t="s">
        <v>5</v>
      </c>
      <c r="G701" t="s">
        <v>6</v>
      </c>
      <c r="H701" t="s">
        <v>7</v>
      </c>
      <c r="I701" t="s">
        <v>8</v>
      </c>
      <c r="J701" t="s">
        <v>9</v>
      </c>
    </row>
    <row r="702" spans="1:10">
      <c r="A702" t="s">
        <v>2</v>
      </c>
      <c r="B702" t="s">
        <v>10</v>
      </c>
      <c r="E702" t="s">
        <v>11</v>
      </c>
      <c r="F702" t="s">
        <v>12</v>
      </c>
      <c r="G702" t="s">
        <v>13</v>
      </c>
      <c r="H702" t="s">
        <v>14</v>
      </c>
    </row>
    <row r="703" spans="1:10">
      <c r="A703" t="s">
        <v>0</v>
      </c>
      <c r="B703" t="s">
        <v>324</v>
      </c>
      <c r="D703">
        <f>Image("https://scontent.cdninstagram.com/t51.2885-15/s640x640/sh0.08/e35/12751268_838676729593472_782150651_n.jpg?ig_cache_key=MTE5NjgyMzAwOTIzMTM5NDc0Nw%3D%3D.2.l")</f>
        <v>0</v>
      </c>
    </row>
    <row r="704" spans="1:10">
      <c r="A704" t="s">
        <v>2</v>
      </c>
      <c r="B704" t="s">
        <v>3</v>
      </c>
      <c r="E704" t="s">
        <v>4</v>
      </c>
      <c r="F704" t="s">
        <v>5</v>
      </c>
      <c r="G704" t="s">
        <v>6</v>
      </c>
      <c r="H704" t="s">
        <v>7</v>
      </c>
      <c r="I704" t="s">
        <v>8</v>
      </c>
      <c r="J704" t="s">
        <v>9</v>
      </c>
    </row>
    <row r="705" spans="1:10">
      <c r="A705" t="s">
        <v>2</v>
      </c>
      <c r="B705" t="s">
        <v>10</v>
      </c>
      <c r="E705" t="s">
        <v>11</v>
      </c>
      <c r="F705" t="s">
        <v>12</v>
      </c>
      <c r="G705" t="s">
        <v>13</v>
      </c>
      <c r="H705" t="s">
        <v>14</v>
      </c>
    </row>
    <row r="706" spans="1:10">
      <c r="A706" t="s">
        <v>0</v>
      </c>
      <c r="B706" t="s">
        <v>325</v>
      </c>
      <c r="D706">
        <f>Image("https://scontent.cdninstagram.com/t51.2885-15/e35/12822404_107599939633624_855053163_n.jpg?ig_cache_key=MTE5NjY2MTA4MTQ5ODQ3MzY3NA%3D%3D.2")</f>
        <v>0</v>
      </c>
    </row>
    <row r="707" spans="1:10">
      <c r="A707" t="s">
        <v>2</v>
      </c>
      <c r="B707" t="s">
        <v>3</v>
      </c>
      <c r="E707" t="s">
        <v>4</v>
      </c>
      <c r="F707" t="s">
        <v>5</v>
      </c>
      <c r="G707" t="s">
        <v>6</v>
      </c>
      <c r="H707" t="s">
        <v>7</v>
      </c>
      <c r="I707" t="s">
        <v>8</v>
      </c>
      <c r="J707" t="s">
        <v>9</v>
      </c>
    </row>
    <row r="708" spans="1:10">
      <c r="A708" t="s">
        <v>2</v>
      </c>
      <c r="B708" t="s">
        <v>10</v>
      </c>
      <c r="E708" t="s">
        <v>11</v>
      </c>
      <c r="F708" t="s">
        <v>12</v>
      </c>
      <c r="G708" t="s">
        <v>13</v>
      </c>
      <c r="H708" t="s">
        <v>14</v>
      </c>
    </row>
    <row r="709" spans="1:10">
      <c r="A709" t="s">
        <v>0</v>
      </c>
      <c r="B709" t="s">
        <v>326</v>
      </c>
      <c r="D709">
        <f>Image("https://scontent.cdninstagram.com/t51.2885-15/s320x320/e35/12783443_1285591808121292_94393798_n.jpg?ig_cache_key=MTE5NjAxNzE2NzA5OTc3ODYxNQ%3D%3D.2.l")</f>
        <v>0</v>
      </c>
    </row>
    <row r="710" spans="1:10">
      <c r="A710" t="s">
        <v>2</v>
      </c>
      <c r="B710" t="s">
        <v>3</v>
      </c>
      <c r="E710" t="s">
        <v>4</v>
      </c>
      <c r="F710" t="s">
        <v>5</v>
      </c>
      <c r="G710" t="s">
        <v>6</v>
      </c>
      <c r="H710" t="s">
        <v>7</v>
      </c>
      <c r="I710" t="s">
        <v>8</v>
      </c>
      <c r="J710" t="s">
        <v>9</v>
      </c>
    </row>
    <row r="711" spans="1:10">
      <c r="A711" t="s">
        <v>2</v>
      </c>
      <c r="B711" t="s">
        <v>10</v>
      </c>
      <c r="E711" t="s">
        <v>11</v>
      </c>
      <c r="F711" t="s">
        <v>12</v>
      </c>
      <c r="G711" t="s">
        <v>13</v>
      </c>
      <c r="H711" t="s">
        <v>14</v>
      </c>
    </row>
    <row r="712" spans="1:10">
      <c r="A712" t="s">
        <v>0</v>
      </c>
      <c r="B712" t="s">
        <v>327</v>
      </c>
      <c r="D712">
        <f>Image("https://scontent.cdninstagram.com/t51.2885-15/s640x640/sh0.08/e35/10735417_536318229871517_104946853_n.jpg?ig_cache_key=MTE5Mzg5MTgwOTI0NDIzOTc4Ng%3D%3D.2.l")</f>
        <v>0</v>
      </c>
    </row>
    <row r="713" spans="1:10">
      <c r="A713" t="s">
        <v>2</v>
      </c>
      <c r="B713" t="s">
        <v>3</v>
      </c>
      <c r="E713" t="s">
        <v>4</v>
      </c>
      <c r="F713" t="s">
        <v>5</v>
      </c>
      <c r="G713" t="s">
        <v>6</v>
      </c>
      <c r="H713" t="s">
        <v>7</v>
      </c>
      <c r="I713" t="s">
        <v>8</v>
      </c>
      <c r="J713" t="s">
        <v>9</v>
      </c>
    </row>
    <row r="714" spans="1:10">
      <c r="A714" t="s">
        <v>2</v>
      </c>
      <c r="B714" t="s">
        <v>10</v>
      </c>
      <c r="E714" t="s">
        <v>11</v>
      </c>
      <c r="F714" t="s">
        <v>12</v>
      </c>
      <c r="G714" t="s">
        <v>13</v>
      </c>
      <c r="H714" t="s">
        <v>14</v>
      </c>
    </row>
    <row r="715" spans="1:10">
      <c r="A715" t="s">
        <v>0</v>
      </c>
      <c r="B715" t="s">
        <v>328</v>
      </c>
      <c r="D715">
        <f>Image("https://scontent.cdninstagram.com/t51.2885-15/e15/12716663_1642117139384734_48137828_n.jpg?ig_cache_key=MTE5MzEzMjE2MTg1OTg2ODQ1Nw%3D%3D.2")</f>
        <v>0</v>
      </c>
    </row>
    <row r="716" spans="1:10">
      <c r="A716" t="s">
        <v>2</v>
      </c>
      <c r="B716" t="s">
        <v>3</v>
      </c>
      <c r="E716" t="s">
        <v>4</v>
      </c>
      <c r="F716" t="s">
        <v>5</v>
      </c>
      <c r="G716" t="s">
        <v>6</v>
      </c>
      <c r="H716" t="s">
        <v>7</v>
      </c>
      <c r="I716" t="s">
        <v>8</v>
      </c>
      <c r="J716" t="s">
        <v>9</v>
      </c>
    </row>
    <row r="717" spans="1:10">
      <c r="A717" t="s">
        <v>2</v>
      </c>
      <c r="B717" t="s">
        <v>10</v>
      </c>
      <c r="E717" t="s">
        <v>11</v>
      </c>
      <c r="F717" t="s">
        <v>12</v>
      </c>
      <c r="G717" t="s">
        <v>13</v>
      </c>
      <c r="H717" t="s">
        <v>14</v>
      </c>
    </row>
    <row r="718" spans="1:10">
      <c r="A718" t="s">
        <v>0</v>
      </c>
      <c r="B718" t="s">
        <v>329</v>
      </c>
      <c r="D718">
        <f>Image("https://scontent.cdninstagram.com/t51.2885-15/s640x640/sh0.08/e35/12383148_1317619844918524_1469052586_n.jpg?ig_cache_key=MTIxOTk2NDQ5MDIzODIxNjgxNQ%3D%3D.2.l")</f>
        <v>0</v>
      </c>
    </row>
    <row r="719" spans="1:10">
      <c r="A719" t="s">
        <v>2</v>
      </c>
      <c r="B719" t="s">
        <v>3</v>
      </c>
      <c r="E719" t="s">
        <v>4</v>
      </c>
      <c r="F719" t="s">
        <v>5</v>
      </c>
      <c r="G719" t="s">
        <v>6</v>
      </c>
      <c r="H719" t="s">
        <v>7</v>
      </c>
      <c r="I719" t="s">
        <v>8</v>
      </c>
      <c r="J719" t="s">
        <v>9</v>
      </c>
    </row>
    <row r="720" spans="1:10">
      <c r="A720" t="s">
        <v>2</v>
      </c>
      <c r="B720" t="s">
        <v>10</v>
      </c>
      <c r="E720" t="s">
        <v>11</v>
      </c>
      <c r="F720" t="s">
        <v>12</v>
      </c>
      <c r="G720" t="s">
        <v>13</v>
      </c>
      <c r="H720" t="s">
        <v>14</v>
      </c>
    </row>
    <row r="721" spans="1:10">
      <c r="A721" t="s">
        <v>0</v>
      </c>
      <c r="B721" t="s">
        <v>330</v>
      </c>
      <c r="D721">
        <f>Image("https://scontent.cdninstagram.com/t51.2885-15/s640x640/sh0.08/e35/12531026_596405917192562_591229964_n.jpg?ig_cache_key=MTIxOTY0OTQ4NjQzMDE4ODIzNA%3D%3D.2")</f>
        <v>0</v>
      </c>
    </row>
    <row r="722" spans="1:10">
      <c r="A722" t="s">
        <v>2</v>
      </c>
      <c r="B722" t="s">
        <v>3</v>
      </c>
      <c r="E722" t="s">
        <v>4</v>
      </c>
      <c r="F722" t="s">
        <v>5</v>
      </c>
      <c r="G722" t="s">
        <v>6</v>
      </c>
      <c r="H722" t="s">
        <v>7</v>
      </c>
      <c r="I722" t="s">
        <v>8</v>
      </c>
      <c r="J722" t="s">
        <v>9</v>
      </c>
    </row>
    <row r="723" spans="1:10">
      <c r="A723" t="s">
        <v>2</v>
      </c>
      <c r="B723" t="s">
        <v>10</v>
      </c>
      <c r="E723" t="s">
        <v>11</v>
      </c>
      <c r="F723" t="s">
        <v>12</v>
      </c>
      <c r="G723" t="s">
        <v>13</v>
      </c>
      <c r="H723" t="s">
        <v>14</v>
      </c>
    </row>
    <row r="724" spans="1:10">
      <c r="A724" t="s">
        <v>0</v>
      </c>
      <c r="B724" t="s">
        <v>331</v>
      </c>
      <c r="D724">
        <f>Image("https://scontent.cdninstagram.com/t51.2885-15/e15/12907208_821466581292729_706491836_n.jpg?ig_cache_key=MTIxNzQ0MTgxNjAzOTY5NDMxOQ%3D%3D.2")</f>
        <v>0</v>
      </c>
    </row>
    <row r="725" spans="1:10">
      <c r="A725" t="s">
        <v>2</v>
      </c>
      <c r="B725" t="s">
        <v>3</v>
      </c>
      <c r="C725" t="s">
        <v>332</v>
      </c>
      <c r="E725" t="s">
        <v>4</v>
      </c>
      <c r="F725" t="s">
        <v>5</v>
      </c>
      <c r="G725" t="s">
        <v>6</v>
      </c>
      <c r="H725" t="s">
        <v>7</v>
      </c>
      <c r="I725" t="s">
        <v>8</v>
      </c>
      <c r="J725" t="s">
        <v>9</v>
      </c>
    </row>
    <row r="726" spans="1:10">
      <c r="A726" t="s">
        <v>2</v>
      </c>
      <c r="B726" t="s">
        <v>10</v>
      </c>
      <c r="E726" t="s">
        <v>11</v>
      </c>
      <c r="F726" t="s">
        <v>12</v>
      </c>
      <c r="G726" t="s">
        <v>13</v>
      </c>
      <c r="H726" t="s">
        <v>14</v>
      </c>
    </row>
    <row r="727" spans="1:10">
      <c r="A727" t="s">
        <v>0</v>
      </c>
      <c r="B727" t="s">
        <v>333</v>
      </c>
      <c r="D727">
        <f>Image("https://scontent.cdninstagram.com/t51.2885-15/s640x640/sh0.08/e35/12479413_506819659504863_1861172412_n.jpg?ig_cache_key=MTIxNjgyMjA5NDQ5NTUyMjYyMg%3D%3D.2")</f>
        <v>0</v>
      </c>
    </row>
    <row r="728" spans="1:10">
      <c r="A728" t="s">
        <v>2</v>
      </c>
      <c r="B728" t="s">
        <v>3</v>
      </c>
      <c r="C728" t="s">
        <v>334</v>
      </c>
      <c r="E728" t="s">
        <v>4</v>
      </c>
      <c r="F728" t="s">
        <v>5</v>
      </c>
      <c r="G728" t="s">
        <v>6</v>
      </c>
      <c r="H728" t="s">
        <v>7</v>
      </c>
      <c r="I728" t="s">
        <v>8</v>
      </c>
      <c r="J728" t="s">
        <v>9</v>
      </c>
    </row>
    <row r="729" spans="1:10">
      <c r="A729" t="s">
        <v>2</v>
      </c>
      <c r="B729" t="s">
        <v>10</v>
      </c>
      <c r="E729" t="s">
        <v>11</v>
      </c>
      <c r="F729" t="s">
        <v>12</v>
      </c>
      <c r="G729" t="s">
        <v>13</v>
      </c>
      <c r="H729" t="s">
        <v>14</v>
      </c>
    </row>
    <row r="730" spans="1:10">
      <c r="A730" t="s">
        <v>0</v>
      </c>
      <c r="B730" t="s">
        <v>335</v>
      </c>
      <c r="D730">
        <f>Image("https://scontent.cdninstagram.com/t51.2885-15/s640x640/sh0.08/e35/12479132_925118387543966_1993497271_n.jpg?ig_cache_key=MTIxNjE2NzQ1MzUyMTM0NTM5Mg%3D%3D.2")</f>
        <v>0</v>
      </c>
    </row>
    <row r="731" spans="1:10">
      <c r="A731" t="s">
        <v>2</v>
      </c>
      <c r="B731" t="s">
        <v>3</v>
      </c>
      <c r="E731" t="s">
        <v>4</v>
      </c>
      <c r="F731" t="s">
        <v>5</v>
      </c>
      <c r="G731" t="s">
        <v>6</v>
      </c>
      <c r="H731" t="s">
        <v>7</v>
      </c>
      <c r="I731" t="s">
        <v>8</v>
      </c>
      <c r="J731" t="s">
        <v>9</v>
      </c>
    </row>
    <row r="732" spans="1:10">
      <c r="A732" t="s">
        <v>2</v>
      </c>
      <c r="B732" t="s">
        <v>10</v>
      </c>
      <c r="E732" t="s">
        <v>11</v>
      </c>
      <c r="F732" t="s">
        <v>12</v>
      </c>
      <c r="G732" t="s">
        <v>13</v>
      </c>
      <c r="H732" t="s">
        <v>14</v>
      </c>
    </row>
    <row r="733" spans="1:10">
      <c r="A733" t="s">
        <v>0</v>
      </c>
      <c r="B733" t="s">
        <v>336</v>
      </c>
      <c r="D733">
        <f>Image("https://scontent.cdninstagram.com/t51.2885-15/s640x640/sh0.08/e35/12383379_930608567055021_1997272358_n.jpg?ig_cache_key=MTIxNTgxNzA2NzYxMDAyMTQyMg%3D%3D.2")</f>
        <v>0</v>
      </c>
    </row>
    <row r="734" spans="1:10">
      <c r="A734" t="s">
        <v>2</v>
      </c>
      <c r="B734" t="s">
        <v>3</v>
      </c>
      <c r="E734" t="s">
        <v>4</v>
      </c>
      <c r="F734" t="s">
        <v>5</v>
      </c>
      <c r="G734" t="s">
        <v>6</v>
      </c>
      <c r="H734" t="s">
        <v>7</v>
      </c>
      <c r="I734" t="s">
        <v>8</v>
      </c>
      <c r="J734" t="s">
        <v>9</v>
      </c>
    </row>
    <row r="735" spans="1:10">
      <c r="A735" t="s">
        <v>2</v>
      </c>
      <c r="B735" t="s">
        <v>10</v>
      </c>
      <c r="E735" t="s">
        <v>11</v>
      </c>
      <c r="F735" t="s">
        <v>12</v>
      </c>
      <c r="G735" t="s">
        <v>13</v>
      </c>
      <c r="H735" t="s">
        <v>14</v>
      </c>
    </row>
    <row r="736" spans="1:10">
      <c r="A736" t="s">
        <v>0</v>
      </c>
      <c r="B736" t="s">
        <v>337</v>
      </c>
      <c r="D736">
        <f>Image("https://scontent.cdninstagram.com/t51.2885-15/s320x320/e35/12905278_530901190450357_939821583_n.jpg?ig_cache_key=MTIxNDg2NjA4MzA0NjU4NjI3Nw%3D%3D.2")</f>
        <v>0</v>
      </c>
    </row>
    <row r="737" spans="1:10">
      <c r="A737" t="s">
        <v>2</v>
      </c>
      <c r="B737" t="s">
        <v>3</v>
      </c>
      <c r="E737" t="s">
        <v>4</v>
      </c>
      <c r="F737" t="s">
        <v>5</v>
      </c>
      <c r="G737" t="s">
        <v>6</v>
      </c>
      <c r="H737" t="s">
        <v>7</v>
      </c>
      <c r="I737" t="s">
        <v>8</v>
      </c>
      <c r="J737" t="s">
        <v>9</v>
      </c>
    </row>
    <row r="738" spans="1:10">
      <c r="A738" t="s">
        <v>2</v>
      </c>
      <c r="B738" t="s">
        <v>10</v>
      </c>
      <c r="E738" t="s">
        <v>11</v>
      </c>
      <c r="F738" t="s">
        <v>12</v>
      </c>
      <c r="G738" t="s">
        <v>13</v>
      </c>
      <c r="H738" t="s">
        <v>14</v>
      </c>
    </row>
    <row r="739" spans="1:10">
      <c r="A739" t="s">
        <v>0</v>
      </c>
      <c r="B739" t="s">
        <v>338</v>
      </c>
      <c r="D739">
        <f>Image("https://scontent.cdninstagram.com/t51.2885-15/s640x640/sh0.08/e35/12918016_982990485116135_1282041032_n.jpg?ig_cache_key=MTIxNDQ0OTE3NDgxNTc0ODU4MQ%3D%3D.2")</f>
        <v>0</v>
      </c>
    </row>
    <row r="740" spans="1:10">
      <c r="A740" t="s">
        <v>2</v>
      </c>
      <c r="B740" t="s">
        <v>3</v>
      </c>
      <c r="E740" t="s">
        <v>4</v>
      </c>
      <c r="F740" t="s">
        <v>5</v>
      </c>
      <c r="G740" t="s">
        <v>6</v>
      </c>
      <c r="H740" t="s">
        <v>7</v>
      </c>
      <c r="I740" t="s">
        <v>8</v>
      </c>
      <c r="J740" t="s">
        <v>9</v>
      </c>
    </row>
    <row r="741" spans="1:10">
      <c r="A741" t="s">
        <v>2</v>
      </c>
      <c r="B741" t="s">
        <v>10</v>
      </c>
      <c r="E741" t="s">
        <v>11</v>
      </c>
      <c r="F741" t="s">
        <v>12</v>
      </c>
      <c r="G741" t="s">
        <v>13</v>
      </c>
      <c r="H741" t="s">
        <v>14</v>
      </c>
    </row>
    <row r="742" spans="1:10">
      <c r="A742" t="s">
        <v>0</v>
      </c>
      <c r="B742" t="s">
        <v>339</v>
      </c>
      <c r="D742">
        <f>Image("https://scontent.cdninstagram.com/t51.2885-15/s320x320/e35/12530664_1024861140922085_35321084_n.jpg?ig_cache_key=MTIxMzMxODk4NzA5OTQxNDc5OQ%3D%3D.2")</f>
        <v>0</v>
      </c>
    </row>
    <row r="743" spans="1:10">
      <c r="A743" t="s">
        <v>2</v>
      </c>
      <c r="B743" t="s">
        <v>3</v>
      </c>
      <c r="E743" t="s">
        <v>4</v>
      </c>
      <c r="F743" t="s">
        <v>5</v>
      </c>
      <c r="G743" t="s">
        <v>6</v>
      </c>
      <c r="H743" t="s">
        <v>7</v>
      </c>
      <c r="I743" t="s">
        <v>8</v>
      </c>
      <c r="J743" t="s">
        <v>9</v>
      </c>
    </row>
    <row r="744" spans="1:10">
      <c r="A744" t="s">
        <v>2</v>
      </c>
      <c r="B744" t="s">
        <v>10</v>
      </c>
      <c r="E744" t="s">
        <v>11</v>
      </c>
      <c r="F744" t="s">
        <v>12</v>
      </c>
      <c r="G744" t="s">
        <v>13</v>
      </c>
      <c r="H744" t="s">
        <v>14</v>
      </c>
    </row>
    <row r="745" spans="1:10">
      <c r="A745" t="s">
        <v>0</v>
      </c>
      <c r="B745" t="s">
        <v>340</v>
      </c>
      <c r="D745">
        <f>Image("https://scontent.cdninstagram.com/t51.2885-15/e35/1169887_209893339373788_1356944355_n.jpg?ig_cache_key=MTIxMTc2MTkyMzA4MjIwMzMzNQ%3D%3D.2.l")</f>
        <v>0</v>
      </c>
    </row>
    <row r="746" spans="1:10">
      <c r="A746" t="s">
        <v>2</v>
      </c>
      <c r="B746" t="s">
        <v>3</v>
      </c>
      <c r="E746" t="s">
        <v>4</v>
      </c>
      <c r="F746" t="s">
        <v>5</v>
      </c>
      <c r="G746" t="s">
        <v>6</v>
      </c>
      <c r="H746" t="s">
        <v>7</v>
      </c>
      <c r="I746" t="s">
        <v>8</v>
      </c>
      <c r="J746" t="s">
        <v>9</v>
      </c>
    </row>
    <row r="747" spans="1:10">
      <c r="A747" t="s">
        <v>2</v>
      </c>
      <c r="B747" t="s">
        <v>10</v>
      </c>
      <c r="E747" t="s">
        <v>11</v>
      </c>
      <c r="F747" t="s">
        <v>12</v>
      </c>
      <c r="G747" t="s">
        <v>13</v>
      </c>
      <c r="H747" t="s">
        <v>14</v>
      </c>
    </row>
    <row r="748" spans="1:10">
      <c r="A748" t="s">
        <v>0</v>
      </c>
      <c r="B748" t="s">
        <v>341</v>
      </c>
      <c r="D748">
        <f>Image("https://scontent.cdninstagram.com/t51.2885-15/s640x640/sh0.08/e35/12144149_1692248147729885_941215084_n.jpg?ig_cache_key=MTIxMTQ2MjQ5MDMxODE1NTYwMg%3D%3D.2.l")</f>
        <v>0</v>
      </c>
    </row>
    <row r="749" spans="1:10">
      <c r="A749" t="s">
        <v>2</v>
      </c>
      <c r="B749" t="s">
        <v>3</v>
      </c>
      <c r="C749" t="s">
        <v>342</v>
      </c>
      <c r="E749" t="s">
        <v>4</v>
      </c>
      <c r="F749" t="s">
        <v>5</v>
      </c>
      <c r="G749" t="s">
        <v>6</v>
      </c>
      <c r="H749" t="s">
        <v>7</v>
      </c>
      <c r="I749" t="s">
        <v>8</v>
      </c>
      <c r="J749" t="s">
        <v>9</v>
      </c>
    </row>
    <row r="750" spans="1:10">
      <c r="A750" t="s">
        <v>2</v>
      </c>
      <c r="B750" t="s">
        <v>10</v>
      </c>
      <c r="E750" t="s">
        <v>11</v>
      </c>
      <c r="F750" t="s">
        <v>12</v>
      </c>
      <c r="G750" t="s">
        <v>13</v>
      </c>
      <c r="H750" t="s">
        <v>14</v>
      </c>
    </row>
    <row r="751" spans="1:10">
      <c r="A751" t="s">
        <v>0</v>
      </c>
      <c r="B751" t="s">
        <v>343</v>
      </c>
      <c r="D751">
        <f>Image("https://scontent.cdninstagram.com/t51.2885-15/s640x640/sh0.08/e35/12338437_1125059570846573_1366290268_n.jpg?ig_cache_key=MTIwODY2MjQ4MTg0MTU1NDA5OA%3D%3D.2.l")</f>
        <v>0</v>
      </c>
    </row>
    <row r="752" spans="1:10">
      <c r="A752" t="s">
        <v>2</v>
      </c>
      <c r="B752" t="s">
        <v>3</v>
      </c>
      <c r="E752" t="s">
        <v>4</v>
      </c>
      <c r="F752" t="s">
        <v>5</v>
      </c>
      <c r="G752" t="s">
        <v>6</v>
      </c>
      <c r="H752" t="s">
        <v>7</v>
      </c>
      <c r="I752" t="s">
        <v>8</v>
      </c>
      <c r="J752" t="s">
        <v>9</v>
      </c>
    </row>
    <row r="753" spans="1:10">
      <c r="A753" t="s">
        <v>2</v>
      </c>
      <c r="B753" t="s">
        <v>10</v>
      </c>
      <c r="E753" t="s">
        <v>11</v>
      </c>
      <c r="F753" t="s">
        <v>12</v>
      </c>
      <c r="G753" t="s">
        <v>13</v>
      </c>
      <c r="H753" t="s">
        <v>14</v>
      </c>
    </row>
    <row r="754" spans="1:10">
      <c r="A754" t="s">
        <v>0</v>
      </c>
      <c r="B754" t="s">
        <v>344</v>
      </c>
      <c r="D754">
        <f>Image("https://scontent.cdninstagram.com/t51.2885-15/s640x640/sh0.08/e35/925129_1706259522921335_994931875_n.jpg?ig_cache_key=MTIwNzQwMDI3MzA5MDE4Nzg1Mw%3D%3D.2.l")</f>
        <v>0</v>
      </c>
    </row>
    <row r="755" spans="1:10">
      <c r="A755" t="s">
        <v>2</v>
      </c>
      <c r="B755" t="s">
        <v>3</v>
      </c>
      <c r="C755" t="s">
        <v>345</v>
      </c>
      <c r="E755" t="s">
        <v>4</v>
      </c>
      <c r="F755" t="s">
        <v>5</v>
      </c>
      <c r="G755" t="s">
        <v>6</v>
      </c>
      <c r="H755" t="s">
        <v>7</v>
      </c>
      <c r="I755" t="s">
        <v>8</v>
      </c>
      <c r="J755" t="s">
        <v>9</v>
      </c>
    </row>
    <row r="756" spans="1:10">
      <c r="A756" t="s">
        <v>2</v>
      </c>
      <c r="B756" t="s">
        <v>10</v>
      </c>
      <c r="E756" t="s">
        <v>11</v>
      </c>
      <c r="F756" t="s">
        <v>12</v>
      </c>
      <c r="G756" t="s">
        <v>13</v>
      </c>
      <c r="H756" t="s">
        <v>14</v>
      </c>
    </row>
    <row r="757" spans="1:10">
      <c r="A757" t="s">
        <v>0</v>
      </c>
      <c r="B757" t="s">
        <v>346</v>
      </c>
      <c r="D757">
        <f>Image("https://scontent.cdninstagram.com/t51.2885-15/s640x640/sh0.08/e35/12826236_1527862054183140_700219792_n.jpg?ig_cache_key=MTIwNzI3NzE0MjU0MzgxNTMyMQ%3D%3D.2")</f>
        <v>0</v>
      </c>
    </row>
    <row r="758" spans="1:10">
      <c r="A758" t="s">
        <v>2</v>
      </c>
      <c r="B758" t="s">
        <v>3</v>
      </c>
      <c r="C758" t="s">
        <v>347</v>
      </c>
      <c r="E758" t="s">
        <v>4</v>
      </c>
      <c r="F758" t="s">
        <v>5</v>
      </c>
      <c r="G758" t="s">
        <v>6</v>
      </c>
      <c r="H758" t="s">
        <v>7</v>
      </c>
      <c r="I758" t="s">
        <v>8</v>
      </c>
      <c r="J758" t="s">
        <v>9</v>
      </c>
    </row>
    <row r="759" spans="1:10">
      <c r="A759" t="s">
        <v>2</v>
      </c>
      <c r="B759" t="s">
        <v>10</v>
      </c>
      <c r="E759" t="s">
        <v>11</v>
      </c>
      <c r="F759" t="s">
        <v>12</v>
      </c>
      <c r="G759" t="s">
        <v>13</v>
      </c>
      <c r="H759" t="s">
        <v>14</v>
      </c>
    </row>
    <row r="760" spans="1:10">
      <c r="A760" t="s">
        <v>0</v>
      </c>
      <c r="B760" t="s">
        <v>348</v>
      </c>
      <c r="D760">
        <f>Image("https://scontent.cdninstagram.com/t51.2885-15/s480x480/e35/12822434_1053318008078767_1219969967_n.jpg?ig_cache_key=MTIwNzA3NDUwNzkwODEwODk4NA%3D%3D.2.l")</f>
        <v>0</v>
      </c>
    </row>
    <row r="761" spans="1:10">
      <c r="A761" t="s">
        <v>2</v>
      </c>
      <c r="B761" t="s">
        <v>3</v>
      </c>
      <c r="E761" t="s">
        <v>4</v>
      </c>
      <c r="F761" t="s">
        <v>5</v>
      </c>
      <c r="G761" t="s">
        <v>6</v>
      </c>
      <c r="H761" t="s">
        <v>7</v>
      </c>
      <c r="I761" t="s">
        <v>8</v>
      </c>
      <c r="J761" t="s">
        <v>9</v>
      </c>
    </row>
    <row r="762" spans="1:10">
      <c r="A762" t="s">
        <v>2</v>
      </c>
      <c r="B762" t="s">
        <v>10</v>
      </c>
      <c r="E762" t="s">
        <v>11</v>
      </c>
      <c r="F762" t="s">
        <v>12</v>
      </c>
      <c r="G762" t="s">
        <v>13</v>
      </c>
      <c r="H762" t="s">
        <v>14</v>
      </c>
    </row>
    <row r="763" spans="1:10">
      <c r="A763" t="s">
        <v>0</v>
      </c>
      <c r="B763" t="s">
        <v>349</v>
      </c>
      <c r="D763">
        <f>Image("https://scontent.cdninstagram.com/t51.2885-15/s640x640/sh0.08/e35/10632242_521044561408608_73739620_n.jpg?ig_cache_key=MTIwNDQxNjMzNzc2MzMwOTA3Mw%3D%3D.2")</f>
        <v>0</v>
      </c>
    </row>
    <row r="764" spans="1:10">
      <c r="A764" t="s">
        <v>2</v>
      </c>
      <c r="B764" t="s">
        <v>3</v>
      </c>
      <c r="C764" t="s">
        <v>350</v>
      </c>
      <c r="E764" t="s">
        <v>4</v>
      </c>
      <c r="F764" t="s">
        <v>5</v>
      </c>
      <c r="G764" t="s">
        <v>6</v>
      </c>
      <c r="H764" t="s">
        <v>7</v>
      </c>
      <c r="I764" t="s">
        <v>8</v>
      </c>
      <c r="J764" t="s">
        <v>9</v>
      </c>
    </row>
    <row r="765" spans="1:10">
      <c r="A765" t="s">
        <v>2</v>
      </c>
      <c r="B765" t="s">
        <v>10</v>
      </c>
      <c r="E765" t="s">
        <v>11</v>
      </c>
      <c r="F765" t="s">
        <v>12</v>
      </c>
      <c r="G765" t="s">
        <v>13</v>
      </c>
      <c r="H765" t="s">
        <v>14</v>
      </c>
    </row>
    <row r="766" spans="1:10">
      <c r="A766" t="s">
        <v>0</v>
      </c>
      <c r="B766" t="s">
        <v>351</v>
      </c>
      <c r="D766">
        <f>Image("https://scontent.cdninstagram.com/t51.2885-15/e35/12677481_1706539446269427_1832533780_n.jpg?ig_cache_key=MTIwMjIwMTM0MTE1ODM4NTkzMQ%3D%3D.2")</f>
        <v>0</v>
      </c>
    </row>
    <row r="767" spans="1:10">
      <c r="A767" t="s">
        <v>2</v>
      </c>
      <c r="B767" t="s">
        <v>3</v>
      </c>
      <c r="E767" t="s">
        <v>4</v>
      </c>
      <c r="F767" t="s">
        <v>5</v>
      </c>
      <c r="G767" t="s">
        <v>6</v>
      </c>
      <c r="H767" t="s">
        <v>7</v>
      </c>
      <c r="I767" t="s">
        <v>8</v>
      </c>
      <c r="J767" t="s">
        <v>9</v>
      </c>
    </row>
    <row r="768" spans="1:10">
      <c r="A768" t="s">
        <v>2</v>
      </c>
      <c r="B768" t="s">
        <v>10</v>
      </c>
      <c r="E768" t="s">
        <v>11</v>
      </c>
      <c r="F768" t="s">
        <v>12</v>
      </c>
      <c r="G768" t="s">
        <v>13</v>
      </c>
      <c r="H768" t="s">
        <v>14</v>
      </c>
    </row>
    <row r="769" spans="1:10">
      <c r="A769" t="s">
        <v>0</v>
      </c>
      <c r="B769" t="s">
        <v>352</v>
      </c>
      <c r="D769">
        <f>Image("https://scontent.cdninstagram.com/t51.2885-15/s480x480/e35/12784104_168299956886629_2136513936_n.jpg?ig_cache_key=MTIwMTk3NzQ4NDM1NzgxMzIzMA%3D%3D.2.l")</f>
        <v>0</v>
      </c>
    </row>
    <row r="770" spans="1:10">
      <c r="A770" t="s">
        <v>2</v>
      </c>
      <c r="B770" t="s">
        <v>3</v>
      </c>
      <c r="E770" t="s">
        <v>4</v>
      </c>
      <c r="F770" t="s">
        <v>5</v>
      </c>
      <c r="G770" t="s">
        <v>6</v>
      </c>
      <c r="H770" t="s">
        <v>7</v>
      </c>
      <c r="I770" t="s">
        <v>8</v>
      </c>
      <c r="J770" t="s">
        <v>9</v>
      </c>
    </row>
    <row r="771" spans="1:10">
      <c r="A771" t="s">
        <v>2</v>
      </c>
      <c r="B771" t="s">
        <v>10</v>
      </c>
      <c r="E771" t="s">
        <v>11</v>
      </c>
      <c r="F771" t="s">
        <v>12</v>
      </c>
      <c r="G771" t="s">
        <v>13</v>
      </c>
      <c r="H771" t="s">
        <v>14</v>
      </c>
    </row>
    <row r="772" spans="1:10">
      <c r="A772" t="s">
        <v>0</v>
      </c>
      <c r="B772" t="s">
        <v>353</v>
      </c>
      <c r="D772">
        <f>Image("https://scontent.cdninstagram.com/t51.2885-15/s640x640/sh0.08/e35/12965727_965340520168484_47198078_n.jpg?ig_cache_key=MTIyMDk5NjM1MTk2MzAxMDI0NQ%3D%3D.2")</f>
        <v>0</v>
      </c>
    </row>
    <row r="773" spans="1:10">
      <c r="A773" t="s">
        <v>2</v>
      </c>
      <c r="B773" t="s">
        <v>3</v>
      </c>
      <c r="E773" t="s">
        <v>4</v>
      </c>
      <c r="F773" t="s">
        <v>5</v>
      </c>
      <c r="G773" t="s">
        <v>6</v>
      </c>
      <c r="H773" t="s">
        <v>7</v>
      </c>
      <c r="I773" t="s">
        <v>8</v>
      </c>
      <c r="J773" t="s">
        <v>9</v>
      </c>
    </row>
    <row r="774" spans="1:10">
      <c r="A774" t="s">
        <v>2</v>
      </c>
      <c r="B774" t="s">
        <v>10</v>
      </c>
      <c r="E774" t="s">
        <v>11</v>
      </c>
      <c r="F774" t="s">
        <v>12</v>
      </c>
      <c r="G774" t="s">
        <v>13</v>
      </c>
      <c r="H774" t="s">
        <v>14</v>
      </c>
    </row>
    <row r="775" spans="1:10">
      <c r="A775" t="s">
        <v>0</v>
      </c>
      <c r="B775" t="s">
        <v>354</v>
      </c>
      <c r="D775">
        <f>Image("https://scontent.cdninstagram.com/t51.2885-15/s640x640/sh0.08/e35/12724643_147945768934316_1187935453_n.jpg?ig_cache_key=MTIyMDkwODIyNDM5ODc3NjkzNw%3D%3D.2.l")</f>
        <v>0</v>
      </c>
    </row>
    <row r="776" spans="1:10">
      <c r="A776" t="s">
        <v>2</v>
      </c>
      <c r="B776" t="s">
        <v>3</v>
      </c>
      <c r="C776" t="s">
        <v>355</v>
      </c>
      <c r="E776" t="s">
        <v>4</v>
      </c>
      <c r="F776" t="s">
        <v>5</v>
      </c>
      <c r="G776" t="s">
        <v>6</v>
      </c>
      <c r="H776" t="s">
        <v>7</v>
      </c>
      <c r="I776" t="s">
        <v>8</v>
      </c>
      <c r="J776" t="s">
        <v>9</v>
      </c>
    </row>
    <row r="777" spans="1:10">
      <c r="A777" t="s">
        <v>2</v>
      </c>
      <c r="B777" t="s">
        <v>10</v>
      </c>
      <c r="E777" t="s">
        <v>11</v>
      </c>
      <c r="F777" t="s">
        <v>12</v>
      </c>
      <c r="G777" t="s">
        <v>13</v>
      </c>
      <c r="H777" t="s">
        <v>14</v>
      </c>
    </row>
    <row r="778" spans="1:10">
      <c r="A778" t="s">
        <v>0</v>
      </c>
      <c r="B778" t="s">
        <v>356</v>
      </c>
      <c r="D778">
        <f>Image("https://scontent.cdninstagram.com/t51.2885-15/e35/12912285_441429446060738_1930918626_n.jpg?ig_cache_key=MTIyMDkwMDU0MzY2NTU0NDE5Nw%3D%3D.2")</f>
        <v>0</v>
      </c>
    </row>
    <row r="779" spans="1:10">
      <c r="A779" t="s">
        <v>2</v>
      </c>
      <c r="B779" t="s">
        <v>3</v>
      </c>
      <c r="E779" t="s">
        <v>4</v>
      </c>
      <c r="F779" t="s">
        <v>5</v>
      </c>
      <c r="G779" t="s">
        <v>6</v>
      </c>
      <c r="H779" t="s">
        <v>7</v>
      </c>
      <c r="I779" t="s">
        <v>8</v>
      </c>
      <c r="J779" t="s">
        <v>9</v>
      </c>
    </row>
    <row r="780" spans="1:10">
      <c r="A780" t="s">
        <v>2</v>
      </c>
      <c r="B780" t="s">
        <v>10</v>
      </c>
      <c r="E780" t="s">
        <v>11</v>
      </c>
      <c r="F780" t="s">
        <v>12</v>
      </c>
      <c r="G780" t="s">
        <v>13</v>
      </c>
      <c r="H780" t="s">
        <v>14</v>
      </c>
    </row>
    <row r="781" spans="1:10">
      <c r="A781" t="s">
        <v>0</v>
      </c>
      <c r="B781" t="s">
        <v>357</v>
      </c>
      <c r="D781">
        <f>Image("https://scontent.cdninstagram.com/t51.2885-15/s640x640/sh0.08/e35/12345777_1025551114179429_160128148_n.jpg?ig_cache_key=MTIyMDg4NTQ5NjkwNTk4MTg5OQ%3D%3D.2.l")</f>
        <v>0</v>
      </c>
    </row>
    <row r="782" spans="1:10">
      <c r="A782" t="s">
        <v>2</v>
      </c>
      <c r="B782" t="s">
        <v>3</v>
      </c>
      <c r="C782" t="s">
        <v>358</v>
      </c>
      <c r="E782" t="s">
        <v>4</v>
      </c>
      <c r="F782" t="s">
        <v>5</v>
      </c>
      <c r="G782" t="s">
        <v>6</v>
      </c>
      <c r="H782" t="s">
        <v>7</v>
      </c>
      <c r="I782" t="s">
        <v>8</v>
      </c>
      <c r="J782" t="s">
        <v>9</v>
      </c>
    </row>
    <row r="783" spans="1:10">
      <c r="A783" t="s">
        <v>2</v>
      </c>
      <c r="B783" t="s">
        <v>10</v>
      </c>
      <c r="E783" t="s">
        <v>11</v>
      </c>
      <c r="F783" t="s">
        <v>12</v>
      </c>
      <c r="G783" t="s">
        <v>13</v>
      </c>
      <c r="H783" t="s">
        <v>14</v>
      </c>
    </row>
    <row r="784" spans="1:10">
      <c r="A784" t="s">
        <v>0</v>
      </c>
      <c r="B784" t="s">
        <v>359</v>
      </c>
      <c r="D784">
        <f>Image("https://scontent.cdninstagram.com/t51.2885-15/s640x640/sh0.08/e35/12070674_1144711008886003_965713003_n.jpg?ig_cache_key=MTIyMDg4NDE3NTE2NDU5MzI1OQ%3D%3D.2.l")</f>
        <v>0</v>
      </c>
    </row>
    <row r="785" spans="1:10">
      <c r="A785" t="s">
        <v>2</v>
      </c>
      <c r="B785" t="s">
        <v>3</v>
      </c>
      <c r="C785" t="s">
        <v>360</v>
      </c>
      <c r="E785" t="s">
        <v>4</v>
      </c>
      <c r="F785" t="s">
        <v>5</v>
      </c>
      <c r="G785" t="s">
        <v>6</v>
      </c>
      <c r="H785" t="s">
        <v>7</v>
      </c>
      <c r="I785" t="s">
        <v>8</v>
      </c>
      <c r="J785" t="s">
        <v>9</v>
      </c>
    </row>
    <row r="786" spans="1:10">
      <c r="A786" t="s">
        <v>2</v>
      </c>
      <c r="B786" t="s">
        <v>10</v>
      </c>
      <c r="E786" t="s">
        <v>11</v>
      </c>
      <c r="F786" t="s">
        <v>12</v>
      </c>
      <c r="G786" t="s">
        <v>13</v>
      </c>
      <c r="H786" t="s">
        <v>14</v>
      </c>
    </row>
    <row r="787" spans="1:10">
      <c r="A787" t="s">
        <v>0</v>
      </c>
      <c r="B787" t="s">
        <v>361</v>
      </c>
      <c r="D787">
        <f>Image("https://scontent.cdninstagram.com/t51.2885-15/s640x640/sh0.08/e35/12940124_206783056363791_1387253542_n.jpg?ig_cache_key=MTIyMDg3OTIwMjY5ODc3Nzk0Ng%3D%3D.2")</f>
        <v>0</v>
      </c>
    </row>
    <row r="788" spans="1:10">
      <c r="A788" t="s">
        <v>2</v>
      </c>
      <c r="B788" t="s">
        <v>3</v>
      </c>
      <c r="C788" t="s">
        <v>362</v>
      </c>
      <c r="E788" t="s">
        <v>4</v>
      </c>
      <c r="F788" t="s">
        <v>5</v>
      </c>
      <c r="G788" t="s">
        <v>6</v>
      </c>
      <c r="H788" t="s">
        <v>7</v>
      </c>
      <c r="I788" t="s">
        <v>8</v>
      </c>
      <c r="J788" t="s">
        <v>9</v>
      </c>
    </row>
    <row r="789" spans="1:10">
      <c r="A789" t="s">
        <v>2</v>
      </c>
      <c r="B789" t="s">
        <v>10</v>
      </c>
      <c r="E789" t="s">
        <v>11</v>
      </c>
      <c r="F789" t="s">
        <v>12</v>
      </c>
      <c r="G789" t="s">
        <v>13</v>
      </c>
      <c r="H789" t="s">
        <v>14</v>
      </c>
    </row>
    <row r="790" spans="1:10">
      <c r="A790" t="s">
        <v>0</v>
      </c>
      <c r="B790" t="s">
        <v>363</v>
      </c>
      <c r="D790">
        <f>Image("https://scontent.cdninstagram.com/t51.2885-15/s640x640/e15/12383189_1763520233885838_417979418_n.jpg?ig_cache_key=MTIyMDg2OTcwOTU0NjIxOTE1NA%3D%3D.2.l")</f>
        <v>0</v>
      </c>
    </row>
    <row r="791" spans="1:10">
      <c r="A791" t="s">
        <v>2</v>
      </c>
      <c r="B791" t="s">
        <v>3</v>
      </c>
      <c r="E791" t="s">
        <v>4</v>
      </c>
      <c r="F791" t="s">
        <v>5</v>
      </c>
      <c r="G791" t="s">
        <v>6</v>
      </c>
      <c r="H791" t="s">
        <v>7</v>
      </c>
      <c r="I791" t="s">
        <v>8</v>
      </c>
      <c r="J791" t="s">
        <v>9</v>
      </c>
    </row>
    <row r="792" spans="1:10">
      <c r="A792" t="s">
        <v>2</v>
      </c>
      <c r="B792" t="s">
        <v>10</v>
      </c>
      <c r="E792" t="s">
        <v>11</v>
      </c>
      <c r="F792" t="s">
        <v>12</v>
      </c>
      <c r="G792" t="s">
        <v>13</v>
      </c>
      <c r="H792" t="s">
        <v>14</v>
      </c>
    </row>
    <row r="793" spans="1:10">
      <c r="A793" t="s">
        <v>0</v>
      </c>
      <c r="B793" t="s">
        <v>364</v>
      </c>
      <c r="D793">
        <f>Image("https://scontent.cdninstagram.com/t51.2885-15/s480x480/e35/12905256_1710348489178277_1181104676_n.jpg?ig_cache_key=MTIyMDg2OTM1NjUxOTgwNDY5NA%3D%3D.2")</f>
        <v>0</v>
      </c>
    </row>
    <row r="794" spans="1:10">
      <c r="A794" t="s">
        <v>2</v>
      </c>
      <c r="B794" t="s">
        <v>3</v>
      </c>
      <c r="E794" t="s">
        <v>4</v>
      </c>
      <c r="F794" t="s">
        <v>5</v>
      </c>
      <c r="G794" t="s">
        <v>6</v>
      </c>
      <c r="H794" t="s">
        <v>7</v>
      </c>
      <c r="I794" t="s">
        <v>8</v>
      </c>
      <c r="J794" t="s">
        <v>9</v>
      </c>
    </row>
    <row r="795" spans="1:10">
      <c r="A795" t="s">
        <v>2</v>
      </c>
      <c r="B795" t="s">
        <v>10</v>
      </c>
      <c r="E795" t="s">
        <v>11</v>
      </c>
      <c r="F795" t="s">
        <v>12</v>
      </c>
      <c r="G795" t="s">
        <v>13</v>
      </c>
      <c r="H795" t="s">
        <v>14</v>
      </c>
    </row>
    <row r="796" spans="1:10">
      <c r="A796" t="s">
        <v>0</v>
      </c>
      <c r="B796" t="s">
        <v>365</v>
      </c>
      <c r="D796">
        <f>Image("https://scontent.cdninstagram.com/l/t51.2885-15/s640x640/sh0.08/e35/12965125_1079414118788639_1155481306_n.jpg?ig_cache_key=MTIyMDgyNzExMDk0MDQ0NDExMg%3D%3D.2")</f>
        <v>0</v>
      </c>
    </row>
    <row r="797" spans="1:10">
      <c r="A797" t="s">
        <v>2</v>
      </c>
      <c r="B797" t="s">
        <v>3</v>
      </c>
      <c r="E797" t="s">
        <v>4</v>
      </c>
      <c r="F797" t="s">
        <v>5</v>
      </c>
      <c r="G797" t="s">
        <v>6</v>
      </c>
      <c r="H797" t="s">
        <v>7</v>
      </c>
      <c r="I797" t="s">
        <v>8</v>
      </c>
      <c r="J797" t="s">
        <v>9</v>
      </c>
    </row>
    <row r="798" spans="1:10">
      <c r="A798" t="s">
        <v>2</v>
      </c>
      <c r="B798" t="s">
        <v>10</v>
      </c>
      <c r="E798" t="s">
        <v>11</v>
      </c>
      <c r="F798" t="s">
        <v>12</v>
      </c>
      <c r="G798" t="s">
        <v>13</v>
      </c>
      <c r="H798" t="s">
        <v>14</v>
      </c>
    </row>
    <row r="799" spans="1:10">
      <c r="A799" t="s">
        <v>0</v>
      </c>
      <c r="B799" t="s">
        <v>366</v>
      </c>
      <c r="D799">
        <f>Image("https://scontent.cdninstagram.com/t51.2885-15/s320x320/e35/12501845_236029683418478_856490183_n.jpg?ig_cache_key=MTIyMDgxNzI0MjI5NjY2MTM5OA%3D%3D.2")</f>
        <v>0</v>
      </c>
    </row>
    <row r="800" spans="1:10">
      <c r="A800" t="s">
        <v>2</v>
      </c>
      <c r="B800" t="s">
        <v>3</v>
      </c>
      <c r="C800" t="s">
        <v>367</v>
      </c>
      <c r="E800" t="s">
        <v>4</v>
      </c>
      <c r="F800" t="s">
        <v>5</v>
      </c>
      <c r="G800" t="s">
        <v>6</v>
      </c>
      <c r="H800" t="s">
        <v>7</v>
      </c>
      <c r="I800" t="s">
        <v>8</v>
      </c>
      <c r="J800" t="s">
        <v>9</v>
      </c>
    </row>
    <row r="801" spans="1:10">
      <c r="A801" t="s">
        <v>2</v>
      </c>
      <c r="B801" t="s">
        <v>10</v>
      </c>
      <c r="E801" t="s">
        <v>11</v>
      </c>
      <c r="F801" t="s">
        <v>12</v>
      </c>
      <c r="G801" t="s">
        <v>13</v>
      </c>
      <c r="H801" t="s">
        <v>14</v>
      </c>
    </row>
    <row r="802" spans="1:10">
      <c r="A802" t="s">
        <v>0</v>
      </c>
      <c r="B802" t="s">
        <v>368</v>
      </c>
      <c r="D802">
        <f>Image("https://scontent.cdninstagram.com/t51.2885-15/s320x320/e35/12501528_553108141517592_1337333305_n.jpg?ig_cache_key=MTIyMDgxNjM5MDg1Mjk0OTM4MQ%3D%3D.2")</f>
        <v>0</v>
      </c>
    </row>
    <row r="803" spans="1:10">
      <c r="A803" t="s">
        <v>2</v>
      </c>
      <c r="B803" t="s">
        <v>3</v>
      </c>
      <c r="C803" t="s">
        <v>369</v>
      </c>
      <c r="E803" t="s">
        <v>4</v>
      </c>
      <c r="F803" t="s">
        <v>5</v>
      </c>
      <c r="G803" t="s">
        <v>6</v>
      </c>
      <c r="H803" t="s">
        <v>7</v>
      </c>
      <c r="I803" t="s">
        <v>8</v>
      </c>
      <c r="J803" t="s">
        <v>9</v>
      </c>
    </row>
    <row r="804" spans="1:10">
      <c r="A804" t="s">
        <v>2</v>
      </c>
      <c r="B804" t="s">
        <v>10</v>
      </c>
      <c r="E804" t="s">
        <v>11</v>
      </c>
      <c r="F804" t="s">
        <v>12</v>
      </c>
      <c r="G804" t="s">
        <v>13</v>
      </c>
      <c r="H804" t="s">
        <v>14</v>
      </c>
    </row>
    <row r="805" spans="1:10">
      <c r="A805" t="s">
        <v>0</v>
      </c>
      <c r="B805" t="s">
        <v>366</v>
      </c>
      <c r="D805">
        <f>Image("https://scontent.cdninstagram.com/t51.2885-15/e35/11934783_1557216814577547_29405669_n.jpg?ig_cache_key=MTIyMDgxNDk2MTgyMDAyMjExNQ%3D%3D.2")</f>
        <v>0</v>
      </c>
    </row>
    <row r="806" spans="1:10">
      <c r="A806" t="s">
        <v>2</v>
      </c>
      <c r="B806" t="s">
        <v>3</v>
      </c>
      <c r="C806" t="s">
        <v>370</v>
      </c>
      <c r="E806" t="s">
        <v>4</v>
      </c>
      <c r="F806" t="s">
        <v>5</v>
      </c>
      <c r="G806" t="s">
        <v>6</v>
      </c>
      <c r="H806" t="s">
        <v>7</v>
      </c>
      <c r="I806" t="s">
        <v>8</v>
      </c>
      <c r="J806" t="s">
        <v>9</v>
      </c>
    </row>
    <row r="807" spans="1:10">
      <c r="A807" t="s">
        <v>2</v>
      </c>
      <c r="B807" t="s">
        <v>10</v>
      </c>
      <c r="E807" t="s">
        <v>11</v>
      </c>
      <c r="F807" t="s">
        <v>12</v>
      </c>
      <c r="G807" t="s">
        <v>13</v>
      </c>
      <c r="H807" t="s">
        <v>14</v>
      </c>
    </row>
    <row r="808" spans="1:10">
      <c r="A808" t="s">
        <v>0</v>
      </c>
      <c r="B808" t="s">
        <v>371</v>
      </c>
      <c r="D808">
        <f>Image("https://scontent.cdninstagram.com/t51.2885-15/e35/12135188_962254920489686_1596742725_n.jpg?ig_cache_key=MTIyMDc4OTY2OTg5NjQ5ODM2NA%3D%3D.2")</f>
        <v>0</v>
      </c>
    </row>
    <row r="809" spans="1:10">
      <c r="A809" t="s">
        <v>2</v>
      </c>
      <c r="B809" t="s">
        <v>3</v>
      </c>
      <c r="E809" t="s">
        <v>4</v>
      </c>
      <c r="F809" t="s">
        <v>5</v>
      </c>
      <c r="G809" t="s">
        <v>6</v>
      </c>
      <c r="H809" t="s">
        <v>7</v>
      </c>
      <c r="I809" t="s">
        <v>8</v>
      </c>
      <c r="J809" t="s">
        <v>9</v>
      </c>
    </row>
    <row r="810" spans="1:10">
      <c r="A810" t="s">
        <v>2</v>
      </c>
      <c r="B810" t="s">
        <v>10</v>
      </c>
      <c r="E810" t="s">
        <v>11</v>
      </c>
      <c r="F810" t="s">
        <v>12</v>
      </c>
      <c r="G810" t="s">
        <v>13</v>
      </c>
      <c r="H810" t="s">
        <v>14</v>
      </c>
    </row>
    <row r="811" spans="1:10">
      <c r="A811" t="s">
        <v>0</v>
      </c>
      <c r="B811" t="s">
        <v>372</v>
      </c>
      <c r="D811">
        <f>Image("https://scontent.cdninstagram.com/t51.2885-15/s640x640/sh0.08/e35/12501543_1095748890447960_1299916037_n.jpg?ig_cache_key=MTIyMDc4Njg2MTYyNjk0Mjg3NA%3D%3D.2")</f>
        <v>0</v>
      </c>
    </row>
    <row r="812" spans="1:10">
      <c r="A812" t="s">
        <v>2</v>
      </c>
      <c r="B812" t="s">
        <v>3</v>
      </c>
      <c r="E812" t="s">
        <v>4</v>
      </c>
      <c r="F812" t="s">
        <v>5</v>
      </c>
      <c r="G812" t="s">
        <v>6</v>
      </c>
      <c r="H812" t="s">
        <v>7</v>
      </c>
      <c r="I812" t="s">
        <v>8</v>
      </c>
      <c r="J812" t="s">
        <v>9</v>
      </c>
    </row>
    <row r="813" spans="1:10">
      <c r="A813" t="s">
        <v>2</v>
      </c>
      <c r="B813" t="s">
        <v>10</v>
      </c>
      <c r="E813" t="s">
        <v>11</v>
      </c>
      <c r="F813" t="s">
        <v>12</v>
      </c>
      <c r="G813" t="s">
        <v>13</v>
      </c>
      <c r="H813" t="s">
        <v>14</v>
      </c>
    </row>
    <row r="814" spans="1:10">
      <c r="A814" t="s">
        <v>0</v>
      </c>
      <c r="B814" t="s">
        <v>373</v>
      </c>
      <c r="D814">
        <f>Image("https://scontent.cdninstagram.com/t51.2885-15/s640x640/sh0.08/e35/12383500_1728938654059888_1813443308_n.jpg?ig_cache_key=MTIyMDc2NjQ3MDAwMDg5MDk5Mg%3D%3D.2")</f>
        <v>0</v>
      </c>
    </row>
    <row r="815" spans="1:10">
      <c r="A815" t="s">
        <v>2</v>
      </c>
      <c r="B815" t="s">
        <v>3</v>
      </c>
      <c r="C815" t="s">
        <v>374</v>
      </c>
      <c r="E815" t="s">
        <v>4</v>
      </c>
      <c r="F815" t="s">
        <v>5</v>
      </c>
      <c r="G815" t="s">
        <v>6</v>
      </c>
      <c r="H815" t="s">
        <v>7</v>
      </c>
      <c r="I815" t="s">
        <v>8</v>
      </c>
      <c r="J815" t="s">
        <v>9</v>
      </c>
    </row>
    <row r="816" spans="1:10">
      <c r="A816" t="s">
        <v>2</v>
      </c>
      <c r="B816" t="s">
        <v>10</v>
      </c>
      <c r="E816" t="s">
        <v>11</v>
      </c>
      <c r="F816" t="s">
        <v>12</v>
      </c>
      <c r="G816" t="s">
        <v>13</v>
      </c>
      <c r="H816" t="s">
        <v>14</v>
      </c>
    </row>
    <row r="817" spans="1:10">
      <c r="A817" t="s">
        <v>0</v>
      </c>
      <c r="B817" t="s">
        <v>375</v>
      </c>
      <c r="D817">
        <f>Image("https://scontent.cdninstagram.com/t51.2885-15/s640x640/sh0.08/e35/12960052_989409064500625_1821696097_n.jpg?ig_cache_key=MTIyMDc0MTQxMjI5ODU3MTg3Nw%3D%3D.2")</f>
        <v>0</v>
      </c>
    </row>
    <row r="818" spans="1:10">
      <c r="A818" t="s">
        <v>2</v>
      </c>
      <c r="B818" t="s">
        <v>3</v>
      </c>
      <c r="E818" t="s">
        <v>4</v>
      </c>
      <c r="F818" t="s">
        <v>5</v>
      </c>
      <c r="G818" t="s">
        <v>6</v>
      </c>
      <c r="H818" t="s">
        <v>7</v>
      </c>
      <c r="I818" t="s">
        <v>8</v>
      </c>
      <c r="J818" t="s">
        <v>9</v>
      </c>
    </row>
    <row r="819" spans="1:10">
      <c r="A819" t="s">
        <v>2</v>
      </c>
      <c r="B819" t="s">
        <v>10</v>
      </c>
      <c r="E819" t="s">
        <v>11</v>
      </c>
      <c r="F819" t="s">
        <v>12</v>
      </c>
      <c r="G819" t="s">
        <v>13</v>
      </c>
      <c r="H819" t="s">
        <v>14</v>
      </c>
    </row>
    <row r="820" spans="1:10">
      <c r="A820" t="s">
        <v>0</v>
      </c>
      <c r="B820" t="s">
        <v>376</v>
      </c>
      <c r="D820">
        <f>Image("https://scontent.cdninstagram.com/t51.2885-15/s640x640/sh0.08/e35/12930930_953832211332234_833751458_n.jpg?ig_cache_key=MTIyMDczNDk1Njc1NDI3ODU2Mw%3D%3D.2.l")</f>
        <v>0</v>
      </c>
    </row>
    <row r="821" spans="1:10">
      <c r="A821" t="s">
        <v>2</v>
      </c>
      <c r="B821" t="s">
        <v>3</v>
      </c>
      <c r="C821" t="s">
        <v>377</v>
      </c>
      <c r="E821" t="s">
        <v>4</v>
      </c>
      <c r="F821" t="s">
        <v>5</v>
      </c>
      <c r="G821" t="s">
        <v>6</v>
      </c>
      <c r="H821" t="s">
        <v>7</v>
      </c>
      <c r="I821" t="s">
        <v>8</v>
      </c>
      <c r="J821" t="s">
        <v>9</v>
      </c>
    </row>
    <row r="822" spans="1:10">
      <c r="A822" t="s">
        <v>2</v>
      </c>
      <c r="B822" t="s">
        <v>10</v>
      </c>
      <c r="E822" t="s">
        <v>11</v>
      </c>
      <c r="F822" t="s">
        <v>12</v>
      </c>
      <c r="G822" t="s">
        <v>13</v>
      </c>
      <c r="H822" t="s">
        <v>14</v>
      </c>
    </row>
    <row r="823" spans="1:10">
      <c r="A823" t="s">
        <v>0</v>
      </c>
      <c r="B823" t="s">
        <v>378</v>
      </c>
      <c r="D823">
        <f>Image("https://scontent.cdninstagram.com/t51.2885-15/s320x320/e35/12940906_998296333587983_1221188358_n.jpg?ig_cache_key=MTIyMDcyNTUzNzQ2MTQ1NDczOQ%3D%3D.2")</f>
        <v>0</v>
      </c>
    </row>
    <row r="824" spans="1:10">
      <c r="A824" t="s">
        <v>2</v>
      </c>
      <c r="B824" t="s">
        <v>3</v>
      </c>
      <c r="C824" t="s">
        <v>379</v>
      </c>
      <c r="E824" t="s">
        <v>4</v>
      </c>
      <c r="F824" t="s">
        <v>5</v>
      </c>
      <c r="G824" t="s">
        <v>6</v>
      </c>
      <c r="H824" t="s">
        <v>7</v>
      </c>
      <c r="I824" t="s">
        <v>8</v>
      </c>
      <c r="J824" t="s">
        <v>9</v>
      </c>
    </row>
    <row r="825" spans="1:10">
      <c r="A825" t="s">
        <v>2</v>
      </c>
      <c r="B825" t="s">
        <v>10</v>
      </c>
      <c r="E825" t="s">
        <v>11</v>
      </c>
      <c r="F825" t="s">
        <v>12</v>
      </c>
      <c r="G825" t="s">
        <v>13</v>
      </c>
      <c r="H825" t="s">
        <v>14</v>
      </c>
    </row>
    <row r="826" spans="1:10">
      <c r="A826" t="s">
        <v>0</v>
      </c>
      <c r="B826" t="s">
        <v>380</v>
      </c>
      <c r="D826">
        <f>Image("https://scontent.cdninstagram.com/t51.2885-15/s640x640/sh0.08/e35/12912518_1533160323654613_1387318108_n.jpg?ig_cache_key=MTIyMDU4NjI3MzI2NDMwODAzMA%3D%3D.2")</f>
        <v>0</v>
      </c>
    </row>
    <row r="827" spans="1:10">
      <c r="A827" t="s">
        <v>2</v>
      </c>
      <c r="B827" t="s">
        <v>3</v>
      </c>
      <c r="E827" t="s">
        <v>4</v>
      </c>
      <c r="F827" t="s">
        <v>5</v>
      </c>
      <c r="G827" t="s">
        <v>6</v>
      </c>
      <c r="H827" t="s">
        <v>7</v>
      </c>
      <c r="I827" t="s">
        <v>8</v>
      </c>
      <c r="J827" t="s">
        <v>9</v>
      </c>
    </row>
    <row r="828" spans="1:10">
      <c r="A828" t="s">
        <v>2</v>
      </c>
      <c r="B828" t="s">
        <v>10</v>
      </c>
      <c r="E828" t="s">
        <v>11</v>
      </c>
      <c r="F828" t="s">
        <v>12</v>
      </c>
      <c r="G828" t="s">
        <v>13</v>
      </c>
      <c r="H828" t="s">
        <v>14</v>
      </c>
    </row>
    <row r="829" spans="1:10">
      <c r="A829" t="s">
        <v>0</v>
      </c>
      <c r="B829" t="s">
        <v>381</v>
      </c>
      <c r="D829">
        <f>Image("https://scontent.cdninstagram.com/t51.2885-15/s640x640/e15/12907384_547610362068328_894247984_n.jpg?ig_cache_key=MTIyMDQ1MTU4MzgwMzkwNjU2Nw%3D%3D.2.l")</f>
        <v>0</v>
      </c>
    </row>
    <row r="830" spans="1:10">
      <c r="A830" t="s">
        <v>2</v>
      </c>
      <c r="B830" t="s">
        <v>3</v>
      </c>
      <c r="C830" t="s">
        <v>382</v>
      </c>
      <c r="E830" t="s">
        <v>4</v>
      </c>
      <c r="F830" t="s">
        <v>5</v>
      </c>
      <c r="G830" t="s">
        <v>6</v>
      </c>
      <c r="H830" t="s">
        <v>7</v>
      </c>
      <c r="I830" t="s">
        <v>8</v>
      </c>
      <c r="J830" t="s">
        <v>9</v>
      </c>
    </row>
    <row r="831" spans="1:10">
      <c r="A831" t="s">
        <v>2</v>
      </c>
      <c r="B831" t="s">
        <v>10</v>
      </c>
      <c r="E831" t="s">
        <v>11</v>
      </c>
      <c r="F831" t="s">
        <v>12</v>
      </c>
      <c r="G831" t="s">
        <v>13</v>
      </c>
      <c r="H831" t="s">
        <v>14</v>
      </c>
    </row>
    <row r="832" spans="1:10">
      <c r="A832" t="s">
        <v>0</v>
      </c>
      <c r="B832" t="s">
        <v>383</v>
      </c>
      <c r="D832">
        <f>Image("https://scontent.cdninstagram.com/t51.2885-15/s640x640/sh0.08/e35/12677212_1521702324805977_922482938_n.jpg?ig_cache_key=MTIxNjM5ODc2MjU4NzgwODA4Mg%3D%3D.2.l")</f>
        <v>0</v>
      </c>
    </row>
    <row r="833" spans="1:10">
      <c r="A833" t="s">
        <v>2</v>
      </c>
      <c r="B833" t="s">
        <v>3</v>
      </c>
      <c r="E833" t="s">
        <v>4</v>
      </c>
      <c r="F833" t="s">
        <v>5</v>
      </c>
      <c r="G833" t="s">
        <v>6</v>
      </c>
      <c r="H833" t="s">
        <v>7</v>
      </c>
      <c r="I833" t="s">
        <v>8</v>
      </c>
      <c r="J833" t="s">
        <v>9</v>
      </c>
    </row>
    <row r="834" spans="1:10">
      <c r="A834" t="s">
        <v>2</v>
      </c>
      <c r="B834" t="s">
        <v>10</v>
      </c>
      <c r="E834" t="s">
        <v>11</v>
      </c>
      <c r="F834" t="s">
        <v>12</v>
      </c>
      <c r="G834" t="s">
        <v>13</v>
      </c>
      <c r="H834" t="s">
        <v>14</v>
      </c>
    </row>
    <row r="835" spans="1:10">
      <c r="A835" t="s">
        <v>0</v>
      </c>
      <c r="B835" t="s">
        <v>384</v>
      </c>
      <c r="D835">
        <f>Image("https://scontent.cdninstagram.com/t51.2885-15/s640x640/sh0.08/e35/10584720_1677603145848814_953388503_n.jpg?ig_cache_key=MTE1NDEzNjYyODE2NzI5ODQ3NQ%3D%3D.2")</f>
        <v>0</v>
      </c>
    </row>
    <row r="836" spans="1:10">
      <c r="A836" t="s">
        <v>2</v>
      </c>
      <c r="B836" t="s">
        <v>3</v>
      </c>
      <c r="C836" t="s">
        <v>385</v>
      </c>
      <c r="E836" t="s">
        <v>4</v>
      </c>
      <c r="F836" t="s">
        <v>5</v>
      </c>
      <c r="G836" t="s">
        <v>6</v>
      </c>
      <c r="H836" t="s">
        <v>7</v>
      </c>
      <c r="I836" t="s">
        <v>8</v>
      </c>
      <c r="J836" t="s">
        <v>9</v>
      </c>
    </row>
    <row r="837" spans="1:10">
      <c r="A837" t="s">
        <v>2</v>
      </c>
      <c r="B837" t="s">
        <v>10</v>
      </c>
      <c r="E837" t="s">
        <v>11</v>
      </c>
      <c r="F837" t="s">
        <v>12</v>
      </c>
      <c r="G837" t="s">
        <v>13</v>
      </c>
      <c r="H837" t="s">
        <v>14</v>
      </c>
    </row>
    <row r="838" spans="1:10">
      <c r="A838" t="s">
        <v>0</v>
      </c>
      <c r="B838" t="s">
        <v>386</v>
      </c>
      <c r="D838">
        <f>Image("https://scontent.cdninstagram.com/t51.2885-15/e15/11934864_1706777622897081_265857411_n.jpg?ig_cache_key=MTIxOTk3MDAyNDY1NjI3MDA1Mw%3D%3D.2")</f>
        <v>0</v>
      </c>
    </row>
    <row r="839" spans="1:10">
      <c r="A839" t="s">
        <v>2</v>
      </c>
      <c r="B839" t="s">
        <v>3</v>
      </c>
      <c r="E839" t="s">
        <v>4</v>
      </c>
      <c r="F839" t="s">
        <v>5</v>
      </c>
      <c r="G839" t="s">
        <v>6</v>
      </c>
      <c r="H839" t="s">
        <v>7</v>
      </c>
      <c r="I839" t="s">
        <v>8</v>
      </c>
      <c r="J839" t="s">
        <v>9</v>
      </c>
    </row>
    <row r="840" spans="1:10">
      <c r="A840" t="s">
        <v>2</v>
      </c>
      <c r="B840" t="s">
        <v>10</v>
      </c>
      <c r="E840" t="s">
        <v>11</v>
      </c>
      <c r="F840" t="s">
        <v>12</v>
      </c>
      <c r="G840" t="s">
        <v>13</v>
      </c>
      <c r="H840" t="s">
        <v>14</v>
      </c>
    </row>
    <row r="841" spans="1:10">
      <c r="A841" t="s">
        <v>0</v>
      </c>
      <c r="B841" t="s">
        <v>387</v>
      </c>
      <c r="D841">
        <f>Image("https://scontent.cdninstagram.com/t51.2885-15/s640x640/sh0.08/e35/12912548_920912628029340_1934232625_n.jpg?ig_cache_key=MTIxOTc2NTQ2NzMwMDU2NDU3Mg%3D%3D.2")</f>
        <v>0</v>
      </c>
    </row>
    <row r="842" spans="1:10">
      <c r="A842" t="s">
        <v>2</v>
      </c>
      <c r="B842" t="s">
        <v>3</v>
      </c>
      <c r="C842" t="s">
        <v>388</v>
      </c>
      <c r="E842" t="s">
        <v>4</v>
      </c>
      <c r="F842" t="s">
        <v>5</v>
      </c>
      <c r="G842" t="s">
        <v>6</v>
      </c>
      <c r="H842" t="s">
        <v>7</v>
      </c>
      <c r="I842" t="s">
        <v>8</v>
      </c>
      <c r="J842" t="s">
        <v>9</v>
      </c>
    </row>
    <row r="843" spans="1:10">
      <c r="A843" t="s">
        <v>2</v>
      </c>
      <c r="B843" t="s">
        <v>10</v>
      </c>
      <c r="E843" t="s">
        <v>11</v>
      </c>
      <c r="F843" t="s">
        <v>12</v>
      </c>
      <c r="G843" t="s">
        <v>13</v>
      </c>
      <c r="H843" t="s">
        <v>14</v>
      </c>
    </row>
    <row r="844" spans="1:10">
      <c r="A844" t="s">
        <v>0</v>
      </c>
      <c r="B844" t="s">
        <v>389</v>
      </c>
      <c r="D844">
        <f>Image("https://scontent.cdninstagram.com/t51.2885-15/s480x480/e35/12940208_1548965235397152_1398201154_n.jpg?ig_cache_key=MTIxOTc0ODQ0NDUwNzcxNDQ2MA%3D%3D.2.l")</f>
        <v>0</v>
      </c>
    </row>
    <row r="845" spans="1:10">
      <c r="A845" t="s">
        <v>2</v>
      </c>
      <c r="B845" t="s">
        <v>3</v>
      </c>
      <c r="E845" t="s">
        <v>4</v>
      </c>
      <c r="F845" t="s">
        <v>5</v>
      </c>
      <c r="G845" t="s">
        <v>6</v>
      </c>
      <c r="H845" t="s">
        <v>7</v>
      </c>
      <c r="I845" t="s">
        <v>8</v>
      </c>
      <c r="J845" t="s">
        <v>9</v>
      </c>
    </row>
    <row r="846" spans="1:10">
      <c r="A846" t="s">
        <v>2</v>
      </c>
      <c r="B846" t="s">
        <v>10</v>
      </c>
      <c r="E846" t="s">
        <v>11</v>
      </c>
      <c r="F846" t="s">
        <v>12</v>
      </c>
      <c r="G846" t="s">
        <v>13</v>
      </c>
      <c r="H846" t="s">
        <v>14</v>
      </c>
    </row>
    <row r="847" spans="1:10">
      <c r="A847" t="s">
        <v>0</v>
      </c>
      <c r="B847" t="s">
        <v>390</v>
      </c>
      <c r="D847">
        <f>Image("https://scontent.cdninstagram.com/t51.2885-15/s640x640/sh0.08/e35/12930703_1587439298249344_1365443479_n.jpg?ig_cache_key=MTIxOTczNzI5NzMxNDA4OTIxNA%3D%3D.2.l")</f>
        <v>0</v>
      </c>
    </row>
    <row r="848" spans="1:10">
      <c r="A848" t="s">
        <v>2</v>
      </c>
      <c r="B848" t="s">
        <v>3</v>
      </c>
      <c r="E848" t="s">
        <v>4</v>
      </c>
      <c r="F848" t="s">
        <v>5</v>
      </c>
      <c r="G848" t="s">
        <v>6</v>
      </c>
      <c r="H848" t="s">
        <v>7</v>
      </c>
      <c r="I848" t="s">
        <v>8</v>
      </c>
      <c r="J848" t="s">
        <v>9</v>
      </c>
    </row>
    <row r="849" spans="1:10">
      <c r="A849" t="s">
        <v>2</v>
      </c>
      <c r="B849" t="s">
        <v>10</v>
      </c>
      <c r="E849" t="s">
        <v>11</v>
      </c>
      <c r="F849" t="s">
        <v>12</v>
      </c>
      <c r="G849" t="s">
        <v>13</v>
      </c>
      <c r="H849" t="s">
        <v>14</v>
      </c>
    </row>
    <row r="850" spans="1:10">
      <c r="A850" t="s">
        <v>0</v>
      </c>
      <c r="B850" t="s">
        <v>391</v>
      </c>
      <c r="D850">
        <f>Image("https://scontent.cdninstagram.com/t51.2885-15/s640x640/sh0.08/e35/12930836_248063548874012_1509927105_n.jpg?ig_cache_key=MTIxOTU0MDIzMzI2NTY4MTI5OA%3D%3D.2")</f>
        <v>0</v>
      </c>
    </row>
    <row r="851" spans="1:10">
      <c r="A851" t="s">
        <v>2</v>
      </c>
      <c r="B851" t="s">
        <v>3</v>
      </c>
      <c r="E851" t="s">
        <v>4</v>
      </c>
      <c r="F851" t="s">
        <v>5</v>
      </c>
      <c r="G851" t="s">
        <v>6</v>
      </c>
      <c r="H851" t="s">
        <v>7</v>
      </c>
      <c r="I851" t="s">
        <v>8</v>
      </c>
      <c r="J851" t="s">
        <v>9</v>
      </c>
    </row>
    <row r="852" spans="1:10">
      <c r="A852" t="s">
        <v>2</v>
      </c>
      <c r="B852" t="s">
        <v>10</v>
      </c>
      <c r="E852" t="s">
        <v>11</v>
      </c>
      <c r="F852" t="s">
        <v>12</v>
      </c>
      <c r="G852" t="s">
        <v>13</v>
      </c>
      <c r="H852" t="s">
        <v>14</v>
      </c>
    </row>
    <row r="853" spans="1:10">
      <c r="A853" t="s">
        <v>0</v>
      </c>
      <c r="B853" t="s">
        <v>392</v>
      </c>
      <c r="D853">
        <f>Image("https://scontent.cdninstagram.com/t51.2885-15/s640x640/sh0.08/e35/926929_1705015599783236_707258673_n.jpg?ig_cache_key=MTIwODk5MDg5MzkzMzMxMzI4MA%3D%3D.2")</f>
        <v>0</v>
      </c>
    </row>
    <row r="854" spans="1:10">
      <c r="A854" t="s">
        <v>2</v>
      </c>
      <c r="B854" t="s">
        <v>3</v>
      </c>
      <c r="C854" t="s">
        <v>393</v>
      </c>
      <c r="E854" t="s">
        <v>4</v>
      </c>
      <c r="F854" t="s">
        <v>5</v>
      </c>
      <c r="G854" t="s">
        <v>6</v>
      </c>
      <c r="H854" t="s">
        <v>7</v>
      </c>
      <c r="I854" t="s">
        <v>8</v>
      </c>
      <c r="J854" t="s">
        <v>9</v>
      </c>
    </row>
    <row r="855" spans="1:10">
      <c r="A855" t="s">
        <v>2</v>
      </c>
      <c r="B855" t="s">
        <v>10</v>
      </c>
      <c r="E855" t="s">
        <v>11</v>
      </c>
      <c r="F855" t="s">
        <v>12</v>
      </c>
      <c r="G855" t="s">
        <v>13</v>
      </c>
      <c r="H855" t="s">
        <v>14</v>
      </c>
    </row>
    <row r="856" spans="1:10">
      <c r="A856" t="s">
        <v>0</v>
      </c>
      <c r="B856" t="s">
        <v>394</v>
      </c>
      <c r="D856">
        <f>Image("https://scontent.cdninstagram.com/t51.2885-15/s640x640/sh0.08/e35/12912814_754240754677512_477002237_n.jpg?ig_cache_key=MTIxOTUxMjIzNjg2NDk0NjE0MQ%3D%3D.2.l")</f>
        <v>0</v>
      </c>
    </row>
    <row r="857" spans="1:10">
      <c r="A857" t="s">
        <v>2</v>
      </c>
      <c r="B857" t="s">
        <v>3</v>
      </c>
      <c r="E857" t="s">
        <v>4</v>
      </c>
      <c r="F857" t="s">
        <v>5</v>
      </c>
      <c r="G857" t="s">
        <v>6</v>
      </c>
      <c r="H857" t="s">
        <v>7</v>
      </c>
      <c r="I857" t="s">
        <v>8</v>
      </c>
      <c r="J857" t="s">
        <v>9</v>
      </c>
    </row>
    <row r="858" spans="1:10">
      <c r="A858" t="s">
        <v>2</v>
      </c>
      <c r="B858" t="s">
        <v>10</v>
      </c>
      <c r="E858" t="s">
        <v>11</v>
      </c>
      <c r="F858" t="s">
        <v>12</v>
      </c>
      <c r="G858" t="s">
        <v>13</v>
      </c>
      <c r="H858" t="s">
        <v>14</v>
      </c>
    </row>
    <row r="859" spans="1:10">
      <c r="A859" t="s">
        <v>0</v>
      </c>
      <c r="B859" t="s">
        <v>395</v>
      </c>
      <c r="D859">
        <f>Image("https://scontent.cdninstagram.com/t51.2885-15/s640x640/sh0.08/e35/12445890_1377952862230093_1960404271_n.jpg?ig_cache_key=MTIyMDk5OTM1MTM1NTkyMjkyNQ%3D%3D.2")</f>
        <v>0</v>
      </c>
    </row>
    <row r="860" spans="1:10">
      <c r="A860" t="s">
        <v>2</v>
      </c>
      <c r="B860" t="s">
        <v>3</v>
      </c>
      <c r="C860" t="s">
        <v>396</v>
      </c>
      <c r="E860" t="s">
        <v>4</v>
      </c>
      <c r="F860" t="s">
        <v>5</v>
      </c>
      <c r="G860" t="s">
        <v>6</v>
      </c>
      <c r="H860" t="s">
        <v>7</v>
      </c>
      <c r="I860" t="s">
        <v>8</v>
      </c>
      <c r="J860" t="s">
        <v>9</v>
      </c>
    </row>
    <row r="861" spans="1:10">
      <c r="A861" t="s">
        <v>2</v>
      </c>
      <c r="B861" t="s">
        <v>10</v>
      </c>
      <c r="E861" t="s">
        <v>11</v>
      </c>
      <c r="F861" t="s">
        <v>12</v>
      </c>
      <c r="G861" t="s">
        <v>13</v>
      </c>
      <c r="H861" t="s">
        <v>14</v>
      </c>
    </row>
    <row r="862" spans="1:10">
      <c r="A862" t="s">
        <v>0</v>
      </c>
      <c r="B862" t="s">
        <v>397</v>
      </c>
      <c r="D862">
        <f>Image("https://scontent.cdninstagram.com/t51.2885-15/s640x640/sh0.08/e35/12912716_210567049320371_238666600_n.jpg?ig_cache_key=MTIyMDk5OTIxMjg5NTg2NDEzNQ%3D%3D.2.l")</f>
        <v>0</v>
      </c>
    </row>
    <row r="863" spans="1:10">
      <c r="A863" t="s">
        <v>2</v>
      </c>
      <c r="B863" t="s">
        <v>3</v>
      </c>
      <c r="E863" t="s">
        <v>4</v>
      </c>
      <c r="F863" t="s">
        <v>5</v>
      </c>
      <c r="G863" t="s">
        <v>6</v>
      </c>
      <c r="H863" t="s">
        <v>7</v>
      </c>
      <c r="I863" t="s">
        <v>8</v>
      </c>
      <c r="J863" t="s">
        <v>9</v>
      </c>
    </row>
    <row r="864" spans="1:10">
      <c r="A864" t="s">
        <v>2</v>
      </c>
      <c r="B864" t="s">
        <v>10</v>
      </c>
      <c r="E864" t="s">
        <v>11</v>
      </c>
      <c r="F864" t="s">
        <v>12</v>
      </c>
      <c r="G864" t="s">
        <v>13</v>
      </c>
      <c r="H864" t="s">
        <v>14</v>
      </c>
    </row>
    <row r="865" spans="1:10">
      <c r="A865" t="s">
        <v>0</v>
      </c>
      <c r="B865" t="s">
        <v>398</v>
      </c>
      <c r="D865">
        <f>Image("https://scontent.cdninstagram.com/t51.2885-15/e35/12912512_1606696712888616_272427750_n.jpg?ig_cache_key=MTIyMDk5OTE4NDU5MTU5OTQ5NA%3D%3D.2")</f>
        <v>0</v>
      </c>
    </row>
    <row r="866" spans="1:10">
      <c r="A866" t="s">
        <v>2</v>
      </c>
      <c r="B866" t="s">
        <v>3</v>
      </c>
      <c r="E866" t="s">
        <v>4</v>
      </c>
      <c r="F866" t="s">
        <v>5</v>
      </c>
      <c r="G866" t="s">
        <v>6</v>
      </c>
      <c r="H866" t="s">
        <v>7</v>
      </c>
      <c r="I866" t="s">
        <v>8</v>
      </c>
      <c r="J866" t="s">
        <v>9</v>
      </c>
    </row>
    <row r="867" spans="1:10">
      <c r="A867" t="s">
        <v>2</v>
      </c>
      <c r="B867" t="s">
        <v>10</v>
      </c>
      <c r="E867" t="s">
        <v>11</v>
      </c>
      <c r="F867" t="s">
        <v>12</v>
      </c>
      <c r="G867" t="s">
        <v>13</v>
      </c>
      <c r="H867" t="s">
        <v>14</v>
      </c>
    </row>
    <row r="868" spans="1:10">
      <c r="A868" t="s">
        <v>0</v>
      </c>
      <c r="B868" t="s">
        <v>399</v>
      </c>
      <c r="D868">
        <f>Image("https://scontent.cdninstagram.com/t51.2885-15/s640x640/sh0.08/e35/12965158_1721189441459046_1735129992_n.jpg?ig_cache_key=MTIyMDk5OTE1MDU3NTAwODI4OQ%3D%3D.2")</f>
        <v>0</v>
      </c>
    </row>
    <row r="869" spans="1:10">
      <c r="A869" t="s">
        <v>2</v>
      </c>
      <c r="B869" t="s">
        <v>3</v>
      </c>
      <c r="E869" t="s">
        <v>4</v>
      </c>
      <c r="F869" t="s">
        <v>5</v>
      </c>
      <c r="G869" t="s">
        <v>6</v>
      </c>
      <c r="H869" t="s">
        <v>7</v>
      </c>
      <c r="I869" t="s">
        <v>8</v>
      </c>
      <c r="J869" t="s">
        <v>9</v>
      </c>
    </row>
    <row r="870" spans="1:10">
      <c r="A870" t="s">
        <v>2</v>
      </c>
      <c r="B870" t="s">
        <v>10</v>
      </c>
      <c r="E870" t="s">
        <v>11</v>
      </c>
      <c r="F870" t="s">
        <v>12</v>
      </c>
      <c r="G870" t="s">
        <v>13</v>
      </c>
      <c r="H870" t="s">
        <v>14</v>
      </c>
    </row>
    <row r="871" spans="1:10">
      <c r="A871" t="s">
        <v>0</v>
      </c>
      <c r="B871" t="s">
        <v>400</v>
      </c>
      <c r="D871">
        <f>Image("https://scontent.cdninstagram.com/t51.2885-15/e35/1391138_242157319468030_475693661_n.jpg?ig_cache_key=MTIyMDk5OTE1NzY2NDU0MDI2OQ%3D%3D.2")</f>
        <v>0</v>
      </c>
    </row>
    <row r="872" spans="1:10">
      <c r="A872" t="s">
        <v>2</v>
      </c>
      <c r="B872" t="s">
        <v>3</v>
      </c>
      <c r="E872" t="s">
        <v>4</v>
      </c>
      <c r="F872" t="s">
        <v>5</v>
      </c>
      <c r="G872" t="s">
        <v>6</v>
      </c>
      <c r="H872" t="s">
        <v>7</v>
      </c>
      <c r="I872" t="s">
        <v>8</v>
      </c>
      <c r="J872" t="s">
        <v>9</v>
      </c>
    </row>
    <row r="873" spans="1:10">
      <c r="A873" t="s">
        <v>2</v>
      </c>
      <c r="B873" t="s">
        <v>10</v>
      </c>
      <c r="E873" t="s">
        <v>11</v>
      </c>
      <c r="F873" t="s">
        <v>12</v>
      </c>
      <c r="G873" t="s">
        <v>13</v>
      </c>
      <c r="H873" t="s">
        <v>14</v>
      </c>
    </row>
    <row r="874" spans="1:10">
      <c r="A874" t="s">
        <v>0</v>
      </c>
      <c r="B874" t="s">
        <v>401</v>
      </c>
      <c r="D874">
        <f>Image("https://scontent.cdninstagram.com/t51.2885-15/s640x640/sh0.08/e35/12940120_663651457116580_1743672618_n.jpg?ig_cache_key=MTIyMDk5NjkxNTEyNzgwMDU0NQ%3D%3D.2.l")</f>
        <v>0</v>
      </c>
    </row>
    <row r="875" spans="1:10">
      <c r="A875" t="s">
        <v>2</v>
      </c>
      <c r="B875" t="s">
        <v>3</v>
      </c>
      <c r="C875" t="s">
        <v>402</v>
      </c>
      <c r="E875" t="s">
        <v>4</v>
      </c>
      <c r="F875" t="s">
        <v>5</v>
      </c>
      <c r="G875" t="s">
        <v>6</v>
      </c>
      <c r="H875" t="s">
        <v>7</v>
      </c>
      <c r="I875" t="s">
        <v>8</v>
      </c>
      <c r="J875" t="s">
        <v>9</v>
      </c>
    </row>
    <row r="876" spans="1:10">
      <c r="A876" t="s">
        <v>2</v>
      </c>
      <c r="B876" t="s">
        <v>10</v>
      </c>
      <c r="E876" t="s">
        <v>11</v>
      </c>
      <c r="F876" t="s">
        <v>12</v>
      </c>
      <c r="G876" t="s">
        <v>13</v>
      </c>
      <c r="H876" t="s">
        <v>14</v>
      </c>
    </row>
    <row r="877" spans="1:10">
      <c r="A877" t="s">
        <v>0</v>
      </c>
      <c r="B877" t="s">
        <v>403</v>
      </c>
      <c r="D877">
        <f>Image("https://scontent.cdninstagram.com/t51.2885-15/s640x640/sh0.08/e35/12905249_1552383051727599_290457823_n.jpg?ig_cache_key=MTIyMDk5NjM0MDk2NDg2ODI4NA%3D%3D.2")</f>
        <v>0</v>
      </c>
    </row>
    <row r="878" spans="1:10">
      <c r="A878" t="s">
        <v>2</v>
      </c>
      <c r="B878" t="s">
        <v>3</v>
      </c>
      <c r="E878" t="s">
        <v>4</v>
      </c>
      <c r="F878" t="s">
        <v>5</v>
      </c>
      <c r="G878" t="s">
        <v>6</v>
      </c>
      <c r="H878" t="s">
        <v>7</v>
      </c>
      <c r="I878" t="s">
        <v>8</v>
      </c>
      <c r="J878" t="s">
        <v>9</v>
      </c>
    </row>
    <row r="879" spans="1:10">
      <c r="A879" t="s">
        <v>2</v>
      </c>
      <c r="B879" t="s">
        <v>10</v>
      </c>
      <c r="E879" t="s">
        <v>11</v>
      </c>
      <c r="F879" t="s">
        <v>12</v>
      </c>
      <c r="G879" t="s">
        <v>13</v>
      </c>
      <c r="H879" t="s">
        <v>14</v>
      </c>
    </row>
    <row r="880" spans="1:10">
      <c r="A880" t="s">
        <v>0</v>
      </c>
      <c r="B880" t="s">
        <v>404</v>
      </c>
      <c r="D880">
        <f>Image("https://scontent.cdninstagram.com/t51.2885-15/s640x640/sh0.08/e35/12905146_244772375868186_1206171134_n.jpg?ig_cache_key=MTIyMDk5NDIyNDQ2OTM3MTc0MA%3D%3D.2")</f>
        <v>0</v>
      </c>
    </row>
    <row r="881" spans="1:10">
      <c r="A881" t="s">
        <v>2</v>
      </c>
      <c r="B881" t="s">
        <v>3</v>
      </c>
      <c r="E881" t="s">
        <v>4</v>
      </c>
      <c r="F881" t="s">
        <v>5</v>
      </c>
      <c r="G881" t="s">
        <v>6</v>
      </c>
      <c r="H881" t="s">
        <v>7</v>
      </c>
      <c r="I881" t="s">
        <v>8</v>
      </c>
      <c r="J881" t="s">
        <v>9</v>
      </c>
    </row>
    <row r="882" spans="1:10">
      <c r="A882" t="s">
        <v>2</v>
      </c>
      <c r="B882" t="s">
        <v>10</v>
      </c>
      <c r="E882" t="s">
        <v>11</v>
      </c>
      <c r="F882" t="s">
        <v>12</v>
      </c>
      <c r="G882" t="s">
        <v>13</v>
      </c>
      <c r="H882" t="s">
        <v>14</v>
      </c>
    </row>
    <row r="883" spans="1:10">
      <c r="A883" t="s">
        <v>0</v>
      </c>
      <c r="B883" t="s">
        <v>405</v>
      </c>
      <c r="D883">
        <f>Image("https://scontent.cdninstagram.com/t51.2885-15/s640x640/sh0.08/e35/12677375_1561817527481587_469153485_n.jpg?ig_cache_key=MTIyMDk5MzI4NDE3ODQwNTk0Mw%3D%3D.2.l")</f>
        <v>0</v>
      </c>
    </row>
    <row r="884" spans="1:10">
      <c r="A884" t="s">
        <v>2</v>
      </c>
      <c r="B884" t="s">
        <v>3</v>
      </c>
      <c r="E884" t="s">
        <v>4</v>
      </c>
      <c r="F884" t="s">
        <v>5</v>
      </c>
      <c r="G884" t="s">
        <v>6</v>
      </c>
      <c r="H884" t="s">
        <v>7</v>
      </c>
      <c r="I884" t="s">
        <v>8</v>
      </c>
      <c r="J884" t="s">
        <v>9</v>
      </c>
    </row>
    <row r="885" spans="1:10">
      <c r="A885" t="s">
        <v>2</v>
      </c>
      <c r="B885" t="s">
        <v>10</v>
      </c>
      <c r="E885" t="s">
        <v>11</v>
      </c>
      <c r="F885" t="s">
        <v>12</v>
      </c>
      <c r="G885" t="s">
        <v>13</v>
      </c>
      <c r="H885" t="s">
        <v>14</v>
      </c>
    </row>
    <row r="886" spans="1:10">
      <c r="A886" t="s">
        <v>0</v>
      </c>
      <c r="B886" t="s">
        <v>406</v>
      </c>
      <c r="D886">
        <f>Image("https://scontent.cdninstagram.com/t51.2885-15/e35/12479086_1735492060070814_1888719203_n.jpg?ig_cache_key=MTIyMDk5MzI0NzYzMTA3NzczOQ%3D%3D.2")</f>
        <v>0</v>
      </c>
    </row>
    <row r="887" spans="1:10">
      <c r="A887" t="s">
        <v>2</v>
      </c>
      <c r="B887" t="s">
        <v>3</v>
      </c>
      <c r="E887" t="s">
        <v>4</v>
      </c>
      <c r="F887" t="s">
        <v>5</v>
      </c>
      <c r="G887" t="s">
        <v>6</v>
      </c>
      <c r="H887" t="s">
        <v>7</v>
      </c>
      <c r="I887" t="s">
        <v>8</v>
      </c>
      <c r="J887" t="s">
        <v>9</v>
      </c>
    </row>
    <row r="888" spans="1:10">
      <c r="A888" t="s">
        <v>2</v>
      </c>
      <c r="B888" t="s">
        <v>10</v>
      </c>
      <c r="E888" t="s">
        <v>11</v>
      </c>
      <c r="F888" t="s">
        <v>12</v>
      </c>
      <c r="G888" t="s">
        <v>13</v>
      </c>
      <c r="H888" t="s">
        <v>14</v>
      </c>
    </row>
    <row r="889" spans="1:10">
      <c r="A889" t="s">
        <v>0</v>
      </c>
      <c r="B889" t="s">
        <v>407</v>
      </c>
      <c r="D889">
        <f>Image("https://scontent.cdninstagram.com/t51.2885-15/s640x640/sh0.08/e35/12918529_213962658970438_1232153289_n.jpg?ig_cache_key=MTIyMDk5MzI2ODE0NzU4NjY5MQ%3D%3D.2")</f>
        <v>0</v>
      </c>
    </row>
    <row r="890" spans="1:10">
      <c r="A890" t="s">
        <v>2</v>
      </c>
      <c r="B890" t="s">
        <v>3</v>
      </c>
      <c r="E890" t="s">
        <v>4</v>
      </c>
      <c r="F890" t="s">
        <v>5</v>
      </c>
      <c r="G890" t="s">
        <v>6</v>
      </c>
      <c r="H890" t="s">
        <v>7</v>
      </c>
      <c r="I890" t="s">
        <v>8</v>
      </c>
      <c r="J890" t="s">
        <v>9</v>
      </c>
    </row>
    <row r="891" spans="1:10">
      <c r="A891" t="s">
        <v>2</v>
      </c>
      <c r="B891" t="s">
        <v>10</v>
      </c>
      <c r="E891" t="s">
        <v>11</v>
      </c>
      <c r="F891" t="s">
        <v>12</v>
      </c>
      <c r="G891" t="s">
        <v>13</v>
      </c>
      <c r="H891" t="s">
        <v>14</v>
      </c>
    </row>
    <row r="892" spans="1:10">
      <c r="A892" t="s">
        <v>0</v>
      </c>
      <c r="B892" t="s">
        <v>408</v>
      </c>
      <c r="D892">
        <f>Image("https://scontent.cdninstagram.com/t51.2885-15/s640x640/sh0.08/e35/12930790_1747626102135692_1569499078_n.jpg?ig_cache_key=MTIyMDk5MjYzMTIwNzg1MjMzOA%3D%3D.2")</f>
        <v>0</v>
      </c>
    </row>
    <row r="893" spans="1:10">
      <c r="A893" t="s">
        <v>2</v>
      </c>
      <c r="B893" t="s">
        <v>3</v>
      </c>
      <c r="E893" t="s">
        <v>4</v>
      </c>
      <c r="F893" t="s">
        <v>5</v>
      </c>
      <c r="G893" t="s">
        <v>6</v>
      </c>
      <c r="H893" t="s">
        <v>7</v>
      </c>
      <c r="I893" t="s">
        <v>8</v>
      </c>
      <c r="J893" t="s">
        <v>9</v>
      </c>
    </row>
    <row r="894" spans="1:10">
      <c r="A894" t="s">
        <v>2</v>
      </c>
      <c r="B894" t="s">
        <v>10</v>
      </c>
      <c r="E894" t="s">
        <v>11</v>
      </c>
      <c r="F894" t="s">
        <v>12</v>
      </c>
      <c r="G894" t="s">
        <v>13</v>
      </c>
      <c r="H894" t="s">
        <v>14</v>
      </c>
    </row>
    <row r="895" spans="1:10">
      <c r="A895" t="s">
        <v>0</v>
      </c>
      <c r="B895" t="s">
        <v>409</v>
      </c>
      <c r="D895">
        <f>Image("https://scontent.cdninstagram.com/t51.2885-15/e15/12677371_187538414965523_2103415489_n.jpg?ig_cache_key=MTIyMDk5MjM0MTQwMTMzMTMwNw%3D%3D.2.l")</f>
        <v>0</v>
      </c>
    </row>
    <row r="896" spans="1:10">
      <c r="A896" t="s">
        <v>2</v>
      </c>
      <c r="B896" t="s">
        <v>3</v>
      </c>
      <c r="E896" t="s">
        <v>4</v>
      </c>
      <c r="F896" t="s">
        <v>5</v>
      </c>
      <c r="G896" t="s">
        <v>6</v>
      </c>
      <c r="H896" t="s">
        <v>7</v>
      </c>
      <c r="I896" t="s">
        <v>8</v>
      </c>
      <c r="J896" t="s">
        <v>9</v>
      </c>
    </row>
    <row r="897" spans="1:10">
      <c r="A897" t="s">
        <v>2</v>
      </c>
      <c r="B897" t="s">
        <v>10</v>
      </c>
      <c r="E897" t="s">
        <v>11</v>
      </c>
      <c r="F897" t="s">
        <v>12</v>
      </c>
      <c r="G897" t="s">
        <v>13</v>
      </c>
      <c r="H897" t="s">
        <v>14</v>
      </c>
    </row>
    <row r="898" spans="1:10">
      <c r="A898" t="s">
        <v>0</v>
      </c>
      <c r="B898" t="s">
        <v>410</v>
      </c>
      <c r="D898">
        <f>Image("https://scontent.cdninstagram.com/t51.2885-15/s640x640/sh0.08/e35/12912416_925924314171698_143026003_n.jpg?ig_cache_key=MTIyMDk5MjA5ODM3MTYzNjU5MA%3D%3D.2")</f>
        <v>0</v>
      </c>
    </row>
    <row r="899" spans="1:10">
      <c r="A899" t="s">
        <v>2</v>
      </c>
      <c r="B899" t="s">
        <v>3</v>
      </c>
      <c r="C899" t="s">
        <v>411</v>
      </c>
      <c r="E899" t="s">
        <v>4</v>
      </c>
      <c r="F899" t="s">
        <v>5</v>
      </c>
      <c r="G899" t="s">
        <v>6</v>
      </c>
      <c r="H899" t="s">
        <v>7</v>
      </c>
      <c r="I899" t="s">
        <v>8</v>
      </c>
      <c r="J899" t="s">
        <v>9</v>
      </c>
    </row>
    <row r="900" spans="1:10">
      <c r="A900" t="s">
        <v>2</v>
      </c>
      <c r="B900" t="s">
        <v>10</v>
      </c>
      <c r="E900" t="s">
        <v>11</v>
      </c>
      <c r="F900" t="s">
        <v>12</v>
      </c>
      <c r="G900" t="s">
        <v>13</v>
      </c>
      <c r="H900" t="s">
        <v>14</v>
      </c>
    </row>
    <row r="901" spans="1:10">
      <c r="A901" t="s">
        <v>0</v>
      </c>
      <c r="B901" t="s">
        <v>412</v>
      </c>
      <c r="D901">
        <f>Image("https://scontent.cdninstagram.com/t51.2885-15/s640x640/sh0.08/e35/12965137_825564727547842_202950187_n.jpg?ig_cache_key=MTIyMDk5MTczODc5ODg4MTUyNw%3D%3D.2.l")</f>
        <v>0</v>
      </c>
    </row>
    <row r="902" spans="1:10">
      <c r="A902" t="s">
        <v>2</v>
      </c>
      <c r="B902" t="s">
        <v>3</v>
      </c>
      <c r="E902" t="s">
        <v>4</v>
      </c>
      <c r="F902" t="s">
        <v>5</v>
      </c>
      <c r="G902" t="s">
        <v>6</v>
      </c>
      <c r="H902" t="s">
        <v>7</v>
      </c>
      <c r="I902" t="s">
        <v>8</v>
      </c>
      <c r="J902" t="s">
        <v>9</v>
      </c>
    </row>
    <row r="903" spans="1:10">
      <c r="A903" t="s">
        <v>2</v>
      </c>
      <c r="B903" t="s">
        <v>10</v>
      </c>
      <c r="E903" t="s">
        <v>11</v>
      </c>
      <c r="F903" t="s">
        <v>12</v>
      </c>
      <c r="G903" t="s">
        <v>13</v>
      </c>
      <c r="H903" t="s">
        <v>14</v>
      </c>
    </row>
    <row r="904" spans="1:10">
      <c r="A904" t="s">
        <v>0</v>
      </c>
      <c r="B904" t="s">
        <v>413</v>
      </c>
      <c r="D904">
        <f>Image("https://scontent.cdninstagram.com/t51.2885-15/s640x640/sh0.08/e35/12934975_1604369059886385_1950100820_n.jpg?ig_cache_key=MTIyMDk5MTQzNTEzMDQyNzM5NA%3D%3D.2.l")</f>
        <v>0</v>
      </c>
    </row>
    <row r="905" spans="1:10">
      <c r="A905" t="s">
        <v>2</v>
      </c>
      <c r="B905" t="s">
        <v>3</v>
      </c>
      <c r="C905" t="s">
        <v>414</v>
      </c>
      <c r="E905" t="s">
        <v>4</v>
      </c>
      <c r="F905" t="s">
        <v>5</v>
      </c>
      <c r="G905" t="s">
        <v>6</v>
      </c>
      <c r="H905" t="s">
        <v>7</v>
      </c>
      <c r="I905" t="s">
        <v>8</v>
      </c>
      <c r="J905" t="s">
        <v>9</v>
      </c>
    </row>
    <row r="906" spans="1:10">
      <c r="A906" t="s">
        <v>2</v>
      </c>
      <c r="B906" t="s">
        <v>10</v>
      </c>
      <c r="E906" t="s">
        <v>11</v>
      </c>
      <c r="F906" t="s">
        <v>12</v>
      </c>
      <c r="G906" t="s">
        <v>13</v>
      </c>
      <c r="H906" t="s">
        <v>14</v>
      </c>
    </row>
    <row r="907" spans="1:10">
      <c r="A907" t="s">
        <v>0</v>
      </c>
      <c r="B907" t="s">
        <v>415</v>
      </c>
      <c r="D907">
        <f>Image("https://scontent.cdninstagram.com/t51.2885-15/s480x480/e35/12950238_1081955888512935_540530254_n.jpg?ig_cache_key=MTIyMDk5MDQ1NDEyMjcwNDg3MA%3D%3D.2.l")</f>
        <v>0</v>
      </c>
    </row>
    <row r="908" spans="1:10">
      <c r="A908" t="s">
        <v>2</v>
      </c>
      <c r="B908" t="s">
        <v>3</v>
      </c>
      <c r="E908" t="s">
        <v>4</v>
      </c>
      <c r="F908" t="s">
        <v>5</v>
      </c>
      <c r="G908" t="s">
        <v>6</v>
      </c>
      <c r="H908" t="s">
        <v>7</v>
      </c>
      <c r="I908" t="s">
        <v>8</v>
      </c>
      <c r="J908" t="s">
        <v>9</v>
      </c>
    </row>
    <row r="909" spans="1:10">
      <c r="A909" t="s">
        <v>2</v>
      </c>
      <c r="B909" t="s">
        <v>10</v>
      </c>
      <c r="E909" t="s">
        <v>11</v>
      </c>
      <c r="F909" t="s">
        <v>12</v>
      </c>
      <c r="G909" t="s">
        <v>13</v>
      </c>
      <c r="H909" t="s">
        <v>14</v>
      </c>
    </row>
    <row r="910" spans="1:10">
      <c r="A910" t="s">
        <v>0</v>
      </c>
      <c r="B910" t="s">
        <v>416</v>
      </c>
      <c r="D910">
        <f>Image("https://scontent.cdninstagram.com/t51.2885-15/e15/12918634_1698181460447489_819704391_n.jpg?ig_cache_key=MTIyMDk5MDUyODkyNDI3ODMxOQ%3D%3D.2")</f>
        <v>0</v>
      </c>
    </row>
    <row r="911" spans="1:10">
      <c r="A911" t="s">
        <v>2</v>
      </c>
      <c r="B911" t="s">
        <v>3</v>
      </c>
      <c r="E911" t="s">
        <v>4</v>
      </c>
      <c r="F911" t="s">
        <v>5</v>
      </c>
      <c r="G911" t="s">
        <v>6</v>
      </c>
      <c r="H911" t="s">
        <v>7</v>
      </c>
      <c r="I911" t="s">
        <v>8</v>
      </c>
      <c r="J911" t="s">
        <v>9</v>
      </c>
    </row>
    <row r="912" spans="1:10">
      <c r="A912" t="s">
        <v>2</v>
      </c>
      <c r="B912" t="s">
        <v>10</v>
      </c>
      <c r="E912" t="s">
        <v>11</v>
      </c>
      <c r="F912" t="s">
        <v>12</v>
      </c>
      <c r="G912" t="s">
        <v>13</v>
      </c>
      <c r="H912" t="s">
        <v>14</v>
      </c>
    </row>
    <row r="913" spans="1:10">
      <c r="A913" t="s">
        <v>0</v>
      </c>
      <c r="B913" t="s">
        <v>417</v>
      </c>
      <c r="D913">
        <f>Image("https://scontent.cdninstagram.com/t51.2885-15/s480x480/e35/12816800_1625762074315359_2083552496_n.jpg?ig_cache_key=MTIxNTk1ODU4OTc2MTA1NTI0Mw%3D%3D.2")</f>
        <v>0</v>
      </c>
    </row>
    <row r="914" spans="1:10">
      <c r="A914" t="s">
        <v>2</v>
      </c>
      <c r="B914" t="s">
        <v>3</v>
      </c>
      <c r="C914" t="s">
        <v>418</v>
      </c>
      <c r="E914" t="s">
        <v>4</v>
      </c>
      <c r="F914" t="s">
        <v>5</v>
      </c>
      <c r="G914" t="s">
        <v>6</v>
      </c>
      <c r="H914" t="s">
        <v>7</v>
      </c>
      <c r="I914" t="s">
        <v>8</v>
      </c>
      <c r="J914" t="s">
        <v>9</v>
      </c>
    </row>
    <row r="915" spans="1:10">
      <c r="A915" t="s">
        <v>2</v>
      </c>
      <c r="B915" t="s">
        <v>10</v>
      </c>
      <c r="E915" t="s">
        <v>11</v>
      </c>
      <c r="F915" t="s">
        <v>12</v>
      </c>
      <c r="G915" t="s">
        <v>13</v>
      </c>
      <c r="H915" t="s">
        <v>14</v>
      </c>
    </row>
    <row r="916" spans="1:10">
      <c r="A916" t="s">
        <v>0</v>
      </c>
      <c r="B916" t="s">
        <v>419</v>
      </c>
      <c r="D916">
        <f>Image("https://scontent.cdninstagram.com/t51.2885-15/s640x640/sh0.08/e35/1921884_607384792770539_736939453_n.jpg?ig_cache_key=MTIwODMyNjEyODIwMTk5ODQ4Mw%3D%3D.2")</f>
        <v>0</v>
      </c>
    </row>
    <row r="917" spans="1:10">
      <c r="A917" t="s">
        <v>2</v>
      </c>
      <c r="B917" t="s">
        <v>3</v>
      </c>
      <c r="C917" t="s">
        <v>420</v>
      </c>
      <c r="E917" t="s">
        <v>4</v>
      </c>
      <c r="F917" t="s">
        <v>5</v>
      </c>
      <c r="G917" t="s">
        <v>6</v>
      </c>
      <c r="H917" t="s">
        <v>7</v>
      </c>
      <c r="I917" t="s">
        <v>8</v>
      </c>
      <c r="J917" t="s">
        <v>9</v>
      </c>
    </row>
    <row r="918" spans="1:10">
      <c r="A918" t="s">
        <v>2</v>
      </c>
      <c r="B918" t="s">
        <v>10</v>
      </c>
      <c r="E918" t="s">
        <v>11</v>
      </c>
      <c r="F918" t="s">
        <v>12</v>
      </c>
      <c r="G918" t="s">
        <v>13</v>
      </c>
      <c r="H918" t="s">
        <v>14</v>
      </c>
    </row>
    <row r="919" spans="1:10">
      <c r="A919" t="s">
        <v>0</v>
      </c>
      <c r="B919" t="s">
        <v>421</v>
      </c>
      <c r="D919">
        <f>Image("https://scontent.cdninstagram.com/t51.2885-15/s640x640/sh0.08/e35/11078976_528628450644426_1347782264_n.jpg?ig_cache_key=MTIwNTIzMjQwODM3OTY4MzkwNg%3D%3D.2.l")</f>
        <v>0</v>
      </c>
    </row>
    <row r="920" spans="1:10">
      <c r="A920" t="s">
        <v>2</v>
      </c>
      <c r="B920" t="s">
        <v>3</v>
      </c>
      <c r="C920" t="s">
        <v>422</v>
      </c>
      <c r="E920" t="s">
        <v>4</v>
      </c>
      <c r="F920" t="s">
        <v>5</v>
      </c>
      <c r="G920" t="s">
        <v>6</v>
      </c>
      <c r="H920" t="s">
        <v>7</v>
      </c>
      <c r="I920" t="s">
        <v>8</v>
      </c>
      <c r="J920" t="s">
        <v>9</v>
      </c>
    </row>
    <row r="921" spans="1:10">
      <c r="A921" t="s">
        <v>2</v>
      </c>
      <c r="B921" t="s">
        <v>10</v>
      </c>
      <c r="E921" t="s">
        <v>11</v>
      </c>
      <c r="F921" t="s">
        <v>12</v>
      </c>
      <c r="G921" t="s">
        <v>13</v>
      </c>
      <c r="H921" t="s">
        <v>14</v>
      </c>
    </row>
    <row r="922" spans="1:10">
      <c r="A922" t="s">
        <v>0</v>
      </c>
      <c r="B922" t="s">
        <v>423</v>
      </c>
      <c r="D922">
        <f>Image("https://scontent.cdninstagram.com/t51.2885-15/s640x640/sh0.08/e35/12328219_493181647550876_1038422670_n.jpg?ig_cache_key=MTIwNDAwNTY4MDQ5NzA4Mzk1MQ%3D%3D.2")</f>
        <v>0</v>
      </c>
    </row>
    <row r="923" spans="1:10">
      <c r="A923" t="s">
        <v>2</v>
      </c>
      <c r="B923" t="s">
        <v>3</v>
      </c>
      <c r="E923" t="s">
        <v>4</v>
      </c>
      <c r="F923" t="s">
        <v>5</v>
      </c>
      <c r="G923" t="s">
        <v>6</v>
      </c>
      <c r="H923" t="s">
        <v>7</v>
      </c>
      <c r="I923" t="s">
        <v>8</v>
      </c>
      <c r="J923" t="s">
        <v>9</v>
      </c>
    </row>
    <row r="924" spans="1:10">
      <c r="A924" t="s">
        <v>2</v>
      </c>
      <c r="B924" t="s">
        <v>10</v>
      </c>
      <c r="E924" t="s">
        <v>11</v>
      </c>
      <c r="F924" t="s">
        <v>12</v>
      </c>
      <c r="G924" t="s">
        <v>13</v>
      </c>
      <c r="H924" t="s">
        <v>14</v>
      </c>
    </row>
    <row r="925" spans="1:10">
      <c r="A925" t="s">
        <v>0</v>
      </c>
      <c r="B925" t="s">
        <v>424</v>
      </c>
      <c r="D925">
        <f>Image("https://scontent.cdninstagram.com/t51.2885-15/s640x640/sh0.08/e35/10632460_976229479131909_821819200_n.jpg?ig_cache_key=MTIwMTc2NTYxOTE5OTAxNTY3MQ%3D%3D.2.l")</f>
        <v>0</v>
      </c>
    </row>
    <row r="926" spans="1:10">
      <c r="A926" t="s">
        <v>2</v>
      </c>
      <c r="B926" t="s">
        <v>3</v>
      </c>
      <c r="C926" t="s">
        <v>425</v>
      </c>
      <c r="E926" t="s">
        <v>4</v>
      </c>
      <c r="F926" t="s">
        <v>5</v>
      </c>
      <c r="G926" t="s">
        <v>6</v>
      </c>
      <c r="H926" t="s">
        <v>7</v>
      </c>
      <c r="I926" t="s">
        <v>8</v>
      </c>
      <c r="J926" t="s">
        <v>9</v>
      </c>
    </row>
    <row r="927" spans="1:10">
      <c r="A927" t="s">
        <v>2</v>
      </c>
      <c r="B927" t="s">
        <v>10</v>
      </c>
      <c r="E927" t="s">
        <v>11</v>
      </c>
      <c r="F927" t="s">
        <v>12</v>
      </c>
      <c r="G927" t="s">
        <v>13</v>
      </c>
      <c r="H927" t="s">
        <v>14</v>
      </c>
    </row>
    <row r="928" spans="1:10">
      <c r="A928" t="s">
        <v>0</v>
      </c>
      <c r="B928" t="s">
        <v>426</v>
      </c>
      <c r="D928">
        <f>Image("https://scontent.cdninstagram.com/t51.2885-15/s640x640/sh0.08/e35/12362634_508213242683063_310954586_n.jpg?ig_cache_key=MTE0ODY0Njc4OTk1NDYwOTA5OA%3D%3D.2.l")</f>
        <v>0</v>
      </c>
    </row>
    <row r="929" spans="1:10">
      <c r="A929" t="s">
        <v>2</v>
      </c>
      <c r="B929" t="s">
        <v>3</v>
      </c>
      <c r="C929" t="s">
        <v>427</v>
      </c>
      <c r="E929" t="s">
        <v>4</v>
      </c>
      <c r="F929" t="s">
        <v>5</v>
      </c>
      <c r="G929" t="s">
        <v>6</v>
      </c>
      <c r="H929" t="s">
        <v>7</v>
      </c>
      <c r="I929" t="s">
        <v>8</v>
      </c>
      <c r="J929" t="s">
        <v>9</v>
      </c>
    </row>
    <row r="930" spans="1:10">
      <c r="A930" t="s">
        <v>2</v>
      </c>
      <c r="B930" t="s">
        <v>10</v>
      </c>
      <c r="E930" t="s">
        <v>11</v>
      </c>
      <c r="F930" t="s">
        <v>12</v>
      </c>
      <c r="G930" t="s">
        <v>13</v>
      </c>
      <c r="H930" t="s">
        <v>14</v>
      </c>
    </row>
    <row r="931" spans="1:10">
      <c r="A931" t="s">
        <v>0</v>
      </c>
      <c r="B931" t="s">
        <v>428</v>
      </c>
      <c r="D931">
        <f>Image("https://scontent.cdninstagram.com/t51.2885-15/s640x640/sh0.08/e35/12783952_965162003566728_1665067491_n.jpg?ig_cache_key=MTE5NzIxNjUzODEyMzMwOTE4NA%3D%3D.2.l")</f>
        <v>0</v>
      </c>
    </row>
    <row r="932" spans="1:10">
      <c r="A932" t="s">
        <v>2</v>
      </c>
      <c r="B932" t="s">
        <v>3</v>
      </c>
      <c r="E932" t="s">
        <v>4</v>
      </c>
      <c r="F932" t="s">
        <v>5</v>
      </c>
      <c r="G932" t="s">
        <v>6</v>
      </c>
      <c r="H932" t="s">
        <v>7</v>
      </c>
      <c r="I932" t="s">
        <v>8</v>
      </c>
      <c r="J932" t="s">
        <v>9</v>
      </c>
    </row>
    <row r="933" spans="1:10">
      <c r="A933" t="s">
        <v>2</v>
      </c>
      <c r="B933" t="s">
        <v>10</v>
      </c>
      <c r="E933" t="s">
        <v>11</v>
      </c>
      <c r="F933" t="s">
        <v>12</v>
      </c>
      <c r="G933" t="s">
        <v>13</v>
      </c>
      <c r="H933" t="s">
        <v>14</v>
      </c>
    </row>
    <row r="934" spans="1:10">
      <c r="A934" t="s">
        <v>0</v>
      </c>
      <c r="B934" t="s">
        <v>429</v>
      </c>
      <c r="D934">
        <f>Image("https://scontent.cdninstagram.com/t51.2885-15/s640x640/sh0.08/e35/12797955_683152068454921_1282831447_n.jpg?ig_cache_key=MTE5NjcyMDQxMTYzNjA1MDI3NA%3D%3D.2")</f>
        <v>0</v>
      </c>
    </row>
    <row r="935" spans="1:10">
      <c r="A935" t="s">
        <v>2</v>
      </c>
      <c r="B935" t="s">
        <v>3</v>
      </c>
      <c r="E935" t="s">
        <v>4</v>
      </c>
      <c r="F935" t="s">
        <v>5</v>
      </c>
      <c r="G935" t="s">
        <v>6</v>
      </c>
      <c r="H935" t="s">
        <v>7</v>
      </c>
      <c r="I935" t="s">
        <v>8</v>
      </c>
      <c r="J935" t="s">
        <v>9</v>
      </c>
    </row>
    <row r="936" spans="1:10">
      <c r="A936" t="s">
        <v>2</v>
      </c>
      <c r="B936" t="s">
        <v>10</v>
      </c>
      <c r="E936" t="s">
        <v>11</v>
      </c>
      <c r="F936" t="s">
        <v>12</v>
      </c>
      <c r="G936" t="s">
        <v>13</v>
      </c>
      <c r="H936" t="s">
        <v>14</v>
      </c>
    </row>
    <row r="937" spans="1:10">
      <c r="A937" t="s">
        <v>0</v>
      </c>
      <c r="B937" t="s">
        <v>430</v>
      </c>
      <c r="D937">
        <f>Image("https://scontent.cdninstagram.com/t51.2885-15/e35/12728638_195614897468429_1255185981_n.jpg?ig_cache_key=MTE5NTY5NDEwNjEyNjg1MjYwNw%3D%3D.2")</f>
        <v>0</v>
      </c>
    </row>
    <row r="938" spans="1:10">
      <c r="A938" t="s">
        <v>2</v>
      </c>
      <c r="B938" t="s">
        <v>3</v>
      </c>
      <c r="C938" t="s">
        <v>431</v>
      </c>
      <c r="E938" t="s">
        <v>4</v>
      </c>
      <c r="F938" t="s">
        <v>5</v>
      </c>
      <c r="G938" t="s">
        <v>6</v>
      </c>
      <c r="H938" t="s">
        <v>7</v>
      </c>
      <c r="I938" t="s">
        <v>8</v>
      </c>
      <c r="J938" t="s">
        <v>9</v>
      </c>
    </row>
    <row r="939" spans="1:10">
      <c r="A939" t="s">
        <v>2</v>
      </c>
      <c r="B939" t="s">
        <v>10</v>
      </c>
      <c r="E939" t="s">
        <v>11</v>
      </c>
      <c r="F939" t="s">
        <v>12</v>
      </c>
      <c r="G939" t="s">
        <v>13</v>
      </c>
      <c r="H939" t="s">
        <v>14</v>
      </c>
    </row>
    <row r="940" spans="1:10">
      <c r="A940" t="s">
        <v>0</v>
      </c>
      <c r="B940" t="s">
        <v>432</v>
      </c>
      <c r="D940">
        <f>Image("https://scontent.cdninstagram.com/t51.2885-15/s640x640/sh0.08/e35/12729442_1697968420460470_5046589_n.jpg?ig_cache_key=MTE5MjQ5NDYyMDcyMjAwOTE5Nw%3D%3D.2")</f>
        <v>0</v>
      </c>
    </row>
    <row r="941" spans="1:10">
      <c r="A941" t="s">
        <v>2</v>
      </c>
      <c r="B941" t="s">
        <v>3</v>
      </c>
      <c r="C941" t="s">
        <v>433</v>
      </c>
      <c r="E941" t="s">
        <v>4</v>
      </c>
      <c r="F941" t="s">
        <v>5</v>
      </c>
      <c r="G941" t="s">
        <v>6</v>
      </c>
      <c r="H941" t="s">
        <v>7</v>
      </c>
      <c r="I941" t="s">
        <v>8</v>
      </c>
      <c r="J941" t="s">
        <v>9</v>
      </c>
    </row>
    <row r="942" spans="1:10">
      <c r="A942" t="s">
        <v>2</v>
      </c>
      <c r="B942" t="s">
        <v>10</v>
      </c>
      <c r="E942" t="s">
        <v>11</v>
      </c>
      <c r="F942" t="s">
        <v>12</v>
      </c>
      <c r="G942" t="s">
        <v>13</v>
      </c>
      <c r="H942" t="s">
        <v>14</v>
      </c>
    </row>
    <row r="943" spans="1:10">
      <c r="A943" t="s">
        <v>0</v>
      </c>
      <c r="B943" t="s">
        <v>434</v>
      </c>
      <c r="D943">
        <f>Image("https://scontent.cdninstagram.com/t51.2885-15/s480x480/e35/10311310_1696885793889452_1337463625_n.jpg?ig_cache_key=MTE1Mjc1MDk0MTgzNTMzNzE1MA%3D%3D.2")</f>
        <v>0</v>
      </c>
    </row>
    <row r="944" spans="1:10">
      <c r="A944" t="s">
        <v>2</v>
      </c>
      <c r="B944" t="s">
        <v>3</v>
      </c>
      <c r="C944" t="s">
        <v>435</v>
      </c>
      <c r="E944" t="s">
        <v>4</v>
      </c>
      <c r="F944" t="s">
        <v>5</v>
      </c>
      <c r="G944" t="s">
        <v>6</v>
      </c>
      <c r="H944" t="s">
        <v>7</v>
      </c>
      <c r="I944" t="s">
        <v>8</v>
      </c>
      <c r="J944" t="s">
        <v>9</v>
      </c>
    </row>
    <row r="945" spans="1:10">
      <c r="A945" t="s">
        <v>2</v>
      </c>
      <c r="B945" t="s">
        <v>10</v>
      </c>
      <c r="E945" t="s">
        <v>11</v>
      </c>
      <c r="F945" t="s">
        <v>12</v>
      </c>
      <c r="G945" t="s">
        <v>13</v>
      </c>
      <c r="H945" t="s">
        <v>14</v>
      </c>
    </row>
    <row r="946" spans="1:10">
      <c r="A946" t="s">
        <v>0</v>
      </c>
      <c r="B946" t="s">
        <v>436</v>
      </c>
      <c r="D946">
        <f>Image("https://scontent.cdninstagram.com/t51.2885-15/s640x640/sh0.08/e35/12749916_976993622392738_143374152_n.jpg?ig_cache_key=MTE4ODMyNTYxMzcwOTYwMTQ4MA%3D%3D.2.l")</f>
        <v>0</v>
      </c>
    </row>
    <row r="947" spans="1:10">
      <c r="A947" t="s">
        <v>2</v>
      </c>
      <c r="B947" t="s">
        <v>3</v>
      </c>
      <c r="E947" t="s">
        <v>4</v>
      </c>
      <c r="F947" t="s">
        <v>5</v>
      </c>
      <c r="G947" t="s">
        <v>6</v>
      </c>
      <c r="H947" t="s">
        <v>7</v>
      </c>
      <c r="I947" t="s">
        <v>8</v>
      </c>
      <c r="J947" t="s">
        <v>9</v>
      </c>
    </row>
    <row r="948" spans="1:10">
      <c r="A948" t="s">
        <v>2</v>
      </c>
      <c r="B948" t="s">
        <v>10</v>
      </c>
      <c r="E948" t="s">
        <v>11</v>
      </c>
      <c r="F948" t="s">
        <v>12</v>
      </c>
      <c r="G948" t="s">
        <v>13</v>
      </c>
      <c r="H948" t="s">
        <v>14</v>
      </c>
    </row>
    <row r="949" spans="1:10">
      <c r="A949" t="s">
        <v>0</v>
      </c>
      <c r="B949" t="s">
        <v>437</v>
      </c>
      <c r="D949">
        <f>Image("https://scontent.cdninstagram.com/t51.2885-15/s480x480/e35/12747780_998963216832215_439241144_n.jpg?ig_cache_key=MTE4NzIxNzM1NzQ2MzMzNjI4NA%3D%3D.2.l")</f>
        <v>0</v>
      </c>
    </row>
    <row r="950" spans="1:10">
      <c r="A950" t="s">
        <v>2</v>
      </c>
      <c r="B950" t="s">
        <v>3</v>
      </c>
      <c r="C950" t="s">
        <v>438</v>
      </c>
      <c r="E950" t="s">
        <v>4</v>
      </c>
      <c r="F950" t="s">
        <v>5</v>
      </c>
      <c r="G950" t="s">
        <v>6</v>
      </c>
      <c r="H950" t="s">
        <v>7</v>
      </c>
      <c r="I950" t="s">
        <v>8</v>
      </c>
      <c r="J950" t="s">
        <v>9</v>
      </c>
    </row>
    <row r="951" spans="1:10">
      <c r="A951" t="s">
        <v>2</v>
      </c>
      <c r="B951" t="s">
        <v>10</v>
      </c>
      <c r="E951" t="s">
        <v>11</v>
      </c>
      <c r="F951" t="s">
        <v>12</v>
      </c>
      <c r="G951" t="s">
        <v>13</v>
      </c>
      <c r="H951" t="s">
        <v>14</v>
      </c>
    </row>
    <row r="952" spans="1:10">
      <c r="A952" t="s">
        <v>0</v>
      </c>
      <c r="B952" t="s">
        <v>439</v>
      </c>
      <c r="D952">
        <f>Image("https://scontent.cdninstagram.com/t51.2885-15/s640x640/sh0.08/e35/12724830_944636442256658_1745941825_n.jpg?ig_cache_key=MTE4NTE5MjYyMzU2MDQyNjcwNA%3D%3D.2")</f>
        <v>0</v>
      </c>
    </row>
    <row r="953" spans="1:10">
      <c r="A953" t="s">
        <v>2</v>
      </c>
      <c r="B953" t="s">
        <v>3</v>
      </c>
      <c r="E953" t="s">
        <v>4</v>
      </c>
      <c r="F953" t="s">
        <v>5</v>
      </c>
      <c r="G953" t="s">
        <v>6</v>
      </c>
      <c r="H953" t="s">
        <v>7</v>
      </c>
      <c r="I953" t="s">
        <v>8</v>
      </c>
      <c r="J953" t="s">
        <v>9</v>
      </c>
    </row>
    <row r="954" spans="1:10">
      <c r="A954" t="s">
        <v>2</v>
      </c>
      <c r="B954" t="s">
        <v>10</v>
      </c>
      <c r="E954" t="s">
        <v>11</v>
      </c>
      <c r="F954" t="s">
        <v>12</v>
      </c>
      <c r="G954" t="s">
        <v>13</v>
      </c>
      <c r="H954" t="s">
        <v>14</v>
      </c>
    </row>
    <row r="955" spans="1:10">
      <c r="A955" t="s">
        <v>0</v>
      </c>
      <c r="B955" t="s">
        <v>440</v>
      </c>
      <c r="D955">
        <f>Image("https://scontent.cdninstagram.com/t51.2885-15/s640x640/sh0.08/e35/12446190_572813136206903_644225658_n.jpg?ig_cache_key=MTE4MDkyMTYwNTExNjU3MzQxNw%3D%3D.2")</f>
        <v>0</v>
      </c>
    </row>
    <row r="956" spans="1:10">
      <c r="A956" t="s">
        <v>2</v>
      </c>
      <c r="B956" t="s">
        <v>3</v>
      </c>
      <c r="C956" t="s">
        <v>441</v>
      </c>
      <c r="E956" t="s">
        <v>4</v>
      </c>
      <c r="F956" t="s">
        <v>5</v>
      </c>
      <c r="G956" t="s">
        <v>6</v>
      </c>
      <c r="H956" t="s">
        <v>7</v>
      </c>
      <c r="I956" t="s">
        <v>8</v>
      </c>
      <c r="J956" t="s">
        <v>9</v>
      </c>
    </row>
    <row r="957" spans="1:10">
      <c r="A957" t="s">
        <v>2</v>
      </c>
      <c r="B957" t="s">
        <v>10</v>
      </c>
      <c r="E957" t="s">
        <v>11</v>
      </c>
      <c r="F957" t="s">
        <v>12</v>
      </c>
      <c r="G957" t="s">
        <v>13</v>
      </c>
      <c r="H957" t="s">
        <v>14</v>
      </c>
    </row>
    <row r="958" spans="1:10">
      <c r="A958" t="s">
        <v>0</v>
      </c>
      <c r="B958" t="s">
        <v>442</v>
      </c>
      <c r="D958">
        <f>Image("https://scontent.cdninstagram.com/t51.2885-15/s480x480/e35/12534317_1698200203725943_6861181_n.jpg?ig_cache_key=MTE3MzcwNzQ4NTQzMDQwNDU1Mw%3D%3D.2")</f>
        <v>0</v>
      </c>
    </row>
    <row r="959" spans="1:10">
      <c r="A959" t="s">
        <v>2</v>
      </c>
      <c r="B959" t="s">
        <v>3</v>
      </c>
      <c r="E959" t="s">
        <v>4</v>
      </c>
      <c r="F959" t="s">
        <v>5</v>
      </c>
      <c r="G959" t="s">
        <v>6</v>
      </c>
      <c r="H959" t="s">
        <v>7</v>
      </c>
      <c r="I959" t="s">
        <v>8</v>
      </c>
      <c r="J959" t="s">
        <v>9</v>
      </c>
    </row>
    <row r="960" spans="1:10">
      <c r="A960" t="s">
        <v>2</v>
      </c>
      <c r="B960" t="s">
        <v>10</v>
      </c>
      <c r="E960" t="s">
        <v>11</v>
      </c>
      <c r="F960" t="s">
        <v>12</v>
      </c>
      <c r="G960" t="s">
        <v>13</v>
      </c>
      <c r="H960" t="s">
        <v>14</v>
      </c>
    </row>
    <row r="961" spans="1:10">
      <c r="A961" t="s">
        <v>0</v>
      </c>
      <c r="B961" t="s">
        <v>443</v>
      </c>
      <c r="D961">
        <f>Image("https://scontent.cdninstagram.com/t51.2885-15/s320x320/e35/1170061_1660836200854770_974250968_n.jpg?ig_cache_key=MTE1NzE0MDY5NzA0NTY4OTMwMQ%3D%3D.2")</f>
        <v>0</v>
      </c>
    </row>
    <row r="962" spans="1:10">
      <c r="A962" t="s">
        <v>2</v>
      </c>
      <c r="B962" t="s">
        <v>3</v>
      </c>
      <c r="E962" t="s">
        <v>4</v>
      </c>
      <c r="F962" t="s">
        <v>5</v>
      </c>
      <c r="G962" t="s">
        <v>6</v>
      </c>
      <c r="H962" t="s">
        <v>7</v>
      </c>
      <c r="I962" t="s">
        <v>8</v>
      </c>
      <c r="J962" t="s">
        <v>9</v>
      </c>
    </row>
    <row r="963" spans="1:10">
      <c r="A963" t="s">
        <v>2</v>
      </c>
      <c r="B963" t="s">
        <v>10</v>
      </c>
      <c r="E963" t="s">
        <v>11</v>
      </c>
      <c r="F963" t="s">
        <v>12</v>
      </c>
      <c r="G963" t="s">
        <v>13</v>
      </c>
      <c r="H963" t="s">
        <v>14</v>
      </c>
    </row>
    <row r="964" spans="1:10">
      <c r="A964" t="s">
        <v>0</v>
      </c>
      <c r="B964" t="s">
        <v>444</v>
      </c>
      <c r="D964">
        <f>Image("https://scontent.cdninstagram.com/t51.2885-15/s640x640/sh0.08/e35/12145558_1510849182560699_786891538_n.jpg?ig_cache_key=MTEwMjMzMDA5NTgwMzEyNTM4OA%3D%3D.2.l")</f>
        <v>0</v>
      </c>
    </row>
    <row r="965" spans="1:10">
      <c r="A965" t="s">
        <v>2</v>
      </c>
      <c r="B965" t="s">
        <v>3</v>
      </c>
      <c r="C965" t="s">
        <v>445</v>
      </c>
      <c r="E965" t="s">
        <v>4</v>
      </c>
      <c r="F965" t="s">
        <v>5</v>
      </c>
      <c r="G965" t="s">
        <v>6</v>
      </c>
      <c r="H965" t="s">
        <v>7</v>
      </c>
      <c r="I965" t="s">
        <v>8</v>
      </c>
      <c r="J965" t="s">
        <v>9</v>
      </c>
    </row>
    <row r="966" spans="1:10">
      <c r="A966" t="s">
        <v>2</v>
      </c>
      <c r="B966" t="s">
        <v>10</v>
      </c>
      <c r="E966" t="s">
        <v>11</v>
      </c>
      <c r="F966" t="s">
        <v>12</v>
      </c>
      <c r="G966" t="s">
        <v>13</v>
      </c>
      <c r="H966" t="s">
        <v>14</v>
      </c>
    </row>
    <row r="967" spans="1:10">
      <c r="A967" t="s">
        <v>0</v>
      </c>
      <c r="B967" t="s">
        <v>446</v>
      </c>
      <c r="D967">
        <f>Image("https://scontent.cdninstagram.com/t51.2885-15/s480x480/e35/10261205_169122650110530_561473284_n.jpg?ig_cache_key=MTE1MTkyMjY5NzE4NzgxMTYwNA%3D%3D.2.l")</f>
        <v>0</v>
      </c>
    </row>
    <row r="968" spans="1:10">
      <c r="A968" t="s">
        <v>2</v>
      </c>
      <c r="B968" t="s">
        <v>3</v>
      </c>
      <c r="C968" t="s">
        <v>447</v>
      </c>
      <c r="E968" t="s">
        <v>4</v>
      </c>
      <c r="F968" t="s">
        <v>5</v>
      </c>
      <c r="G968" t="s">
        <v>6</v>
      </c>
      <c r="H968" t="s">
        <v>7</v>
      </c>
      <c r="I968" t="s">
        <v>8</v>
      </c>
      <c r="J968" t="s">
        <v>9</v>
      </c>
    </row>
    <row r="969" spans="1:10">
      <c r="A969" t="s">
        <v>2</v>
      </c>
      <c r="B969" t="s">
        <v>10</v>
      </c>
      <c r="E969" t="s">
        <v>11</v>
      </c>
      <c r="F969" t="s">
        <v>12</v>
      </c>
      <c r="G969" t="s">
        <v>13</v>
      </c>
      <c r="H969" t="s">
        <v>14</v>
      </c>
    </row>
    <row r="970" spans="1:10">
      <c r="A970" t="s">
        <v>0</v>
      </c>
      <c r="B970" t="s">
        <v>448</v>
      </c>
      <c r="D970">
        <f>Image("https://scontent.cdninstagram.com/t51.2885-15/s640x640/e15/12907201_1701294086801619_1167832248_n.jpg?ig_cache_key=MTIyMDk5NzQ1NDEyMjEwODQwNQ%3D%3D.2.l")</f>
        <v>0</v>
      </c>
    </row>
    <row r="971" spans="1:10">
      <c r="A971" t="s">
        <v>2</v>
      </c>
      <c r="B971" t="s">
        <v>3</v>
      </c>
      <c r="E971" t="s">
        <v>4</v>
      </c>
      <c r="F971" t="s">
        <v>5</v>
      </c>
      <c r="G971" t="s">
        <v>6</v>
      </c>
      <c r="H971" t="s">
        <v>7</v>
      </c>
      <c r="I971" t="s">
        <v>8</v>
      </c>
      <c r="J971" t="s">
        <v>9</v>
      </c>
    </row>
    <row r="972" spans="1:10">
      <c r="A972" t="s">
        <v>2</v>
      </c>
      <c r="B972" t="s">
        <v>10</v>
      </c>
      <c r="E972" t="s">
        <v>11</v>
      </c>
      <c r="F972" t="s">
        <v>12</v>
      </c>
      <c r="G972" t="s">
        <v>13</v>
      </c>
      <c r="H972" t="s">
        <v>14</v>
      </c>
    </row>
    <row r="973" spans="1:10">
      <c r="A973" t="s">
        <v>0</v>
      </c>
      <c r="B973" t="s">
        <v>449</v>
      </c>
      <c r="D973">
        <f>Image("https://scontent.cdninstagram.com/t51.2885-15/e15/12816801_1067837966609438_1568227279_n.jpg?ig_cache_key=MTIyMDgzMTI2MjI5MjQ5MzIxMw%3D%3D.2")</f>
        <v>0</v>
      </c>
    </row>
    <row r="974" spans="1:10">
      <c r="A974" t="s">
        <v>2</v>
      </c>
      <c r="B974" t="s">
        <v>3</v>
      </c>
      <c r="C974" t="s">
        <v>450</v>
      </c>
      <c r="E974" t="s">
        <v>4</v>
      </c>
      <c r="F974" t="s">
        <v>5</v>
      </c>
      <c r="G974" t="s">
        <v>6</v>
      </c>
      <c r="H974" t="s">
        <v>7</v>
      </c>
      <c r="I974" t="s">
        <v>8</v>
      </c>
      <c r="J974" t="s">
        <v>9</v>
      </c>
    </row>
    <row r="975" spans="1:10">
      <c r="A975" t="s">
        <v>2</v>
      </c>
      <c r="B975" t="s">
        <v>10</v>
      </c>
      <c r="E975" t="s">
        <v>11</v>
      </c>
      <c r="F975" t="s">
        <v>12</v>
      </c>
      <c r="G975" t="s">
        <v>13</v>
      </c>
      <c r="H975" t="s">
        <v>14</v>
      </c>
    </row>
    <row r="976" spans="1:10">
      <c r="A976" t="s">
        <v>0</v>
      </c>
      <c r="B976" t="s">
        <v>451</v>
      </c>
      <c r="D976">
        <f>Image("https://scontent.cdninstagram.com/t51.2885-15/s640x640/sh0.08/e35/12930865_1082421428488864_540240522_n.jpg?ig_cache_key=MTIyMDk4NTAxMzQyMzc1MDE1Mw%3D%3D.2")</f>
        <v>0</v>
      </c>
    </row>
    <row r="977" spans="1:10">
      <c r="A977" t="s">
        <v>2</v>
      </c>
      <c r="B977" t="s">
        <v>3</v>
      </c>
      <c r="E977" t="s">
        <v>4</v>
      </c>
      <c r="F977" t="s">
        <v>5</v>
      </c>
      <c r="G977" t="s">
        <v>6</v>
      </c>
      <c r="H977" t="s">
        <v>7</v>
      </c>
      <c r="I977" t="s">
        <v>8</v>
      </c>
      <c r="J977" t="s">
        <v>9</v>
      </c>
    </row>
    <row r="978" spans="1:10">
      <c r="A978" t="s">
        <v>2</v>
      </c>
      <c r="B978" t="s">
        <v>10</v>
      </c>
      <c r="E978" t="s">
        <v>11</v>
      </c>
      <c r="F978" t="s">
        <v>12</v>
      </c>
      <c r="G978" t="s">
        <v>13</v>
      </c>
      <c r="H978" t="s">
        <v>14</v>
      </c>
    </row>
    <row r="979" spans="1:10">
      <c r="A979" t="s">
        <v>0</v>
      </c>
      <c r="B979" t="s">
        <v>452</v>
      </c>
      <c r="D979">
        <f>Image("https://scontent.cdninstagram.com/t51.2885-15/s640x640/sh0.08/e35/12965218_1548268622134214_2129213184_n.jpg?ig_cache_key=MTIyMDk4NDU0MjgxNTI1ODgwMg%3D%3D.2.l")</f>
        <v>0</v>
      </c>
    </row>
    <row r="980" spans="1:10">
      <c r="A980" t="s">
        <v>2</v>
      </c>
      <c r="B980" t="s">
        <v>3</v>
      </c>
      <c r="E980" t="s">
        <v>4</v>
      </c>
      <c r="F980" t="s">
        <v>5</v>
      </c>
      <c r="G980" t="s">
        <v>6</v>
      </c>
      <c r="H980" t="s">
        <v>7</v>
      </c>
      <c r="I980" t="s">
        <v>8</v>
      </c>
      <c r="J980" t="s">
        <v>9</v>
      </c>
    </row>
    <row r="981" spans="1:10">
      <c r="A981" t="s">
        <v>2</v>
      </c>
      <c r="B981" t="s">
        <v>10</v>
      </c>
      <c r="E981" t="s">
        <v>11</v>
      </c>
      <c r="F981" t="s">
        <v>12</v>
      </c>
      <c r="G981" t="s">
        <v>13</v>
      </c>
      <c r="H981" t="s">
        <v>14</v>
      </c>
    </row>
    <row r="982" spans="1:10">
      <c r="A982" t="s">
        <v>0</v>
      </c>
      <c r="B982" t="s">
        <v>453</v>
      </c>
      <c r="D982">
        <f>Image("https://scontent.cdninstagram.com/t51.2885-15/s480x480/e35/12501547_841990872595647_65233604_n.jpg?ig_cache_key=MTIyMDk4NDM2MTAxNDU5NDI3MQ%3D%3D.2")</f>
        <v>0</v>
      </c>
    </row>
    <row r="983" spans="1:10">
      <c r="A983" t="s">
        <v>2</v>
      </c>
      <c r="B983" t="s">
        <v>3</v>
      </c>
      <c r="E983" t="s">
        <v>4</v>
      </c>
      <c r="F983" t="s">
        <v>5</v>
      </c>
      <c r="G983" t="s">
        <v>6</v>
      </c>
      <c r="H983" t="s">
        <v>7</v>
      </c>
      <c r="I983" t="s">
        <v>8</v>
      </c>
      <c r="J983" t="s">
        <v>9</v>
      </c>
    </row>
    <row r="984" spans="1:10">
      <c r="A984" t="s">
        <v>2</v>
      </c>
      <c r="B984" t="s">
        <v>10</v>
      </c>
      <c r="E984" t="s">
        <v>11</v>
      </c>
      <c r="F984" t="s">
        <v>12</v>
      </c>
      <c r="G984" t="s">
        <v>13</v>
      </c>
      <c r="H984" t="s">
        <v>14</v>
      </c>
    </row>
    <row r="985" spans="1:10">
      <c r="A985" t="s">
        <v>0</v>
      </c>
      <c r="B985" t="s">
        <v>454</v>
      </c>
      <c r="D985">
        <f>Image("https://scontent.cdninstagram.com/t51.2885-15/s640x640/sh0.08/e35/12071205_1128206713906958_2026075173_n.jpg?ig_cache_key=MTIyMDk0NTg4MTg3NjU0NzcyMw%3D%3D.2")</f>
        <v>0</v>
      </c>
    </row>
    <row r="986" spans="1:10">
      <c r="A986" t="s">
        <v>2</v>
      </c>
      <c r="B986" t="s">
        <v>3</v>
      </c>
      <c r="C986" t="s">
        <v>455</v>
      </c>
      <c r="E986" t="s">
        <v>4</v>
      </c>
      <c r="F986" t="s">
        <v>5</v>
      </c>
      <c r="G986" t="s">
        <v>6</v>
      </c>
      <c r="H986" t="s">
        <v>7</v>
      </c>
      <c r="I986" t="s">
        <v>8</v>
      </c>
      <c r="J986" t="s">
        <v>9</v>
      </c>
    </row>
    <row r="987" spans="1:10">
      <c r="A987" t="s">
        <v>2</v>
      </c>
      <c r="B987" t="s">
        <v>10</v>
      </c>
      <c r="E987" t="s">
        <v>11</v>
      </c>
      <c r="F987" t="s">
        <v>12</v>
      </c>
      <c r="G987" t="s">
        <v>13</v>
      </c>
      <c r="H987" t="s">
        <v>14</v>
      </c>
    </row>
    <row r="988" spans="1:10">
      <c r="A988" t="s">
        <v>0</v>
      </c>
      <c r="B988" t="s">
        <v>456</v>
      </c>
      <c r="D988">
        <f>Image("https://scontent.cdninstagram.com/t51.2885-15/s480x480/e35/12917851_143825636013542_1275402408_n.jpg?ig_cache_key=MTIyMDk4MTM1ODg1NjUzNzk0NA%3D%3D.2")</f>
        <v>0</v>
      </c>
    </row>
    <row r="989" spans="1:10">
      <c r="A989" t="s">
        <v>2</v>
      </c>
      <c r="B989" t="s">
        <v>3</v>
      </c>
      <c r="E989" t="s">
        <v>4</v>
      </c>
      <c r="F989" t="s">
        <v>5</v>
      </c>
      <c r="G989" t="s">
        <v>6</v>
      </c>
      <c r="H989" t="s">
        <v>7</v>
      </c>
      <c r="I989" t="s">
        <v>8</v>
      </c>
      <c r="J989" t="s">
        <v>9</v>
      </c>
    </row>
    <row r="990" spans="1:10">
      <c r="A990" t="s">
        <v>2</v>
      </c>
      <c r="B990" t="s">
        <v>10</v>
      </c>
      <c r="E990" t="s">
        <v>11</v>
      </c>
      <c r="F990" t="s">
        <v>12</v>
      </c>
      <c r="G990" t="s">
        <v>13</v>
      </c>
      <c r="H990" t="s">
        <v>14</v>
      </c>
    </row>
    <row r="991" spans="1:10">
      <c r="A991" t="s">
        <v>0</v>
      </c>
      <c r="B991" t="s">
        <v>457</v>
      </c>
      <c r="D991">
        <f>Image("https://scontent.cdninstagram.com/t51.2885-15/s320x320/e35/12959926_878823915561025_1320584106_n.jpg?ig_cache_key=MTIyMDk4MDIyNDQ3NDc3MzAzMw%3D%3D.2")</f>
        <v>0</v>
      </c>
    </row>
    <row r="992" spans="1:10">
      <c r="A992" t="s">
        <v>2</v>
      </c>
      <c r="B992" t="s">
        <v>3</v>
      </c>
      <c r="E992" t="s">
        <v>4</v>
      </c>
      <c r="F992" t="s">
        <v>5</v>
      </c>
      <c r="G992" t="s">
        <v>6</v>
      </c>
      <c r="H992" t="s">
        <v>7</v>
      </c>
      <c r="I992" t="s">
        <v>8</v>
      </c>
      <c r="J992" t="s">
        <v>9</v>
      </c>
    </row>
    <row r="993" spans="1:10">
      <c r="A993" t="s">
        <v>2</v>
      </c>
      <c r="B993" t="s">
        <v>10</v>
      </c>
      <c r="E993" t="s">
        <v>11</v>
      </c>
      <c r="F993" t="s">
        <v>12</v>
      </c>
      <c r="G993" t="s">
        <v>13</v>
      </c>
      <c r="H993" t="s">
        <v>14</v>
      </c>
    </row>
    <row r="994" spans="1:10">
      <c r="A994" t="s">
        <v>0</v>
      </c>
      <c r="B994" t="s">
        <v>458</v>
      </c>
      <c r="D994">
        <f>Image("https://scontent.cdninstagram.com/t51.2885-15/s640x640/sh0.08/e35/12907415_250227148656516_1109725414_n.jpg?ig_cache_key=MTIyMDk3NzM1OTIxMTAzNjc5OQ%3D%3D.2")</f>
        <v>0</v>
      </c>
    </row>
    <row r="995" spans="1:10">
      <c r="A995" t="s">
        <v>2</v>
      </c>
      <c r="B995" t="s">
        <v>3</v>
      </c>
      <c r="C995" t="s">
        <v>459</v>
      </c>
      <c r="E995" t="s">
        <v>4</v>
      </c>
      <c r="F995" t="s">
        <v>5</v>
      </c>
      <c r="G995" t="s">
        <v>6</v>
      </c>
      <c r="H995" t="s">
        <v>7</v>
      </c>
      <c r="I995" t="s">
        <v>8</v>
      </c>
      <c r="J995" t="s">
        <v>9</v>
      </c>
    </row>
    <row r="996" spans="1:10">
      <c r="A996" t="s">
        <v>2</v>
      </c>
      <c r="B996" t="s">
        <v>10</v>
      </c>
      <c r="E996" t="s">
        <v>11</v>
      </c>
      <c r="F996" t="s">
        <v>12</v>
      </c>
      <c r="G996" t="s">
        <v>13</v>
      </c>
      <c r="H996" t="s">
        <v>14</v>
      </c>
    </row>
    <row r="997" spans="1:10">
      <c r="A997" t="s">
        <v>0</v>
      </c>
      <c r="B997" t="s">
        <v>460</v>
      </c>
      <c r="D997">
        <f>Image("https://scontent.cdninstagram.com/t51.2885-15/s640x640/sh0.08/e35/12445916_642267102606257_645266554_n.jpg?ig_cache_key=MTIyMDk3NzA3NzcwNzMzNjU0MA%3D%3D.2")</f>
        <v>0</v>
      </c>
    </row>
    <row r="998" spans="1:10">
      <c r="A998" t="s">
        <v>2</v>
      </c>
      <c r="B998" t="s">
        <v>3</v>
      </c>
      <c r="C998" t="s">
        <v>461</v>
      </c>
      <c r="E998" t="s">
        <v>4</v>
      </c>
      <c r="F998" t="s">
        <v>5</v>
      </c>
      <c r="G998" t="s">
        <v>6</v>
      </c>
      <c r="H998" t="s">
        <v>7</v>
      </c>
      <c r="I998" t="s">
        <v>8</v>
      </c>
      <c r="J998" t="s">
        <v>9</v>
      </c>
    </row>
    <row r="999" spans="1:10">
      <c r="A999" t="s">
        <v>2</v>
      </c>
      <c r="B999" t="s">
        <v>10</v>
      </c>
      <c r="E999" t="s">
        <v>11</v>
      </c>
      <c r="F999" t="s">
        <v>12</v>
      </c>
      <c r="G999" t="s">
        <v>13</v>
      </c>
      <c r="H999" t="s">
        <v>14</v>
      </c>
    </row>
    <row r="1000" spans="1:10">
      <c r="A1000" t="s">
        <v>0</v>
      </c>
      <c r="B1000" t="s">
        <v>462</v>
      </c>
      <c r="D1000">
        <f>Image("https://scontent.cdninstagram.com/t51.2885-15/e15/12328523_1579955622331683_931968523_n.jpg?ig_cache_key=MTIyMDk1ODA4ODA3MzIwOTczMA%3D%3D.2")</f>
        <v>0</v>
      </c>
    </row>
    <row r="1001" spans="1:10">
      <c r="A1001" t="s">
        <v>2</v>
      </c>
      <c r="B1001" t="s">
        <v>3</v>
      </c>
      <c r="C1001" t="s">
        <v>463</v>
      </c>
      <c r="E1001" t="s">
        <v>4</v>
      </c>
      <c r="F1001" t="s">
        <v>5</v>
      </c>
      <c r="G1001" t="s">
        <v>6</v>
      </c>
      <c r="H1001" t="s">
        <v>7</v>
      </c>
      <c r="I1001" t="s">
        <v>8</v>
      </c>
      <c r="J1001" t="s">
        <v>9</v>
      </c>
    </row>
    <row r="1002" spans="1:10">
      <c r="A1002" t="s">
        <v>2</v>
      </c>
      <c r="B1002" t="s">
        <v>10</v>
      </c>
      <c r="E1002" t="s">
        <v>11</v>
      </c>
      <c r="F1002" t="s">
        <v>12</v>
      </c>
      <c r="G1002" t="s">
        <v>13</v>
      </c>
      <c r="H1002" t="s">
        <v>14</v>
      </c>
    </row>
    <row r="1003" spans="1:10">
      <c r="A1003" t="s">
        <v>0</v>
      </c>
      <c r="B1003" t="s">
        <v>464</v>
      </c>
      <c r="D1003">
        <f>Image("https://scontent.cdninstagram.com/t51.2885-15/s640x640/sh0.08/e35/12930920_1160991753911073_2090209125_n.jpg?ig_cache_key=MTIyMDk1MzU1NTgzMzk0MTQwOA%3D%3D.2.l")</f>
        <v>0</v>
      </c>
    </row>
    <row r="1004" spans="1:10">
      <c r="A1004" t="s">
        <v>2</v>
      </c>
      <c r="B1004" t="s">
        <v>3</v>
      </c>
      <c r="E1004" t="s">
        <v>4</v>
      </c>
      <c r="F1004" t="s">
        <v>5</v>
      </c>
      <c r="G1004" t="s">
        <v>6</v>
      </c>
      <c r="H1004" t="s">
        <v>7</v>
      </c>
      <c r="I1004" t="s">
        <v>8</v>
      </c>
      <c r="J1004" t="s">
        <v>9</v>
      </c>
    </row>
    <row r="1005" spans="1:10">
      <c r="A1005" t="s">
        <v>2</v>
      </c>
      <c r="B1005" t="s">
        <v>10</v>
      </c>
      <c r="E1005" t="s">
        <v>11</v>
      </c>
      <c r="F1005" t="s">
        <v>12</v>
      </c>
      <c r="G1005" t="s">
        <v>13</v>
      </c>
      <c r="H1005" t="s">
        <v>14</v>
      </c>
    </row>
    <row r="1006" spans="1:10">
      <c r="A1006" t="s">
        <v>0</v>
      </c>
      <c r="B1006" t="s">
        <v>465</v>
      </c>
      <c r="D1006">
        <f>Image("https://scontent.cdninstagram.com/t51.2885-15/s640x640/sh0.08/e35/10354479_1588339224826361_1974317426_n.jpg?ig_cache_key=MTIyMDk1MDc4NjQ4NTk1OTIwNQ%3D%3D.2.l")</f>
        <v>0</v>
      </c>
    </row>
    <row r="1007" spans="1:10">
      <c r="A1007" t="s">
        <v>2</v>
      </c>
      <c r="B1007" t="s">
        <v>3</v>
      </c>
      <c r="E1007" t="s">
        <v>4</v>
      </c>
      <c r="F1007" t="s">
        <v>5</v>
      </c>
      <c r="G1007" t="s">
        <v>6</v>
      </c>
      <c r="H1007" t="s">
        <v>7</v>
      </c>
      <c r="I1007" t="s">
        <v>8</v>
      </c>
      <c r="J1007" t="s">
        <v>9</v>
      </c>
    </row>
    <row r="1008" spans="1:10">
      <c r="A1008" t="s">
        <v>2</v>
      </c>
      <c r="B1008" t="s">
        <v>10</v>
      </c>
      <c r="E1008" t="s">
        <v>11</v>
      </c>
      <c r="F1008" t="s">
        <v>12</v>
      </c>
      <c r="G1008" t="s">
        <v>13</v>
      </c>
      <c r="H1008" t="s">
        <v>14</v>
      </c>
    </row>
    <row r="1009" spans="1:10">
      <c r="A1009" t="s">
        <v>0</v>
      </c>
      <c r="B1009" t="s">
        <v>466</v>
      </c>
      <c r="D1009">
        <f>Image("https://scontent.cdninstagram.com/t51.2885-15/s640x640/sh0.08/e35/12912630_213844082312791_1788125380_n.jpg?ig_cache_key=MTIyMDk0NjQ2NTU3MzM3Mjc2Mg%3D%3D.2.l")</f>
        <v>0</v>
      </c>
    </row>
    <row r="1010" spans="1:10">
      <c r="A1010" t="s">
        <v>2</v>
      </c>
      <c r="B1010" t="s">
        <v>3</v>
      </c>
      <c r="E1010" t="s">
        <v>4</v>
      </c>
      <c r="F1010" t="s">
        <v>5</v>
      </c>
      <c r="G1010" t="s">
        <v>6</v>
      </c>
      <c r="H1010" t="s">
        <v>7</v>
      </c>
      <c r="I1010" t="s">
        <v>8</v>
      </c>
      <c r="J1010" t="s">
        <v>9</v>
      </c>
    </row>
    <row r="1011" spans="1:10">
      <c r="A1011" t="s">
        <v>2</v>
      </c>
      <c r="B1011" t="s">
        <v>10</v>
      </c>
      <c r="E1011" t="s">
        <v>11</v>
      </c>
      <c r="F1011" t="s">
        <v>12</v>
      </c>
      <c r="G1011" t="s">
        <v>13</v>
      </c>
      <c r="H1011" t="s">
        <v>14</v>
      </c>
    </row>
    <row r="1012" spans="1:10">
      <c r="A1012" t="s">
        <v>0</v>
      </c>
      <c r="B1012" t="s">
        <v>467</v>
      </c>
      <c r="D1012">
        <f>Image("https://scontent.cdninstagram.com/t51.2885-15/s640x640/sh0.08/e35/12930960_520009431537790_603258963_n.jpg?ig_cache_key=MTIyMDk0Mjc5Mjc2MDM5ODQwMg%3D%3D.2.l")</f>
        <v>0</v>
      </c>
    </row>
    <row r="1013" spans="1:10">
      <c r="A1013" t="s">
        <v>2</v>
      </c>
      <c r="B1013" t="s">
        <v>3</v>
      </c>
      <c r="E1013" t="s">
        <v>4</v>
      </c>
      <c r="F1013" t="s">
        <v>5</v>
      </c>
      <c r="G1013" t="s">
        <v>6</v>
      </c>
      <c r="H1013" t="s">
        <v>7</v>
      </c>
      <c r="I1013" t="s">
        <v>8</v>
      </c>
      <c r="J1013" t="s">
        <v>9</v>
      </c>
    </row>
    <row r="1014" spans="1:10">
      <c r="A1014" t="s">
        <v>2</v>
      </c>
      <c r="B1014" t="s">
        <v>10</v>
      </c>
      <c r="E1014" t="s">
        <v>11</v>
      </c>
      <c r="F1014" t="s">
        <v>12</v>
      </c>
      <c r="G1014" t="s">
        <v>13</v>
      </c>
      <c r="H1014" t="s">
        <v>14</v>
      </c>
    </row>
    <row r="1015" spans="1:10">
      <c r="A1015" t="s">
        <v>0</v>
      </c>
      <c r="B1015" t="s">
        <v>468</v>
      </c>
      <c r="D1015">
        <f>Image("https://scontent.cdninstagram.com/t51.2885-15/s640x640/sh0.08/e35/12950268_990722781003562_2119701417_n.jpg?ig_cache_key=MTIyMDkzODkwMjM2NjYxMjkzOA%3D%3D.2")</f>
        <v>0</v>
      </c>
    </row>
    <row r="1016" spans="1:10">
      <c r="A1016" t="s">
        <v>2</v>
      </c>
      <c r="B1016" t="s">
        <v>3</v>
      </c>
      <c r="E1016" t="s">
        <v>4</v>
      </c>
      <c r="F1016" t="s">
        <v>5</v>
      </c>
      <c r="G1016" t="s">
        <v>6</v>
      </c>
      <c r="H1016" t="s">
        <v>7</v>
      </c>
      <c r="I1016" t="s">
        <v>8</v>
      </c>
      <c r="J1016" t="s">
        <v>9</v>
      </c>
    </row>
    <row r="1017" spans="1:10">
      <c r="A1017" t="s">
        <v>2</v>
      </c>
      <c r="B1017" t="s">
        <v>10</v>
      </c>
      <c r="E1017" t="s">
        <v>11</v>
      </c>
      <c r="F1017" t="s">
        <v>12</v>
      </c>
      <c r="G1017" t="s">
        <v>13</v>
      </c>
      <c r="H1017" t="s">
        <v>14</v>
      </c>
    </row>
    <row r="1018" spans="1:10">
      <c r="A1018" t="s">
        <v>0</v>
      </c>
      <c r="B1018" t="s">
        <v>469</v>
      </c>
      <c r="D1018">
        <f>Image("https://scontent.cdninstagram.com/t51.2885-15/s640x640/sh0.08/e35/12950281_235875163431026_1122906929_n.jpg?ig_cache_key=MTIyMDkzODEzMzEyNjQzODQ4OQ%3D%3D.2")</f>
        <v>0</v>
      </c>
    </row>
    <row r="1019" spans="1:10">
      <c r="A1019" t="s">
        <v>2</v>
      </c>
      <c r="B1019" t="s">
        <v>3</v>
      </c>
      <c r="E1019" t="s">
        <v>4</v>
      </c>
      <c r="F1019" t="s">
        <v>5</v>
      </c>
      <c r="G1019" t="s">
        <v>6</v>
      </c>
      <c r="H1019" t="s">
        <v>7</v>
      </c>
      <c r="I1019" t="s">
        <v>8</v>
      </c>
      <c r="J1019" t="s">
        <v>9</v>
      </c>
    </row>
    <row r="1020" spans="1:10">
      <c r="A1020" t="s">
        <v>2</v>
      </c>
      <c r="B1020" t="s">
        <v>10</v>
      </c>
      <c r="E1020" t="s">
        <v>11</v>
      </c>
      <c r="F1020" t="s">
        <v>12</v>
      </c>
      <c r="G1020" t="s">
        <v>13</v>
      </c>
      <c r="H1020" t="s">
        <v>14</v>
      </c>
    </row>
    <row r="1021" spans="1:10">
      <c r="A1021" t="s">
        <v>0</v>
      </c>
      <c r="B1021" t="s">
        <v>470</v>
      </c>
      <c r="D1021">
        <f>Image("https://scontent.cdninstagram.com/t51.2885-15/s640x640/sh0.08/e35/12940672_210655949311704_1443322954_n.jpg?ig_cache_key=MTIyMDkzMjI3NDE4Nzk0NjU0Mw%3D%3D.2.l")</f>
        <v>0</v>
      </c>
    </row>
    <row r="1022" spans="1:10">
      <c r="A1022" t="s">
        <v>2</v>
      </c>
      <c r="B1022" t="s">
        <v>3</v>
      </c>
      <c r="E1022" t="s">
        <v>4</v>
      </c>
      <c r="F1022" t="s">
        <v>5</v>
      </c>
      <c r="G1022" t="s">
        <v>6</v>
      </c>
      <c r="H1022" t="s">
        <v>7</v>
      </c>
      <c r="I1022" t="s">
        <v>8</v>
      </c>
      <c r="J1022" t="s">
        <v>9</v>
      </c>
    </row>
    <row r="1023" spans="1:10">
      <c r="A1023" t="s">
        <v>2</v>
      </c>
      <c r="B1023" t="s">
        <v>10</v>
      </c>
      <c r="E1023" t="s">
        <v>11</v>
      </c>
      <c r="F1023" t="s">
        <v>12</v>
      </c>
      <c r="G1023" t="s">
        <v>13</v>
      </c>
      <c r="H1023" t="s">
        <v>14</v>
      </c>
    </row>
    <row r="1024" spans="1:10">
      <c r="A1024" t="s">
        <v>0</v>
      </c>
      <c r="B1024" t="s">
        <v>471</v>
      </c>
      <c r="D1024">
        <f>Image("https://scontent.cdninstagram.com/t51.2885-15/s640x640/sh0.08/e35/12934855_1270963409584555_1037209866_n.jpg?ig_cache_key=MTIyMTAwMTA0OTg5OTAxOTcwNw%3D%3D.2")</f>
        <v>0</v>
      </c>
    </row>
    <row r="1025" spans="1:10">
      <c r="A1025" t="s">
        <v>2</v>
      </c>
      <c r="B1025" t="s">
        <v>3</v>
      </c>
      <c r="E1025" t="s">
        <v>4</v>
      </c>
      <c r="F1025" t="s">
        <v>5</v>
      </c>
      <c r="G1025" t="s">
        <v>6</v>
      </c>
      <c r="H1025" t="s">
        <v>7</v>
      </c>
      <c r="I1025" t="s">
        <v>8</v>
      </c>
      <c r="J1025" t="s">
        <v>9</v>
      </c>
    </row>
    <row r="1026" spans="1:10">
      <c r="A1026" t="s">
        <v>2</v>
      </c>
      <c r="B1026" t="s">
        <v>10</v>
      </c>
      <c r="E1026" t="s">
        <v>11</v>
      </c>
      <c r="F1026" t="s">
        <v>12</v>
      </c>
      <c r="G1026" t="s">
        <v>13</v>
      </c>
      <c r="H1026" t="s">
        <v>14</v>
      </c>
    </row>
    <row r="1027" spans="1:10">
      <c r="A1027" t="s">
        <v>0</v>
      </c>
      <c r="B1027" t="s">
        <v>472</v>
      </c>
      <c r="D1027">
        <f>Image("https://scontent.cdninstagram.com/t51.2885-15/s480x480/e35/12519668_606406342845535_1371327224_n.jpg?ig_cache_key=MTIyMTAwMDY4NDgxMDY1NzYzNw%3D%3D.2")</f>
        <v>0</v>
      </c>
    </row>
    <row r="1028" spans="1:10">
      <c r="A1028" t="s">
        <v>2</v>
      </c>
      <c r="B1028" t="s">
        <v>3</v>
      </c>
      <c r="E1028" t="s">
        <v>4</v>
      </c>
      <c r="F1028" t="s">
        <v>5</v>
      </c>
      <c r="G1028" t="s">
        <v>6</v>
      </c>
      <c r="H1028" t="s">
        <v>7</v>
      </c>
      <c r="I1028" t="s">
        <v>8</v>
      </c>
      <c r="J1028" t="s">
        <v>9</v>
      </c>
    </row>
    <row r="1029" spans="1:10">
      <c r="A1029" t="s">
        <v>2</v>
      </c>
      <c r="B1029" t="s">
        <v>10</v>
      </c>
      <c r="E1029" t="s">
        <v>11</v>
      </c>
      <c r="F1029" t="s">
        <v>12</v>
      </c>
      <c r="G1029" t="s">
        <v>13</v>
      </c>
      <c r="H1029" t="s">
        <v>14</v>
      </c>
    </row>
    <row r="1030" spans="1:10">
      <c r="A1030" t="s">
        <v>0</v>
      </c>
      <c r="B1030" t="s">
        <v>473</v>
      </c>
      <c r="D1030">
        <f>Image("https://scontent.cdninstagram.com/t51.2885-15/s640x640/sh0.08/e35/12677382_243709672649448_496901244_n.jpg?ig_cache_key=MTIyMDk5OTcxNDgyOTk5OTMzMQ%3D%3D.2")</f>
        <v>0</v>
      </c>
    </row>
    <row r="1031" spans="1:10">
      <c r="A1031" t="s">
        <v>2</v>
      </c>
      <c r="B1031" t="s">
        <v>3</v>
      </c>
      <c r="E1031" t="s">
        <v>4</v>
      </c>
      <c r="F1031" t="s">
        <v>5</v>
      </c>
      <c r="G1031" t="s">
        <v>6</v>
      </c>
      <c r="H1031" t="s">
        <v>7</v>
      </c>
      <c r="I1031" t="s">
        <v>8</v>
      </c>
      <c r="J1031" t="s">
        <v>9</v>
      </c>
    </row>
    <row r="1032" spans="1:10">
      <c r="A1032" t="s">
        <v>2</v>
      </c>
      <c r="B1032" t="s">
        <v>10</v>
      </c>
      <c r="E1032" t="s">
        <v>11</v>
      </c>
      <c r="F1032" t="s">
        <v>12</v>
      </c>
      <c r="G1032" t="s">
        <v>13</v>
      </c>
      <c r="H1032" t="s">
        <v>14</v>
      </c>
    </row>
    <row r="1033" spans="1:10">
      <c r="A1033" t="s">
        <v>0</v>
      </c>
      <c r="B1033" t="s">
        <v>474</v>
      </c>
      <c r="D1033">
        <f>Image("https://scontent.cdninstagram.com/l/t51.2885-15/s640x640/sh0.08/e35/12677387_577371249106284_2068216028_n.jpg?ig_cache_key=MTIyMDk5OTM2MzUzMTU3ODg1NQ%3D%3D.2")</f>
        <v>0</v>
      </c>
    </row>
    <row r="1034" spans="1:10">
      <c r="A1034" t="s">
        <v>2</v>
      </c>
      <c r="B1034" t="s">
        <v>3</v>
      </c>
      <c r="E1034" t="s">
        <v>4</v>
      </c>
      <c r="F1034" t="s">
        <v>5</v>
      </c>
      <c r="G1034" t="s">
        <v>6</v>
      </c>
      <c r="H1034" t="s">
        <v>7</v>
      </c>
      <c r="I1034" t="s">
        <v>8</v>
      </c>
      <c r="J1034" t="s">
        <v>9</v>
      </c>
    </row>
    <row r="1035" spans="1:10">
      <c r="A1035" t="s">
        <v>2</v>
      </c>
      <c r="B1035" t="s">
        <v>10</v>
      </c>
      <c r="E1035" t="s">
        <v>11</v>
      </c>
      <c r="F1035" t="s">
        <v>12</v>
      </c>
      <c r="G1035" t="s">
        <v>13</v>
      </c>
      <c r="H1035" t="s">
        <v>14</v>
      </c>
    </row>
    <row r="1036" spans="1:10">
      <c r="A1036" t="s">
        <v>0</v>
      </c>
      <c r="B1036" t="s">
        <v>475</v>
      </c>
      <c r="D1036">
        <f>Image("https://scontent.cdninstagram.com/t51.2885-15/s640x640/sh0.08/e35/12328287_845107338948665_974464166_n.jpg?ig_cache_key=MTIyMDk5OTM2OTc1MjY1NzE0OQ%3D%3D.2")</f>
        <v>0</v>
      </c>
    </row>
    <row r="1037" spans="1:10">
      <c r="A1037" t="s">
        <v>2</v>
      </c>
      <c r="B1037" t="s">
        <v>3</v>
      </c>
      <c r="E1037" t="s">
        <v>4</v>
      </c>
      <c r="F1037" t="s">
        <v>5</v>
      </c>
      <c r="G1037" t="s">
        <v>6</v>
      </c>
      <c r="H1037" t="s">
        <v>7</v>
      </c>
      <c r="I1037" t="s">
        <v>8</v>
      </c>
      <c r="J1037" t="s">
        <v>9</v>
      </c>
    </row>
    <row r="1038" spans="1:10">
      <c r="A1038" t="s">
        <v>2</v>
      </c>
      <c r="B1038" t="s">
        <v>10</v>
      </c>
      <c r="E1038" t="s">
        <v>11</v>
      </c>
      <c r="F1038" t="s">
        <v>12</v>
      </c>
      <c r="G1038" t="s">
        <v>13</v>
      </c>
      <c r="H1038" t="s">
        <v>14</v>
      </c>
    </row>
    <row r="1039" spans="1:10">
      <c r="A1039" t="s">
        <v>0</v>
      </c>
      <c r="B1039" t="s">
        <v>476</v>
      </c>
      <c r="D1039">
        <f>Image("https://scontent.cdninstagram.com/t51.2885-15/s640x640/sh0.08/e35/12912751_213905542316882_88718428_n.jpg?ig_cache_key=MTIyMDk5ODgwMzM5MDM3NTExOA%3D%3D.2.l")</f>
        <v>0</v>
      </c>
    </row>
    <row r="1040" spans="1:10">
      <c r="A1040" t="s">
        <v>2</v>
      </c>
      <c r="B1040" t="s">
        <v>3</v>
      </c>
      <c r="E1040" t="s">
        <v>4</v>
      </c>
      <c r="F1040" t="s">
        <v>5</v>
      </c>
      <c r="G1040" t="s">
        <v>6</v>
      </c>
      <c r="H1040" t="s">
        <v>7</v>
      </c>
      <c r="I1040" t="s">
        <v>8</v>
      </c>
      <c r="J1040" t="s">
        <v>9</v>
      </c>
    </row>
    <row r="1041" spans="1:10">
      <c r="A1041" t="s">
        <v>2</v>
      </c>
      <c r="B1041" t="s">
        <v>10</v>
      </c>
      <c r="E1041" t="s">
        <v>11</v>
      </c>
      <c r="F1041" t="s">
        <v>12</v>
      </c>
      <c r="G1041" t="s">
        <v>13</v>
      </c>
      <c r="H1041" t="s">
        <v>14</v>
      </c>
    </row>
    <row r="1042" spans="1:10">
      <c r="A1042" t="s">
        <v>0</v>
      </c>
      <c r="B1042" t="s">
        <v>477</v>
      </c>
      <c r="D1042">
        <f>Image("https://scontent.cdninstagram.com/t51.2885-15/s480x480/e35/12445883_1683380708579669_1435202157_n.jpg?ig_cache_key=MTIyMDk5ODEyMjM2Nzc2MjU5Ng%3D%3D.2")</f>
        <v>0</v>
      </c>
    </row>
    <row r="1043" spans="1:10">
      <c r="A1043" t="s">
        <v>2</v>
      </c>
      <c r="B1043" t="s">
        <v>3</v>
      </c>
      <c r="E1043" t="s">
        <v>4</v>
      </c>
      <c r="F1043" t="s">
        <v>5</v>
      </c>
      <c r="G1043" t="s">
        <v>6</v>
      </c>
      <c r="H1043" t="s">
        <v>7</v>
      </c>
      <c r="I1043" t="s">
        <v>8</v>
      </c>
      <c r="J1043" t="s">
        <v>9</v>
      </c>
    </row>
    <row r="1044" spans="1:10">
      <c r="A1044" t="s">
        <v>2</v>
      </c>
      <c r="B1044" t="s">
        <v>10</v>
      </c>
      <c r="E1044" t="s">
        <v>11</v>
      </c>
      <c r="F1044" t="s">
        <v>12</v>
      </c>
      <c r="G1044" t="s">
        <v>13</v>
      </c>
      <c r="H1044" t="s">
        <v>14</v>
      </c>
    </row>
    <row r="1045" spans="1:10">
      <c r="A1045" t="s">
        <v>0</v>
      </c>
      <c r="B1045" t="s">
        <v>478</v>
      </c>
      <c r="D1045">
        <f>Image("https://scontent.cdninstagram.com/t51.2885-15/s640x640/sh0.08/e35/12317766_216567865398422_412649593_n.jpg?ig_cache_key=MTIyMDk5NjA0NDY1ODE0NzYyMA%3D%3D.2.l")</f>
        <v>0</v>
      </c>
    </row>
    <row r="1046" spans="1:10">
      <c r="A1046" t="s">
        <v>2</v>
      </c>
      <c r="B1046" t="s">
        <v>3</v>
      </c>
      <c r="C1046" t="s">
        <v>479</v>
      </c>
      <c r="E1046" t="s">
        <v>4</v>
      </c>
      <c r="F1046" t="s">
        <v>5</v>
      </c>
      <c r="G1046" t="s">
        <v>6</v>
      </c>
      <c r="H1046" t="s">
        <v>7</v>
      </c>
      <c r="I1046" t="s">
        <v>8</v>
      </c>
      <c r="J1046" t="s">
        <v>9</v>
      </c>
    </row>
    <row r="1047" spans="1:10">
      <c r="A1047" t="s">
        <v>2</v>
      </c>
      <c r="B1047" t="s">
        <v>10</v>
      </c>
      <c r="E1047" t="s">
        <v>11</v>
      </c>
      <c r="F1047" t="s">
        <v>12</v>
      </c>
      <c r="G1047" t="s">
        <v>13</v>
      </c>
      <c r="H1047" t="s">
        <v>14</v>
      </c>
    </row>
    <row r="1048" spans="1:10">
      <c r="A1048" t="s">
        <v>0</v>
      </c>
      <c r="B1048" t="s">
        <v>480</v>
      </c>
      <c r="D1048">
        <f>Image("https://scontent.cdninstagram.com/t51.2885-15/s640x640/sh0.08/e35/12599489_1008854982539179_1285593345_n.jpg?ig_cache_key=MTIyMDk5NTI5MzUyOTI1NDU4Mg%3D%3D.2")</f>
        <v>0</v>
      </c>
    </row>
    <row r="1049" spans="1:10">
      <c r="A1049" t="s">
        <v>2</v>
      </c>
      <c r="B1049" t="s">
        <v>3</v>
      </c>
      <c r="E1049" t="s">
        <v>4</v>
      </c>
      <c r="F1049" t="s">
        <v>5</v>
      </c>
      <c r="G1049" t="s">
        <v>6</v>
      </c>
      <c r="H1049" t="s">
        <v>7</v>
      </c>
      <c r="I1049" t="s">
        <v>8</v>
      </c>
      <c r="J1049" t="s">
        <v>9</v>
      </c>
    </row>
    <row r="1050" spans="1:10">
      <c r="A1050" t="s">
        <v>2</v>
      </c>
      <c r="B1050" t="s">
        <v>10</v>
      </c>
      <c r="E1050" t="s">
        <v>11</v>
      </c>
      <c r="F1050" t="s">
        <v>12</v>
      </c>
      <c r="G1050" t="s">
        <v>13</v>
      </c>
      <c r="H1050" t="s">
        <v>14</v>
      </c>
    </row>
    <row r="1051" spans="1:10">
      <c r="A1051" t="s">
        <v>0</v>
      </c>
      <c r="B1051" t="s">
        <v>481</v>
      </c>
      <c r="D1051">
        <f>Image("https://scontent.cdninstagram.com/t51.2885-15/s640x640/sh0.08/e35/12907380_1158312594213625_1456853505_n.jpg?ig_cache_key=MTIyMDg3MjYxNzUwODU5MDA3NQ%3D%3D.2")</f>
        <v>0</v>
      </c>
    </row>
    <row r="1052" spans="1:10">
      <c r="A1052" t="s">
        <v>2</v>
      </c>
      <c r="B1052" t="s">
        <v>3</v>
      </c>
      <c r="E1052" t="s">
        <v>4</v>
      </c>
      <c r="F1052" t="s">
        <v>5</v>
      </c>
      <c r="G1052" t="s">
        <v>6</v>
      </c>
      <c r="H1052" t="s">
        <v>7</v>
      </c>
      <c r="I1052" t="s">
        <v>8</v>
      </c>
      <c r="J1052" t="s">
        <v>9</v>
      </c>
    </row>
    <row r="1053" spans="1:10">
      <c r="A1053" t="s">
        <v>2</v>
      </c>
      <c r="B1053" t="s">
        <v>10</v>
      </c>
      <c r="E1053" t="s">
        <v>11</v>
      </c>
      <c r="F1053" t="s">
        <v>12</v>
      </c>
      <c r="G1053" t="s">
        <v>13</v>
      </c>
      <c r="H1053" t="s">
        <v>14</v>
      </c>
    </row>
    <row r="1054" spans="1:10">
      <c r="A1054" t="s">
        <v>0</v>
      </c>
      <c r="B1054" t="s">
        <v>482</v>
      </c>
      <c r="D1054">
        <f>Image("https://scontent.cdninstagram.com/t51.2885-15/e35/12965652_1573693619626798_863987852_n.jpg?ig_cache_key=MTIyMDk5NDQxMTc0MDM0OTAzNA%3D%3D.2.l")</f>
        <v>0</v>
      </c>
    </row>
    <row r="1055" spans="1:10">
      <c r="A1055" t="s">
        <v>2</v>
      </c>
      <c r="B1055" t="s">
        <v>3</v>
      </c>
      <c r="E1055" t="s">
        <v>4</v>
      </c>
      <c r="F1055" t="s">
        <v>5</v>
      </c>
      <c r="G1055" t="s">
        <v>6</v>
      </c>
      <c r="H1055" t="s">
        <v>7</v>
      </c>
      <c r="I1055" t="s">
        <v>8</v>
      </c>
      <c r="J1055" t="s">
        <v>9</v>
      </c>
    </row>
    <row r="1056" spans="1:10">
      <c r="A1056" t="s">
        <v>2</v>
      </c>
      <c r="B1056" t="s">
        <v>10</v>
      </c>
      <c r="E1056" t="s">
        <v>11</v>
      </c>
      <c r="F1056" t="s">
        <v>12</v>
      </c>
      <c r="G1056" t="s">
        <v>13</v>
      </c>
      <c r="H1056" t="s">
        <v>14</v>
      </c>
    </row>
    <row r="1057" spans="1:10">
      <c r="A1057" t="s">
        <v>0</v>
      </c>
      <c r="B1057" t="s">
        <v>483</v>
      </c>
      <c r="D1057">
        <f>Image("https://scontent.cdninstagram.com/t51.2885-15/s640x640/sh0.08/e35/12930801_1028778307188863_658416799_n.jpg?ig_cache_key=MTIyMDk5NDMxODE1ODk2MzUxNQ%3D%3D.2")</f>
        <v>0</v>
      </c>
    </row>
    <row r="1058" spans="1:10">
      <c r="A1058" t="s">
        <v>2</v>
      </c>
      <c r="B1058" t="s">
        <v>3</v>
      </c>
      <c r="E1058" t="s">
        <v>4</v>
      </c>
      <c r="F1058" t="s">
        <v>5</v>
      </c>
      <c r="G1058" t="s">
        <v>6</v>
      </c>
      <c r="H1058" t="s">
        <v>7</v>
      </c>
      <c r="I1058" t="s">
        <v>8</v>
      </c>
      <c r="J1058" t="s">
        <v>9</v>
      </c>
    </row>
    <row r="1059" spans="1:10">
      <c r="A1059" t="s">
        <v>2</v>
      </c>
      <c r="B1059" t="s">
        <v>10</v>
      </c>
      <c r="E1059" t="s">
        <v>11</v>
      </c>
      <c r="F1059" t="s">
        <v>12</v>
      </c>
      <c r="G1059" t="s">
        <v>13</v>
      </c>
      <c r="H1059" t="s">
        <v>14</v>
      </c>
    </row>
    <row r="1060" spans="1:10">
      <c r="A1060" t="s">
        <v>0</v>
      </c>
      <c r="B1060" t="s">
        <v>484</v>
      </c>
      <c r="D1060">
        <f>Image("https://scontent.cdninstagram.com/t51.2885-15/s480x480/e35/12930796_220985578257903_1594557996_n.jpg?ig_cache_key=MTIyMDk5NDMzODIyMzk4MDAzNQ%3D%3D.2")</f>
        <v>0</v>
      </c>
    </row>
    <row r="1061" spans="1:10">
      <c r="A1061" t="s">
        <v>2</v>
      </c>
      <c r="B1061" t="s">
        <v>3</v>
      </c>
      <c r="E1061" t="s">
        <v>4</v>
      </c>
      <c r="F1061" t="s">
        <v>5</v>
      </c>
      <c r="G1061" t="s">
        <v>6</v>
      </c>
      <c r="H1061" t="s">
        <v>7</v>
      </c>
      <c r="I1061" t="s">
        <v>8</v>
      </c>
      <c r="J1061" t="s">
        <v>9</v>
      </c>
    </row>
    <row r="1062" spans="1:10">
      <c r="A1062" t="s">
        <v>2</v>
      </c>
      <c r="B1062" t="s">
        <v>10</v>
      </c>
      <c r="E1062" t="s">
        <v>11</v>
      </c>
      <c r="F1062" t="s">
        <v>12</v>
      </c>
      <c r="G1062" t="s">
        <v>13</v>
      </c>
      <c r="H1062" t="s">
        <v>14</v>
      </c>
    </row>
    <row r="1063" spans="1:10">
      <c r="A1063" t="s">
        <v>0</v>
      </c>
      <c r="B1063" t="s">
        <v>485</v>
      </c>
      <c r="D1063">
        <f>Image("https://scontent.cdninstagram.com/t51.2885-15/s640x640/sh0.08/e35/12905196_996066983764320_1077628751_n.jpg?ig_cache_key=MTIyMDk5MzgyNDY2MzkyMzkxNQ%3D%3D.2")</f>
        <v>0</v>
      </c>
    </row>
    <row r="1064" spans="1:10">
      <c r="A1064" t="s">
        <v>2</v>
      </c>
      <c r="B1064" t="s">
        <v>3</v>
      </c>
      <c r="E1064" t="s">
        <v>4</v>
      </c>
      <c r="F1064" t="s">
        <v>5</v>
      </c>
      <c r="G1064" t="s">
        <v>6</v>
      </c>
      <c r="H1064" t="s">
        <v>7</v>
      </c>
      <c r="I1064" t="s">
        <v>8</v>
      </c>
      <c r="J1064" t="s">
        <v>9</v>
      </c>
    </row>
    <row r="1065" spans="1:10">
      <c r="A1065" t="s">
        <v>2</v>
      </c>
      <c r="B1065" t="s">
        <v>10</v>
      </c>
      <c r="E1065" t="s">
        <v>11</v>
      </c>
      <c r="F1065" t="s">
        <v>12</v>
      </c>
      <c r="G1065" t="s">
        <v>13</v>
      </c>
      <c r="H1065" t="s">
        <v>14</v>
      </c>
    </row>
    <row r="1066" spans="1:10">
      <c r="A1066" t="s">
        <v>0</v>
      </c>
      <c r="B1066" t="s">
        <v>486</v>
      </c>
      <c r="D1066">
        <f>Image("https://scontent.cdninstagram.com/t51.2885-15/s640x640/sh0.08/e35/12819013_1126496560714131_886310065_n.jpg?ig_cache_key=MTIyMDk5MjQzNTQ4Njc1MDk2OA%3D%3D.2")</f>
        <v>0</v>
      </c>
    </row>
    <row r="1067" spans="1:10">
      <c r="A1067" t="s">
        <v>2</v>
      </c>
      <c r="B1067" t="s">
        <v>3</v>
      </c>
      <c r="E1067" t="s">
        <v>4</v>
      </c>
      <c r="F1067" t="s">
        <v>5</v>
      </c>
      <c r="G1067" t="s">
        <v>6</v>
      </c>
      <c r="H1067" t="s">
        <v>7</v>
      </c>
      <c r="I1067" t="s">
        <v>8</v>
      </c>
      <c r="J1067" t="s">
        <v>9</v>
      </c>
    </row>
    <row r="1068" spans="1:10">
      <c r="A1068" t="s">
        <v>2</v>
      </c>
      <c r="B1068" t="s">
        <v>10</v>
      </c>
      <c r="E1068" t="s">
        <v>11</v>
      </c>
      <c r="F1068" t="s">
        <v>12</v>
      </c>
      <c r="G1068" t="s">
        <v>13</v>
      </c>
      <c r="H1068" t="s">
        <v>14</v>
      </c>
    </row>
    <row r="1069" spans="1:10">
      <c r="A1069" t="s">
        <v>0</v>
      </c>
      <c r="B1069" t="s">
        <v>487</v>
      </c>
      <c r="D1069">
        <f>Image("https://scontent.cdninstagram.com/t51.2885-15/s320x320/e35/12677202_524434754406075_1976843331_n.jpg?ig_cache_key=MTIyMDkyNjU1NTAyNzUwNzk3NA%3D%3D.2")</f>
        <v>0</v>
      </c>
    </row>
    <row r="1070" spans="1:10">
      <c r="A1070" t="s">
        <v>2</v>
      </c>
      <c r="B1070" t="s">
        <v>3</v>
      </c>
      <c r="C1070" t="s">
        <v>488</v>
      </c>
      <c r="E1070" t="s">
        <v>4</v>
      </c>
      <c r="F1070" t="s">
        <v>5</v>
      </c>
      <c r="G1070" t="s">
        <v>6</v>
      </c>
      <c r="H1070" t="s">
        <v>7</v>
      </c>
      <c r="I1070" t="s">
        <v>8</v>
      </c>
      <c r="J1070" t="s">
        <v>9</v>
      </c>
    </row>
    <row r="1071" spans="1:10">
      <c r="A1071" t="s">
        <v>2</v>
      </c>
      <c r="B1071" t="s">
        <v>10</v>
      </c>
      <c r="E1071" t="s">
        <v>11</v>
      </c>
      <c r="F1071" t="s">
        <v>12</v>
      </c>
      <c r="G1071" t="s">
        <v>13</v>
      </c>
      <c r="H1071" t="s">
        <v>14</v>
      </c>
    </row>
    <row r="1072" spans="1:10">
      <c r="A1072" t="s">
        <v>0</v>
      </c>
      <c r="B1072" t="s">
        <v>489</v>
      </c>
      <c r="D1072">
        <f>Image("https://scontent.cdninstagram.com/t51.2885-15/e35/12907313_475271096003377_800533910_n.jpg?ig_cache_key=MTIyMDg4MTU0NDY1ODk1NDUzMg%3D%3D.2")</f>
        <v>0</v>
      </c>
    </row>
    <row r="1073" spans="1:10">
      <c r="A1073" t="s">
        <v>2</v>
      </c>
      <c r="B1073" t="s">
        <v>3</v>
      </c>
      <c r="C1073" t="s">
        <v>490</v>
      </c>
      <c r="E1073" t="s">
        <v>4</v>
      </c>
      <c r="F1073" t="s">
        <v>5</v>
      </c>
      <c r="G1073" t="s">
        <v>6</v>
      </c>
      <c r="H1073" t="s">
        <v>7</v>
      </c>
      <c r="I1073" t="s">
        <v>8</v>
      </c>
      <c r="J1073" t="s">
        <v>9</v>
      </c>
    </row>
    <row r="1074" spans="1:10">
      <c r="A1074" t="s">
        <v>2</v>
      </c>
      <c r="B1074" t="s">
        <v>10</v>
      </c>
      <c r="E1074" t="s">
        <v>11</v>
      </c>
      <c r="F1074" t="s">
        <v>12</v>
      </c>
      <c r="G1074" t="s">
        <v>13</v>
      </c>
      <c r="H1074" t="s">
        <v>14</v>
      </c>
    </row>
    <row r="1075" spans="1:10">
      <c r="A1075" t="s">
        <v>0</v>
      </c>
      <c r="B1075" t="s">
        <v>491</v>
      </c>
      <c r="D1075">
        <f>Image("https://scontent.cdninstagram.com/t51.2885-15/s640x640/sh0.08/e35/12907206_954804357931071_1212886213_n.jpg?ig_cache_key=MTIyMDg0Mjg5ODkzMDA1Njk4NA%3D%3D.2")</f>
        <v>0</v>
      </c>
    </row>
    <row r="1076" spans="1:10">
      <c r="A1076" t="s">
        <v>2</v>
      </c>
      <c r="B1076" t="s">
        <v>3</v>
      </c>
      <c r="E1076" t="s">
        <v>4</v>
      </c>
      <c r="F1076" t="s">
        <v>5</v>
      </c>
      <c r="G1076" t="s">
        <v>6</v>
      </c>
      <c r="H1076" t="s">
        <v>7</v>
      </c>
      <c r="I1076" t="s">
        <v>8</v>
      </c>
      <c r="J1076" t="s">
        <v>9</v>
      </c>
    </row>
    <row r="1077" spans="1:10">
      <c r="A1077" t="s">
        <v>2</v>
      </c>
      <c r="B1077" t="s">
        <v>10</v>
      </c>
      <c r="E1077" t="s">
        <v>11</v>
      </c>
      <c r="F1077" t="s">
        <v>12</v>
      </c>
      <c r="G1077" t="s">
        <v>13</v>
      </c>
      <c r="H1077" t="s">
        <v>14</v>
      </c>
    </row>
    <row r="1078" spans="1:10">
      <c r="A1078" t="s">
        <v>0</v>
      </c>
      <c r="B1078" t="s">
        <v>492</v>
      </c>
      <c r="D1078">
        <f>Image("https://scontent.cdninstagram.com/t51.2885-15/s640x640/sh0.08/e35/11261126_673725066099161_702326055_n.jpg?ig_cache_key=MTIyMDgyMjI3ODk2NjE4NTE2OQ%3D%3D.2.l")</f>
        <v>0</v>
      </c>
    </row>
    <row r="1079" spans="1:10">
      <c r="A1079" t="s">
        <v>2</v>
      </c>
      <c r="B1079" t="s">
        <v>3</v>
      </c>
      <c r="E1079" t="s">
        <v>4</v>
      </c>
      <c r="F1079" t="s">
        <v>5</v>
      </c>
      <c r="G1079" t="s">
        <v>6</v>
      </c>
      <c r="H1079" t="s">
        <v>7</v>
      </c>
      <c r="I1079" t="s">
        <v>8</v>
      </c>
      <c r="J1079" t="s">
        <v>9</v>
      </c>
    </row>
    <row r="1080" spans="1:10">
      <c r="A1080" t="s">
        <v>2</v>
      </c>
      <c r="B1080" t="s">
        <v>10</v>
      </c>
      <c r="E1080" t="s">
        <v>11</v>
      </c>
      <c r="F1080" t="s">
        <v>12</v>
      </c>
      <c r="G1080" t="s">
        <v>13</v>
      </c>
      <c r="H1080" t="s">
        <v>14</v>
      </c>
    </row>
    <row r="1081" spans="1:10">
      <c r="A1081" t="s">
        <v>0</v>
      </c>
      <c r="B1081" t="s">
        <v>493</v>
      </c>
      <c r="D1081">
        <f>Image("https://scontent.cdninstagram.com/t51.2885-15/s480x480/e35/12940245_959420187440238_1214060102_n.jpg?ig_cache_key=MTIyMDc4NDE0NTQ3MDE5NTkwNQ%3D%3D.2")</f>
        <v>0</v>
      </c>
    </row>
    <row r="1082" spans="1:10">
      <c r="A1082" t="s">
        <v>2</v>
      </c>
      <c r="B1082" t="s">
        <v>3</v>
      </c>
      <c r="E1082" t="s">
        <v>4</v>
      </c>
      <c r="F1082" t="s">
        <v>5</v>
      </c>
      <c r="G1082" t="s">
        <v>6</v>
      </c>
      <c r="H1082" t="s">
        <v>7</v>
      </c>
      <c r="I1082" t="s">
        <v>8</v>
      </c>
      <c r="J1082" t="s">
        <v>9</v>
      </c>
    </row>
    <row r="1083" spans="1:10">
      <c r="A1083" t="s">
        <v>2</v>
      </c>
      <c r="B1083" t="s">
        <v>10</v>
      </c>
      <c r="E1083" t="s">
        <v>11</v>
      </c>
      <c r="F1083" t="s">
        <v>12</v>
      </c>
      <c r="G1083" t="s">
        <v>13</v>
      </c>
      <c r="H1083" t="s">
        <v>14</v>
      </c>
    </row>
    <row r="1084" spans="1:10">
      <c r="A1084" t="s">
        <v>0</v>
      </c>
      <c r="B1084" t="s">
        <v>494</v>
      </c>
      <c r="D1084">
        <f>Image("https://scontent.cdninstagram.com/t51.2885-15/s640x640/sh0.08/e35/12599469_1697573870496475_1625521537_n.jpg?ig_cache_key=MTIyMDc2MTYxODU3NDUxOTEwMA%3D%3D.2")</f>
        <v>0</v>
      </c>
    </row>
    <row r="1085" spans="1:10">
      <c r="A1085" t="s">
        <v>2</v>
      </c>
      <c r="B1085" t="s">
        <v>3</v>
      </c>
      <c r="C1085" t="s">
        <v>495</v>
      </c>
      <c r="E1085" t="s">
        <v>4</v>
      </c>
      <c r="F1085" t="s">
        <v>5</v>
      </c>
      <c r="G1085" t="s">
        <v>6</v>
      </c>
      <c r="H1085" t="s">
        <v>7</v>
      </c>
      <c r="I1085" t="s">
        <v>8</v>
      </c>
      <c r="J1085" t="s">
        <v>9</v>
      </c>
    </row>
    <row r="1086" spans="1:10">
      <c r="A1086" t="s">
        <v>2</v>
      </c>
      <c r="B1086" t="s">
        <v>10</v>
      </c>
      <c r="E1086" t="s">
        <v>11</v>
      </c>
      <c r="F1086" t="s">
        <v>12</v>
      </c>
      <c r="G1086" t="s">
        <v>13</v>
      </c>
      <c r="H1086" t="s">
        <v>14</v>
      </c>
    </row>
    <row r="1087" spans="1:10">
      <c r="A1087" t="s">
        <v>0</v>
      </c>
      <c r="B1087" t="s">
        <v>496</v>
      </c>
      <c r="D1087">
        <f>Image("https://scontent.cdninstagram.com/t51.2885-15/s640x640/sh0.08/e35/12531147_220153605039771_1869910632_n.jpg?ig_cache_key=MTIyMDcxOTQ4MTI3MjQyMjY3NA%3D%3D.2")</f>
        <v>0</v>
      </c>
    </row>
    <row r="1088" spans="1:10">
      <c r="A1088" t="s">
        <v>2</v>
      </c>
      <c r="B1088" t="s">
        <v>3</v>
      </c>
      <c r="C1088" t="s">
        <v>497</v>
      </c>
      <c r="E1088" t="s">
        <v>4</v>
      </c>
      <c r="F1088" t="s">
        <v>5</v>
      </c>
      <c r="G1088" t="s">
        <v>6</v>
      </c>
      <c r="H1088" t="s">
        <v>7</v>
      </c>
      <c r="I1088" t="s">
        <v>8</v>
      </c>
      <c r="J1088" t="s">
        <v>9</v>
      </c>
    </row>
    <row r="1089" spans="1:10">
      <c r="A1089" t="s">
        <v>2</v>
      </c>
      <c r="B1089" t="s">
        <v>10</v>
      </c>
      <c r="E1089" t="s">
        <v>11</v>
      </c>
      <c r="F1089" t="s">
        <v>12</v>
      </c>
      <c r="G1089" t="s">
        <v>13</v>
      </c>
      <c r="H1089" t="s">
        <v>14</v>
      </c>
    </row>
    <row r="1090" spans="1:10">
      <c r="A1090" t="s">
        <v>0</v>
      </c>
      <c r="B1090" t="s">
        <v>498</v>
      </c>
      <c r="D1090">
        <f>Image("https://scontent.cdninstagram.com/t51.2885-15/s640x640/sh0.08/e35/12479601_1079046668783250_1647827834_n.jpg?ig_cache_key=MTIyMDY5NDQ1NTgwMDM2MTg5MQ%3D%3D.2")</f>
        <v>0</v>
      </c>
    </row>
    <row r="1091" spans="1:10">
      <c r="A1091" t="s">
        <v>2</v>
      </c>
      <c r="B1091" t="s">
        <v>3</v>
      </c>
      <c r="E1091" t="s">
        <v>4</v>
      </c>
      <c r="F1091" t="s">
        <v>5</v>
      </c>
      <c r="G1091" t="s">
        <v>6</v>
      </c>
      <c r="H1091" t="s">
        <v>7</v>
      </c>
      <c r="I1091" t="s">
        <v>8</v>
      </c>
      <c r="J1091" t="s">
        <v>9</v>
      </c>
    </row>
    <row r="1092" spans="1:10">
      <c r="A1092" t="s">
        <v>2</v>
      </c>
      <c r="B1092" t="s">
        <v>10</v>
      </c>
      <c r="E1092" t="s">
        <v>11</v>
      </c>
      <c r="F1092" t="s">
        <v>12</v>
      </c>
      <c r="G1092" t="s">
        <v>13</v>
      </c>
      <c r="H1092" t="s">
        <v>14</v>
      </c>
    </row>
    <row r="1093" spans="1:10">
      <c r="A1093" t="s">
        <v>0</v>
      </c>
      <c r="B1093" t="s">
        <v>499</v>
      </c>
      <c r="D1093">
        <f>Image("https://scontent.cdninstagram.com/t51.2885-15/s640x640/sh0.08/e35/12959958_457962757735530_594332443_n.jpg?ig_cache_key=MTIyMDY1NDYxNjY2MjMwODkxMQ%3D%3D.2")</f>
        <v>0</v>
      </c>
    </row>
    <row r="1094" spans="1:10">
      <c r="A1094" t="s">
        <v>2</v>
      </c>
      <c r="B1094" t="s">
        <v>3</v>
      </c>
      <c r="E1094" t="s">
        <v>4</v>
      </c>
      <c r="F1094" t="s">
        <v>5</v>
      </c>
      <c r="G1094" t="s">
        <v>6</v>
      </c>
      <c r="H1094" t="s">
        <v>7</v>
      </c>
      <c r="I1094" t="s">
        <v>8</v>
      </c>
      <c r="J1094" t="s">
        <v>9</v>
      </c>
    </row>
    <row r="1095" spans="1:10">
      <c r="A1095" t="s">
        <v>2</v>
      </c>
      <c r="B1095" t="s">
        <v>10</v>
      </c>
      <c r="E1095" t="s">
        <v>11</v>
      </c>
      <c r="F1095" t="s">
        <v>12</v>
      </c>
      <c r="G1095" t="s">
        <v>13</v>
      </c>
      <c r="H1095" t="s">
        <v>14</v>
      </c>
    </row>
    <row r="1096" spans="1:10">
      <c r="A1096" t="s">
        <v>0</v>
      </c>
      <c r="B1096" t="s">
        <v>500</v>
      </c>
      <c r="D1096">
        <f>Image("https://scontent.cdninstagram.com/t51.2885-15/s480x480/e35/12965182_1689682184636176_1429683268_n.jpg?ig_cache_key=MTIyMDY0NDIyMTkzODY3OTgyMQ%3D%3D.2")</f>
        <v>0</v>
      </c>
    </row>
    <row r="1097" spans="1:10">
      <c r="A1097" t="s">
        <v>2</v>
      </c>
      <c r="B1097" t="s">
        <v>3</v>
      </c>
      <c r="E1097" t="s">
        <v>4</v>
      </c>
      <c r="F1097" t="s">
        <v>5</v>
      </c>
      <c r="G1097" t="s">
        <v>6</v>
      </c>
      <c r="H1097" t="s">
        <v>7</v>
      </c>
      <c r="I1097" t="s">
        <v>8</v>
      </c>
      <c r="J1097" t="s">
        <v>9</v>
      </c>
    </row>
    <row r="1098" spans="1:10">
      <c r="A1098" t="s">
        <v>2</v>
      </c>
      <c r="B1098" t="s">
        <v>10</v>
      </c>
      <c r="E1098" t="s">
        <v>11</v>
      </c>
      <c r="F1098" t="s">
        <v>12</v>
      </c>
      <c r="G1098" t="s">
        <v>13</v>
      </c>
      <c r="H1098" t="s">
        <v>14</v>
      </c>
    </row>
    <row r="1099" spans="1:10">
      <c r="A1099" t="s">
        <v>0</v>
      </c>
      <c r="B1099" t="s">
        <v>501</v>
      </c>
      <c r="D1099">
        <f>Image("https://scontent.cdninstagram.com/t51.2885-15/s480x480/e35/12917844_1755508048014736_711134949_n.jpg?ig_cache_key=MTIyMDYyMDMwMjE3MTkyMTAxMw%3D%3D.2")</f>
        <v>0</v>
      </c>
    </row>
    <row r="1100" spans="1:10">
      <c r="A1100" t="s">
        <v>2</v>
      </c>
      <c r="B1100" t="s">
        <v>3</v>
      </c>
      <c r="C1100" t="s">
        <v>502</v>
      </c>
      <c r="E1100" t="s">
        <v>4</v>
      </c>
      <c r="F1100" t="s">
        <v>5</v>
      </c>
      <c r="G1100" t="s">
        <v>6</v>
      </c>
      <c r="H1100" t="s">
        <v>7</v>
      </c>
      <c r="I1100" t="s">
        <v>8</v>
      </c>
      <c r="J1100" t="s">
        <v>9</v>
      </c>
    </row>
    <row r="1101" spans="1:10">
      <c r="A1101" t="s">
        <v>2</v>
      </c>
      <c r="B1101" t="s">
        <v>10</v>
      </c>
      <c r="E1101" t="s">
        <v>11</v>
      </c>
      <c r="F1101" t="s">
        <v>12</v>
      </c>
      <c r="G1101" t="s">
        <v>13</v>
      </c>
      <c r="H1101" t="s">
        <v>14</v>
      </c>
    </row>
    <row r="1102" spans="1:10">
      <c r="A1102" t="s">
        <v>0</v>
      </c>
      <c r="B1102" t="s">
        <v>503</v>
      </c>
      <c r="D1102">
        <f>Image("https://scontent.cdninstagram.com/t51.2885-15/e15/12930818_187887834929820_184283649_n.jpg?ig_cache_key=MTIyMDYwMzA1OTE3MTcxNjgyNg%3D%3D.2")</f>
        <v>0</v>
      </c>
    </row>
    <row r="1103" spans="1:10">
      <c r="A1103" t="s">
        <v>2</v>
      </c>
      <c r="B1103" t="s">
        <v>3</v>
      </c>
      <c r="E1103" t="s">
        <v>4</v>
      </c>
      <c r="F1103" t="s">
        <v>5</v>
      </c>
      <c r="G1103" t="s">
        <v>6</v>
      </c>
      <c r="H1103" t="s">
        <v>7</v>
      </c>
      <c r="I1103" t="s">
        <v>8</v>
      </c>
      <c r="J1103" t="s">
        <v>9</v>
      </c>
    </row>
    <row r="1104" spans="1:10">
      <c r="A1104" t="s">
        <v>2</v>
      </c>
      <c r="B1104" t="s">
        <v>10</v>
      </c>
      <c r="E1104" t="s">
        <v>11</v>
      </c>
      <c r="F1104" t="s">
        <v>12</v>
      </c>
      <c r="G1104" t="s">
        <v>13</v>
      </c>
      <c r="H1104" t="s">
        <v>14</v>
      </c>
    </row>
    <row r="1105" spans="1:10">
      <c r="A1105" t="s">
        <v>0</v>
      </c>
      <c r="B1105" t="s">
        <v>504</v>
      </c>
      <c r="D1105">
        <f>Image("https://scontent.cdninstagram.com/t51.2885-15/s640x640/sh0.08/e35/12519367_1052216801516930_1043685711_n.jpg?ig_cache_key=MTIyMDU3NDEwODgxNjQ0NTQ4Mw%3D%3D.2")</f>
        <v>0</v>
      </c>
    </row>
    <row r="1106" spans="1:10">
      <c r="A1106" t="s">
        <v>2</v>
      </c>
      <c r="B1106" t="s">
        <v>3</v>
      </c>
      <c r="E1106" t="s">
        <v>4</v>
      </c>
      <c r="F1106" t="s">
        <v>5</v>
      </c>
      <c r="G1106" t="s">
        <v>6</v>
      </c>
      <c r="H1106" t="s">
        <v>7</v>
      </c>
      <c r="I1106" t="s">
        <v>8</v>
      </c>
      <c r="J1106" t="s">
        <v>9</v>
      </c>
    </row>
    <row r="1107" spans="1:10">
      <c r="A1107" t="s">
        <v>2</v>
      </c>
      <c r="B1107" t="s">
        <v>10</v>
      </c>
      <c r="E1107" t="s">
        <v>11</v>
      </c>
      <c r="F1107" t="s">
        <v>12</v>
      </c>
      <c r="G1107" t="s">
        <v>13</v>
      </c>
      <c r="H1107" t="s">
        <v>14</v>
      </c>
    </row>
    <row r="1108" spans="1:10">
      <c r="A1108" t="s">
        <v>0</v>
      </c>
      <c r="B1108" t="s">
        <v>505</v>
      </c>
      <c r="D1108">
        <f>Image("https://scontent.cdninstagram.com/t51.2885-15/e35/12912422_1778183705747234_990339847_n.jpg?ig_cache_key=MTIyMDU1NzQwODM2NDIwMzM2Nw%3D%3D.2")</f>
        <v>0</v>
      </c>
    </row>
    <row r="1109" spans="1:10">
      <c r="A1109" t="s">
        <v>2</v>
      </c>
      <c r="B1109" t="s">
        <v>3</v>
      </c>
      <c r="E1109" t="s">
        <v>4</v>
      </c>
      <c r="F1109" t="s">
        <v>5</v>
      </c>
      <c r="G1109" t="s">
        <v>6</v>
      </c>
      <c r="H1109" t="s">
        <v>7</v>
      </c>
      <c r="I1109" t="s">
        <v>8</v>
      </c>
      <c r="J1109" t="s">
        <v>9</v>
      </c>
    </row>
    <row r="1110" spans="1:10">
      <c r="A1110" t="s">
        <v>2</v>
      </c>
      <c r="B1110" t="s">
        <v>10</v>
      </c>
      <c r="E1110" t="s">
        <v>11</v>
      </c>
      <c r="F1110" t="s">
        <v>12</v>
      </c>
      <c r="G1110" t="s">
        <v>13</v>
      </c>
      <c r="H1110" t="s">
        <v>14</v>
      </c>
    </row>
    <row r="1111" spans="1:10">
      <c r="A1111" t="s">
        <v>0</v>
      </c>
      <c r="B1111" t="s">
        <v>506</v>
      </c>
      <c r="D1111">
        <f>Image("https://scontent.cdninstagram.com/t51.2885-15/s640x640/sh0.08/e35/12907204_577515835748645_1732896032_n.jpg?ig_cache_key=MTIyMDUwNzM3Mzk1MjA4ODgwMQ%3D%3D.2")</f>
        <v>0</v>
      </c>
    </row>
    <row r="1112" spans="1:10">
      <c r="A1112" t="s">
        <v>2</v>
      </c>
      <c r="B1112" t="s">
        <v>3</v>
      </c>
      <c r="E1112" t="s">
        <v>4</v>
      </c>
      <c r="F1112" t="s">
        <v>5</v>
      </c>
      <c r="G1112" t="s">
        <v>6</v>
      </c>
      <c r="H1112" t="s">
        <v>7</v>
      </c>
      <c r="I1112" t="s">
        <v>8</v>
      </c>
      <c r="J1112" t="s">
        <v>9</v>
      </c>
    </row>
    <row r="1113" spans="1:10">
      <c r="A1113" t="s">
        <v>2</v>
      </c>
      <c r="B1113" t="s">
        <v>10</v>
      </c>
      <c r="E1113" t="s">
        <v>11</v>
      </c>
      <c r="F1113" t="s">
        <v>12</v>
      </c>
      <c r="G1113" t="s">
        <v>13</v>
      </c>
      <c r="H1113" t="s">
        <v>14</v>
      </c>
    </row>
    <row r="1114" spans="1:10">
      <c r="A1114" t="s">
        <v>0</v>
      </c>
      <c r="B1114" t="s">
        <v>507</v>
      </c>
      <c r="D1114">
        <f>Image("https://scontent.cdninstagram.com/t51.2885-15/s640x640/sh0.08/e35/12918059_603522209802638_829657923_n.jpg?ig_cache_key=MTIyMDUwNDg5NDU1MDAwNDU4OA%3D%3D.2")</f>
        <v>0</v>
      </c>
    </row>
    <row r="1115" spans="1:10">
      <c r="A1115" t="s">
        <v>2</v>
      </c>
      <c r="B1115" t="s">
        <v>3</v>
      </c>
      <c r="E1115" t="s">
        <v>4</v>
      </c>
      <c r="F1115" t="s">
        <v>5</v>
      </c>
      <c r="G1115" t="s">
        <v>6</v>
      </c>
      <c r="H1115" t="s">
        <v>7</v>
      </c>
      <c r="I1115" t="s">
        <v>8</v>
      </c>
      <c r="J1115" t="s">
        <v>9</v>
      </c>
    </row>
    <row r="1116" spans="1:10">
      <c r="A1116" t="s">
        <v>2</v>
      </c>
      <c r="B1116" t="s">
        <v>10</v>
      </c>
      <c r="E1116" t="s">
        <v>11</v>
      </c>
      <c r="F1116" t="s">
        <v>12</v>
      </c>
      <c r="G1116" t="s">
        <v>13</v>
      </c>
      <c r="H1116" t="s">
        <v>14</v>
      </c>
    </row>
    <row r="1117" spans="1:10">
      <c r="A1117" t="s">
        <v>0</v>
      </c>
      <c r="B1117" t="s">
        <v>508</v>
      </c>
      <c r="D1117">
        <f>Image("https://scontent.cdninstagram.com/t51.2885-15/s640x640/sh0.08/e35/12905112_108529639549118_1890304601_n.jpg?ig_cache_key=MTIyMDQ5MDc0NjE3ODMyNjk0Nw%3D%3D.2")</f>
        <v>0</v>
      </c>
    </row>
    <row r="1118" spans="1:10">
      <c r="A1118" t="s">
        <v>2</v>
      </c>
      <c r="B1118" t="s">
        <v>3</v>
      </c>
      <c r="E1118" t="s">
        <v>4</v>
      </c>
      <c r="F1118" t="s">
        <v>5</v>
      </c>
      <c r="G1118" t="s">
        <v>6</v>
      </c>
      <c r="H1118" t="s">
        <v>7</v>
      </c>
      <c r="I1118" t="s">
        <v>8</v>
      </c>
      <c r="J1118" t="s">
        <v>9</v>
      </c>
    </row>
    <row r="1119" spans="1:10">
      <c r="A1119" t="s">
        <v>2</v>
      </c>
      <c r="B1119" t="s">
        <v>10</v>
      </c>
      <c r="E1119" t="s">
        <v>11</v>
      </c>
      <c r="F1119" t="s">
        <v>12</v>
      </c>
      <c r="G1119" t="s">
        <v>13</v>
      </c>
      <c r="H1119" t="s">
        <v>14</v>
      </c>
    </row>
    <row r="1120" spans="1:10">
      <c r="A1120" t="s">
        <v>0</v>
      </c>
      <c r="B1120" t="s">
        <v>509</v>
      </c>
      <c r="D1120">
        <f>Image("https://scontent.cdninstagram.com/t51.2885-15/e15/12950328_1697793243826147_1310984742_n.jpg?ig_cache_key=MTIyMDQzODYxMzUzNzc4NTgzNg%3D%3D.2")</f>
        <v>0</v>
      </c>
    </row>
    <row r="1121" spans="1:10">
      <c r="A1121" t="s">
        <v>2</v>
      </c>
      <c r="B1121" t="s">
        <v>3</v>
      </c>
      <c r="E1121" t="s">
        <v>4</v>
      </c>
      <c r="F1121" t="s">
        <v>5</v>
      </c>
      <c r="G1121" t="s">
        <v>6</v>
      </c>
      <c r="H1121" t="s">
        <v>7</v>
      </c>
      <c r="I1121" t="s">
        <v>8</v>
      </c>
      <c r="J1121" t="s">
        <v>9</v>
      </c>
    </row>
    <row r="1122" spans="1:10">
      <c r="A1122" t="s">
        <v>2</v>
      </c>
      <c r="B1122" t="s">
        <v>10</v>
      </c>
      <c r="E1122" t="s">
        <v>11</v>
      </c>
      <c r="F1122" t="s">
        <v>12</v>
      </c>
      <c r="G1122" t="s">
        <v>13</v>
      </c>
      <c r="H1122" t="s">
        <v>14</v>
      </c>
    </row>
    <row r="1123" spans="1:10">
      <c r="A1123" t="s">
        <v>0</v>
      </c>
      <c r="B1123" t="s">
        <v>510</v>
      </c>
      <c r="D1123">
        <f>Image("https://scontent.cdninstagram.com/t51.2885-15/s480x480/e35/12501643_1154058711273019_141518252_n.jpg?ig_cache_key=MTIyMDQzODMyMjY0NTcyNDE1Mw%3D%3D.2")</f>
        <v>0</v>
      </c>
    </row>
    <row r="1124" spans="1:10">
      <c r="A1124" t="s">
        <v>2</v>
      </c>
      <c r="B1124" t="s">
        <v>3</v>
      </c>
      <c r="E1124" t="s">
        <v>4</v>
      </c>
      <c r="F1124" t="s">
        <v>5</v>
      </c>
      <c r="G1124" t="s">
        <v>6</v>
      </c>
      <c r="H1124" t="s">
        <v>7</v>
      </c>
      <c r="I1124" t="s">
        <v>8</v>
      </c>
      <c r="J1124" t="s">
        <v>9</v>
      </c>
    </row>
    <row r="1125" spans="1:10">
      <c r="A1125" t="s">
        <v>2</v>
      </c>
      <c r="B1125" t="s">
        <v>10</v>
      </c>
      <c r="E1125" t="s">
        <v>11</v>
      </c>
      <c r="F1125" t="s">
        <v>12</v>
      </c>
      <c r="G1125" t="s">
        <v>13</v>
      </c>
      <c r="H1125" t="s">
        <v>14</v>
      </c>
    </row>
    <row r="1126" spans="1:10">
      <c r="A1126" t="s">
        <v>0</v>
      </c>
      <c r="B1126" t="s">
        <v>511</v>
      </c>
      <c r="D1126">
        <f>Image("https://scontent.cdninstagram.com/t51.2885-15/s320x320/e35/12940784_1044251068954338_909199004_n.jpg?ig_cache_key=MTIyMDQzMDkxNDI0OTgyODY5MA%3D%3D.2.l")</f>
        <v>0</v>
      </c>
    </row>
    <row r="1127" spans="1:10">
      <c r="A1127" t="s">
        <v>2</v>
      </c>
      <c r="B1127" t="s">
        <v>3</v>
      </c>
      <c r="E1127" t="s">
        <v>4</v>
      </c>
      <c r="F1127" t="s">
        <v>5</v>
      </c>
      <c r="G1127" t="s">
        <v>6</v>
      </c>
      <c r="H1127" t="s">
        <v>7</v>
      </c>
      <c r="I1127" t="s">
        <v>8</v>
      </c>
      <c r="J1127" t="s">
        <v>9</v>
      </c>
    </row>
    <row r="1128" spans="1:10">
      <c r="A1128" t="s">
        <v>2</v>
      </c>
      <c r="B1128" t="s">
        <v>10</v>
      </c>
      <c r="E1128" t="s">
        <v>11</v>
      </c>
      <c r="F1128" t="s">
        <v>12</v>
      </c>
      <c r="G1128" t="s">
        <v>13</v>
      </c>
      <c r="H1128" t="s">
        <v>14</v>
      </c>
    </row>
    <row r="1129" spans="1:10">
      <c r="A1129" t="s">
        <v>0</v>
      </c>
      <c r="B1129" t="s">
        <v>512</v>
      </c>
      <c r="D1129">
        <f>Image("https://scontent.cdninstagram.com/t51.2885-15/s640x640/sh0.08/e35/12912350_1713825052235523_2044357310_n.jpg?ig_cache_key=MTIyMTAwMTI5NDMyNzU2MjE3OA%3D%3D.2")</f>
        <v>0</v>
      </c>
    </row>
    <row r="1130" spans="1:10">
      <c r="A1130" t="s">
        <v>2</v>
      </c>
      <c r="B1130" t="s">
        <v>3</v>
      </c>
      <c r="E1130" t="s">
        <v>4</v>
      </c>
      <c r="F1130" t="s">
        <v>5</v>
      </c>
      <c r="G1130" t="s">
        <v>6</v>
      </c>
      <c r="H1130" t="s">
        <v>7</v>
      </c>
      <c r="I1130" t="s">
        <v>8</v>
      </c>
      <c r="J1130" t="s">
        <v>9</v>
      </c>
    </row>
    <row r="1131" spans="1:10">
      <c r="A1131" t="s">
        <v>2</v>
      </c>
      <c r="B1131" t="s">
        <v>10</v>
      </c>
      <c r="E1131" t="s">
        <v>11</v>
      </c>
      <c r="F1131" t="s">
        <v>12</v>
      </c>
      <c r="G1131" t="s">
        <v>13</v>
      </c>
      <c r="H1131" t="s">
        <v>14</v>
      </c>
    </row>
    <row r="1132" spans="1:10">
      <c r="A1132" t="s">
        <v>0</v>
      </c>
      <c r="B1132" t="s">
        <v>513</v>
      </c>
      <c r="D1132">
        <f>Image("https://scontent.cdninstagram.com/t51.2885-15/s640x640/sh0.08/e35/12907283_1544537032507427_1395156456_n.jpg?ig_cache_key=MTIyMTAwMTE0ODA3Mzc2NjA1NA%3D%3D.2")</f>
        <v>0</v>
      </c>
    </row>
    <row r="1133" spans="1:10">
      <c r="A1133" t="s">
        <v>2</v>
      </c>
      <c r="B1133" t="s">
        <v>3</v>
      </c>
      <c r="E1133" t="s">
        <v>4</v>
      </c>
      <c r="F1133" t="s">
        <v>5</v>
      </c>
      <c r="G1133" t="s">
        <v>6</v>
      </c>
      <c r="H1133" t="s">
        <v>7</v>
      </c>
      <c r="I1133" t="s">
        <v>8</v>
      </c>
      <c r="J1133" t="s">
        <v>9</v>
      </c>
    </row>
    <row r="1134" spans="1:10">
      <c r="A1134" t="s">
        <v>2</v>
      </c>
      <c r="B1134" t="s">
        <v>10</v>
      </c>
      <c r="E1134" t="s">
        <v>11</v>
      </c>
      <c r="F1134" t="s">
        <v>12</v>
      </c>
      <c r="G1134" t="s">
        <v>13</v>
      </c>
      <c r="H1134" t="s">
        <v>14</v>
      </c>
    </row>
    <row r="1135" spans="1:10">
      <c r="A1135" t="s">
        <v>0</v>
      </c>
      <c r="B1135" t="s">
        <v>514</v>
      </c>
      <c r="D1135">
        <f>Image("https://scontent.cdninstagram.com/t51.2885-15/s640x640/sh0.08/e35/12935002_728395153970127_417795029_n.jpg?ig_cache_key=MTIyMTAwMTA2NTc5NjI0MDQ1OQ%3D%3D.2")</f>
        <v>0</v>
      </c>
    </row>
    <row r="1136" spans="1:10">
      <c r="A1136" t="s">
        <v>2</v>
      </c>
      <c r="B1136" t="s">
        <v>3</v>
      </c>
      <c r="E1136" t="s">
        <v>4</v>
      </c>
      <c r="F1136" t="s">
        <v>5</v>
      </c>
      <c r="G1136" t="s">
        <v>6</v>
      </c>
      <c r="H1136" t="s">
        <v>7</v>
      </c>
      <c r="I1136" t="s">
        <v>8</v>
      </c>
      <c r="J1136" t="s">
        <v>9</v>
      </c>
    </row>
    <row r="1137" spans="1:10">
      <c r="A1137" t="s">
        <v>2</v>
      </c>
      <c r="B1137" t="s">
        <v>10</v>
      </c>
      <c r="E1137" t="s">
        <v>11</v>
      </c>
      <c r="F1137" t="s">
        <v>12</v>
      </c>
      <c r="G1137" t="s">
        <v>13</v>
      </c>
      <c r="H1137" t="s">
        <v>14</v>
      </c>
    </row>
    <row r="1138" spans="1:10">
      <c r="A1138" t="s">
        <v>0</v>
      </c>
      <c r="B1138" t="s">
        <v>515</v>
      </c>
      <c r="D1138">
        <f>Image("https://scontent.cdninstagram.com/t51.2885-15/s480x480/e35/12424934_1699811400285339_70801420_n.jpg?ig_cache_key=MTIyMTAwMDU4MTQxMjExMjMxOA%3D%3D.2")</f>
        <v>0</v>
      </c>
    </row>
    <row r="1139" spans="1:10">
      <c r="A1139" t="s">
        <v>2</v>
      </c>
      <c r="B1139" t="s">
        <v>3</v>
      </c>
      <c r="E1139" t="s">
        <v>4</v>
      </c>
      <c r="F1139" t="s">
        <v>5</v>
      </c>
      <c r="G1139" t="s">
        <v>6</v>
      </c>
      <c r="H1139" t="s">
        <v>7</v>
      </c>
      <c r="I1139" t="s">
        <v>8</v>
      </c>
      <c r="J1139" t="s">
        <v>9</v>
      </c>
    </row>
    <row r="1140" spans="1:10">
      <c r="A1140" t="s">
        <v>2</v>
      </c>
      <c r="B1140" t="s">
        <v>10</v>
      </c>
      <c r="E1140" t="s">
        <v>11</v>
      </c>
      <c r="F1140" t="s">
        <v>12</v>
      </c>
      <c r="G1140" t="s">
        <v>13</v>
      </c>
      <c r="H1140" t="s">
        <v>14</v>
      </c>
    </row>
    <row r="1141" spans="1:10">
      <c r="A1141" t="s">
        <v>0</v>
      </c>
      <c r="B1141" t="s">
        <v>516</v>
      </c>
      <c r="D1141">
        <f>Image("https://scontent.cdninstagram.com/l/t51.2885-15/e35/12070726_188212148232000_531353362_n.jpg?ig_cache_key=MTIyMDk5OTkyNjU4ODcwMDI1NQ%3D%3D.2")</f>
        <v>0</v>
      </c>
    </row>
    <row r="1142" spans="1:10">
      <c r="A1142" t="s">
        <v>2</v>
      </c>
      <c r="B1142" t="s">
        <v>3</v>
      </c>
      <c r="E1142" t="s">
        <v>4</v>
      </c>
      <c r="F1142" t="s">
        <v>5</v>
      </c>
      <c r="G1142" t="s">
        <v>6</v>
      </c>
      <c r="H1142" t="s">
        <v>7</v>
      </c>
      <c r="I1142" t="s">
        <v>8</v>
      </c>
      <c r="J1142" t="s">
        <v>9</v>
      </c>
    </row>
    <row r="1143" spans="1:10">
      <c r="A1143" t="s">
        <v>2</v>
      </c>
      <c r="B1143" t="s">
        <v>10</v>
      </c>
      <c r="E1143" t="s">
        <v>11</v>
      </c>
      <c r="F1143" t="s">
        <v>12</v>
      </c>
      <c r="G1143" t="s">
        <v>13</v>
      </c>
      <c r="H1143" t="s">
        <v>14</v>
      </c>
    </row>
    <row r="1144" spans="1:10">
      <c r="A1144" t="s">
        <v>0</v>
      </c>
      <c r="B1144" t="s">
        <v>517</v>
      </c>
      <c r="D1144">
        <f>Image("https://scontent.cdninstagram.com/t51.2885-15/s640x640/sh0.08/e35/12965090_509918209211053_1753780797_n.jpg?ig_cache_key=MTIyMDk5OTc5OTY4Nzg2NjA4MA%3D%3D.2.l")</f>
        <v>0</v>
      </c>
    </row>
    <row r="1145" spans="1:10">
      <c r="A1145" t="s">
        <v>2</v>
      </c>
      <c r="B1145" t="s">
        <v>3</v>
      </c>
      <c r="E1145" t="s">
        <v>4</v>
      </c>
      <c r="F1145" t="s">
        <v>5</v>
      </c>
      <c r="G1145" t="s">
        <v>6</v>
      </c>
      <c r="H1145" t="s">
        <v>7</v>
      </c>
      <c r="I1145" t="s">
        <v>8</v>
      </c>
      <c r="J1145" t="s">
        <v>9</v>
      </c>
    </row>
    <row r="1146" spans="1:10">
      <c r="A1146" t="s">
        <v>2</v>
      </c>
      <c r="B1146" t="s">
        <v>10</v>
      </c>
      <c r="E1146" t="s">
        <v>11</v>
      </c>
      <c r="F1146" t="s">
        <v>12</v>
      </c>
      <c r="G1146" t="s">
        <v>13</v>
      </c>
      <c r="H1146" t="s">
        <v>14</v>
      </c>
    </row>
    <row r="1147" spans="1:10">
      <c r="A1147" t="s">
        <v>0</v>
      </c>
      <c r="B1147" t="s">
        <v>518</v>
      </c>
      <c r="D1147">
        <f>Image("https://scontent.cdninstagram.com/t51.2885-15/s640x640/sh0.08/e35/12965033_208524736185776_432268058_n.jpg?ig_cache_key=MTIyMDk5ODgzMDgxMDM2Njg0MA%3D%3D.2.l")</f>
        <v>0</v>
      </c>
    </row>
    <row r="1148" spans="1:10">
      <c r="A1148" t="s">
        <v>2</v>
      </c>
      <c r="B1148" t="s">
        <v>3</v>
      </c>
      <c r="E1148" t="s">
        <v>4</v>
      </c>
      <c r="F1148" t="s">
        <v>5</v>
      </c>
      <c r="G1148" t="s">
        <v>6</v>
      </c>
      <c r="H1148" t="s">
        <v>7</v>
      </c>
      <c r="I1148" t="s">
        <v>8</v>
      </c>
      <c r="J1148" t="s">
        <v>9</v>
      </c>
    </row>
    <row r="1149" spans="1:10">
      <c r="A1149" t="s">
        <v>2</v>
      </c>
      <c r="B1149" t="s">
        <v>10</v>
      </c>
      <c r="E1149" t="s">
        <v>11</v>
      </c>
      <c r="F1149" t="s">
        <v>12</v>
      </c>
      <c r="G1149" t="s">
        <v>13</v>
      </c>
      <c r="H1149" t="s">
        <v>14</v>
      </c>
    </row>
    <row r="1150" spans="1:10">
      <c r="A1150" t="s">
        <v>0</v>
      </c>
      <c r="B1150" t="s">
        <v>519</v>
      </c>
      <c r="D1150">
        <f>Image("https://scontent.cdninstagram.com/t51.2885-15/e15/12935059_1166786393353422_1222636569_n.jpg?ig_cache_key=MTIyMDk5OTA0MTU2ODU3NTkxMA%3D%3D.2.l")</f>
        <v>0</v>
      </c>
    </row>
    <row r="1151" spans="1:10">
      <c r="A1151" t="s">
        <v>2</v>
      </c>
      <c r="B1151" t="s">
        <v>3</v>
      </c>
      <c r="E1151" t="s">
        <v>4</v>
      </c>
      <c r="F1151" t="s">
        <v>5</v>
      </c>
      <c r="G1151" t="s">
        <v>6</v>
      </c>
      <c r="H1151" t="s">
        <v>7</v>
      </c>
      <c r="I1151" t="s">
        <v>8</v>
      </c>
      <c r="J1151" t="s">
        <v>9</v>
      </c>
    </row>
    <row r="1152" spans="1:10">
      <c r="A1152" t="s">
        <v>2</v>
      </c>
      <c r="B1152" t="s">
        <v>10</v>
      </c>
      <c r="E1152" t="s">
        <v>11</v>
      </c>
      <c r="F1152" t="s">
        <v>12</v>
      </c>
      <c r="G1152" t="s">
        <v>13</v>
      </c>
      <c r="H1152" t="s">
        <v>14</v>
      </c>
    </row>
    <row r="1153" spans="1:10">
      <c r="A1153" t="s">
        <v>0</v>
      </c>
      <c r="B1153" t="s">
        <v>520</v>
      </c>
      <c r="D1153">
        <f>Image("https://scontent.cdninstagram.com/t51.2885-15/e35/11326349_1555418121455685_332766388_n.jpg?ig_cache_key=MTIyMDk5ODc0MTk0MjIwMTcwNQ%3D%3D.2.l")</f>
        <v>0</v>
      </c>
    </row>
    <row r="1154" spans="1:10">
      <c r="A1154" t="s">
        <v>2</v>
      </c>
      <c r="B1154" t="s">
        <v>3</v>
      </c>
      <c r="E1154" t="s">
        <v>4</v>
      </c>
      <c r="F1154" t="s">
        <v>5</v>
      </c>
      <c r="G1154" t="s">
        <v>6</v>
      </c>
      <c r="H1154" t="s">
        <v>7</v>
      </c>
      <c r="I1154" t="s">
        <v>8</v>
      </c>
      <c r="J1154" t="s">
        <v>9</v>
      </c>
    </row>
    <row r="1155" spans="1:10">
      <c r="A1155" t="s">
        <v>2</v>
      </c>
      <c r="B1155" t="s">
        <v>10</v>
      </c>
      <c r="E1155" t="s">
        <v>11</v>
      </c>
      <c r="F1155" t="s">
        <v>12</v>
      </c>
      <c r="G1155" t="s">
        <v>13</v>
      </c>
      <c r="H1155" t="s">
        <v>14</v>
      </c>
    </row>
    <row r="1156" spans="1:10">
      <c r="A1156" t="s">
        <v>0</v>
      </c>
      <c r="B1156" t="s">
        <v>521</v>
      </c>
      <c r="D1156">
        <f>Image("https://scontent.cdninstagram.com/t51.2885-15/s640x640/sh0.08/e35/12383231_761084677369526_528860954_n.jpg?ig_cache_key=MTIyMDk5ODM4NDk1MDMwOTY4MA%3D%3D.2.l")</f>
        <v>0</v>
      </c>
    </row>
    <row r="1157" spans="1:10">
      <c r="A1157" t="s">
        <v>2</v>
      </c>
      <c r="B1157" t="s">
        <v>3</v>
      </c>
      <c r="E1157" t="s">
        <v>4</v>
      </c>
      <c r="F1157" t="s">
        <v>5</v>
      </c>
      <c r="G1157" t="s">
        <v>6</v>
      </c>
      <c r="H1157" t="s">
        <v>7</v>
      </c>
      <c r="I1157" t="s">
        <v>8</v>
      </c>
      <c r="J1157" t="s">
        <v>9</v>
      </c>
    </row>
    <row r="1158" spans="1:10">
      <c r="A1158" t="s">
        <v>2</v>
      </c>
      <c r="B1158" t="s">
        <v>10</v>
      </c>
      <c r="E1158" t="s">
        <v>11</v>
      </c>
      <c r="F1158" t="s">
        <v>12</v>
      </c>
      <c r="G1158" t="s">
        <v>13</v>
      </c>
      <c r="H1158" t="s">
        <v>14</v>
      </c>
    </row>
    <row r="1159" spans="1:10">
      <c r="A1159" t="s">
        <v>0</v>
      </c>
      <c r="B1159" t="s">
        <v>522</v>
      </c>
      <c r="D1159">
        <f>Image("https://scontent.cdninstagram.com/t51.2885-15/s640x640/sh0.08/e35/12930714_823787027753710_1863960162_n.jpg?ig_cache_key=MTIyMDk5Njc3NzQwNTYxNTQ1NA%3D%3D.2.l")</f>
        <v>0</v>
      </c>
    </row>
    <row r="1160" spans="1:10">
      <c r="A1160" t="s">
        <v>2</v>
      </c>
      <c r="B1160" t="s">
        <v>3</v>
      </c>
      <c r="E1160" t="s">
        <v>4</v>
      </c>
      <c r="F1160" t="s">
        <v>5</v>
      </c>
      <c r="G1160" t="s">
        <v>6</v>
      </c>
      <c r="H1160" t="s">
        <v>7</v>
      </c>
      <c r="I1160" t="s">
        <v>8</v>
      </c>
      <c r="J1160" t="s">
        <v>9</v>
      </c>
    </row>
    <row r="1161" spans="1:10">
      <c r="A1161" t="s">
        <v>2</v>
      </c>
      <c r="B1161" t="s">
        <v>10</v>
      </c>
      <c r="E1161" t="s">
        <v>11</v>
      </c>
      <c r="F1161" t="s">
        <v>12</v>
      </c>
      <c r="G1161" t="s">
        <v>13</v>
      </c>
      <c r="H1161" t="s">
        <v>14</v>
      </c>
    </row>
    <row r="1162" spans="1:10">
      <c r="A1162" t="s">
        <v>0</v>
      </c>
      <c r="B1162" t="s">
        <v>523</v>
      </c>
      <c r="D1162">
        <f>Image("https://scontent.cdninstagram.com/t51.2885-15/s640x640/sh0.08/e35/12907138_239990429686636_597290616_n.jpg?ig_cache_key=MTIyMDk5NjcyNzY3MTk4MDM4MA%3D%3D.2")</f>
        <v>0</v>
      </c>
    </row>
    <row r="1163" spans="1:10">
      <c r="A1163" t="s">
        <v>2</v>
      </c>
      <c r="B1163" t="s">
        <v>3</v>
      </c>
      <c r="C1163" t="s">
        <v>524</v>
      </c>
      <c r="E1163" t="s">
        <v>4</v>
      </c>
      <c r="F1163" t="s">
        <v>5</v>
      </c>
      <c r="G1163" t="s">
        <v>6</v>
      </c>
      <c r="H1163" t="s">
        <v>7</v>
      </c>
      <c r="I1163" t="s">
        <v>8</v>
      </c>
      <c r="J1163" t="s">
        <v>9</v>
      </c>
    </row>
    <row r="1164" spans="1:10">
      <c r="A1164" t="s">
        <v>2</v>
      </c>
      <c r="B1164" t="s">
        <v>10</v>
      </c>
      <c r="E1164" t="s">
        <v>11</v>
      </c>
      <c r="F1164" t="s">
        <v>12</v>
      </c>
      <c r="G1164" t="s">
        <v>13</v>
      </c>
      <c r="H1164" t="s">
        <v>14</v>
      </c>
    </row>
    <row r="1165" spans="1:10">
      <c r="A1165" t="s">
        <v>0</v>
      </c>
      <c r="B1165" t="s">
        <v>525</v>
      </c>
      <c r="D1165">
        <f>Image("https://scontent.cdninstagram.com/t51.2885-15/s640x640/sh0.08/e35/12599293_1703110839951166_523559985_n.jpg?ig_cache_key=MTIyMDk5NjI5MjA3Mjk0NjExMQ%3D%3D.2")</f>
        <v>0</v>
      </c>
    </row>
    <row r="1166" spans="1:10">
      <c r="A1166" t="s">
        <v>2</v>
      </c>
      <c r="B1166" t="s">
        <v>3</v>
      </c>
      <c r="E1166" t="s">
        <v>4</v>
      </c>
      <c r="F1166" t="s">
        <v>5</v>
      </c>
      <c r="G1166" t="s">
        <v>6</v>
      </c>
      <c r="H1166" t="s">
        <v>7</v>
      </c>
      <c r="I1166" t="s">
        <v>8</v>
      </c>
      <c r="J1166" t="s">
        <v>9</v>
      </c>
    </row>
    <row r="1167" spans="1:10">
      <c r="A1167" t="s">
        <v>2</v>
      </c>
      <c r="B1167" t="s">
        <v>10</v>
      </c>
      <c r="E1167" t="s">
        <v>11</v>
      </c>
      <c r="F1167" t="s">
        <v>12</v>
      </c>
      <c r="G1167" t="s">
        <v>13</v>
      </c>
      <c r="H1167" t="s">
        <v>14</v>
      </c>
    </row>
    <row r="1168" spans="1:10">
      <c r="A1168" t="s">
        <v>0</v>
      </c>
      <c r="B1168" t="s">
        <v>526</v>
      </c>
      <c r="D1168">
        <f>Image("https://scontent.cdninstagram.com/t51.2885-15/s640x640/e15/12501841_1992922947598936_1429841926_n.jpg?ig_cache_key=MTIyMDk5NTk4MzMxMzM1NTkyNQ%3D%3D.2.l")</f>
        <v>0</v>
      </c>
    </row>
    <row r="1169" spans="1:10">
      <c r="A1169" t="s">
        <v>2</v>
      </c>
      <c r="B1169" t="s">
        <v>3</v>
      </c>
      <c r="E1169" t="s">
        <v>4</v>
      </c>
      <c r="F1169" t="s">
        <v>5</v>
      </c>
      <c r="G1169" t="s">
        <v>6</v>
      </c>
      <c r="H1169" t="s">
        <v>7</v>
      </c>
      <c r="I1169" t="s">
        <v>8</v>
      </c>
      <c r="J1169" t="s">
        <v>9</v>
      </c>
    </row>
    <row r="1170" spans="1:10">
      <c r="A1170" t="s">
        <v>2</v>
      </c>
      <c r="B1170" t="s">
        <v>10</v>
      </c>
      <c r="E1170" t="s">
        <v>11</v>
      </c>
      <c r="F1170" t="s">
        <v>12</v>
      </c>
      <c r="G1170" t="s">
        <v>13</v>
      </c>
      <c r="H1170" t="s">
        <v>14</v>
      </c>
    </row>
    <row r="1171" spans="1:10">
      <c r="A1171" t="s">
        <v>0</v>
      </c>
      <c r="B1171" t="s">
        <v>527</v>
      </c>
      <c r="D1171">
        <f>Image("https://scontent.cdninstagram.com/t51.2885-15/e35/12446319_238297663192092_770236981_n.jpg?ig_cache_key=MTIyMDk5NTk1NTk1OTUzNTAxMQ%3D%3D.2")</f>
        <v>0</v>
      </c>
    </row>
    <row r="1172" spans="1:10">
      <c r="A1172" t="s">
        <v>2</v>
      </c>
      <c r="B1172" t="s">
        <v>3</v>
      </c>
      <c r="E1172" t="s">
        <v>4</v>
      </c>
      <c r="F1172" t="s">
        <v>5</v>
      </c>
      <c r="G1172" t="s">
        <v>6</v>
      </c>
      <c r="H1172" t="s">
        <v>7</v>
      </c>
      <c r="I1172" t="s">
        <v>8</v>
      </c>
      <c r="J1172" t="s">
        <v>9</v>
      </c>
    </row>
    <row r="1173" spans="1:10">
      <c r="A1173" t="s">
        <v>2</v>
      </c>
      <c r="B1173" t="s">
        <v>10</v>
      </c>
      <c r="E1173" t="s">
        <v>11</v>
      </c>
      <c r="F1173" t="s">
        <v>12</v>
      </c>
      <c r="G1173" t="s">
        <v>13</v>
      </c>
      <c r="H1173" t="s">
        <v>14</v>
      </c>
    </row>
    <row r="1174" spans="1:10">
      <c r="A1174" t="s">
        <v>0</v>
      </c>
      <c r="B1174" t="s">
        <v>528</v>
      </c>
      <c r="D1174">
        <f>Image("https://scontent.cdninstagram.com/t51.2885-15/s320x320/e35/12950260_227389544288317_2102567639_n.jpg?ig_cache_key=MTIyMDk5NTc4ODgxNzU0Nzk2Mw%3D%3D.2")</f>
        <v>0</v>
      </c>
    </row>
    <row r="1175" spans="1:10">
      <c r="A1175" t="s">
        <v>2</v>
      </c>
      <c r="B1175" t="s">
        <v>3</v>
      </c>
      <c r="E1175" t="s">
        <v>4</v>
      </c>
      <c r="F1175" t="s">
        <v>5</v>
      </c>
      <c r="G1175" t="s">
        <v>6</v>
      </c>
      <c r="H1175" t="s">
        <v>7</v>
      </c>
      <c r="I1175" t="s">
        <v>8</v>
      </c>
      <c r="J1175" t="s">
        <v>9</v>
      </c>
    </row>
    <row r="1176" spans="1:10">
      <c r="A1176" t="s">
        <v>2</v>
      </c>
      <c r="B1176" t="s">
        <v>10</v>
      </c>
      <c r="E1176" t="s">
        <v>11</v>
      </c>
      <c r="F1176" t="s">
        <v>12</v>
      </c>
      <c r="G1176" t="s">
        <v>13</v>
      </c>
      <c r="H1176" t="s">
        <v>14</v>
      </c>
    </row>
    <row r="1177" spans="1:10">
      <c r="A1177" t="s">
        <v>0</v>
      </c>
      <c r="B1177" t="s">
        <v>529</v>
      </c>
      <c r="D1177">
        <f>Image("https://scontent.cdninstagram.com/t51.2885-15/s640x640/sh0.08/e35/12362069_1504611969840447_590406600_n.jpg?ig_cache_key=MTE0NjY0NDc2NzIyNTk0NjA1OQ%3D%3D.2")</f>
        <v>0</v>
      </c>
    </row>
    <row r="1178" spans="1:10">
      <c r="A1178" t="s">
        <v>2</v>
      </c>
      <c r="B1178" t="s">
        <v>3</v>
      </c>
      <c r="C1178" t="s">
        <v>530</v>
      </c>
      <c r="E1178" t="s">
        <v>4</v>
      </c>
      <c r="F1178" t="s">
        <v>5</v>
      </c>
      <c r="G1178" t="s">
        <v>6</v>
      </c>
      <c r="H1178" t="s">
        <v>7</v>
      </c>
      <c r="I1178" t="s">
        <v>8</v>
      </c>
      <c r="J1178" t="s">
        <v>9</v>
      </c>
    </row>
    <row r="1179" spans="1:10">
      <c r="A1179" t="s">
        <v>2</v>
      </c>
      <c r="B1179" t="s">
        <v>10</v>
      </c>
      <c r="E1179" t="s">
        <v>11</v>
      </c>
      <c r="F1179" t="s">
        <v>12</v>
      </c>
      <c r="G1179" t="s">
        <v>13</v>
      </c>
      <c r="H1179" t="s">
        <v>14</v>
      </c>
    </row>
    <row r="1180" spans="1:10">
      <c r="A1180" t="s">
        <v>0</v>
      </c>
      <c r="B1180" t="s">
        <v>531</v>
      </c>
      <c r="D1180">
        <f>Image("https://scontent.cdninstagram.com/l/t51.2885-15/e15/11191318_1630619987173100_15306938_n.jpg?ig_cache_key=OTczNzQ2ODQxMjgyMTkxNzE1.2")</f>
        <v>0</v>
      </c>
    </row>
    <row r="1181" spans="1:10">
      <c r="A1181" t="s">
        <v>2</v>
      </c>
      <c r="B1181" t="s">
        <v>3</v>
      </c>
      <c r="C1181" t="s">
        <v>532</v>
      </c>
      <c r="E1181" t="s">
        <v>4</v>
      </c>
      <c r="F1181" t="s">
        <v>5</v>
      </c>
      <c r="G1181" t="s">
        <v>6</v>
      </c>
      <c r="H1181" t="s">
        <v>7</v>
      </c>
      <c r="I1181" t="s">
        <v>8</v>
      </c>
      <c r="J1181" t="s">
        <v>9</v>
      </c>
    </row>
    <row r="1182" spans="1:10">
      <c r="A1182" t="s">
        <v>2</v>
      </c>
      <c r="B1182" t="s">
        <v>10</v>
      </c>
      <c r="E1182" t="s">
        <v>11</v>
      </c>
      <c r="F1182" t="s">
        <v>12</v>
      </c>
      <c r="G1182" t="s">
        <v>13</v>
      </c>
      <c r="H1182" t="s">
        <v>14</v>
      </c>
    </row>
    <row r="1183" spans="1:10">
      <c r="A1183" t="s">
        <v>0</v>
      </c>
      <c r="B1183" t="s">
        <v>533</v>
      </c>
      <c r="D1183">
        <f>Image("https://scontent.cdninstagram.com/t51.2885-15/e15/926729_1411217362478255_717300101_n.jpg?ig_cache_key=Njk2NDY0NDkzNjMwNTQwMTU5.2")</f>
        <v>0</v>
      </c>
    </row>
    <row r="1184" spans="1:10">
      <c r="A1184" t="s">
        <v>2</v>
      </c>
      <c r="B1184" t="s">
        <v>3</v>
      </c>
      <c r="C1184" t="s">
        <v>534</v>
      </c>
      <c r="E1184" t="s">
        <v>4</v>
      </c>
      <c r="F1184" t="s">
        <v>5</v>
      </c>
      <c r="G1184" t="s">
        <v>6</v>
      </c>
      <c r="H1184" t="s">
        <v>7</v>
      </c>
      <c r="I1184" t="s">
        <v>8</v>
      </c>
      <c r="J1184" t="s">
        <v>9</v>
      </c>
    </row>
    <row r="1185" spans="1:10">
      <c r="A1185" t="s">
        <v>2</v>
      </c>
      <c r="B1185" t="s">
        <v>10</v>
      </c>
      <c r="E1185" t="s">
        <v>11</v>
      </c>
      <c r="F1185" t="s">
        <v>12</v>
      </c>
      <c r="G1185" t="s">
        <v>13</v>
      </c>
      <c r="H1185" t="s">
        <v>14</v>
      </c>
    </row>
    <row r="1186" spans="1:10">
      <c r="A1186" t="s">
        <v>0</v>
      </c>
      <c r="B1186" t="s">
        <v>535</v>
      </c>
      <c r="D1186">
        <f>Image("https://scontent.cdninstagram.com/t51.2885-15/e15/1799548_531046026993360_1042774272_n.jpg?ig_cache_key=NjU2NDk3Mzk4NjgwMTg3ODgx.2")</f>
        <v>0</v>
      </c>
    </row>
    <row r="1187" spans="1:10">
      <c r="A1187" t="s">
        <v>2</v>
      </c>
      <c r="B1187" t="s">
        <v>3</v>
      </c>
      <c r="C1187" t="s">
        <v>536</v>
      </c>
      <c r="E1187" t="s">
        <v>4</v>
      </c>
      <c r="F1187" t="s">
        <v>5</v>
      </c>
      <c r="G1187" t="s">
        <v>6</v>
      </c>
      <c r="H1187" t="s">
        <v>7</v>
      </c>
      <c r="I1187" t="s">
        <v>8</v>
      </c>
      <c r="J1187" t="s">
        <v>9</v>
      </c>
    </row>
    <row r="1188" spans="1:10">
      <c r="A1188" t="s">
        <v>2</v>
      </c>
      <c r="B1188" t="s">
        <v>10</v>
      </c>
      <c r="E1188" t="s">
        <v>11</v>
      </c>
      <c r="F1188" t="s">
        <v>12</v>
      </c>
      <c r="G1188" t="s">
        <v>13</v>
      </c>
      <c r="H1188" t="s">
        <v>14</v>
      </c>
    </row>
    <row r="1189" spans="1:10">
      <c r="A1189" t="s">
        <v>0</v>
      </c>
      <c r="B1189" t="s">
        <v>537</v>
      </c>
      <c r="D1189">
        <f>Image("https://scontent.cdninstagram.com/t51.2885-15/e15/1209554_180436198830511_811216332_n.jpg?ig_cache_key=NjExNjUwMTYzMTIzNDg4Mzc4.2")</f>
        <v>0</v>
      </c>
    </row>
    <row r="1190" spans="1:10">
      <c r="A1190" t="s">
        <v>2</v>
      </c>
      <c r="B1190" t="s">
        <v>3</v>
      </c>
      <c r="C1190" t="s">
        <v>538</v>
      </c>
      <c r="E1190" t="s">
        <v>4</v>
      </c>
      <c r="F1190" t="s">
        <v>5</v>
      </c>
      <c r="G1190" t="s">
        <v>6</v>
      </c>
      <c r="H1190" t="s">
        <v>7</v>
      </c>
      <c r="I1190" t="s">
        <v>8</v>
      </c>
      <c r="J1190" t="s">
        <v>9</v>
      </c>
    </row>
    <row r="1191" spans="1:10">
      <c r="A1191" t="s">
        <v>2</v>
      </c>
      <c r="B1191" t="s">
        <v>10</v>
      </c>
      <c r="E1191" t="s">
        <v>11</v>
      </c>
      <c r="F1191" t="s">
        <v>12</v>
      </c>
      <c r="G1191" t="s">
        <v>13</v>
      </c>
      <c r="H1191" t="s">
        <v>14</v>
      </c>
    </row>
    <row r="1192" spans="1:10">
      <c r="A1192" t="s">
        <v>0</v>
      </c>
      <c r="B1192" t="s">
        <v>539</v>
      </c>
      <c r="D1192">
        <f>Image("https://scontent.cdninstagram.com/t51.2885-15/e15/11199540_841557189243862_1980439894_n.jpg?ig_cache_key=MzgyMzk1ODM2MjczOTEyMTc3.2")</f>
        <v>0</v>
      </c>
    </row>
    <row r="1193" spans="1:10">
      <c r="A1193" t="s">
        <v>2</v>
      </c>
      <c r="B1193" t="s">
        <v>3</v>
      </c>
      <c r="C1193" t="s">
        <v>540</v>
      </c>
      <c r="E1193" t="s">
        <v>4</v>
      </c>
      <c r="F1193" t="s">
        <v>5</v>
      </c>
      <c r="G1193" t="s">
        <v>6</v>
      </c>
      <c r="H1193" t="s">
        <v>7</v>
      </c>
      <c r="I1193" t="s">
        <v>8</v>
      </c>
      <c r="J1193" t="s">
        <v>9</v>
      </c>
    </row>
    <row r="1194" spans="1:10">
      <c r="A1194" t="s">
        <v>2</v>
      </c>
      <c r="B1194" t="s">
        <v>10</v>
      </c>
      <c r="E1194" t="s">
        <v>11</v>
      </c>
      <c r="F1194" t="s">
        <v>12</v>
      </c>
      <c r="G1194" t="s">
        <v>13</v>
      </c>
      <c r="H1194" t="s">
        <v>14</v>
      </c>
    </row>
    <row r="1195" spans="1:10">
      <c r="A1195" t="s">
        <v>0</v>
      </c>
      <c r="B1195" t="s">
        <v>541</v>
      </c>
      <c r="D1195">
        <f>Image("https://scontent.cdninstagram.com/t51.2885-15/e15/12445878_258912417776290_2014438264_n.jpg?ig_cache_key=MTIyMDcyMjk3MDc0ODc3ODczNg%3D%3D.2")</f>
        <v>0</v>
      </c>
    </row>
    <row r="1196" spans="1:10">
      <c r="A1196" t="s">
        <v>2</v>
      </c>
      <c r="B1196" t="s">
        <v>3</v>
      </c>
      <c r="C1196" t="s">
        <v>542</v>
      </c>
      <c r="E1196" t="s">
        <v>4</v>
      </c>
      <c r="F1196" t="s">
        <v>5</v>
      </c>
      <c r="G1196" t="s">
        <v>6</v>
      </c>
      <c r="H1196" t="s">
        <v>7</v>
      </c>
      <c r="I1196" t="s">
        <v>8</v>
      </c>
      <c r="J1196" t="s">
        <v>9</v>
      </c>
    </row>
    <row r="1197" spans="1:10">
      <c r="A1197" t="s">
        <v>2</v>
      </c>
      <c r="B1197" t="s">
        <v>10</v>
      </c>
      <c r="E1197" t="s">
        <v>11</v>
      </c>
      <c r="F1197" t="s">
        <v>12</v>
      </c>
      <c r="G1197" t="s">
        <v>13</v>
      </c>
      <c r="H1197" t="s">
        <v>14</v>
      </c>
    </row>
    <row r="1198" spans="1:10">
      <c r="A1198" t="s">
        <v>0</v>
      </c>
      <c r="B1198" t="s">
        <v>543</v>
      </c>
      <c r="D1198">
        <f>Image("https://scontent.cdninstagram.com/t51.2885-15/e15/12317773_771827332949403_730244974_n.jpg?ig_cache_key=MTIyMDM4NTY4NzEyNzQ2NjM5MQ%3D%3D.2")</f>
        <v>0</v>
      </c>
    </row>
    <row r="1199" spans="1:10">
      <c r="A1199" t="s">
        <v>2</v>
      </c>
      <c r="B1199" t="s">
        <v>3</v>
      </c>
      <c r="E1199" t="s">
        <v>4</v>
      </c>
      <c r="F1199" t="s">
        <v>5</v>
      </c>
      <c r="G1199" t="s">
        <v>6</v>
      </c>
      <c r="H1199" t="s">
        <v>7</v>
      </c>
      <c r="I1199" t="s">
        <v>8</v>
      </c>
      <c r="J1199" t="s">
        <v>9</v>
      </c>
    </row>
    <row r="1200" spans="1:10">
      <c r="A1200" t="s">
        <v>2</v>
      </c>
      <c r="B1200" t="s">
        <v>10</v>
      </c>
      <c r="E1200" t="s">
        <v>11</v>
      </c>
      <c r="F1200" t="s">
        <v>12</v>
      </c>
      <c r="G1200" t="s">
        <v>13</v>
      </c>
      <c r="H1200" t="s">
        <v>14</v>
      </c>
    </row>
    <row r="1201" spans="1:10">
      <c r="A1201" t="s">
        <v>0</v>
      </c>
      <c r="B1201" t="s">
        <v>544</v>
      </c>
      <c r="D1201">
        <f>Image("https://scontent.cdninstagram.com/t51.2885-15/s640x640/sh0.08/e35/12383160_528952630617306_1185083081_n.jpg?ig_cache_key=MTIyMDE2ODI0MjM0NDY4Mzg3Mg%3D%3D.2")</f>
        <v>0</v>
      </c>
    </row>
    <row r="1202" spans="1:10">
      <c r="A1202" t="s">
        <v>2</v>
      </c>
      <c r="B1202" t="s">
        <v>3</v>
      </c>
      <c r="E1202" t="s">
        <v>4</v>
      </c>
      <c r="F1202" t="s">
        <v>5</v>
      </c>
      <c r="G1202" t="s">
        <v>6</v>
      </c>
      <c r="H1202" t="s">
        <v>7</v>
      </c>
      <c r="I1202" t="s">
        <v>8</v>
      </c>
      <c r="J1202" t="s">
        <v>9</v>
      </c>
    </row>
    <row r="1203" spans="1:10">
      <c r="A1203" t="s">
        <v>2</v>
      </c>
      <c r="B1203" t="s">
        <v>10</v>
      </c>
      <c r="E1203" t="s">
        <v>11</v>
      </c>
      <c r="F1203" t="s">
        <v>12</v>
      </c>
      <c r="G1203" t="s">
        <v>13</v>
      </c>
      <c r="H1203" t="s">
        <v>14</v>
      </c>
    </row>
    <row r="1204" spans="1:10">
      <c r="A1204" t="s">
        <v>0</v>
      </c>
      <c r="B1204" t="s">
        <v>545</v>
      </c>
      <c r="D1204">
        <f>Image("https://scontent.cdninstagram.com/t51.2885-15/s640x640/sh0.08/e35/12317676_1727580870812221_166689411_n.jpg?ig_cache_key=MTIxOTY1NjI1OTkyMjYzODMwMQ%3D%3D.2")</f>
        <v>0</v>
      </c>
    </row>
    <row r="1205" spans="1:10">
      <c r="A1205" t="s">
        <v>2</v>
      </c>
      <c r="B1205" t="s">
        <v>3</v>
      </c>
      <c r="E1205" t="s">
        <v>4</v>
      </c>
      <c r="F1205" t="s">
        <v>5</v>
      </c>
      <c r="G1205" t="s">
        <v>6</v>
      </c>
      <c r="H1205" t="s">
        <v>7</v>
      </c>
      <c r="I1205" t="s">
        <v>8</v>
      </c>
      <c r="J1205" t="s">
        <v>9</v>
      </c>
    </row>
    <row r="1206" spans="1:10">
      <c r="A1206" t="s">
        <v>2</v>
      </c>
      <c r="B1206" t="s">
        <v>10</v>
      </c>
      <c r="E1206" t="s">
        <v>11</v>
      </c>
      <c r="F1206" t="s">
        <v>12</v>
      </c>
      <c r="G1206" t="s">
        <v>13</v>
      </c>
      <c r="H1206" t="s">
        <v>14</v>
      </c>
    </row>
    <row r="1207" spans="1:10">
      <c r="A1207" t="s">
        <v>0</v>
      </c>
      <c r="B1207" t="s">
        <v>546</v>
      </c>
      <c r="D1207">
        <f>Image("https://scontent.cdninstagram.com/t51.2885-15/s640x640/sh0.08/e35/12424751_902864799811020_1312413867_n.jpg?ig_cache_key=MTIxOTYzMDI2Njk3MDA2NzYwNg%3D%3D.2.l")</f>
        <v>0</v>
      </c>
    </row>
    <row r="1208" spans="1:10">
      <c r="A1208" t="s">
        <v>2</v>
      </c>
      <c r="B1208" t="s">
        <v>3</v>
      </c>
      <c r="E1208" t="s">
        <v>4</v>
      </c>
      <c r="F1208" t="s">
        <v>5</v>
      </c>
      <c r="G1208" t="s">
        <v>6</v>
      </c>
      <c r="H1208" t="s">
        <v>7</v>
      </c>
      <c r="I1208" t="s">
        <v>8</v>
      </c>
      <c r="J1208" t="s">
        <v>9</v>
      </c>
    </row>
    <row r="1209" spans="1:10">
      <c r="A1209" t="s">
        <v>2</v>
      </c>
      <c r="B1209" t="s">
        <v>10</v>
      </c>
      <c r="E1209" t="s">
        <v>11</v>
      </c>
      <c r="F1209" t="s">
        <v>12</v>
      </c>
      <c r="G1209" t="s">
        <v>13</v>
      </c>
      <c r="H1209" t="s">
        <v>14</v>
      </c>
    </row>
    <row r="1210" spans="1:10">
      <c r="A1210" t="s">
        <v>0</v>
      </c>
      <c r="B1210" t="s">
        <v>547</v>
      </c>
      <c r="D1210">
        <f>Image("https://scontent.cdninstagram.com/t51.2885-15/e15/12479073_1156339807732079_305904643_n.jpg?ig_cache_key=MTIxOTU1MzUxODczMDU4ODQwOA%3D%3D.2")</f>
        <v>0</v>
      </c>
    </row>
    <row r="1211" spans="1:10">
      <c r="A1211" t="s">
        <v>2</v>
      </c>
      <c r="B1211" t="s">
        <v>3</v>
      </c>
      <c r="C1211" t="s">
        <v>548</v>
      </c>
      <c r="E1211" t="s">
        <v>4</v>
      </c>
      <c r="F1211" t="s">
        <v>5</v>
      </c>
      <c r="G1211" t="s">
        <v>6</v>
      </c>
      <c r="H1211" t="s">
        <v>7</v>
      </c>
      <c r="I1211" t="s">
        <v>8</v>
      </c>
      <c r="J1211" t="s">
        <v>9</v>
      </c>
    </row>
    <row r="1212" spans="1:10">
      <c r="A1212" t="s">
        <v>2</v>
      </c>
      <c r="B1212" t="s">
        <v>10</v>
      </c>
      <c r="E1212" t="s">
        <v>11</v>
      </c>
      <c r="F1212" t="s">
        <v>12</v>
      </c>
      <c r="G1212" t="s">
        <v>13</v>
      </c>
      <c r="H1212" t="s">
        <v>14</v>
      </c>
    </row>
    <row r="1213" spans="1:10">
      <c r="A1213" t="s">
        <v>0</v>
      </c>
      <c r="B1213" t="s">
        <v>549</v>
      </c>
      <c r="D1213">
        <f>Image("https://scontent.cdninstagram.com/t51.2885-15/s640x640/sh0.08/e35/12599200_222798264747245_769064894_n.jpg?ig_cache_key=MTIxOTQ2NzQwMTY5NDI3ODM3NQ%3D%3D.2.l")</f>
        <v>0</v>
      </c>
    </row>
    <row r="1214" spans="1:10">
      <c r="A1214" t="s">
        <v>2</v>
      </c>
      <c r="B1214" t="s">
        <v>3</v>
      </c>
      <c r="C1214" t="s">
        <v>550</v>
      </c>
      <c r="E1214" t="s">
        <v>4</v>
      </c>
      <c r="F1214" t="s">
        <v>5</v>
      </c>
      <c r="G1214" t="s">
        <v>6</v>
      </c>
      <c r="H1214" t="s">
        <v>7</v>
      </c>
      <c r="I1214" t="s">
        <v>8</v>
      </c>
      <c r="J1214" t="s">
        <v>9</v>
      </c>
    </row>
    <row r="1215" spans="1:10">
      <c r="A1215" t="s">
        <v>2</v>
      </c>
      <c r="B1215" t="s">
        <v>10</v>
      </c>
      <c r="E1215" t="s">
        <v>11</v>
      </c>
      <c r="F1215" t="s">
        <v>12</v>
      </c>
      <c r="G1215" t="s">
        <v>13</v>
      </c>
      <c r="H1215" t="s">
        <v>14</v>
      </c>
    </row>
    <row r="1216" spans="1:10">
      <c r="A1216" t="s">
        <v>0</v>
      </c>
      <c r="B1216" t="s">
        <v>551</v>
      </c>
      <c r="D1216">
        <f>Image("https://scontent.cdninstagram.com/t51.2885-15/s640x640/sh0.08/e35/12599476_1315733788441838_112686248_n.jpg?ig_cache_key=MTIxODYwNTEyNjk1NDIzNDUyNQ%3D%3D.2")</f>
        <v>0</v>
      </c>
    </row>
    <row r="1217" spans="1:10">
      <c r="A1217" t="s">
        <v>2</v>
      </c>
      <c r="B1217" t="s">
        <v>3</v>
      </c>
      <c r="C1217" t="s">
        <v>552</v>
      </c>
      <c r="E1217" t="s">
        <v>4</v>
      </c>
      <c r="F1217" t="s">
        <v>5</v>
      </c>
      <c r="G1217" t="s">
        <v>6</v>
      </c>
      <c r="H1217" t="s">
        <v>7</v>
      </c>
      <c r="I1217" t="s">
        <v>8</v>
      </c>
      <c r="J1217" t="s">
        <v>9</v>
      </c>
    </row>
    <row r="1218" spans="1:10">
      <c r="A1218" t="s">
        <v>2</v>
      </c>
      <c r="B1218" t="s">
        <v>10</v>
      </c>
      <c r="E1218" t="s">
        <v>11</v>
      </c>
      <c r="F1218" t="s">
        <v>12</v>
      </c>
      <c r="G1218" t="s">
        <v>13</v>
      </c>
      <c r="H1218" t="s">
        <v>14</v>
      </c>
    </row>
    <row r="1219" spans="1:10">
      <c r="A1219" t="s">
        <v>0</v>
      </c>
      <c r="B1219" t="s">
        <v>553</v>
      </c>
      <c r="D1219">
        <f>Image("https://scontent.cdninstagram.com/t51.2885-15/e15/12724982_450349405174168_800155633_n.jpg?ig_cache_key=MTIxODM5NDE2MDc1NjI5MzA4Ng%3D%3D.2")</f>
        <v>0</v>
      </c>
    </row>
    <row r="1220" spans="1:10">
      <c r="A1220" t="s">
        <v>2</v>
      </c>
      <c r="B1220" t="s">
        <v>3</v>
      </c>
      <c r="C1220" t="s">
        <v>554</v>
      </c>
      <c r="E1220" t="s">
        <v>4</v>
      </c>
      <c r="F1220" t="s">
        <v>5</v>
      </c>
      <c r="G1220" t="s">
        <v>6</v>
      </c>
      <c r="H1220" t="s">
        <v>7</v>
      </c>
      <c r="I1220" t="s">
        <v>8</v>
      </c>
      <c r="J1220" t="s">
        <v>9</v>
      </c>
    </row>
    <row r="1221" spans="1:10">
      <c r="A1221" t="s">
        <v>2</v>
      </c>
      <c r="B1221" t="s">
        <v>10</v>
      </c>
      <c r="E1221" t="s">
        <v>11</v>
      </c>
      <c r="F1221" t="s">
        <v>12</v>
      </c>
      <c r="G1221" t="s">
        <v>13</v>
      </c>
      <c r="H1221" t="s">
        <v>14</v>
      </c>
    </row>
    <row r="1222" spans="1:10">
      <c r="A1222" t="s">
        <v>0</v>
      </c>
      <c r="B1222" t="s">
        <v>555</v>
      </c>
      <c r="D1222">
        <f>Image("https://scontent.cdninstagram.com/t51.2885-15/s640x640/sh0.08/e35/12479397_625241867627655_1055715946_n.jpg?ig_cache_key=MTIxODM0MjAyODY2NTUwNDIwOA%3D%3D.2.l")</f>
        <v>0</v>
      </c>
    </row>
    <row r="1223" spans="1:10">
      <c r="A1223" t="s">
        <v>2</v>
      </c>
      <c r="B1223" t="s">
        <v>3</v>
      </c>
      <c r="E1223" t="s">
        <v>4</v>
      </c>
      <c r="F1223" t="s">
        <v>5</v>
      </c>
      <c r="G1223" t="s">
        <v>6</v>
      </c>
      <c r="H1223" t="s">
        <v>7</v>
      </c>
      <c r="I1223" t="s">
        <v>8</v>
      </c>
      <c r="J1223" t="s">
        <v>9</v>
      </c>
    </row>
    <row r="1224" spans="1:10">
      <c r="A1224" t="s">
        <v>2</v>
      </c>
      <c r="B1224" t="s">
        <v>10</v>
      </c>
      <c r="E1224" t="s">
        <v>11</v>
      </c>
      <c r="F1224" t="s">
        <v>12</v>
      </c>
      <c r="G1224" t="s">
        <v>13</v>
      </c>
      <c r="H1224" t="s">
        <v>14</v>
      </c>
    </row>
    <row r="1225" spans="1:10">
      <c r="A1225" t="s">
        <v>0</v>
      </c>
      <c r="B1225" t="s">
        <v>556</v>
      </c>
      <c r="D1225">
        <f>Image("https://scontent.cdninstagram.com/t51.2885-15/s480x480/e35/12935016_1693629317557691_724658979_n.jpg?ig_cache_key=MTIxNzgxNDkyNDczOTYxNzY5NQ%3D%3D.2")</f>
        <v>0</v>
      </c>
    </row>
    <row r="1226" spans="1:10">
      <c r="A1226" t="s">
        <v>2</v>
      </c>
      <c r="B1226" t="s">
        <v>3</v>
      </c>
      <c r="E1226" t="s">
        <v>4</v>
      </c>
      <c r="F1226" t="s">
        <v>5</v>
      </c>
      <c r="G1226" t="s">
        <v>6</v>
      </c>
      <c r="H1226" t="s">
        <v>7</v>
      </c>
      <c r="I1226" t="s">
        <v>8</v>
      </c>
      <c r="J1226" t="s">
        <v>9</v>
      </c>
    </row>
    <row r="1227" spans="1:10">
      <c r="A1227" t="s">
        <v>2</v>
      </c>
      <c r="B1227" t="s">
        <v>10</v>
      </c>
      <c r="E1227" t="s">
        <v>11</v>
      </c>
      <c r="F1227" t="s">
        <v>12</v>
      </c>
      <c r="G1227" t="s">
        <v>13</v>
      </c>
      <c r="H1227" t="s">
        <v>14</v>
      </c>
    </row>
    <row r="1228" spans="1:10">
      <c r="A1228" t="s">
        <v>0</v>
      </c>
      <c r="B1228" t="s">
        <v>557</v>
      </c>
      <c r="D1228">
        <f>Image("https://scontent.cdninstagram.com/t51.2885-15/s320x320/e35/12930982_974838989232094_584601883_n.jpg?ig_cache_key=MTIxNzQzMjE2MDk5MTIzOTM0NQ%3D%3D.2")</f>
        <v>0</v>
      </c>
    </row>
    <row r="1229" spans="1:10">
      <c r="A1229" t="s">
        <v>2</v>
      </c>
      <c r="B1229" t="s">
        <v>3</v>
      </c>
      <c r="C1229" t="s">
        <v>558</v>
      </c>
      <c r="E1229" t="s">
        <v>4</v>
      </c>
      <c r="F1229" t="s">
        <v>5</v>
      </c>
      <c r="G1229" t="s">
        <v>6</v>
      </c>
      <c r="H1229" t="s">
        <v>7</v>
      </c>
      <c r="I1229" t="s">
        <v>8</v>
      </c>
      <c r="J1229" t="s">
        <v>9</v>
      </c>
    </row>
    <row r="1230" spans="1:10">
      <c r="A1230" t="s">
        <v>2</v>
      </c>
      <c r="B1230" t="s">
        <v>10</v>
      </c>
      <c r="E1230" t="s">
        <v>11</v>
      </c>
      <c r="F1230" t="s">
        <v>12</v>
      </c>
      <c r="G1230" t="s">
        <v>13</v>
      </c>
      <c r="H1230" t="s">
        <v>14</v>
      </c>
    </row>
    <row r="1231" spans="1:10">
      <c r="A1231" t="s">
        <v>0</v>
      </c>
      <c r="B1231" t="s">
        <v>559</v>
      </c>
      <c r="D1231">
        <f>Image("https://scontent.cdninstagram.com/t51.2885-15/s640x640/sh0.08/e35/12677219_806507362787370_2035342874_n.jpg?ig_cache_key=MTIxNzI4NDA1MTU5NDM5Mjc5Ng%3D%3D.2.l")</f>
        <v>0</v>
      </c>
    </row>
    <row r="1232" spans="1:10">
      <c r="A1232" t="s">
        <v>2</v>
      </c>
      <c r="B1232" t="s">
        <v>3</v>
      </c>
      <c r="E1232" t="s">
        <v>4</v>
      </c>
      <c r="F1232" t="s">
        <v>5</v>
      </c>
      <c r="G1232" t="s">
        <v>6</v>
      </c>
      <c r="H1232" t="s">
        <v>7</v>
      </c>
      <c r="I1232" t="s">
        <v>8</v>
      </c>
      <c r="J1232" t="s">
        <v>9</v>
      </c>
    </row>
    <row r="1233" spans="1:10">
      <c r="A1233" t="s">
        <v>2</v>
      </c>
      <c r="B1233" t="s">
        <v>10</v>
      </c>
      <c r="E1233" t="s">
        <v>11</v>
      </c>
      <c r="F1233" t="s">
        <v>12</v>
      </c>
      <c r="G1233" t="s">
        <v>13</v>
      </c>
      <c r="H1233" t="s">
        <v>14</v>
      </c>
    </row>
    <row r="1234" spans="1:10">
      <c r="A1234" t="s">
        <v>0</v>
      </c>
      <c r="B1234" t="s">
        <v>560</v>
      </c>
      <c r="D1234">
        <f>Image("https://scontent.cdninstagram.com/t51.2885-15/s480x480/e35/12930892_158836641176095_150082465_n.jpg?ig_cache_key=MTIxNjkwMDgyNjI2ODg0NDc3MQ%3D%3D.2")</f>
        <v>0</v>
      </c>
    </row>
    <row r="1235" spans="1:10">
      <c r="A1235" t="s">
        <v>2</v>
      </c>
      <c r="B1235" t="s">
        <v>3</v>
      </c>
      <c r="C1235" t="s">
        <v>561</v>
      </c>
      <c r="E1235" t="s">
        <v>4</v>
      </c>
      <c r="F1235" t="s">
        <v>5</v>
      </c>
      <c r="G1235" t="s">
        <v>6</v>
      </c>
      <c r="H1235" t="s">
        <v>7</v>
      </c>
      <c r="I1235" t="s">
        <v>8</v>
      </c>
      <c r="J1235" t="s">
        <v>9</v>
      </c>
    </row>
    <row r="1236" spans="1:10">
      <c r="A1236" t="s">
        <v>2</v>
      </c>
      <c r="B1236" t="s">
        <v>10</v>
      </c>
      <c r="E1236" t="s">
        <v>11</v>
      </c>
      <c r="F1236" t="s">
        <v>12</v>
      </c>
      <c r="G1236" t="s">
        <v>13</v>
      </c>
      <c r="H1236" t="s">
        <v>14</v>
      </c>
    </row>
    <row r="1237" spans="1:10">
      <c r="A1237" t="s">
        <v>0</v>
      </c>
      <c r="B1237" t="s">
        <v>562</v>
      </c>
      <c r="D1237">
        <f>Image("https://scontent.cdninstagram.com/t51.2885-15/s640x640/sh0.08/e35/12912262_569697809864676_1895568686_n.jpg?ig_cache_key=MTIxNjg2MjAxMDY3OTk2NDQ3OQ%3D%3D.2.l")</f>
        <v>0</v>
      </c>
    </row>
    <row r="1238" spans="1:10">
      <c r="A1238" t="s">
        <v>2</v>
      </c>
      <c r="B1238" t="s">
        <v>3</v>
      </c>
      <c r="E1238" t="s">
        <v>4</v>
      </c>
      <c r="F1238" t="s">
        <v>5</v>
      </c>
      <c r="G1238" t="s">
        <v>6</v>
      </c>
      <c r="H1238" t="s">
        <v>7</v>
      </c>
      <c r="I1238" t="s">
        <v>8</v>
      </c>
      <c r="J1238" t="s">
        <v>9</v>
      </c>
    </row>
    <row r="1239" spans="1:10">
      <c r="A1239" t="s">
        <v>2</v>
      </c>
      <c r="B1239" t="s">
        <v>10</v>
      </c>
      <c r="E1239" t="s">
        <v>11</v>
      </c>
      <c r="F1239" t="s">
        <v>12</v>
      </c>
      <c r="G1239" t="s">
        <v>13</v>
      </c>
      <c r="H1239" t="s">
        <v>14</v>
      </c>
    </row>
    <row r="1240" spans="1:10">
      <c r="A1240" t="s">
        <v>0</v>
      </c>
      <c r="B1240" t="s">
        <v>563</v>
      </c>
      <c r="D1240">
        <f>Image("https://scontent.cdninstagram.com/t51.2885-15/e35/10865035_1135186636513150_1876198434_n.jpg?ig_cache_key=MTIxNjY0NDkxNDExNjQzMzQ1MQ%3D%3D.2")</f>
        <v>0</v>
      </c>
    </row>
    <row r="1241" spans="1:10">
      <c r="A1241" t="s">
        <v>2</v>
      </c>
      <c r="B1241" t="s">
        <v>3</v>
      </c>
      <c r="C1241" t="s">
        <v>564</v>
      </c>
      <c r="E1241" t="s">
        <v>4</v>
      </c>
      <c r="F1241" t="s">
        <v>5</v>
      </c>
      <c r="G1241" t="s">
        <v>6</v>
      </c>
      <c r="H1241" t="s">
        <v>7</v>
      </c>
      <c r="I1241" t="s">
        <v>8</v>
      </c>
      <c r="J1241" t="s">
        <v>9</v>
      </c>
    </row>
    <row r="1242" spans="1:10">
      <c r="A1242" t="s">
        <v>2</v>
      </c>
      <c r="B1242" t="s">
        <v>10</v>
      </c>
      <c r="E1242" t="s">
        <v>11</v>
      </c>
      <c r="F1242" t="s">
        <v>12</v>
      </c>
      <c r="G1242" t="s">
        <v>13</v>
      </c>
      <c r="H1242" t="s">
        <v>14</v>
      </c>
    </row>
    <row r="1243" spans="1:10">
      <c r="A1243" t="s">
        <v>0</v>
      </c>
      <c r="B1243" t="s">
        <v>565</v>
      </c>
      <c r="D1243">
        <f>Image("https://scontent.cdninstagram.com/t51.2885-15/e15/12750142_562884390540476_1844833637_n.jpg?ig_cache_key=MTIxNjM3NDk1MjM3OTI5ODY5OA%3D%3D.2")</f>
        <v>0</v>
      </c>
    </row>
    <row r="1244" spans="1:10">
      <c r="A1244" t="s">
        <v>2</v>
      </c>
      <c r="B1244" t="s">
        <v>3</v>
      </c>
      <c r="C1244" t="s">
        <v>566</v>
      </c>
      <c r="E1244" t="s">
        <v>4</v>
      </c>
      <c r="F1244" t="s">
        <v>5</v>
      </c>
      <c r="G1244" t="s">
        <v>6</v>
      </c>
      <c r="H1244" t="s">
        <v>7</v>
      </c>
      <c r="I1244" t="s">
        <v>8</v>
      </c>
      <c r="J1244" t="s">
        <v>9</v>
      </c>
    </row>
    <row r="1245" spans="1:10">
      <c r="A1245" t="s">
        <v>2</v>
      </c>
      <c r="B1245" t="s">
        <v>10</v>
      </c>
      <c r="E1245" t="s">
        <v>11</v>
      </c>
      <c r="F1245" t="s">
        <v>12</v>
      </c>
      <c r="G1245" t="s">
        <v>13</v>
      </c>
      <c r="H1245" t="s">
        <v>14</v>
      </c>
    </row>
    <row r="1246" spans="1:10">
      <c r="A1246" t="s">
        <v>0</v>
      </c>
      <c r="B1246" t="s">
        <v>567</v>
      </c>
      <c r="D1246">
        <f>Image("https://scontent.cdninstagram.com/t51.2885-15/s480x480/e35/12445879_216310032068197_934509892_n.jpg?ig_cache_key=MTIxNTcxMzgzMTI0ODU1NDQ2Nw%3D%3D.2")</f>
        <v>0</v>
      </c>
    </row>
    <row r="1247" spans="1:10">
      <c r="A1247" t="s">
        <v>2</v>
      </c>
      <c r="B1247" t="s">
        <v>3</v>
      </c>
      <c r="C1247" t="s">
        <v>568</v>
      </c>
      <c r="E1247" t="s">
        <v>4</v>
      </c>
      <c r="F1247" t="s">
        <v>5</v>
      </c>
      <c r="G1247" t="s">
        <v>6</v>
      </c>
      <c r="H1247" t="s">
        <v>7</v>
      </c>
      <c r="I1247" t="s">
        <v>8</v>
      </c>
      <c r="J1247" t="s">
        <v>9</v>
      </c>
    </row>
    <row r="1248" spans="1:10">
      <c r="A1248" t="s">
        <v>2</v>
      </c>
      <c r="B1248" t="s">
        <v>10</v>
      </c>
      <c r="E1248" t="s">
        <v>11</v>
      </c>
      <c r="F1248" t="s">
        <v>12</v>
      </c>
      <c r="G1248" t="s">
        <v>13</v>
      </c>
      <c r="H1248" t="s">
        <v>14</v>
      </c>
    </row>
    <row r="1249" spans="1:10">
      <c r="A1249" t="s">
        <v>0</v>
      </c>
      <c r="B1249" t="s">
        <v>569</v>
      </c>
      <c r="D1249">
        <f>Image("https://scontent.cdninstagram.com/t51.2885-15/s640x640/sh0.08/e35/12328409_862082310602353_980054622_n.jpg?ig_cache_key=MTIxNTQ1ODA2NzIzNzg2NDE0Mg%3D%3D.2.l")</f>
        <v>0</v>
      </c>
    </row>
    <row r="1250" spans="1:10">
      <c r="A1250" t="s">
        <v>2</v>
      </c>
      <c r="B1250" t="s">
        <v>3</v>
      </c>
      <c r="E1250" t="s">
        <v>4</v>
      </c>
      <c r="F1250" t="s">
        <v>5</v>
      </c>
      <c r="G1250" t="s">
        <v>6</v>
      </c>
      <c r="H1250" t="s">
        <v>7</v>
      </c>
      <c r="I1250" t="s">
        <v>8</v>
      </c>
      <c r="J1250" t="s">
        <v>9</v>
      </c>
    </row>
    <row r="1251" spans="1:10">
      <c r="A1251" t="s">
        <v>2</v>
      </c>
      <c r="B1251" t="s">
        <v>10</v>
      </c>
      <c r="E1251" t="s">
        <v>11</v>
      </c>
      <c r="F1251" t="s">
        <v>12</v>
      </c>
      <c r="G1251" t="s">
        <v>13</v>
      </c>
      <c r="H1251" t="s">
        <v>14</v>
      </c>
    </row>
    <row r="1252" spans="1:10">
      <c r="A1252" t="s">
        <v>0</v>
      </c>
      <c r="B1252" t="s">
        <v>570</v>
      </c>
      <c r="D1252">
        <f>Image("https://scontent.cdninstagram.com/t51.2885-15/s640x640/sh0.08/e35/11326359_1521497088155654_1076197873_n.jpg?ig_cache_key=MTIxNDkyNjE0MTY2MTI4MTY1Nw%3D%3D.2")</f>
        <v>0</v>
      </c>
    </row>
    <row r="1253" spans="1:10">
      <c r="A1253" t="s">
        <v>2</v>
      </c>
      <c r="B1253" t="s">
        <v>3</v>
      </c>
      <c r="E1253" t="s">
        <v>4</v>
      </c>
      <c r="F1253" t="s">
        <v>5</v>
      </c>
      <c r="G1253" t="s">
        <v>6</v>
      </c>
      <c r="H1253" t="s">
        <v>7</v>
      </c>
      <c r="I1253" t="s">
        <v>8</v>
      </c>
      <c r="J1253" t="s">
        <v>9</v>
      </c>
    </row>
    <row r="1254" spans="1:10">
      <c r="A1254" t="s">
        <v>2</v>
      </c>
      <c r="B1254" t="s">
        <v>10</v>
      </c>
      <c r="E1254" t="s">
        <v>11</v>
      </c>
      <c r="F1254" t="s">
        <v>12</v>
      </c>
      <c r="G1254" t="s">
        <v>13</v>
      </c>
      <c r="H1254" t="s">
        <v>14</v>
      </c>
    </row>
    <row r="1255" spans="1:10">
      <c r="A1255" t="s">
        <v>0</v>
      </c>
      <c r="B1255" t="s">
        <v>571</v>
      </c>
      <c r="D1255">
        <f>Image("https://scontent.cdninstagram.com/t51.2885-15/s640x640/sh0.08/e35/11374104_1525933211045442_925182758_n.jpg?ig_cache_key=MTIyMDk5NDc3NDk4NTc1MTY3OQ%3D%3D.2")</f>
        <v>0</v>
      </c>
    </row>
    <row r="1256" spans="1:10">
      <c r="A1256" t="s">
        <v>2</v>
      </c>
      <c r="B1256" t="s">
        <v>3</v>
      </c>
      <c r="E1256" t="s">
        <v>4</v>
      </c>
      <c r="F1256" t="s">
        <v>5</v>
      </c>
      <c r="G1256" t="s">
        <v>6</v>
      </c>
      <c r="H1256" t="s">
        <v>7</v>
      </c>
      <c r="I1256" t="s">
        <v>8</v>
      </c>
      <c r="J1256" t="s">
        <v>9</v>
      </c>
    </row>
    <row r="1257" spans="1:10">
      <c r="A1257" t="s">
        <v>2</v>
      </c>
      <c r="B1257" t="s">
        <v>10</v>
      </c>
      <c r="E1257" t="s">
        <v>11</v>
      </c>
      <c r="F1257" t="s">
        <v>12</v>
      </c>
      <c r="G1257" t="s">
        <v>13</v>
      </c>
      <c r="H1257" t="s">
        <v>14</v>
      </c>
    </row>
    <row r="1258" spans="1:10">
      <c r="A1258" t="s">
        <v>0</v>
      </c>
      <c r="B1258" t="s">
        <v>572</v>
      </c>
      <c r="D1258">
        <f>Image("https://scontent.cdninstagram.com/t51.2885-15/s640x640/sh0.08/e35/11930806_257236797945500_1016022607_n.jpg?ig_cache_key=MTIyMDk4MDU0MjMwOTg0OTY1MA%3D%3D.2")</f>
        <v>0</v>
      </c>
    </row>
    <row r="1259" spans="1:10">
      <c r="A1259" t="s">
        <v>2</v>
      </c>
      <c r="B1259" t="s">
        <v>3</v>
      </c>
      <c r="E1259" t="s">
        <v>4</v>
      </c>
      <c r="F1259" t="s">
        <v>5</v>
      </c>
      <c r="G1259" t="s">
        <v>6</v>
      </c>
      <c r="H1259" t="s">
        <v>7</v>
      </c>
      <c r="I1259" t="s">
        <v>8</v>
      </c>
      <c r="J1259" t="s">
        <v>9</v>
      </c>
    </row>
    <row r="1260" spans="1:10">
      <c r="A1260" t="s">
        <v>2</v>
      </c>
      <c r="B1260" t="s">
        <v>10</v>
      </c>
      <c r="E1260" t="s">
        <v>11</v>
      </c>
      <c r="F1260" t="s">
        <v>12</v>
      </c>
      <c r="G1260" t="s">
        <v>13</v>
      </c>
      <c r="H1260" t="s">
        <v>14</v>
      </c>
    </row>
    <row r="1261" spans="1:10">
      <c r="A1261" t="s">
        <v>0</v>
      </c>
      <c r="B1261" t="s">
        <v>573</v>
      </c>
      <c r="D1261">
        <f>Image("https://scontent.cdninstagram.com/t51.2885-15/e15/12940193_990707597643452_1100840934_n.jpg?ig_cache_key=MTIyMDk2MDE5NTUzOTU1NDQ3Mw%3D%3D.2")</f>
        <v>0</v>
      </c>
    </row>
    <row r="1262" spans="1:10">
      <c r="A1262" t="s">
        <v>2</v>
      </c>
      <c r="B1262" t="s">
        <v>3</v>
      </c>
      <c r="C1262" t="s">
        <v>574</v>
      </c>
      <c r="E1262" t="s">
        <v>4</v>
      </c>
      <c r="F1262" t="s">
        <v>5</v>
      </c>
      <c r="G1262" t="s">
        <v>6</v>
      </c>
      <c r="H1262" t="s">
        <v>7</v>
      </c>
      <c r="I1262" t="s">
        <v>8</v>
      </c>
      <c r="J1262" t="s">
        <v>9</v>
      </c>
    </row>
    <row r="1263" spans="1:10">
      <c r="A1263" t="s">
        <v>2</v>
      </c>
      <c r="B1263" t="s">
        <v>10</v>
      </c>
      <c r="E1263" t="s">
        <v>11</v>
      </c>
      <c r="F1263" t="s">
        <v>12</v>
      </c>
      <c r="G1263" t="s">
        <v>13</v>
      </c>
      <c r="H1263" t="s">
        <v>14</v>
      </c>
    </row>
    <row r="1264" spans="1:10">
      <c r="A1264" t="s">
        <v>0</v>
      </c>
      <c r="B1264" t="s">
        <v>575</v>
      </c>
      <c r="D1264">
        <f>Image("https://scontent.cdninstagram.com/t51.2885-15/s640x640/sh0.08/e35/12940234_1730082113905663_1508556329_n.jpg?ig_cache_key=MTIyMDkxODYxNTU4Nzc4NTc1Mg%3D%3D.2")</f>
        <v>0</v>
      </c>
    </row>
    <row r="1265" spans="1:10">
      <c r="A1265" t="s">
        <v>2</v>
      </c>
      <c r="B1265" t="s">
        <v>3</v>
      </c>
      <c r="E1265" t="s">
        <v>4</v>
      </c>
      <c r="F1265" t="s">
        <v>5</v>
      </c>
      <c r="G1265" t="s">
        <v>6</v>
      </c>
      <c r="H1265" t="s">
        <v>7</v>
      </c>
      <c r="I1265" t="s">
        <v>8</v>
      </c>
      <c r="J1265" t="s">
        <v>9</v>
      </c>
    </row>
    <row r="1266" spans="1:10">
      <c r="A1266" t="s">
        <v>2</v>
      </c>
      <c r="B1266" t="s">
        <v>10</v>
      </c>
      <c r="E1266" t="s">
        <v>11</v>
      </c>
      <c r="F1266" t="s">
        <v>12</v>
      </c>
      <c r="G1266" t="s">
        <v>13</v>
      </c>
      <c r="H1266" t="s">
        <v>14</v>
      </c>
    </row>
    <row r="1267" spans="1:10">
      <c r="A1267" t="s">
        <v>0</v>
      </c>
      <c r="B1267" t="s">
        <v>576</v>
      </c>
      <c r="D1267">
        <f>Image("https://scontent.cdninstagram.com/t51.2885-15/s640x640/e15/12912707_762209373881049_1893129764_n.jpg?ig_cache_key=MTIyMDkxNTM0MjU1MTcyNzI5OQ%3D%3D.2")</f>
        <v>0</v>
      </c>
    </row>
    <row r="1268" spans="1:10">
      <c r="A1268" t="s">
        <v>2</v>
      </c>
      <c r="B1268" t="s">
        <v>3</v>
      </c>
      <c r="C1268" t="s">
        <v>577</v>
      </c>
      <c r="E1268" t="s">
        <v>4</v>
      </c>
      <c r="F1268" t="s">
        <v>5</v>
      </c>
      <c r="G1268" t="s">
        <v>6</v>
      </c>
      <c r="H1268" t="s">
        <v>7</v>
      </c>
      <c r="I1268" t="s">
        <v>8</v>
      </c>
      <c r="J1268" t="s">
        <v>9</v>
      </c>
    </row>
    <row r="1269" spans="1:10">
      <c r="A1269" t="s">
        <v>2</v>
      </c>
      <c r="B1269" t="s">
        <v>10</v>
      </c>
      <c r="E1269" t="s">
        <v>11</v>
      </c>
      <c r="F1269" t="s">
        <v>12</v>
      </c>
      <c r="G1269" t="s">
        <v>13</v>
      </c>
      <c r="H1269" t="s">
        <v>14</v>
      </c>
    </row>
    <row r="1270" spans="1:10">
      <c r="A1270" t="s">
        <v>0</v>
      </c>
      <c r="B1270" t="s">
        <v>578</v>
      </c>
      <c r="D1270">
        <f>Image("https://scontent.cdninstagram.com/t51.2885-15/s640x640/sh0.08/e35/12960082_1548283795472235_270206911_n.jpg?ig_cache_key=MTIyMDg4OTIyNjg4ODczNjA0NA%3D%3D.2")</f>
        <v>0</v>
      </c>
    </row>
    <row r="1271" spans="1:10">
      <c r="A1271" t="s">
        <v>2</v>
      </c>
      <c r="B1271" t="s">
        <v>3</v>
      </c>
      <c r="E1271" t="s">
        <v>4</v>
      </c>
      <c r="F1271" t="s">
        <v>5</v>
      </c>
      <c r="G1271" t="s">
        <v>6</v>
      </c>
      <c r="H1271" t="s">
        <v>7</v>
      </c>
      <c r="I1271" t="s">
        <v>8</v>
      </c>
      <c r="J1271" t="s">
        <v>9</v>
      </c>
    </row>
    <row r="1272" spans="1:10">
      <c r="A1272" t="s">
        <v>2</v>
      </c>
      <c r="B1272" t="s">
        <v>10</v>
      </c>
      <c r="E1272" t="s">
        <v>11</v>
      </c>
      <c r="F1272" t="s">
        <v>12</v>
      </c>
      <c r="G1272" t="s">
        <v>13</v>
      </c>
      <c r="H1272" t="s">
        <v>14</v>
      </c>
    </row>
    <row r="1273" spans="1:10">
      <c r="A1273" t="s">
        <v>0</v>
      </c>
      <c r="B1273" t="s">
        <v>579</v>
      </c>
      <c r="D1273">
        <f>Image("https://scontent.cdninstagram.com/t51.2885-15/e35/11287795_1698657663708532_807826203_n.jpg?ig_cache_key=MTIyMDg3MTQzMjQxMTA0OTU5MA%3D%3D.2")</f>
        <v>0</v>
      </c>
    </row>
    <row r="1274" spans="1:10">
      <c r="A1274" t="s">
        <v>2</v>
      </c>
      <c r="B1274" t="s">
        <v>3</v>
      </c>
      <c r="E1274" t="s">
        <v>4</v>
      </c>
      <c r="F1274" t="s">
        <v>5</v>
      </c>
      <c r="G1274" t="s">
        <v>6</v>
      </c>
      <c r="H1274" t="s">
        <v>7</v>
      </c>
      <c r="I1274" t="s">
        <v>8</v>
      </c>
      <c r="J1274" t="s">
        <v>9</v>
      </c>
    </row>
    <row r="1275" spans="1:10">
      <c r="A1275" t="s">
        <v>2</v>
      </c>
      <c r="B1275" t="s">
        <v>10</v>
      </c>
      <c r="E1275" t="s">
        <v>11</v>
      </c>
      <c r="F1275" t="s">
        <v>12</v>
      </c>
      <c r="G1275" t="s">
        <v>13</v>
      </c>
      <c r="H1275" t="s">
        <v>14</v>
      </c>
    </row>
    <row r="1276" spans="1:10">
      <c r="A1276" t="s">
        <v>0</v>
      </c>
      <c r="B1276" t="s">
        <v>580</v>
      </c>
      <c r="D1276">
        <f>Image("https://scontent.cdninstagram.com/t51.2885-15/s640x640/sh0.08/e35/12930770_970373313018027_1471113944_n.jpg?ig_cache_key=MTIyMDg3MDg0MjEyMDQ1NTc2Ng%3D%3D.2.l")</f>
        <v>0</v>
      </c>
    </row>
    <row r="1277" spans="1:10">
      <c r="A1277" t="s">
        <v>2</v>
      </c>
      <c r="B1277" t="s">
        <v>3</v>
      </c>
      <c r="E1277" t="s">
        <v>4</v>
      </c>
      <c r="F1277" t="s">
        <v>5</v>
      </c>
      <c r="G1277" t="s">
        <v>6</v>
      </c>
      <c r="H1277" t="s">
        <v>7</v>
      </c>
      <c r="I1277" t="s">
        <v>8</v>
      </c>
      <c r="J1277" t="s">
        <v>9</v>
      </c>
    </row>
    <row r="1278" spans="1:10">
      <c r="A1278" t="s">
        <v>2</v>
      </c>
      <c r="B1278" t="s">
        <v>10</v>
      </c>
      <c r="E1278" t="s">
        <v>11</v>
      </c>
      <c r="F1278" t="s">
        <v>12</v>
      </c>
      <c r="G1278" t="s">
        <v>13</v>
      </c>
      <c r="H1278" t="s">
        <v>14</v>
      </c>
    </row>
    <row r="1279" spans="1:10">
      <c r="A1279" t="s">
        <v>0</v>
      </c>
      <c r="B1279" t="s">
        <v>581</v>
      </c>
      <c r="D1279">
        <f>Image("https://scontent.cdninstagram.com/t51.2885-15/s640x640/sh0.08/e35/11934847_114345555632850_1548792926_n.jpg?ig_cache_key=MTIyMDg2MzIyMzYzNzEwODM1Mg%3D%3D.2")</f>
        <v>0</v>
      </c>
    </row>
    <row r="1280" spans="1:10">
      <c r="A1280" t="s">
        <v>2</v>
      </c>
      <c r="B1280" t="s">
        <v>3</v>
      </c>
      <c r="C1280" t="s">
        <v>582</v>
      </c>
      <c r="E1280" t="s">
        <v>4</v>
      </c>
      <c r="F1280" t="s">
        <v>5</v>
      </c>
      <c r="G1280" t="s">
        <v>6</v>
      </c>
      <c r="H1280" t="s">
        <v>7</v>
      </c>
      <c r="I1280" t="s">
        <v>8</v>
      </c>
      <c r="J1280" t="s">
        <v>9</v>
      </c>
    </row>
    <row r="1281" spans="1:10">
      <c r="A1281" t="s">
        <v>2</v>
      </c>
      <c r="B1281" t="s">
        <v>10</v>
      </c>
      <c r="E1281" t="s">
        <v>11</v>
      </c>
      <c r="F1281" t="s">
        <v>12</v>
      </c>
      <c r="G1281" t="s">
        <v>13</v>
      </c>
      <c r="H1281" t="s">
        <v>14</v>
      </c>
    </row>
    <row r="1282" spans="1:10">
      <c r="A1282" t="s">
        <v>0</v>
      </c>
      <c r="B1282" t="s">
        <v>583</v>
      </c>
      <c r="D1282">
        <f>Image("https://scontent.cdninstagram.com/t51.2885-15/s640x640/sh0.08/e35/12501668_1695352240738536_750462640_n.jpg?ig_cache_key=MTIyMDgyODg5Njg1MDEzMzQzNw%3D%3D.2")</f>
        <v>0</v>
      </c>
    </row>
    <row r="1283" spans="1:10">
      <c r="A1283" t="s">
        <v>2</v>
      </c>
      <c r="B1283" t="s">
        <v>3</v>
      </c>
      <c r="E1283" t="s">
        <v>4</v>
      </c>
      <c r="F1283" t="s">
        <v>5</v>
      </c>
      <c r="G1283" t="s">
        <v>6</v>
      </c>
      <c r="H1283" t="s">
        <v>7</v>
      </c>
      <c r="I1283" t="s">
        <v>8</v>
      </c>
      <c r="J1283" t="s">
        <v>9</v>
      </c>
    </row>
    <row r="1284" spans="1:10">
      <c r="A1284" t="s">
        <v>2</v>
      </c>
      <c r="B1284" t="s">
        <v>10</v>
      </c>
      <c r="E1284" t="s">
        <v>11</v>
      </c>
      <c r="F1284" t="s">
        <v>12</v>
      </c>
      <c r="G1284" t="s">
        <v>13</v>
      </c>
      <c r="H1284" t="s">
        <v>14</v>
      </c>
    </row>
    <row r="1285" spans="1:10">
      <c r="A1285" t="s">
        <v>0</v>
      </c>
      <c r="B1285" t="s">
        <v>584</v>
      </c>
      <c r="D1285">
        <f>Image("https://scontent.cdninstagram.com/t51.2885-15/s640x640/sh0.08/e35/12677532_614431338714153_143417681_n.jpg?ig_cache_key=MTIyMDgxODQ4NzI2MzkzMTU1NA%3D%3D.2")</f>
        <v>0</v>
      </c>
    </row>
    <row r="1286" spans="1:10">
      <c r="A1286" t="s">
        <v>2</v>
      </c>
      <c r="B1286" t="s">
        <v>3</v>
      </c>
      <c r="E1286" t="s">
        <v>4</v>
      </c>
      <c r="F1286" t="s">
        <v>5</v>
      </c>
      <c r="G1286" t="s">
        <v>6</v>
      </c>
      <c r="H1286" t="s">
        <v>7</v>
      </c>
      <c r="I1286" t="s">
        <v>8</v>
      </c>
      <c r="J1286" t="s">
        <v>9</v>
      </c>
    </row>
    <row r="1287" spans="1:10">
      <c r="A1287" t="s">
        <v>2</v>
      </c>
      <c r="B1287" t="s">
        <v>10</v>
      </c>
      <c r="E1287" t="s">
        <v>11</v>
      </c>
      <c r="F1287" t="s">
        <v>12</v>
      </c>
      <c r="G1287" t="s">
        <v>13</v>
      </c>
      <c r="H1287" t="s">
        <v>14</v>
      </c>
    </row>
    <row r="1288" spans="1:10">
      <c r="A1288" t="s">
        <v>0</v>
      </c>
      <c r="B1288" t="s">
        <v>585</v>
      </c>
      <c r="D1288">
        <f>Image("https://scontent.cdninstagram.com/t51.2885-15/s640x640/sh0.08/e35/12930868_210006092703754_604331152_n.jpg?ig_cache_key=MTIyMDgxMjkzNzYwNTk0ODk2Mw%3D%3D.2")</f>
        <v>0</v>
      </c>
    </row>
    <row r="1289" spans="1:10">
      <c r="A1289" t="s">
        <v>2</v>
      </c>
      <c r="B1289" t="s">
        <v>3</v>
      </c>
      <c r="E1289" t="s">
        <v>4</v>
      </c>
      <c r="F1289" t="s">
        <v>5</v>
      </c>
      <c r="G1289" t="s">
        <v>6</v>
      </c>
      <c r="H1289" t="s">
        <v>7</v>
      </c>
      <c r="I1289" t="s">
        <v>8</v>
      </c>
      <c r="J1289" t="s">
        <v>9</v>
      </c>
    </row>
    <row r="1290" spans="1:10">
      <c r="A1290" t="s">
        <v>2</v>
      </c>
      <c r="B1290" t="s">
        <v>10</v>
      </c>
      <c r="E1290" t="s">
        <v>11</v>
      </c>
      <c r="F1290" t="s">
        <v>12</v>
      </c>
      <c r="G1290" t="s">
        <v>13</v>
      </c>
      <c r="H1290" t="s">
        <v>14</v>
      </c>
    </row>
    <row r="1291" spans="1:10">
      <c r="A1291" t="s">
        <v>0</v>
      </c>
      <c r="B1291" t="s">
        <v>586</v>
      </c>
      <c r="D1291">
        <f>Image("https://scontent.cdninstagram.com/t51.2885-15/s640x640/sh0.08/e35/12328522_1714106985534623_327919959_n.jpg?ig_cache_key=MTIyMDc4ODM5MzU3MTczMjE3MQ%3D%3D.2")</f>
        <v>0</v>
      </c>
    </row>
    <row r="1292" spans="1:10">
      <c r="A1292" t="s">
        <v>2</v>
      </c>
      <c r="B1292" t="s">
        <v>3</v>
      </c>
      <c r="C1292" t="s">
        <v>587</v>
      </c>
      <c r="E1292" t="s">
        <v>4</v>
      </c>
      <c r="F1292" t="s">
        <v>5</v>
      </c>
      <c r="G1292" t="s">
        <v>6</v>
      </c>
      <c r="H1292" t="s">
        <v>7</v>
      </c>
      <c r="I1292" t="s">
        <v>8</v>
      </c>
      <c r="J1292" t="s">
        <v>9</v>
      </c>
    </row>
    <row r="1293" spans="1:10">
      <c r="A1293" t="s">
        <v>2</v>
      </c>
      <c r="B1293" t="s">
        <v>10</v>
      </c>
      <c r="E1293" t="s">
        <v>11</v>
      </c>
      <c r="F1293" t="s">
        <v>12</v>
      </c>
      <c r="G1293" t="s">
        <v>13</v>
      </c>
      <c r="H1293" t="s">
        <v>14</v>
      </c>
    </row>
    <row r="1294" spans="1:10">
      <c r="A1294" t="s">
        <v>0</v>
      </c>
      <c r="B1294" t="s">
        <v>588</v>
      </c>
      <c r="D1294">
        <f>Image("https://scontent.cdninstagram.com/t51.2885-15/s640x640/sh0.08/e35/12724676_970109023078530_1019895982_n.jpg?ig_cache_key=MTIyMDc4NjE4MDg3MTY3NTg5NQ%3D%3D.2.l")</f>
        <v>0</v>
      </c>
    </row>
    <row r="1295" spans="1:10">
      <c r="A1295" t="s">
        <v>2</v>
      </c>
      <c r="B1295" t="s">
        <v>3</v>
      </c>
      <c r="C1295" t="s">
        <v>589</v>
      </c>
      <c r="E1295" t="s">
        <v>4</v>
      </c>
      <c r="F1295" t="s">
        <v>5</v>
      </c>
      <c r="G1295" t="s">
        <v>6</v>
      </c>
      <c r="H1295" t="s">
        <v>7</v>
      </c>
      <c r="I1295" t="s">
        <v>8</v>
      </c>
      <c r="J1295" t="s">
        <v>9</v>
      </c>
    </row>
    <row r="1296" spans="1:10">
      <c r="A1296" t="s">
        <v>2</v>
      </c>
      <c r="B1296" t="s">
        <v>10</v>
      </c>
      <c r="E1296" t="s">
        <v>11</v>
      </c>
      <c r="F1296" t="s">
        <v>12</v>
      </c>
      <c r="G1296" t="s">
        <v>13</v>
      </c>
      <c r="H1296" t="s">
        <v>14</v>
      </c>
    </row>
    <row r="1297" spans="1:10">
      <c r="A1297" t="s">
        <v>0</v>
      </c>
      <c r="B1297" t="s">
        <v>590</v>
      </c>
      <c r="D1297">
        <f>Image("https://scontent.cdninstagram.com/t51.2885-15/e35/12530932_620865958061272_1227050720_n.jpg?ig_cache_key=MTIyMDc4NTY4Njg3NDkzOTM3Mw%3D%3D.2.l")</f>
        <v>0</v>
      </c>
    </row>
    <row r="1298" spans="1:10">
      <c r="A1298" t="s">
        <v>2</v>
      </c>
      <c r="B1298" t="s">
        <v>3</v>
      </c>
      <c r="C1298" t="s">
        <v>591</v>
      </c>
      <c r="E1298" t="s">
        <v>4</v>
      </c>
      <c r="F1298" t="s">
        <v>5</v>
      </c>
      <c r="G1298" t="s">
        <v>6</v>
      </c>
      <c r="H1298" t="s">
        <v>7</v>
      </c>
      <c r="I1298" t="s">
        <v>8</v>
      </c>
      <c r="J1298" t="s">
        <v>9</v>
      </c>
    </row>
    <row r="1299" spans="1:10">
      <c r="A1299" t="s">
        <v>2</v>
      </c>
      <c r="B1299" t="s">
        <v>10</v>
      </c>
      <c r="E1299" t="s">
        <v>11</v>
      </c>
      <c r="F1299" t="s">
        <v>12</v>
      </c>
      <c r="G1299" t="s">
        <v>13</v>
      </c>
      <c r="H1299" t="s">
        <v>14</v>
      </c>
    </row>
    <row r="1300" spans="1:10">
      <c r="A1300" t="s">
        <v>0</v>
      </c>
      <c r="B1300" t="s">
        <v>592</v>
      </c>
      <c r="D1300">
        <f>Image("https://scontent.cdninstagram.com/t51.2885-15/s480x480/e35/12930741_982567831796673_450418937_n.jpg?ig_cache_key=MTIyMDc4NDY0NTk1NzczODQ1NQ%3D%3D.2")</f>
        <v>0</v>
      </c>
    </row>
    <row r="1301" spans="1:10">
      <c r="A1301" t="s">
        <v>2</v>
      </c>
      <c r="B1301" t="s">
        <v>3</v>
      </c>
      <c r="C1301" t="s">
        <v>591</v>
      </c>
      <c r="E1301" t="s">
        <v>4</v>
      </c>
      <c r="F1301" t="s">
        <v>5</v>
      </c>
      <c r="G1301" t="s">
        <v>6</v>
      </c>
      <c r="H1301" t="s">
        <v>7</v>
      </c>
      <c r="I1301" t="s">
        <v>8</v>
      </c>
      <c r="J1301" t="s">
        <v>9</v>
      </c>
    </row>
    <row r="1302" spans="1:10">
      <c r="A1302" t="s">
        <v>2</v>
      </c>
      <c r="B1302" t="s">
        <v>10</v>
      </c>
      <c r="E1302" t="s">
        <v>11</v>
      </c>
      <c r="F1302" t="s">
        <v>12</v>
      </c>
      <c r="G1302" t="s">
        <v>13</v>
      </c>
      <c r="H1302" t="s">
        <v>14</v>
      </c>
    </row>
    <row r="1303" spans="1:10">
      <c r="A1303" t="s">
        <v>0</v>
      </c>
      <c r="B1303" t="s">
        <v>593</v>
      </c>
      <c r="D1303">
        <f>Image("https://scontent.cdninstagram.com/t51.2885-15/s640x640/sh0.08/e35/12950466_1736640946606950_1543643949_n.jpg?ig_cache_key=MTIyMDc2NDE0MjE4MDM3MTI3OA%3D%3D.2.l")</f>
        <v>0</v>
      </c>
    </row>
    <row r="1304" spans="1:10">
      <c r="A1304" t="s">
        <v>2</v>
      </c>
      <c r="B1304" t="s">
        <v>3</v>
      </c>
      <c r="E1304" t="s">
        <v>4</v>
      </c>
      <c r="F1304" t="s">
        <v>5</v>
      </c>
      <c r="G1304" t="s">
        <v>6</v>
      </c>
      <c r="H1304" t="s">
        <v>7</v>
      </c>
      <c r="I1304" t="s">
        <v>8</v>
      </c>
      <c r="J1304" t="s">
        <v>9</v>
      </c>
    </row>
    <row r="1305" spans="1:10">
      <c r="A1305" t="s">
        <v>2</v>
      </c>
      <c r="B1305" t="s">
        <v>10</v>
      </c>
      <c r="E1305" t="s">
        <v>11</v>
      </c>
      <c r="F1305" t="s">
        <v>12</v>
      </c>
      <c r="G1305" t="s">
        <v>13</v>
      </c>
      <c r="H1305" t="s">
        <v>14</v>
      </c>
    </row>
    <row r="1306" spans="1:10">
      <c r="A1306" t="s">
        <v>0</v>
      </c>
      <c r="B1306" t="s">
        <v>594</v>
      </c>
      <c r="D1306">
        <f>Image("https://scontent.cdninstagram.com/t51.2885-15/s480x480/e15/12424758_941870819265083_913522624_n.jpg?ig_cache_key=MTIyMTAwMjQ2MjY3MzExODYyOA%3D%3D.2.l")</f>
        <v>0</v>
      </c>
    </row>
    <row r="1307" spans="1:10">
      <c r="A1307" t="s">
        <v>2</v>
      </c>
      <c r="B1307" t="s">
        <v>3</v>
      </c>
      <c r="E1307" t="s">
        <v>4</v>
      </c>
      <c r="F1307" t="s">
        <v>5</v>
      </c>
      <c r="G1307" t="s">
        <v>6</v>
      </c>
      <c r="H1307" t="s">
        <v>7</v>
      </c>
      <c r="I1307" t="s">
        <v>8</v>
      </c>
      <c r="J1307" t="s">
        <v>9</v>
      </c>
    </row>
    <row r="1308" spans="1:10">
      <c r="A1308" t="s">
        <v>2</v>
      </c>
      <c r="B1308" t="s">
        <v>10</v>
      </c>
      <c r="E1308" t="s">
        <v>11</v>
      </c>
      <c r="F1308" t="s">
        <v>12</v>
      </c>
      <c r="G1308" t="s">
        <v>13</v>
      </c>
      <c r="H1308" t="s">
        <v>14</v>
      </c>
    </row>
    <row r="1309" spans="1:10">
      <c r="A1309" t="s">
        <v>0</v>
      </c>
      <c r="B1309" t="s">
        <v>595</v>
      </c>
      <c r="D1309">
        <f>Image("https://scontent.cdninstagram.com/t51.2885-15/s640x640/sh0.08/e35/12519547_1678016389132302_1212569740_n.jpg?ig_cache_key=MTIyMDk5NDYwMDI1MzA3MDI3NQ%3D%3D.2")</f>
        <v>0</v>
      </c>
    </row>
    <row r="1310" spans="1:10">
      <c r="A1310" t="s">
        <v>2</v>
      </c>
      <c r="B1310" t="s">
        <v>3</v>
      </c>
      <c r="E1310" t="s">
        <v>4</v>
      </c>
      <c r="F1310" t="s">
        <v>5</v>
      </c>
      <c r="G1310" t="s">
        <v>6</v>
      </c>
      <c r="H1310" t="s">
        <v>7</v>
      </c>
      <c r="I1310" t="s">
        <v>8</v>
      </c>
      <c r="J1310" t="s">
        <v>9</v>
      </c>
    </row>
    <row r="1311" spans="1:10">
      <c r="A1311" t="s">
        <v>2</v>
      </c>
      <c r="B1311" t="s">
        <v>10</v>
      </c>
      <c r="E1311" t="s">
        <v>11</v>
      </c>
      <c r="F1311" t="s">
        <v>12</v>
      </c>
      <c r="G1311" t="s">
        <v>13</v>
      </c>
      <c r="H1311" t="s">
        <v>14</v>
      </c>
    </row>
    <row r="1312" spans="1:10">
      <c r="A1312" t="s">
        <v>0</v>
      </c>
      <c r="B1312" t="s">
        <v>596</v>
      </c>
      <c r="D1312">
        <f>Image("https://scontent.cdninstagram.com/l/t51.2885-15/s640x640/sh0.08/e35/12912427_1725474311070375_1231751460_n.jpg?ig_cache_key=MTIyMDk5MTY5MjIxNjE1NzUyNw%3D%3D.2")</f>
        <v>0</v>
      </c>
    </row>
    <row r="1313" spans="1:10">
      <c r="A1313" t="s">
        <v>2</v>
      </c>
      <c r="B1313" t="s">
        <v>3</v>
      </c>
      <c r="C1313" t="s">
        <v>597</v>
      </c>
      <c r="E1313" t="s">
        <v>4</v>
      </c>
      <c r="F1313" t="s">
        <v>5</v>
      </c>
      <c r="G1313" t="s">
        <v>6</v>
      </c>
      <c r="H1313" t="s">
        <v>7</v>
      </c>
      <c r="I1313" t="s">
        <v>8</v>
      </c>
      <c r="J1313" t="s">
        <v>9</v>
      </c>
    </row>
    <row r="1314" spans="1:10">
      <c r="A1314" t="s">
        <v>2</v>
      </c>
      <c r="B1314" t="s">
        <v>10</v>
      </c>
      <c r="E1314" t="s">
        <v>11</v>
      </c>
      <c r="F1314" t="s">
        <v>12</v>
      </c>
      <c r="G1314" t="s">
        <v>13</v>
      </c>
      <c r="H1314" t="s">
        <v>14</v>
      </c>
    </row>
    <row r="1315" spans="1:10">
      <c r="A1315" t="s">
        <v>0</v>
      </c>
      <c r="B1315" t="s">
        <v>598</v>
      </c>
      <c r="D1315">
        <f>Image("https://scontent.cdninstagram.com/t51.2885-15/s640x640/sh0.08/e35/12959938_1081053985289527_435629505_n.jpg?ig_cache_key=MTIyMDk4OTg3NzQ4NzgzMDExOA%3D%3D.2")</f>
        <v>0</v>
      </c>
    </row>
    <row r="1316" spans="1:10">
      <c r="A1316" t="s">
        <v>2</v>
      </c>
      <c r="B1316" t="s">
        <v>3</v>
      </c>
      <c r="E1316" t="s">
        <v>4</v>
      </c>
      <c r="F1316" t="s">
        <v>5</v>
      </c>
      <c r="G1316" t="s">
        <v>6</v>
      </c>
      <c r="H1316" t="s">
        <v>7</v>
      </c>
      <c r="I1316" t="s">
        <v>8</v>
      </c>
      <c r="J1316" t="s">
        <v>9</v>
      </c>
    </row>
    <row r="1317" spans="1:10">
      <c r="A1317" t="s">
        <v>2</v>
      </c>
      <c r="B1317" t="s">
        <v>10</v>
      </c>
      <c r="E1317" t="s">
        <v>11</v>
      </c>
      <c r="F1317" t="s">
        <v>12</v>
      </c>
      <c r="G1317" t="s">
        <v>13</v>
      </c>
      <c r="H1317" t="s">
        <v>14</v>
      </c>
    </row>
    <row r="1318" spans="1:10">
      <c r="A1318" t="s">
        <v>0</v>
      </c>
      <c r="B1318" t="s">
        <v>599</v>
      </c>
      <c r="D1318">
        <f>Image("https://scontent.cdninstagram.com/t51.2885-15/s480x480/e35/12959926_1688444371422781_2023251292_n.jpg?ig_cache_key=MTIyMDk4MzQ5MTQ4NjYyNDkyMQ%3D%3D.2")</f>
        <v>0</v>
      </c>
    </row>
    <row r="1319" spans="1:10">
      <c r="A1319" t="s">
        <v>2</v>
      </c>
      <c r="B1319" t="s">
        <v>3</v>
      </c>
      <c r="C1319" t="s">
        <v>600</v>
      </c>
      <c r="E1319" t="s">
        <v>4</v>
      </c>
      <c r="F1319" t="s">
        <v>5</v>
      </c>
      <c r="G1319" t="s">
        <v>6</v>
      </c>
      <c r="H1319" t="s">
        <v>7</v>
      </c>
      <c r="I1319" t="s">
        <v>8</v>
      </c>
      <c r="J1319" t="s">
        <v>9</v>
      </c>
    </row>
    <row r="1320" spans="1:10">
      <c r="A1320" t="s">
        <v>2</v>
      </c>
      <c r="B1320" t="s">
        <v>10</v>
      </c>
      <c r="E1320" t="s">
        <v>11</v>
      </c>
      <c r="F1320" t="s">
        <v>12</v>
      </c>
      <c r="G1320" t="s">
        <v>13</v>
      </c>
      <c r="H1320" t="s">
        <v>14</v>
      </c>
    </row>
    <row r="1321" spans="1:10">
      <c r="A1321" t="s">
        <v>0</v>
      </c>
      <c r="B1321" t="s">
        <v>601</v>
      </c>
      <c r="D1321">
        <f>Image("https://scontent.cdninstagram.com/t51.2885-15/s640x640/sh0.08/e35/12912738_979877545436255_759585850_n.jpg?ig_cache_key=MTIyMDk3NjY3MDE0ODI1NDkyNA%3D%3D.2")</f>
        <v>0</v>
      </c>
    </row>
    <row r="1322" spans="1:10">
      <c r="A1322" t="s">
        <v>2</v>
      </c>
      <c r="B1322" t="s">
        <v>3</v>
      </c>
      <c r="C1322" t="s">
        <v>602</v>
      </c>
      <c r="E1322" t="s">
        <v>4</v>
      </c>
      <c r="F1322" t="s">
        <v>5</v>
      </c>
      <c r="G1322" t="s">
        <v>6</v>
      </c>
      <c r="H1322" t="s">
        <v>7</v>
      </c>
      <c r="I1322" t="s">
        <v>8</v>
      </c>
      <c r="J1322" t="s">
        <v>9</v>
      </c>
    </row>
    <row r="1323" spans="1:10">
      <c r="A1323" t="s">
        <v>2</v>
      </c>
      <c r="B1323" t="s">
        <v>10</v>
      </c>
      <c r="E1323" t="s">
        <v>11</v>
      </c>
      <c r="F1323" t="s">
        <v>12</v>
      </c>
      <c r="G1323" t="s">
        <v>13</v>
      </c>
      <c r="H1323" t="s">
        <v>14</v>
      </c>
    </row>
    <row r="1324" spans="1:10">
      <c r="A1324" t="s">
        <v>0</v>
      </c>
      <c r="B1324" t="s">
        <v>603</v>
      </c>
      <c r="D1324">
        <f>Image("https://scontent.cdninstagram.com/t51.2885-15/s640x640/sh0.08/e35/917420_573213662839461_734751041_n.jpg?ig_cache_key=MTIyMDk4MDUzNzExODEwMTA5NA%3D%3D.2")</f>
        <v>0</v>
      </c>
    </row>
    <row r="1325" spans="1:10">
      <c r="A1325" t="s">
        <v>2</v>
      </c>
      <c r="B1325" t="s">
        <v>3</v>
      </c>
      <c r="C1325" t="s">
        <v>604</v>
      </c>
      <c r="E1325" t="s">
        <v>4</v>
      </c>
      <c r="F1325" t="s">
        <v>5</v>
      </c>
      <c r="G1325" t="s">
        <v>6</v>
      </c>
      <c r="H1325" t="s">
        <v>7</v>
      </c>
      <c r="I1325" t="s">
        <v>8</v>
      </c>
      <c r="J1325" t="s">
        <v>9</v>
      </c>
    </row>
    <row r="1326" spans="1:10">
      <c r="A1326" t="s">
        <v>2</v>
      </c>
      <c r="B1326" t="s">
        <v>10</v>
      </c>
      <c r="E1326" t="s">
        <v>11</v>
      </c>
      <c r="F1326" t="s">
        <v>12</v>
      </c>
      <c r="G1326" t="s">
        <v>13</v>
      </c>
      <c r="H1326" t="s">
        <v>14</v>
      </c>
    </row>
    <row r="1327" spans="1:10">
      <c r="A1327" t="s">
        <v>0</v>
      </c>
      <c r="B1327" t="s">
        <v>605</v>
      </c>
      <c r="D1327">
        <f>Image("https://scontent.cdninstagram.com/t51.2885-15/s640x640/sh0.08/e35/12965929_873755779401544_1510692722_n.jpg?ig_cache_key=MTIyMDk3NjY0NzgwNjY5MzY1Mg%3D%3D.2.l")</f>
        <v>0</v>
      </c>
    </row>
    <row r="1328" spans="1:10">
      <c r="A1328" t="s">
        <v>2</v>
      </c>
      <c r="B1328" t="s">
        <v>3</v>
      </c>
      <c r="C1328" t="s">
        <v>606</v>
      </c>
      <c r="E1328" t="s">
        <v>4</v>
      </c>
      <c r="F1328" t="s">
        <v>5</v>
      </c>
      <c r="G1328" t="s">
        <v>6</v>
      </c>
      <c r="H1328" t="s">
        <v>7</v>
      </c>
      <c r="I1328" t="s">
        <v>8</v>
      </c>
      <c r="J1328" t="s">
        <v>9</v>
      </c>
    </row>
    <row r="1329" spans="1:10">
      <c r="A1329" t="s">
        <v>2</v>
      </c>
      <c r="B1329" t="s">
        <v>10</v>
      </c>
      <c r="E1329" t="s">
        <v>11</v>
      </c>
      <c r="F1329" t="s">
        <v>12</v>
      </c>
      <c r="G1329" t="s">
        <v>13</v>
      </c>
      <c r="H1329" t="s">
        <v>14</v>
      </c>
    </row>
    <row r="1330" spans="1:10">
      <c r="A1330" t="s">
        <v>0</v>
      </c>
      <c r="B1330" t="s">
        <v>607</v>
      </c>
      <c r="D1330">
        <f>Image("https://scontent.cdninstagram.com/t51.2885-15/s640x640/sh0.08/e35/12327982_1225635794121230_1822855308_n.jpg?ig_cache_key=MTIyMDk3NTYyNDU2MzY1MDg5Mg%3D%3D.2")</f>
        <v>0</v>
      </c>
    </row>
    <row r="1331" spans="1:10">
      <c r="A1331" t="s">
        <v>2</v>
      </c>
      <c r="B1331" t="s">
        <v>3</v>
      </c>
      <c r="E1331" t="s">
        <v>4</v>
      </c>
      <c r="F1331" t="s">
        <v>5</v>
      </c>
      <c r="G1331" t="s">
        <v>6</v>
      </c>
      <c r="H1331" t="s">
        <v>7</v>
      </c>
      <c r="I1331" t="s">
        <v>8</v>
      </c>
      <c r="J1331" t="s">
        <v>9</v>
      </c>
    </row>
    <row r="1332" spans="1:10">
      <c r="A1332" t="s">
        <v>2</v>
      </c>
      <c r="B1332" t="s">
        <v>10</v>
      </c>
      <c r="E1332" t="s">
        <v>11</v>
      </c>
      <c r="F1332" t="s">
        <v>12</v>
      </c>
      <c r="G1332" t="s">
        <v>13</v>
      </c>
      <c r="H1332" t="s">
        <v>14</v>
      </c>
    </row>
    <row r="1333" spans="1:10">
      <c r="A1333" t="s">
        <v>0</v>
      </c>
      <c r="B1333" t="s">
        <v>608</v>
      </c>
      <c r="D1333">
        <f>Image("https://scontent.cdninstagram.com/t51.2885-15/s640x640/sh0.08/e35/12070673_837190126391166_2028810368_n.jpg?ig_cache_key=MTIyMDk3NDgzNTk4NDk5Mjc5Mw%3D%3D.2.l")</f>
        <v>0</v>
      </c>
    </row>
    <row r="1334" spans="1:10">
      <c r="A1334" t="s">
        <v>2</v>
      </c>
      <c r="B1334" t="s">
        <v>3</v>
      </c>
      <c r="E1334" t="s">
        <v>4</v>
      </c>
      <c r="F1334" t="s">
        <v>5</v>
      </c>
      <c r="G1334" t="s">
        <v>6</v>
      </c>
      <c r="H1334" t="s">
        <v>7</v>
      </c>
      <c r="I1334" t="s">
        <v>8</v>
      </c>
      <c r="J1334" t="s">
        <v>9</v>
      </c>
    </row>
    <row r="1335" spans="1:10">
      <c r="A1335" t="s">
        <v>2</v>
      </c>
      <c r="B1335" t="s">
        <v>10</v>
      </c>
      <c r="E1335" t="s">
        <v>11</v>
      </c>
      <c r="F1335" t="s">
        <v>12</v>
      </c>
      <c r="G1335" t="s">
        <v>13</v>
      </c>
      <c r="H1335" t="s">
        <v>14</v>
      </c>
    </row>
    <row r="1336" spans="1:10">
      <c r="A1336" t="s">
        <v>0</v>
      </c>
      <c r="B1336" t="s">
        <v>609</v>
      </c>
      <c r="D1336">
        <f>Image("https://scontent.cdninstagram.com/t51.2885-15/s640x640/sh0.08/e35/12530889_193416751043565_1580619644_n.jpg?ig_cache_key=MTIyMDk3MDU2MjIzMTMzMTE1NA%3D%3D.2.l")</f>
        <v>0</v>
      </c>
    </row>
    <row r="1337" spans="1:10">
      <c r="A1337" t="s">
        <v>2</v>
      </c>
      <c r="B1337" t="s">
        <v>3</v>
      </c>
      <c r="E1337" t="s">
        <v>4</v>
      </c>
      <c r="F1337" t="s">
        <v>5</v>
      </c>
      <c r="G1337" t="s">
        <v>6</v>
      </c>
      <c r="H1337" t="s">
        <v>7</v>
      </c>
      <c r="I1337" t="s">
        <v>8</v>
      </c>
      <c r="J1337" t="s">
        <v>9</v>
      </c>
    </row>
    <row r="1338" spans="1:10">
      <c r="A1338" t="s">
        <v>2</v>
      </c>
      <c r="B1338" t="s">
        <v>10</v>
      </c>
      <c r="E1338" t="s">
        <v>11</v>
      </c>
      <c r="F1338" t="s">
        <v>12</v>
      </c>
      <c r="G1338" t="s">
        <v>13</v>
      </c>
      <c r="H1338" t="s">
        <v>14</v>
      </c>
    </row>
    <row r="1339" spans="1:10">
      <c r="A1339" t="s">
        <v>0</v>
      </c>
      <c r="B1339" t="s">
        <v>610</v>
      </c>
      <c r="D1339">
        <f>Image("https://scontent.cdninstagram.com/t51.2885-15/s640x640/sh0.08/e35/12599460_1794240804138115_220372187_n.jpg?ig_cache_key=MTIyMDkxNTI0NDg0MjUyOTU4Mg%3D%3D.2")</f>
        <v>0</v>
      </c>
    </row>
    <row r="1340" spans="1:10">
      <c r="A1340" t="s">
        <v>2</v>
      </c>
      <c r="B1340" t="s">
        <v>3</v>
      </c>
      <c r="E1340" t="s">
        <v>4</v>
      </c>
      <c r="F1340" t="s">
        <v>5</v>
      </c>
      <c r="G1340" t="s">
        <v>6</v>
      </c>
      <c r="H1340" t="s">
        <v>7</v>
      </c>
      <c r="I1340" t="s">
        <v>8</v>
      </c>
      <c r="J1340" t="s">
        <v>9</v>
      </c>
    </row>
    <row r="1341" spans="1:10">
      <c r="A1341" t="s">
        <v>2</v>
      </c>
      <c r="B1341" t="s">
        <v>10</v>
      </c>
      <c r="E1341" t="s">
        <v>11</v>
      </c>
      <c r="F1341" t="s">
        <v>12</v>
      </c>
      <c r="G1341" t="s">
        <v>13</v>
      </c>
      <c r="H1341" t="s">
        <v>14</v>
      </c>
    </row>
    <row r="1342" spans="1:10">
      <c r="A1342" t="s">
        <v>0</v>
      </c>
      <c r="B1342" t="s">
        <v>611</v>
      </c>
      <c r="D1342">
        <f>Image("https://scontent.cdninstagram.com/t51.2885-15/s640x640/sh0.08/e35/12934942_548316942013192_36811194_n.jpg?ig_cache_key=MTIyMDk2NDI1OTA5NDkwMjc0MA%3D%3D.2")</f>
        <v>0</v>
      </c>
    </row>
    <row r="1343" spans="1:10">
      <c r="A1343" t="s">
        <v>2</v>
      </c>
      <c r="B1343" t="s">
        <v>3</v>
      </c>
      <c r="E1343" t="s">
        <v>4</v>
      </c>
      <c r="F1343" t="s">
        <v>5</v>
      </c>
      <c r="G1343" t="s">
        <v>6</v>
      </c>
      <c r="H1343" t="s">
        <v>7</v>
      </c>
      <c r="I1343" t="s">
        <v>8</v>
      </c>
      <c r="J1343" t="s">
        <v>9</v>
      </c>
    </row>
    <row r="1344" spans="1:10">
      <c r="A1344" t="s">
        <v>2</v>
      </c>
      <c r="B1344" t="s">
        <v>10</v>
      </c>
      <c r="E1344" t="s">
        <v>11</v>
      </c>
      <c r="F1344" t="s">
        <v>12</v>
      </c>
      <c r="G1344" t="s">
        <v>13</v>
      </c>
      <c r="H1344" t="s">
        <v>14</v>
      </c>
    </row>
    <row r="1345" spans="1:10">
      <c r="A1345" t="s">
        <v>0</v>
      </c>
      <c r="B1345" t="s">
        <v>612</v>
      </c>
      <c r="D1345">
        <f>Image("https://scontent.cdninstagram.com/t51.2885-15/s640x640/sh0.08/e35/12530902_979610478760161_2079007959_n.jpg?ig_cache_key=MTIyMDk2MzUxOTMxMDY0MDE4MQ%3D%3D.2.l")</f>
        <v>0</v>
      </c>
    </row>
    <row r="1346" spans="1:10">
      <c r="A1346" t="s">
        <v>2</v>
      </c>
      <c r="B1346" t="s">
        <v>3</v>
      </c>
      <c r="E1346" t="s">
        <v>4</v>
      </c>
      <c r="F1346" t="s">
        <v>5</v>
      </c>
      <c r="G1346" t="s">
        <v>6</v>
      </c>
      <c r="H1346" t="s">
        <v>7</v>
      </c>
      <c r="I1346" t="s">
        <v>8</v>
      </c>
      <c r="J1346" t="s">
        <v>9</v>
      </c>
    </row>
    <row r="1347" spans="1:10">
      <c r="A1347" t="s">
        <v>2</v>
      </c>
      <c r="B1347" t="s">
        <v>10</v>
      </c>
      <c r="E1347" t="s">
        <v>11</v>
      </c>
      <c r="F1347" t="s">
        <v>12</v>
      </c>
      <c r="G1347" t="s">
        <v>13</v>
      </c>
      <c r="H1347" t="s">
        <v>14</v>
      </c>
    </row>
    <row r="1348" spans="1:10">
      <c r="A1348" t="s">
        <v>0</v>
      </c>
      <c r="B1348" t="s">
        <v>613</v>
      </c>
      <c r="D1348">
        <f>Image("https://scontent.cdninstagram.com/t51.2885-15/s640x640/sh0.08/e35/12965229_552248421616322_1356808479_n.jpg?ig_cache_key=MTIyMDkzNzI0MzMwMzEwMTc4MA%3D%3D.2")</f>
        <v>0</v>
      </c>
    </row>
    <row r="1349" spans="1:10">
      <c r="A1349" t="s">
        <v>2</v>
      </c>
      <c r="B1349" t="s">
        <v>3</v>
      </c>
      <c r="E1349" t="s">
        <v>4</v>
      </c>
      <c r="F1349" t="s">
        <v>5</v>
      </c>
      <c r="G1349" t="s">
        <v>6</v>
      </c>
      <c r="H1349" t="s">
        <v>7</v>
      </c>
      <c r="I1349" t="s">
        <v>8</v>
      </c>
      <c r="J1349" t="s">
        <v>9</v>
      </c>
    </row>
    <row r="1350" spans="1:10">
      <c r="A1350" t="s">
        <v>2</v>
      </c>
      <c r="B1350" t="s">
        <v>10</v>
      </c>
      <c r="E1350" t="s">
        <v>11</v>
      </c>
      <c r="F1350" t="s">
        <v>12</v>
      </c>
      <c r="G1350" t="s">
        <v>13</v>
      </c>
      <c r="H1350" t="s">
        <v>14</v>
      </c>
    </row>
    <row r="1351" spans="1:10">
      <c r="A1351" t="s">
        <v>0</v>
      </c>
      <c r="B1351" t="s">
        <v>614</v>
      </c>
      <c r="D1351">
        <f>Image("https://scontent.cdninstagram.com/t51.2885-15/s640x640/sh0.08/e35/12907141_222714718116755_1671993958_n.jpg?ig_cache_key=MTIyMDkzMTg4Mjk5MTc5MzgyMQ%3D%3D.2")</f>
        <v>0</v>
      </c>
    </row>
    <row r="1352" spans="1:10">
      <c r="A1352" t="s">
        <v>2</v>
      </c>
      <c r="B1352" t="s">
        <v>3</v>
      </c>
      <c r="C1352" t="s">
        <v>615</v>
      </c>
      <c r="E1352" t="s">
        <v>4</v>
      </c>
      <c r="F1352" t="s">
        <v>5</v>
      </c>
      <c r="G1352" t="s">
        <v>6</v>
      </c>
      <c r="H1352" t="s">
        <v>7</v>
      </c>
      <c r="I1352" t="s">
        <v>8</v>
      </c>
      <c r="J1352" t="s">
        <v>9</v>
      </c>
    </row>
    <row r="1353" spans="1:10">
      <c r="A1353" t="s">
        <v>2</v>
      </c>
      <c r="B1353" t="s">
        <v>10</v>
      </c>
      <c r="E1353" t="s">
        <v>11</v>
      </c>
      <c r="F1353" t="s">
        <v>12</v>
      </c>
      <c r="G1353" t="s">
        <v>13</v>
      </c>
      <c r="H1353" t="s">
        <v>14</v>
      </c>
    </row>
    <row r="1354" spans="1:10">
      <c r="A1354" t="s">
        <v>0</v>
      </c>
      <c r="B1354" t="s">
        <v>616</v>
      </c>
      <c r="D1354">
        <f>Image("https://scontent.cdninstagram.com/t51.2885-15/s640x640/sh0.08/e35/10387942_1783283751904780_942509541_n.jpg?ig_cache_key=MTIyMDkzNTY0MjAyMDAwMDM4Mg%3D%3D.2")</f>
        <v>0</v>
      </c>
    </row>
    <row r="1355" spans="1:10">
      <c r="A1355" t="s">
        <v>2</v>
      </c>
      <c r="B1355" t="s">
        <v>3</v>
      </c>
      <c r="E1355" t="s">
        <v>4</v>
      </c>
      <c r="F1355" t="s">
        <v>5</v>
      </c>
      <c r="G1355" t="s">
        <v>6</v>
      </c>
      <c r="H1355" t="s">
        <v>7</v>
      </c>
      <c r="I1355" t="s">
        <v>8</v>
      </c>
      <c r="J1355" t="s">
        <v>9</v>
      </c>
    </row>
    <row r="1356" spans="1:10">
      <c r="A1356" t="s">
        <v>2</v>
      </c>
      <c r="B1356" t="s">
        <v>10</v>
      </c>
      <c r="E1356" t="s">
        <v>11</v>
      </c>
      <c r="F1356" t="s">
        <v>12</v>
      </c>
      <c r="G1356" t="s">
        <v>13</v>
      </c>
      <c r="H1356" t="s">
        <v>14</v>
      </c>
    </row>
    <row r="1357" spans="1:10">
      <c r="A1357" t="s">
        <v>0</v>
      </c>
      <c r="B1357" t="s">
        <v>617</v>
      </c>
      <c r="D1357">
        <f>Image("https://scontent.cdninstagram.com/t51.2885-15/s640x640/sh0.08/e35/12383352_986959704714898_1980546709_n.jpg?ig_cache_key=MTIyMDY3NjUwNzE2NDAzMzY1OQ%3D%3D.2.l")</f>
        <v>0</v>
      </c>
    </row>
    <row r="1358" spans="1:10">
      <c r="A1358" t="s">
        <v>2</v>
      </c>
      <c r="B1358" t="s">
        <v>3</v>
      </c>
      <c r="C1358" t="s">
        <v>618</v>
      </c>
      <c r="E1358" t="s">
        <v>4</v>
      </c>
      <c r="F1358" t="s">
        <v>5</v>
      </c>
      <c r="G1358" t="s">
        <v>6</v>
      </c>
      <c r="H1358" t="s">
        <v>7</v>
      </c>
      <c r="I1358" t="s">
        <v>8</v>
      </c>
      <c r="J1358" t="s">
        <v>9</v>
      </c>
    </row>
    <row r="1359" spans="1:10">
      <c r="A1359" t="s">
        <v>2</v>
      </c>
      <c r="B1359" t="s">
        <v>10</v>
      </c>
      <c r="E1359" t="s">
        <v>11</v>
      </c>
      <c r="F1359" t="s">
        <v>12</v>
      </c>
      <c r="G1359" t="s">
        <v>13</v>
      </c>
      <c r="H1359" t="s">
        <v>14</v>
      </c>
    </row>
    <row r="1360" spans="1:10">
      <c r="A1360" t="s">
        <v>0</v>
      </c>
      <c r="B1360" t="s">
        <v>619</v>
      </c>
      <c r="D1360">
        <f>Image("https://scontent.cdninstagram.com/t51.2885-15/s640x640/sh0.08/e35/11925722_209242596131968_1941771693_n.jpg?ig_cache_key=MTIyMDYzODY1NDg2ODcyNzk2Mw%3D%3D.2.l")</f>
        <v>0</v>
      </c>
    </row>
    <row r="1361" spans="1:10">
      <c r="A1361" t="s">
        <v>2</v>
      </c>
      <c r="B1361" t="s">
        <v>3</v>
      </c>
      <c r="C1361" t="s">
        <v>620</v>
      </c>
      <c r="E1361" t="s">
        <v>4</v>
      </c>
      <c r="F1361" t="s">
        <v>5</v>
      </c>
      <c r="G1361" t="s">
        <v>6</v>
      </c>
      <c r="H1361" t="s">
        <v>7</v>
      </c>
      <c r="I1361" t="s">
        <v>8</v>
      </c>
      <c r="J1361" t="s">
        <v>9</v>
      </c>
    </row>
    <row r="1362" spans="1:10">
      <c r="A1362" t="s">
        <v>2</v>
      </c>
      <c r="B1362" t="s">
        <v>10</v>
      </c>
      <c r="E1362" t="s">
        <v>11</v>
      </c>
      <c r="F1362" t="s">
        <v>12</v>
      </c>
      <c r="G1362" t="s">
        <v>13</v>
      </c>
      <c r="H1362" t="s">
        <v>14</v>
      </c>
    </row>
    <row r="1363" spans="1:10">
      <c r="A1363" t="s">
        <v>0</v>
      </c>
      <c r="B1363" t="s">
        <v>621</v>
      </c>
      <c r="D1363">
        <f>Image("https://scontent.cdninstagram.com/t51.2885-15/e15/12940148_1586528001637347_52569833_n.jpg?ig_cache_key=MTIxOTIwNjc2NzkwNDQ3MzkwMA%3D%3D.2")</f>
        <v>0</v>
      </c>
    </row>
    <row r="1364" spans="1:10">
      <c r="A1364" t="s">
        <v>2</v>
      </c>
      <c r="B1364" t="s">
        <v>3</v>
      </c>
      <c r="C1364" t="s">
        <v>622</v>
      </c>
      <c r="E1364" t="s">
        <v>4</v>
      </c>
      <c r="F1364" t="s">
        <v>5</v>
      </c>
      <c r="G1364" t="s">
        <v>6</v>
      </c>
      <c r="H1364" t="s">
        <v>7</v>
      </c>
      <c r="I1364" t="s">
        <v>8</v>
      </c>
      <c r="J1364" t="s">
        <v>9</v>
      </c>
    </row>
    <row r="1365" spans="1:10">
      <c r="A1365" t="s">
        <v>2</v>
      </c>
      <c r="B1365" t="s">
        <v>10</v>
      </c>
      <c r="E1365" t="s">
        <v>11</v>
      </c>
      <c r="F1365" t="s">
        <v>12</v>
      </c>
      <c r="G1365" t="s">
        <v>13</v>
      </c>
      <c r="H1365" t="s">
        <v>14</v>
      </c>
    </row>
    <row r="1366" spans="1:10">
      <c r="A1366" t="s">
        <v>0</v>
      </c>
      <c r="B1366" t="s">
        <v>623</v>
      </c>
      <c r="D1366">
        <f>Image("https://scontent.cdninstagram.com/t51.2885-15/s640x640/sh0.08/e35/12530873_1711184865816566_781480940_n.jpg?ig_cache_key=MTIxODQ4NjM1MTcyNDcyNTg1OQ%3D%3D.2.l")</f>
        <v>0</v>
      </c>
    </row>
    <row r="1367" spans="1:10">
      <c r="A1367" t="s">
        <v>2</v>
      </c>
      <c r="B1367" t="s">
        <v>3</v>
      </c>
      <c r="E1367" t="s">
        <v>4</v>
      </c>
      <c r="F1367" t="s">
        <v>5</v>
      </c>
      <c r="G1367" t="s">
        <v>6</v>
      </c>
      <c r="H1367" t="s">
        <v>7</v>
      </c>
      <c r="I1367" t="s">
        <v>8</v>
      </c>
      <c r="J1367" t="s">
        <v>9</v>
      </c>
    </row>
    <row r="1368" spans="1:10">
      <c r="A1368" t="s">
        <v>2</v>
      </c>
      <c r="B1368" t="s">
        <v>10</v>
      </c>
      <c r="E1368" t="s">
        <v>11</v>
      </c>
      <c r="F1368" t="s">
        <v>12</v>
      </c>
      <c r="G1368" t="s">
        <v>13</v>
      </c>
      <c r="H1368" t="s">
        <v>14</v>
      </c>
    </row>
    <row r="1369" spans="1:10">
      <c r="A1369" t="s">
        <v>0</v>
      </c>
      <c r="B1369" t="s">
        <v>624</v>
      </c>
      <c r="D1369">
        <f>Image("https://scontent.cdninstagram.com/t51.2885-15/s640x640/sh0.08/e35/12918557_1738398869715524_1671647217_n.jpg?ig_cache_key=MTIxODIwODU5NDI1Njg4MjI2Nw%3D%3D.2")</f>
        <v>0</v>
      </c>
    </row>
    <row r="1370" spans="1:10">
      <c r="A1370" t="s">
        <v>2</v>
      </c>
      <c r="B1370" t="s">
        <v>3</v>
      </c>
      <c r="C1370" t="s">
        <v>625</v>
      </c>
      <c r="E1370" t="s">
        <v>4</v>
      </c>
      <c r="F1370" t="s">
        <v>5</v>
      </c>
      <c r="G1370" t="s">
        <v>6</v>
      </c>
      <c r="H1370" t="s">
        <v>7</v>
      </c>
      <c r="I1370" t="s">
        <v>8</v>
      </c>
      <c r="J1370" t="s">
        <v>9</v>
      </c>
    </row>
    <row r="1371" spans="1:10">
      <c r="A1371" t="s">
        <v>2</v>
      </c>
      <c r="B1371" t="s">
        <v>10</v>
      </c>
      <c r="E1371" t="s">
        <v>11</v>
      </c>
      <c r="F1371" t="s">
        <v>12</v>
      </c>
      <c r="G1371" t="s">
        <v>13</v>
      </c>
      <c r="H1371" t="s">
        <v>14</v>
      </c>
    </row>
    <row r="1372" spans="1:10">
      <c r="A1372" t="s">
        <v>0</v>
      </c>
      <c r="B1372" t="s">
        <v>626</v>
      </c>
      <c r="D1372">
        <f>Image("https://scontent.cdninstagram.com/t51.2885-15/s640x640/e15/12912833_937841313001157_1536882343_n.jpg?ig_cache_key=MTIxODAyNDA4MzY1MzMxNTMxOA%3D%3D.2.l")</f>
        <v>0</v>
      </c>
    </row>
    <row r="1373" spans="1:10">
      <c r="A1373" t="s">
        <v>2</v>
      </c>
      <c r="B1373" t="s">
        <v>3</v>
      </c>
      <c r="E1373" t="s">
        <v>4</v>
      </c>
      <c r="F1373" t="s">
        <v>5</v>
      </c>
      <c r="G1373" t="s">
        <v>6</v>
      </c>
      <c r="H1373" t="s">
        <v>7</v>
      </c>
      <c r="I1373" t="s">
        <v>8</v>
      </c>
      <c r="J1373" t="s">
        <v>9</v>
      </c>
    </row>
    <row r="1374" spans="1:10">
      <c r="A1374" t="s">
        <v>2</v>
      </c>
      <c r="B1374" t="s">
        <v>10</v>
      </c>
      <c r="E1374" t="s">
        <v>11</v>
      </c>
      <c r="F1374" t="s">
        <v>12</v>
      </c>
      <c r="G1374" t="s">
        <v>13</v>
      </c>
      <c r="H1374" t="s">
        <v>14</v>
      </c>
    </row>
    <row r="1375" spans="1:10">
      <c r="A1375" t="s">
        <v>0</v>
      </c>
      <c r="B1375" t="s">
        <v>627</v>
      </c>
      <c r="D1375">
        <f>Image("https://scontent.cdninstagram.com/t51.2885-15/e35/12750141_609748159187690_1762178594_n.jpg?ig_cache_key=MTIxNTAyNDgyMTEyNjI4Mzg2Nw%3D%3D.2")</f>
        <v>0</v>
      </c>
    </row>
    <row r="1376" spans="1:10">
      <c r="A1376" t="s">
        <v>2</v>
      </c>
      <c r="B1376" t="s">
        <v>3</v>
      </c>
      <c r="C1376" t="s">
        <v>628</v>
      </c>
      <c r="E1376" t="s">
        <v>4</v>
      </c>
      <c r="F1376" t="s">
        <v>5</v>
      </c>
      <c r="G1376" t="s">
        <v>6</v>
      </c>
      <c r="H1376" t="s">
        <v>7</v>
      </c>
      <c r="I1376" t="s">
        <v>8</v>
      </c>
      <c r="J1376" t="s">
        <v>9</v>
      </c>
    </row>
    <row r="1377" spans="1:10">
      <c r="A1377" t="s">
        <v>2</v>
      </c>
      <c r="B1377" t="s">
        <v>10</v>
      </c>
      <c r="E1377" t="s">
        <v>11</v>
      </c>
      <c r="F1377" t="s">
        <v>12</v>
      </c>
      <c r="G1377" t="s">
        <v>13</v>
      </c>
      <c r="H1377" t="s">
        <v>14</v>
      </c>
    </row>
    <row r="1378" spans="1:10">
      <c r="A1378" t="s">
        <v>0</v>
      </c>
      <c r="B1378" t="s">
        <v>629</v>
      </c>
      <c r="D1378">
        <f>Image("https://scontent.cdninstagram.com/t51.2885-15/s640x640/sh0.08/e35/12912515_1704862566451370_794829808_n.jpg?ig_cache_key=MTIxMzcxMzQxNzEyMTU4NzU3Mw%3D%3D.2")</f>
        <v>0</v>
      </c>
    </row>
    <row r="1379" spans="1:10">
      <c r="A1379" t="s">
        <v>2</v>
      </c>
      <c r="B1379" t="s">
        <v>3</v>
      </c>
      <c r="C1379" t="s">
        <v>630</v>
      </c>
      <c r="E1379" t="s">
        <v>4</v>
      </c>
      <c r="F1379" t="s">
        <v>5</v>
      </c>
      <c r="G1379" t="s">
        <v>6</v>
      </c>
      <c r="H1379" t="s">
        <v>7</v>
      </c>
      <c r="I1379" t="s">
        <v>8</v>
      </c>
      <c r="J1379" t="s">
        <v>9</v>
      </c>
    </row>
    <row r="1380" spans="1:10">
      <c r="A1380" t="s">
        <v>2</v>
      </c>
      <c r="B1380" t="s">
        <v>10</v>
      </c>
      <c r="E1380" t="s">
        <v>11</v>
      </c>
      <c r="F1380" t="s">
        <v>12</v>
      </c>
      <c r="G1380" t="s">
        <v>13</v>
      </c>
      <c r="H1380" t="s">
        <v>14</v>
      </c>
    </row>
    <row r="1381" spans="1:10">
      <c r="A1381" t="s">
        <v>0</v>
      </c>
      <c r="B1381" t="s">
        <v>631</v>
      </c>
      <c r="D1381">
        <f>Image("https://scontent.cdninstagram.com/t51.2885-15/e15/12424915_1567247096920440_1859602011_n.jpg?ig_cache_key=MTIxMTI4NzA1NDU5MjY0MjkwMw%3D%3D.2")</f>
        <v>0</v>
      </c>
    </row>
    <row r="1382" spans="1:10">
      <c r="A1382" t="s">
        <v>2</v>
      </c>
      <c r="B1382" t="s">
        <v>3</v>
      </c>
      <c r="E1382" t="s">
        <v>4</v>
      </c>
      <c r="F1382" t="s">
        <v>5</v>
      </c>
      <c r="G1382" t="s">
        <v>6</v>
      </c>
      <c r="H1382" t="s">
        <v>7</v>
      </c>
      <c r="I1382" t="s">
        <v>8</v>
      </c>
      <c r="J1382" t="s">
        <v>9</v>
      </c>
    </row>
    <row r="1383" spans="1:10">
      <c r="A1383" t="s">
        <v>2</v>
      </c>
      <c r="B1383" t="s">
        <v>10</v>
      </c>
      <c r="E1383" t="s">
        <v>11</v>
      </c>
      <c r="F1383" t="s">
        <v>12</v>
      </c>
      <c r="G1383" t="s">
        <v>13</v>
      </c>
      <c r="H1383" t="s">
        <v>14</v>
      </c>
    </row>
    <row r="1384" spans="1:10">
      <c r="A1384" t="s">
        <v>0</v>
      </c>
      <c r="B1384" t="s">
        <v>632</v>
      </c>
      <c r="D1384">
        <f>Image("https://scontent.cdninstagram.com/t51.2885-15/s640x640/sh0.08/e35/916329_474532172735407_212350153_n.jpg?ig_cache_key=MTIxMDA4NTc1NjA5OTk3MTA3NQ%3D%3D.2.l")</f>
        <v>0</v>
      </c>
    </row>
    <row r="1385" spans="1:10">
      <c r="A1385" t="s">
        <v>2</v>
      </c>
      <c r="B1385" t="s">
        <v>3</v>
      </c>
      <c r="E1385" t="s">
        <v>4</v>
      </c>
      <c r="F1385" t="s">
        <v>5</v>
      </c>
      <c r="G1385" t="s">
        <v>6</v>
      </c>
      <c r="H1385" t="s">
        <v>7</v>
      </c>
      <c r="I1385" t="s">
        <v>8</v>
      </c>
      <c r="J1385" t="s">
        <v>9</v>
      </c>
    </row>
    <row r="1386" spans="1:10">
      <c r="A1386" t="s">
        <v>2</v>
      </c>
      <c r="B1386" t="s">
        <v>10</v>
      </c>
      <c r="E1386" t="s">
        <v>11</v>
      </c>
      <c r="F1386" t="s">
        <v>12</v>
      </c>
      <c r="G1386" t="s">
        <v>13</v>
      </c>
      <c r="H1386" t="s">
        <v>14</v>
      </c>
    </row>
    <row r="1387" spans="1:10">
      <c r="A1387" t="s">
        <v>0</v>
      </c>
      <c r="B1387" t="s">
        <v>633</v>
      </c>
      <c r="D1387">
        <f>Image("https://scontent.cdninstagram.com/t51.2885-15/s640x640/sh0.08/e35/10601778_1750775695155363_1849620626_n.jpg?ig_cache_key=MTIwNzY3MDIyNDUyNjAzMDQ2Mg%3D%3D.2.l")</f>
        <v>0</v>
      </c>
    </row>
    <row r="1388" spans="1:10">
      <c r="A1388" t="s">
        <v>2</v>
      </c>
      <c r="B1388" t="s">
        <v>3</v>
      </c>
      <c r="C1388" t="s">
        <v>634</v>
      </c>
      <c r="E1388" t="s">
        <v>4</v>
      </c>
      <c r="F1388" t="s">
        <v>5</v>
      </c>
      <c r="G1388" t="s">
        <v>6</v>
      </c>
      <c r="H1388" t="s">
        <v>7</v>
      </c>
      <c r="I1388" t="s">
        <v>8</v>
      </c>
      <c r="J1388" t="s">
        <v>9</v>
      </c>
    </row>
    <row r="1389" spans="1:10">
      <c r="A1389" t="s">
        <v>2</v>
      </c>
      <c r="B1389" t="s">
        <v>10</v>
      </c>
      <c r="E1389" t="s">
        <v>11</v>
      </c>
      <c r="F1389" t="s">
        <v>12</v>
      </c>
      <c r="G1389" t="s">
        <v>13</v>
      </c>
      <c r="H1389" t="s">
        <v>14</v>
      </c>
    </row>
    <row r="1390" spans="1:10">
      <c r="A1390" t="s">
        <v>0</v>
      </c>
      <c r="B1390" t="s">
        <v>635</v>
      </c>
      <c r="D1390">
        <f>Image("https://scontent.cdninstagram.com/t51.2885-15/s640x640/sh0.08/e35/12797738_1692870050971676_1948103576_n.jpg?ig_cache_key=MTIwNjU2NjE2MzgzMTI4MjM5NA%3D%3D.2.l")</f>
        <v>0</v>
      </c>
    </row>
    <row r="1391" spans="1:10">
      <c r="A1391" t="s">
        <v>2</v>
      </c>
      <c r="B1391" t="s">
        <v>3</v>
      </c>
      <c r="E1391" t="s">
        <v>4</v>
      </c>
      <c r="F1391" t="s">
        <v>5</v>
      </c>
      <c r="G1391" t="s">
        <v>6</v>
      </c>
      <c r="H1391" t="s">
        <v>7</v>
      </c>
      <c r="I1391" t="s">
        <v>8</v>
      </c>
      <c r="J1391" t="s">
        <v>9</v>
      </c>
    </row>
    <row r="1392" spans="1:10">
      <c r="A1392" t="s">
        <v>2</v>
      </c>
      <c r="B1392" t="s">
        <v>10</v>
      </c>
      <c r="E1392" t="s">
        <v>11</v>
      </c>
      <c r="F1392" t="s">
        <v>12</v>
      </c>
      <c r="G1392" t="s">
        <v>13</v>
      </c>
      <c r="H1392" t="s">
        <v>14</v>
      </c>
    </row>
    <row r="1393" spans="1:10">
      <c r="A1393" t="s">
        <v>0</v>
      </c>
      <c r="B1393" t="s">
        <v>636</v>
      </c>
      <c r="D1393">
        <f>Image("https://scontent.cdninstagram.com/t51.2885-15/e35/10844033_240369309635799_907620839_n.jpg?ig_cache_key=MTIwMjU1MjcyNTAwNTgyNTk3NA%3D%3D.2")</f>
        <v>0</v>
      </c>
    </row>
    <row r="1394" spans="1:10">
      <c r="A1394" t="s">
        <v>2</v>
      </c>
      <c r="B1394" t="s">
        <v>3</v>
      </c>
      <c r="C1394" t="s">
        <v>637</v>
      </c>
      <c r="E1394" t="s">
        <v>4</v>
      </c>
      <c r="F1394" t="s">
        <v>5</v>
      </c>
      <c r="G1394" t="s">
        <v>6</v>
      </c>
      <c r="H1394" t="s">
        <v>7</v>
      </c>
      <c r="I1394" t="s">
        <v>8</v>
      </c>
      <c r="J1394" t="s">
        <v>9</v>
      </c>
    </row>
    <row r="1395" spans="1:10">
      <c r="A1395" t="s">
        <v>2</v>
      </c>
      <c r="B1395" t="s">
        <v>10</v>
      </c>
      <c r="E1395" t="s">
        <v>11</v>
      </c>
      <c r="F1395" t="s">
        <v>12</v>
      </c>
      <c r="G1395" t="s">
        <v>13</v>
      </c>
      <c r="H1395" t="s">
        <v>14</v>
      </c>
    </row>
    <row r="1396" spans="1:10">
      <c r="A1396" t="s">
        <v>0</v>
      </c>
      <c r="B1396" t="s">
        <v>638</v>
      </c>
      <c r="D1396">
        <f>Image("https://scontent.cdninstagram.com/t51.2885-15/s640x640/sh0.08/e35/12818949_1525207304448014_1478703341_n.jpg?ig_cache_key=MTIwNDkwOTAzNzUzODMxNTQ4Ng%3D%3D.2.l")</f>
        <v>0</v>
      </c>
    </row>
    <row r="1397" spans="1:10">
      <c r="A1397" t="s">
        <v>2</v>
      </c>
      <c r="B1397" t="s">
        <v>3</v>
      </c>
      <c r="C1397" t="s">
        <v>639</v>
      </c>
      <c r="E1397" t="s">
        <v>4</v>
      </c>
      <c r="F1397" t="s">
        <v>5</v>
      </c>
      <c r="G1397" t="s">
        <v>6</v>
      </c>
      <c r="H1397" t="s">
        <v>7</v>
      </c>
      <c r="I1397" t="s">
        <v>8</v>
      </c>
      <c r="J1397" t="s">
        <v>9</v>
      </c>
    </row>
    <row r="1398" spans="1:10">
      <c r="A1398" t="s">
        <v>2</v>
      </c>
      <c r="B1398" t="s">
        <v>10</v>
      </c>
      <c r="E1398" t="s">
        <v>11</v>
      </c>
      <c r="F1398" t="s">
        <v>12</v>
      </c>
      <c r="G1398" t="s">
        <v>13</v>
      </c>
      <c r="H1398" t="s">
        <v>14</v>
      </c>
    </row>
    <row r="1399" spans="1:10">
      <c r="A1399" t="s">
        <v>0</v>
      </c>
      <c r="B1399" t="s">
        <v>640</v>
      </c>
      <c r="D1399">
        <f>Image("https://scontent.cdninstagram.com/t51.2885-15/e35/12383184_137245983338491_876688304_n.jpg?ig_cache_key=MTIyMDgyMjExODIwODgyNDU0Nw%3D%3D.2")</f>
        <v>0</v>
      </c>
    </row>
    <row r="1400" spans="1:10">
      <c r="A1400" t="s">
        <v>2</v>
      </c>
      <c r="B1400" t="s">
        <v>3</v>
      </c>
      <c r="C1400" t="s">
        <v>641</v>
      </c>
      <c r="E1400" t="s">
        <v>4</v>
      </c>
      <c r="F1400" t="s">
        <v>5</v>
      </c>
      <c r="G1400" t="s">
        <v>6</v>
      </c>
      <c r="H1400" t="s">
        <v>7</v>
      </c>
      <c r="I1400" t="s">
        <v>8</v>
      </c>
      <c r="J1400" t="s">
        <v>9</v>
      </c>
    </row>
    <row r="1401" spans="1:10">
      <c r="A1401" t="s">
        <v>2</v>
      </c>
      <c r="B1401" t="s">
        <v>10</v>
      </c>
      <c r="E1401" t="s">
        <v>11</v>
      </c>
      <c r="F1401" t="s">
        <v>12</v>
      </c>
      <c r="G1401" t="s">
        <v>13</v>
      </c>
      <c r="H1401" t="s">
        <v>14</v>
      </c>
    </row>
    <row r="1402" spans="1:10">
      <c r="A1402" t="s">
        <v>0</v>
      </c>
      <c r="B1402" t="s">
        <v>642</v>
      </c>
      <c r="D1402">
        <f>Image("https://scontent.cdninstagram.com/t51.2885-15/s640x640/sh0.08/e35/12501652_1759092070989651_56561440_n.jpg?ig_cache_key=MTIxNDIzNzk4ODcwMDc0NDk1MQ%3D%3D.2")</f>
        <v>0</v>
      </c>
    </row>
    <row r="1403" spans="1:10">
      <c r="A1403" t="s">
        <v>2</v>
      </c>
      <c r="B1403" t="s">
        <v>3</v>
      </c>
      <c r="C1403" t="s">
        <v>643</v>
      </c>
      <c r="E1403" t="s">
        <v>4</v>
      </c>
      <c r="F1403" t="s">
        <v>5</v>
      </c>
      <c r="G1403" t="s">
        <v>6</v>
      </c>
      <c r="H1403" t="s">
        <v>7</v>
      </c>
      <c r="I1403" t="s">
        <v>8</v>
      </c>
      <c r="J1403" t="s">
        <v>9</v>
      </c>
    </row>
    <row r="1404" spans="1:10">
      <c r="A1404" t="s">
        <v>2</v>
      </c>
      <c r="B1404" t="s">
        <v>10</v>
      </c>
      <c r="E1404" t="s">
        <v>11</v>
      </c>
      <c r="F1404" t="s">
        <v>12</v>
      </c>
      <c r="G1404" t="s">
        <v>13</v>
      </c>
      <c r="H1404" t="s">
        <v>14</v>
      </c>
    </row>
    <row r="1405" spans="1:10">
      <c r="A1405" t="s">
        <v>0</v>
      </c>
      <c r="B1405" t="s">
        <v>644</v>
      </c>
      <c r="D1405">
        <f>Image("https://scontent.cdninstagram.com/t51.2885-15/s640x640/sh0.08/e35/927582_500118516862926_154456032_n.jpg?ig_cache_key=MTIxMjg5MTAxMTIwMzQzNDI5Mg%3D%3D.2.l")</f>
        <v>0</v>
      </c>
    </row>
    <row r="1406" spans="1:10">
      <c r="A1406" t="s">
        <v>2</v>
      </c>
      <c r="B1406" t="s">
        <v>3</v>
      </c>
      <c r="C1406" t="s">
        <v>645</v>
      </c>
      <c r="E1406" t="s">
        <v>4</v>
      </c>
      <c r="F1406" t="s">
        <v>5</v>
      </c>
      <c r="G1406" t="s">
        <v>6</v>
      </c>
      <c r="H1406" t="s">
        <v>7</v>
      </c>
      <c r="I1406" t="s">
        <v>8</v>
      </c>
      <c r="J1406" t="s">
        <v>9</v>
      </c>
    </row>
    <row r="1407" spans="1:10">
      <c r="A1407" t="s">
        <v>2</v>
      </c>
      <c r="B1407" t="s">
        <v>10</v>
      </c>
      <c r="E1407" t="s">
        <v>11</v>
      </c>
      <c r="F1407" t="s">
        <v>12</v>
      </c>
      <c r="G1407" t="s">
        <v>13</v>
      </c>
      <c r="H1407" t="s">
        <v>14</v>
      </c>
    </row>
    <row r="1408" spans="1:10">
      <c r="A1408" t="s">
        <v>0</v>
      </c>
      <c r="B1408" t="s">
        <v>646</v>
      </c>
      <c r="D1408">
        <f>Image("https://scontent.cdninstagram.com/t51.2885-15/s640x640/sh0.08/e35/12826309_555801931260744_1567191729_n.jpg?ig_cache_key=MTIxMTE4NzU5MDkyMTk1NDY3Ng%3D%3D.2")</f>
        <v>0</v>
      </c>
    </row>
    <row r="1409" spans="1:10">
      <c r="A1409" t="s">
        <v>2</v>
      </c>
      <c r="B1409" t="s">
        <v>3</v>
      </c>
      <c r="C1409" t="s">
        <v>647</v>
      </c>
      <c r="E1409" t="s">
        <v>4</v>
      </c>
      <c r="F1409" t="s">
        <v>5</v>
      </c>
      <c r="G1409" t="s">
        <v>6</v>
      </c>
      <c r="H1409" t="s">
        <v>7</v>
      </c>
      <c r="I1409" t="s">
        <v>8</v>
      </c>
      <c r="J1409" t="s">
        <v>9</v>
      </c>
    </row>
    <row r="1410" spans="1:10">
      <c r="A1410" t="s">
        <v>2</v>
      </c>
      <c r="B1410" t="s">
        <v>10</v>
      </c>
      <c r="E1410" t="s">
        <v>11</v>
      </c>
      <c r="F1410" t="s">
        <v>12</v>
      </c>
      <c r="G1410" t="s">
        <v>13</v>
      </c>
      <c r="H1410" t="s">
        <v>14</v>
      </c>
    </row>
    <row r="1411" spans="1:10">
      <c r="A1411" t="s">
        <v>0</v>
      </c>
      <c r="B1411" t="s">
        <v>648</v>
      </c>
      <c r="D1411">
        <f>Image("https://scontent.cdninstagram.com/t51.2885-15/s640x640/sh0.08/e35/926021_238049643205381_1391810629_n.jpg?ig_cache_key=MTIxMTEwMjc5MDc4MzE2NDM1Ng%3D%3D.2")</f>
        <v>0</v>
      </c>
    </row>
    <row r="1412" spans="1:10">
      <c r="A1412" t="s">
        <v>2</v>
      </c>
      <c r="B1412" t="s">
        <v>3</v>
      </c>
      <c r="C1412" t="s">
        <v>649</v>
      </c>
      <c r="E1412" t="s">
        <v>4</v>
      </c>
      <c r="F1412" t="s">
        <v>5</v>
      </c>
      <c r="G1412" t="s">
        <v>6</v>
      </c>
      <c r="H1412" t="s">
        <v>7</v>
      </c>
      <c r="I1412" t="s">
        <v>8</v>
      </c>
      <c r="J1412" t="s">
        <v>9</v>
      </c>
    </row>
    <row r="1413" spans="1:10">
      <c r="A1413" t="s">
        <v>2</v>
      </c>
      <c r="B1413" t="s">
        <v>10</v>
      </c>
      <c r="E1413" t="s">
        <v>11</v>
      </c>
      <c r="F1413" t="s">
        <v>12</v>
      </c>
      <c r="G1413" t="s">
        <v>13</v>
      </c>
      <c r="H1413" t="s">
        <v>14</v>
      </c>
    </row>
    <row r="1414" spans="1:10">
      <c r="A1414" t="s">
        <v>0</v>
      </c>
      <c r="B1414" t="s">
        <v>650</v>
      </c>
      <c r="D1414">
        <f>Image("https://scontent.cdninstagram.com/t51.2885-15/s640x640/sh0.08/e35/1172467_1008745315878861_150209780_n.jpg?ig_cache_key=MTIxMDQ3Nzk5NzA4NzA1MTQ3Ng%3D%3D.2.l")</f>
        <v>0</v>
      </c>
    </row>
    <row r="1415" spans="1:10">
      <c r="A1415" t="s">
        <v>2</v>
      </c>
      <c r="B1415" t="s">
        <v>3</v>
      </c>
      <c r="C1415" t="s">
        <v>651</v>
      </c>
      <c r="E1415" t="s">
        <v>4</v>
      </c>
      <c r="F1415" t="s">
        <v>5</v>
      </c>
      <c r="G1415" t="s">
        <v>6</v>
      </c>
      <c r="H1415" t="s">
        <v>7</v>
      </c>
      <c r="I1415" t="s">
        <v>8</v>
      </c>
      <c r="J1415" t="s">
        <v>9</v>
      </c>
    </row>
    <row r="1416" spans="1:10">
      <c r="A1416" t="s">
        <v>2</v>
      </c>
      <c r="B1416" t="s">
        <v>10</v>
      </c>
      <c r="E1416" t="s">
        <v>11</v>
      </c>
      <c r="F1416" t="s">
        <v>12</v>
      </c>
      <c r="G1416" t="s">
        <v>13</v>
      </c>
      <c r="H1416" t="s">
        <v>14</v>
      </c>
    </row>
    <row r="1417" spans="1:10">
      <c r="A1417" t="s">
        <v>0</v>
      </c>
      <c r="B1417" t="s">
        <v>652</v>
      </c>
      <c r="D1417">
        <f>Image("https://scontent.cdninstagram.com/t51.2885-15/e15/12751612_1264007830280744_450077656_n.jpg?ig_cache_key=MTIwMDg3MDkxOTE4MzA2MjcwMQ%3D%3D.2")</f>
        <v>0</v>
      </c>
    </row>
    <row r="1418" spans="1:10">
      <c r="A1418" t="s">
        <v>2</v>
      </c>
      <c r="B1418" t="s">
        <v>3</v>
      </c>
      <c r="C1418" t="s">
        <v>653</v>
      </c>
      <c r="E1418" t="s">
        <v>4</v>
      </c>
      <c r="F1418" t="s">
        <v>5</v>
      </c>
      <c r="G1418" t="s">
        <v>6</v>
      </c>
      <c r="H1418" t="s">
        <v>7</v>
      </c>
      <c r="I1418" t="s">
        <v>8</v>
      </c>
      <c r="J1418" t="s">
        <v>9</v>
      </c>
    </row>
    <row r="1419" spans="1:10">
      <c r="A1419" t="s">
        <v>2</v>
      </c>
      <c r="B1419" t="s">
        <v>10</v>
      </c>
      <c r="E1419" t="s">
        <v>11</v>
      </c>
      <c r="F1419" t="s">
        <v>12</v>
      </c>
      <c r="G1419" t="s">
        <v>13</v>
      </c>
      <c r="H1419" t="s">
        <v>14</v>
      </c>
    </row>
    <row r="1420" spans="1:10">
      <c r="A1420" t="s">
        <v>0</v>
      </c>
      <c r="B1420" t="s">
        <v>654</v>
      </c>
      <c r="D1420">
        <f>Image("https://scontent.cdninstagram.com/t51.2885-15/s640x640/sh0.08/e35/12724997_480859085440136_345020219_n.jpg?ig_cache_key=MTIwMDI3NjIzNjUyMTI5NDgwNQ%3D%3D.2.l")</f>
        <v>0</v>
      </c>
    </row>
    <row r="1421" spans="1:10">
      <c r="A1421" t="s">
        <v>2</v>
      </c>
      <c r="B1421" t="s">
        <v>3</v>
      </c>
      <c r="C1421" t="s">
        <v>655</v>
      </c>
      <c r="E1421" t="s">
        <v>4</v>
      </c>
      <c r="F1421" t="s">
        <v>5</v>
      </c>
      <c r="G1421" t="s">
        <v>6</v>
      </c>
      <c r="H1421" t="s">
        <v>7</v>
      </c>
      <c r="I1421" t="s">
        <v>8</v>
      </c>
      <c r="J1421" t="s">
        <v>9</v>
      </c>
    </row>
    <row r="1422" spans="1:10">
      <c r="A1422" t="s">
        <v>2</v>
      </c>
      <c r="B1422" t="s">
        <v>10</v>
      </c>
      <c r="E1422" t="s">
        <v>11</v>
      </c>
      <c r="F1422" t="s">
        <v>12</v>
      </c>
      <c r="G1422" t="s">
        <v>13</v>
      </c>
      <c r="H1422" t="s">
        <v>14</v>
      </c>
    </row>
    <row r="1423" spans="1:10">
      <c r="A1423" t="s">
        <v>0</v>
      </c>
      <c r="B1423" t="s">
        <v>656</v>
      </c>
      <c r="D1423">
        <f>Image("https://scontent.cdninstagram.com/t51.2885-15/s640x640/sh0.08/e35/12819024_1566193197031359_1353428315_n.jpg?ig_cache_key=MTE5NzUxOTY0NzA1MjY2NTgyMw%3D%3D.2")</f>
        <v>0</v>
      </c>
    </row>
    <row r="1424" spans="1:10">
      <c r="A1424" t="s">
        <v>2</v>
      </c>
      <c r="B1424" t="s">
        <v>3</v>
      </c>
      <c r="C1424" t="s">
        <v>657</v>
      </c>
      <c r="E1424" t="s">
        <v>4</v>
      </c>
      <c r="F1424" t="s">
        <v>5</v>
      </c>
      <c r="G1424" t="s">
        <v>6</v>
      </c>
      <c r="H1424" t="s">
        <v>7</v>
      </c>
      <c r="I1424" t="s">
        <v>8</v>
      </c>
      <c r="J1424" t="s">
        <v>9</v>
      </c>
    </row>
    <row r="1425" spans="1:10">
      <c r="A1425" t="s">
        <v>2</v>
      </c>
      <c r="B1425" t="s">
        <v>10</v>
      </c>
      <c r="E1425" t="s">
        <v>11</v>
      </c>
      <c r="F1425" t="s">
        <v>12</v>
      </c>
      <c r="G1425" t="s">
        <v>13</v>
      </c>
      <c r="H1425" t="s">
        <v>14</v>
      </c>
    </row>
    <row r="1426" spans="1:10">
      <c r="A1426" t="s">
        <v>0</v>
      </c>
      <c r="B1426" t="s">
        <v>658</v>
      </c>
      <c r="D1426">
        <f>Image("https://scontent.cdninstagram.com/t51.2885-15/s640x640/sh0.08/e35/12729681_957629367658842_654782481_n.jpg?ig_cache_key=MTE4ODY2OTQ1MTg3OTc2NDIzMw%3D%3D.2")</f>
        <v>0</v>
      </c>
    </row>
    <row r="1427" spans="1:10">
      <c r="A1427" t="s">
        <v>2</v>
      </c>
      <c r="B1427" t="s">
        <v>3</v>
      </c>
      <c r="E1427" t="s">
        <v>4</v>
      </c>
      <c r="F1427" t="s">
        <v>5</v>
      </c>
      <c r="G1427" t="s">
        <v>6</v>
      </c>
      <c r="H1427" t="s">
        <v>7</v>
      </c>
      <c r="I1427" t="s">
        <v>8</v>
      </c>
      <c r="J1427" t="s">
        <v>9</v>
      </c>
    </row>
    <row r="1428" spans="1:10">
      <c r="A1428" t="s">
        <v>2</v>
      </c>
      <c r="B1428" t="s">
        <v>10</v>
      </c>
      <c r="E1428" t="s">
        <v>11</v>
      </c>
      <c r="F1428" t="s">
        <v>12</v>
      </c>
      <c r="G1428" t="s">
        <v>13</v>
      </c>
      <c r="H1428" t="s">
        <v>14</v>
      </c>
    </row>
    <row r="1429" spans="1:10">
      <c r="A1429" t="s">
        <v>0</v>
      </c>
      <c r="B1429" t="s">
        <v>659</v>
      </c>
      <c r="D1429">
        <f>Image("https://scontent.cdninstagram.com/t51.2885-15/e15/12628043_903464606417200_171256752_n.jpg?ig_cache_key=MTE3MzQxOTcwODEwNjkwMDIxNw%3D%3D.2")</f>
        <v>0</v>
      </c>
    </row>
    <row r="1430" spans="1:10">
      <c r="A1430" t="s">
        <v>2</v>
      </c>
      <c r="B1430" t="s">
        <v>3</v>
      </c>
      <c r="E1430" t="s">
        <v>4</v>
      </c>
      <c r="F1430" t="s">
        <v>5</v>
      </c>
      <c r="G1430" t="s">
        <v>6</v>
      </c>
      <c r="H1430" t="s">
        <v>7</v>
      </c>
      <c r="I1430" t="s">
        <v>8</v>
      </c>
      <c r="J1430" t="s">
        <v>9</v>
      </c>
    </row>
    <row r="1431" spans="1:10">
      <c r="A1431" t="s">
        <v>2</v>
      </c>
      <c r="B1431" t="s">
        <v>10</v>
      </c>
      <c r="E1431" t="s">
        <v>11</v>
      </c>
      <c r="F1431" t="s">
        <v>12</v>
      </c>
      <c r="G1431" t="s">
        <v>13</v>
      </c>
      <c r="H1431" t="s">
        <v>14</v>
      </c>
    </row>
    <row r="1432" spans="1:10">
      <c r="A1432" t="s">
        <v>0</v>
      </c>
      <c r="B1432" t="s">
        <v>660</v>
      </c>
      <c r="D1432">
        <f>Image("https://scontent.cdninstagram.com/t51.2885-15/s640x640/sh0.08/e35/12545322_157617244613491_847378155_n.jpg?ig_cache_key=MTE2NzA2MzgwNjkxMzQ2NzQ4Ng%3D%3D.2")</f>
        <v>0</v>
      </c>
    </row>
    <row r="1433" spans="1:10">
      <c r="A1433" t="s">
        <v>2</v>
      </c>
      <c r="B1433" t="s">
        <v>3</v>
      </c>
      <c r="C1433" t="s">
        <v>661</v>
      </c>
      <c r="E1433" t="s">
        <v>4</v>
      </c>
      <c r="F1433" t="s">
        <v>5</v>
      </c>
      <c r="G1433" t="s">
        <v>6</v>
      </c>
      <c r="H1433" t="s">
        <v>7</v>
      </c>
      <c r="I1433" t="s">
        <v>8</v>
      </c>
      <c r="J1433" t="s">
        <v>9</v>
      </c>
    </row>
    <row r="1434" spans="1:10">
      <c r="A1434" t="s">
        <v>2</v>
      </c>
      <c r="B1434" t="s">
        <v>10</v>
      </c>
      <c r="E1434" t="s">
        <v>11</v>
      </c>
      <c r="F1434" t="s">
        <v>12</v>
      </c>
      <c r="G1434" t="s">
        <v>13</v>
      </c>
      <c r="H1434" t="s">
        <v>14</v>
      </c>
    </row>
    <row r="1435" spans="1:10">
      <c r="A1435" t="s">
        <v>0</v>
      </c>
      <c r="B1435" t="s">
        <v>662</v>
      </c>
      <c r="D1435">
        <f>Image("https://scontent.cdninstagram.com/t51.2885-15/e15/12519330_743438445786060_1342658056_n.jpg?ig_cache_key=MTE2MzU1NzQyMzAxNjIwODI2Mw%3D%3D.2")</f>
        <v>0</v>
      </c>
    </row>
    <row r="1436" spans="1:10">
      <c r="A1436" t="s">
        <v>2</v>
      </c>
      <c r="B1436" t="s">
        <v>3</v>
      </c>
      <c r="C1436" t="s">
        <v>663</v>
      </c>
      <c r="E1436" t="s">
        <v>4</v>
      </c>
      <c r="F1436" t="s">
        <v>5</v>
      </c>
      <c r="G1436" t="s">
        <v>6</v>
      </c>
      <c r="H1436" t="s">
        <v>7</v>
      </c>
      <c r="I1436" t="s">
        <v>8</v>
      </c>
      <c r="J1436" t="s">
        <v>9</v>
      </c>
    </row>
    <row r="1437" spans="1:10">
      <c r="A1437" t="s">
        <v>2</v>
      </c>
      <c r="B1437" t="s">
        <v>10</v>
      </c>
      <c r="E1437" t="s">
        <v>11</v>
      </c>
      <c r="F1437" t="s">
        <v>12</v>
      </c>
      <c r="G1437" t="s">
        <v>13</v>
      </c>
      <c r="H1437" t="s">
        <v>14</v>
      </c>
    </row>
    <row r="1438" spans="1:10">
      <c r="A1438" t="s">
        <v>0</v>
      </c>
      <c r="B1438" t="s">
        <v>664</v>
      </c>
      <c r="D1438">
        <f>Image("https://scontent.cdninstagram.com/t51.2885-15/s640x640/sh0.08/e35/12558551_946245145455902_1091868489_n.jpg?ig_cache_key=MTE1OTcxMjc4NTI2NjM5Njk2Mg%3D%3D.2")</f>
        <v>0</v>
      </c>
    </row>
    <row r="1439" spans="1:10">
      <c r="A1439" t="s">
        <v>2</v>
      </c>
      <c r="B1439" t="s">
        <v>3</v>
      </c>
      <c r="E1439" t="s">
        <v>4</v>
      </c>
      <c r="F1439" t="s">
        <v>5</v>
      </c>
      <c r="G1439" t="s">
        <v>6</v>
      </c>
      <c r="H1439" t="s">
        <v>7</v>
      </c>
      <c r="I1439" t="s">
        <v>8</v>
      </c>
      <c r="J1439" t="s">
        <v>9</v>
      </c>
    </row>
    <row r="1440" spans="1:10">
      <c r="A1440" t="s">
        <v>2</v>
      </c>
      <c r="B1440" t="s">
        <v>10</v>
      </c>
      <c r="E1440" t="s">
        <v>11</v>
      </c>
      <c r="F1440" t="s">
        <v>12</v>
      </c>
      <c r="G1440" t="s">
        <v>13</v>
      </c>
      <c r="H1440" t="s">
        <v>14</v>
      </c>
    </row>
    <row r="1441" spans="1:10">
      <c r="A1441" t="s">
        <v>0</v>
      </c>
      <c r="B1441" t="s">
        <v>665</v>
      </c>
      <c r="D1441">
        <f>Image("https://scontent.cdninstagram.com/t51.2885-15/s640x640/sh0.08/e35/12424856_1957022807857135_953534218_n.jpg?ig_cache_key=MTE1NzU4NjIzMzIwNzA1Njg0Mg%3D%3D.2")</f>
        <v>0</v>
      </c>
    </row>
    <row r="1442" spans="1:10">
      <c r="A1442" t="s">
        <v>2</v>
      </c>
      <c r="B1442" t="s">
        <v>3</v>
      </c>
      <c r="C1442" t="s">
        <v>666</v>
      </c>
      <c r="E1442" t="s">
        <v>4</v>
      </c>
      <c r="F1442" t="s">
        <v>5</v>
      </c>
      <c r="G1442" t="s">
        <v>6</v>
      </c>
      <c r="H1442" t="s">
        <v>7</v>
      </c>
      <c r="I1442" t="s">
        <v>8</v>
      </c>
      <c r="J1442" t="s">
        <v>9</v>
      </c>
    </row>
    <row r="1443" spans="1:10">
      <c r="A1443" t="s">
        <v>2</v>
      </c>
      <c r="B1443" t="s">
        <v>10</v>
      </c>
      <c r="E1443" t="s">
        <v>11</v>
      </c>
      <c r="F1443" t="s">
        <v>12</v>
      </c>
      <c r="G1443" t="s">
        <v>13</v>
      </c>
      <c r="H1443" t="s">
        <v>14</v>
      </c>
    </row>
    <row r="1444" spans="1:10">
      <c r="A1444" t="s">
        <v>0</v>
      </c>
      <c r="B1444" t="s">
        <v>667</v>
      </c>
      <c r="D1444">
        <f>Image("https://scontent.cdninstagram.com/t51.2885-15/s640x640/sh0.08/e35/926123_1659732174310308_1133967546_n.jpg?ig_cache_key=MTE1NTQ5MzA0ODkyMzg4MDQzOA%3D%3D.2")</f>
        <v>0</v>
      </c>
    </row>
    <row r="1445" spans="1:10">
      <c r="A1445" t="s">
        <v>2</v>
      </c>
      <c r="B1445" t="s">
        <v>3</v>
      </c>
      <c r="C1445" t="s">
        <v>668</v>
      </c>
      <c r="E1445" t="s">
        <v>4</v>
      </c>
      <c r="F1445" t="s">
        <v>5</v>
      </c>
      <c r="G1445" t="s">
        <v>6</v>
      </c>
      <c r="H1445" t="s">
        <v>7</v>
      </c>
      <c r="I1445" t="s">
        <v>8</v>
      </c>
      <c r="J1445" t="s">
        <v>9</v>
      </c>
    </row>
    <row r="1446" spans="1:10">
      <c r="A1446" t="s">
        <v>2</v>
      </c>
      <c r="B1446" t="s">
        <v>10</v>
      </c>
      <c r="E1446" t="s">
        <v>11</v>
      </c>
      <c r="F1446" t="s">
        <v>12</v>
      </c>
      <c r="G1446" t="s">
        <v>13</v>
      </c>
      <c r="H1446" t="s">
        <v>14</v>
      </c>
    </row>
    <row r="1447" spans="1:10">
      <c r="A1447" t="s">
        <v>0</v>
      </c>
      <c r="B1447" t="s">
        <v>669</v>
      </c>
      <c r="D1447">
        <f>Image("https://scontent.cdninstagram.com/t51.2885-15/s640x640/sh0.08/e35/12383308_1287062794643035_1912749844_n.jpg?ig_cache_key=MTE1NTM3NDg3OTg3MTkwMTU2OQ%3D%3D.2.l")</f>
        <v>0</v>
      </c>
    </row>
    <row r="1448" spans="1:10">
      <c r="A1448" t="s">
        <v>2</v>
      </c>
      <c r="B1448" t="s">
        <v>3</v>
      </c>
      <c r="C1448" t="s">
        <v>670</v>
      </c>
      <c r="E1448" t="s">
        <v>4</v>
      </c>
      <c r="F1448" t="s">
        <v>5</v>
      </c>
      <c r="G1448" t="s">
        <v>6</v>
      </c>
      <c r="H1448" t="s">
        <v>7</v>
      </c>
      <c r="I1448" t="s">
        <v>8</v>
      </c>
      <c r="J1448" t="s">
        <v>9</v>
      </c>
    </row>
    <row r="1449" spans="1:10">
      <c r="A1449" t="s">
        <v>2</v>
      </c>
      <c r="B1449" t="s">
        <v>10</v>
      </c>
      <c r="E1449" t="s">
        <v>11</v>
      </c>
      <c r="F1449" t="s">
        <v>12</v>
      </c>
      <c r="G1449" t="s">
        <v>13</v>
      </c>
      <c r="H1449" t="s">
        <v>14</v>
      </c>
    </row>
    <row r="1450" spans="1:10">
      <c r="A1450" t="s">
        <v>0</v>
      </c>
      <c r="B1450" t="s">
        <v>671</v>
      </c>
      <c r="D1450">
        <f>Image("https://scontent.cdninstagram.com/l/t51.2885-15/s640x640/sh0.08/e35/12338827_1492139784425197_1021290627_n.jpg?ig_cache_key=MTE0NDg0NTQ5NzExOTU0Nzg2Mg%3D%3D.2")</f>
        <v>0</v>
      </c>
    </row>
    <row r="1451" spans="1:10">
      <c r="A1451" t="s">
        <v>2</v>
      </c>
      <c r="B1451" t="s">
        <v>3</v>
      </c>
      <c r="E1451" t="s">
        <v>4</v>
      </c>
      <c r="F1451" t="s">
        <v>5</v>
      </c>
      <c r="G1451" t="s">
        <v>6</v>
      </c>
      <c r="H1451" t="s">
        <v>7</v>
      </c>
      <c r="I1451" t="s">
        <v>8</v>
      </c>
      <c r="J1451" t="s">
        <v>9</v>
      </c>
    </row>
    <row r="1452" spans="1:10">
      <c r="A1452" t="s">
        <v>2</v>
      </c>
      <c r="B1452" t="s">
        <v>10</v>
      </c>
      <c r="E1452" t="s">
        <v>11</v>
      </c>
      <c r="F1452" t="s">
        <v>12</v>
      </c>
      <c r="G1452" t="s">
        <v>13</v>
      </c>
      <c r="H1452" t="s">
        <v>14</v>
      </c>
    </row>
    <row r="1453" spans="1:10">
      <c r="A1453" t="s">
        <v>0</v>
      </c>
      <c r="B1453" t="s">
        <v>672</v>
      </c>
      <c r="D1453">
        <f>Image("https://scontent.cdninstagram.com/t51.2885-15/e35/12394077_1694133090863558_2026682373_n.jpg?ig_cache_key=MTE0Mzg5MjQ2MTcwMjk1NzExOQ%3D%3D.2")</f>
        <v>0</v>
      </c>
    </row>
    <row r="1454" spans="1:10">
      <c r="A1454" t="s">
        <v>2</v>
      </c>
      <c r="B1454" t="s">
        <v>3</v>
      </c>
      <c r="C1454" t="s">
        <v>673</v>
      </c>
      <c r="E1454" t="s">
        <v>4</v>
      </c>
      <c r="F1454" t="s">
        <v>5</v>
      </c>
      <c r="G1454" t="s">
        <v>6</v>
      </c>
      <c r="H1454" t="s">
        <v>7</v>
      </c>
      <c r="I1454" t="s">
        <v>8</v>
      </c>
      <c r="J1454" t="s">
        <v>9</v>
      </c>
    </row>
    <row r="1455" spans="1:10">
      <c r="A1455" t="s">
        <v>2</v>
      </c>
      <c r="B1455" t="s">
        <v>10</v>
      </c>
      <c r="E1455" t="s">
        <v>11</v>
      </c>
      <c r="F1455" t="s">
        <v>12</v>
      </c>
      <c r="G1455" t="s">
        <v>13</v>
      </c>
      <c r="H1455" t="s">
        <v>14</v>
      </c>
    </row>
    <row r="1456" spans="1:10">
      <c r="A1456" t="s">
        <v>0</v>
      </c>
      <c r="B1456" t="s">
        <v>674</v>
      </c>
      <c r="D1456">
        <f>Image("https://scontent.cdninstagram.com/t51.2885-15/s640x640/sh0.08/e35/12298867_932395733474379_878787554_n.jpg?ig_cache_key=MTE0MjQxNTA3NzMzNTQ4NDQ1NA%3D%3D.2.l")</f>
        <v>0</v>
      </c>
    </row>
    <row r="1457" spans="1:10">
      <c r="A1457" t="s">
        <v>2</v>
      </c>
      <c r="B1457" t="s">
        <v>3</v>
      </c>
      <c r="C1457" t="s">
        <v>675</v>
      </c>
      <c r="E1457" t="s">
        <v>4</v>
      </c>
      <c r="F1457" t="s">
        <v>5</v>
      </c>
      <c r="G1457" t="s">
        <v>6</v>
      </c>
      <c r="H1457" t="s">
        <v>7</v>
      </c>
      <c r="I1457" t="s">
        <v>8</v>
      </c>
      <c r="J1457" t="s">
        <v>9</v>
      </c>
    </row>
    <row r="1458" spans="1:10">
      <c r="A1458" t="s">
        <v>2</v>
      </c>
      <c r="B1458" t="s">
        <v>10</v>
      </c>
      <c r="E1458" t="s">
        <v>11</v>
      </c>
      <c r="F1458" t="s">
        <v>12</v>
      </c>
      <c r="G1458" t="s">
        <v>13</v>
      </c>
      <c r="H1458" t="s">
        <v>14</v>
      </c>
    </row>
    <row r="1459" spans="1:10">
      <c r="A1459" t="s">
        <v>0</v>
      </c>
      <c r="B1459" t="s">
        <v>676</v>
      </c>
      <c r="D1459">
        <f>Image("https://scontent.cdninstagram.com/t51.2885-15/e15/12905069_1076029599085211_135993459_n.jpg?ig_cache_key=MTIxOTkxNDA3ODM2MjQzNzU4Mw%3D%3D.2")</f>
        <v>0</v>
      </c>
    </row>
    <row r="1460" spans="1:10">
      <c r="A1460" t="s">
        <v>2</v>
      </c>
      <c r="B1460" t="s">
        <v>3</v>
      </c>
      <c r="E1460" t="s">
        <v>4</v>
      </c>
      <c r="F1460" t="s">
        <v>5</v>
      </c>
      <c r="G1460" t="s">
        <v>6</v>
      </c>
      <c r="H1460" t="s">
        <v>7</v>
      </c>
      <c r="I1460" t="s">
        <v>8</v>
      </c>
      <c r="J1460" t="s">
        <v>9</v>
      </c>
    </row>
    <row r="1461" spans="1:10">
      <c r="A1461" t="s">
        <v>2</v>
      </c>
      <c r="B1461" t="s">
        <v>10</v>
      </c>
      <c r="E1461" t="s">
        <v>11</v>
      </c>
      <c r="F1461" t="s">
        <v>12</v>
      </c>
      <c r="G1461" t="s">
        <v>13</v>
      </c>
      <c r="H1461" t="s">
        <v>14</v>
      </c>
    </row>
    <row r="1462" spans="1:10">
      <c r="A1462" t="s">
        <v>0</v>
      </c>
      <c r="B1462" t="s">
        <v>677</v>
      </c>
      <c r="D1462">
        <f>Image("https://scontent.cdninstagram.com/t51.2885-15/s640x640/sh0.08/e35/11917975_1276089999085872_943264383_n.jpg?ig_cache_key=MTIxODEwNzg4NzU4NjU4MjMwNw%3D%3D.2")</f>
        <v>0</v>
      </c>
    </row>
    <row r="1463" spans="1:10">
      <c r="A1463" t="s">
        <v>2</v>
      </c>
      <c r="B1463" t="s">
        <v>3</v>
      </c>
      <c r="C1463" t="s">
        <v>678</v>
      </c>
      <c r="E1463" t="s">
        <v>4</v>
      </c>
      <c r="F1463" t="s">
        <v>5</v>
      </c>
      <c r="G1463" t="s">
        <v>6</v>
      </c>
      <c r="H1463" t="s">
        <v>7</v>
      </c>
      <c r="I1463" t="s">
        <v>8</v>
      </c>
      <c r="J1463" t="s">
        <v>9</v>
      </c>
    </row>
    <row r="1464" spans="1:10">
      <c r="A1464" t="s">
        <v>2</v>
      </c>
      <c r="B1464" t="s">
        <v>10</v>
      </c>
      <c r="E1464" t="s">
        <v>11</v>
      </c>
      <c r="F1464" t="s">
        <v>12</v>
      </c>
      <c r="G1464" t="s">
        <v>13</v>
      </c>
      <c r="H1464" t="s">
        <v>14</v>
      </c>
    </row>
    <row r="1465" spans="1:10">
      <c r="A1465" t="s">
        <v>0</v>
      </c>
      <c r="B1465" t="s">
        <v>679</v>
      </c>
      <c r="D1465">
        <f>Image("https://scontent.cdninstagram.com/t51.2885-15/s640x640/sh0.08/e35/1170996_1585941725065954_1379390631_n.jpg?ig_cache_key=MTIxMTM2OTcwNDk5MTcwNTMxMQ%3D%3D.2")</f>
        <v>0</v>
      </c>
    </row>
    <row r="1466" spans="1:10">
      <c r="A1466" t="s">
        <v>2</v>
      </c>
      <c r="B1466" t="s">
        <v>3</v>
      </c>
      <c r="E1466" t="s">
        <v>4</v>
      </c>
      <c r="F1466" t="s">
        <v>5</v>
      </c>
      <c r="G1466" t="s">
        <v>6</v>
      </c>
      <c r="H1466" t="s">
        <v>7</v>
      </c>
      <c r="I1466" t="s">
        <v>8</v>
      </c>
      <c r="J1466" t="s">
        <v>9</v>
      </c>
    </row>
    <row r="1467" spans="1:10">
      <c r="A1467" t="s">
        <v>2</v>
      </c>
      <c r="B1467" t="s">
        <v>10</v>
      </c>
      <c r="E1467" t="s">
        <v>11</v>
      </c>
      <c r="F1467" t="s">
        <v>12</v>
      </c>
      <c r="G1467" t="s">
        <v>13</v>
      </c>
      <c r="H1467" t="s">
        <v>14</v>
      </c>
    </row>
    <row r="1468" spans="1:10">
      <c r="A1468" t="s">
        <v>0</v>
      </c>
      <c r="B1468" t="s">
        <v>680</v>
      </c>
      <c r="D1468">
        <f>Image("https://scontent.cdninstagram.com/t51.2885-15/s640x640/sh0.08/e35/12080535_1584172221901853_927941492_n.jpg?ig_cache_key=MTIxMDkxOTI2NTYwODg4MjYzNQ%3D%3D.2")</f>
        <v>0</v>
      </c>
    </row>
    <row r="1469" spans="1:10">
      <c r="A1469" t="s">
        <v>2</v>
      </c>
      <c r="B1469" t="s">
        <v>3</v>
      </c>
      <c r="C1469" t="s">
        <v>681</v>
      </c>
      <c r="E1469" t="s">
        <v>4</v>
      </c>
      <c r="F1469" t="s">
        <v>5</v>
      </c>
      <c r="G1469" t="s">
        <v>6</v>
      </c>
      <c r="H1469" t="s">
        <v>7</v>
      </c>
      <c r="I1469" t="s">
        <v>8</v>
      </c>
      <c r="J1469" t="s">
        <v>9</v>
      </c>
    </row>
    <row r="1470" spans="1:10">
      <c r="A1470" t="s">
        <v>2</v>
      </c>
      <c r="B1470" t="s">
        <v>10</v>
      </c>
      <c r="E1470" t="s">
        <v>11</v>
      </c>
      <c r="F1470" t="s">
        <v>12</v>
      </c>
      <c r="G1470" t="s">
        <v>13</v>
      </c>
      <c r="H1470" t="s">
        <v>14</v>
      </c>
    </row>
    <row r="1471" spans="1:10">
      <c r="A1471" t="s">
        <v>0</v>
      </c>
      <c r="B1471" t="s">
        <v>682</v>
      </c>
      <c r="D1471">
        <f>Image("https://scontent.cdninstagram.com/t51.2885-15/s480x480/e35/10387857_479469078920882_1985949792_n.jpg?ig_cache_key=MTIxMDU0NDEwNzQyOTc3OTc1MQ%3D%3D.2")</f>
        <v>0</v>
      </c>
    </row>
    <row r="1472" spans="1:10">
      <c r="A1472" t="s">
        <v>2</v>
      </c>
      <c r="B1472" t="s">
        <v>3</v>
      </c>
      <c r="C1472" t="s">
        <v>683</v>
      </c>
      <c r="E1472" t="s">
        <v>4</v>
      </c>
      <c r="F1472" t="s">
        <v>5</v>
      </c>
      <c r="G1472" t="s">
        <v>6</v>
      </c>
      <c r="H1472" t="s">
        <v>7</v>
      </c>
      <c r="I1472" t="s">
        <v>8</v>
      </c>
      <c r="J1472" t="s">
        <v>9</v>
      </c>
    </row>
    <row r="1473" spans="1:10">
      <c r="A1473" t="s">
        <v>2</v>
      </c>
      <c r="B1473" t="s">
        <v>10</v>
      </c>
      <c r="E1473" t="s">
        <v>11</v>
      </c>
      <c r="F1473" t="s">
        <v>12</v>
      </c>
      <c r="G1473" t="s">
        <v>13</v>
      </c>
      <c r="H1473" t="s">
        <v>14</v>
      </c>
    </row>
    <row r="1474" spans="1:10">
      <c r="A1474" t="s">
        <v>0</v>
      </c>
      <c r="B1474" t="s">
        <v>684</v>
      </c>
      <c r="D1474">
        <f>Image("https://scontent.cdninstagram.com/t51.2885-15/s640x640/sh0.08/e35/10576005_1680855798854575_909512879_n.jpg?ig_cache_key=MTIwODcxMTEyMzUzMTIwNDg3Mg%3D%3D.2.l")</f>
        <v>0</v>
      </c>
    </row>
    <row r="1475" spans="1:10">
      <c r="A1475" t="s">
        <v>2</v>
      </c>
      <c r="B1475" t="s">
        <v>3</v>
      </c>
      <c r="E1475" t="s">
        <v>4</v>
      </c>
      <c r="F1475" t="s">
        <v>5</v>
      </c>
      <c r="G1475" t="s">
        <v>6</v>
      </c>
      <c r="H1475" t="s">
        <v>7</v>
      </c>
      <c r="I1475" t="s">
        <v>8</v>
      </c>
      <c r="J1475" t="s">
        <v>9</v>
      </c>
    </row>
    <row r="1476" spans="1:10">
      <c r="A1476" t="s">
        <v>2</v>
      </c>
      <c r="B1476" t="s">
        <v>10</v>
      </c>
      <c r="E1476" t="s">
        <v>11</v>
      </c>
      <c r="F1476" t="s">
        <v>12</v>
      </c>
      <c r="G1476" t="s">
        <v>13</v>
      </c>
      <c r="H1476" t="s">
        <v>14</v>
      </c>
    </row>
    <row r="1477" spans="1:10">
      <c r="A1477" t="s">
        <v>0</v>
      </c>
      <c r="B1477" t="s">
        <v>685</v>
      </c>
      <c r="D1477">
        <f>Image("https://scontent.cdninstagram.com/t51.2885-15/s320x320/e35/12825937_1723572977913713_1674899702_n.jpg?ig_cache_key=MTIwNDA4ODkxMTIzNzIzNTE2MQ%3D%3D.2")</f>
        <v>0</v>
      </c>
    </row>
    <row r="1478" spans="1:10">
      <c r="A1478" t="s">
        <v>2</v>
      </c>
      <c r="B1478" t="s">
        <v>3</v>
      </c>
      <c r="C1478" t="s">
        <v>686</v>
      </c>
      <c r="E1478" t="s">
        <v>4</v>
      </c>
      <c r="F1478" t="s">
        <v>5</v>
      </c>
      <c r="G1478" t="s">
        <v>6</v>
      </c>
      <c r="H1478" t="s">
        <v>7</v>
      </c>
      <c r="I1478" t="s">
        <v>8</v>
      </c>
      <c r="J1478" t="s">
        <v>9</v>
      </c>
    </row>
    <row r="1479" spans="1:10">
      <c r="A1479" t="s">
        <v>2</v>
      </c>
      <c r="B1479" t="s">
        <v>10</v>
      </c>
      <c r="E1479" t="s">
        <v>11</v>
      </c>
      <c r="F1479" t="s">
        <v>12</v>
      </c>
      <c r="G1479" t="s">
        <v>13</v>
      </c>
      <c r="H1479" t="s">
        <v>14</v>
      </c>
    </row>
    <row r="1480" spans="1:10">
      <c r="A1480" t="s">
        <v>0</v>
      </c>
      <c r="B1480" t="s">
        <v>687</v>
      </c>
      <c r="D1480">
        <f>Image("https://scontent.cdninstagram.com/t51.2885-15/s640x640/sh0.08/e35/12383434_1554468541530829_276201953_n.jpg?ig_cache_key=MTIwMDA4NTg0NTQ2MjAzNjkwOA%3D%3D.2")</f>
        <v>0</v>
      </c>
    </row>
    <row r="1481" spans="1:10">
      <c r="A1481" t="s">
        <v>2</v>
      </c>
      <c r="B1481" t="s">
        <v>3</v>
      </c>
      <c r="C1481" t="s">
        <v>688</v>
      </c>
      <c r="E1481" t="s">
        <v>4</v>
      </c>
      <c r="F1481" t="s">
        <v>5</v>
      </c>
      <c r="G1481" t="s">
        <v>6</v>
      </c>
      <c r="H1481" t="s">
        <v>7</v>
      </c>
      <c r="I1481" t="s">
        <v>8</v>
      </c>
      <c r="J1481" t="s">
        <v>9</v>
      </c>
    </row>
    <row r="1482" spans="1:10">
      <c r="A1482" t="s">
        <v>2</v>
      </c>
      <c r="B1482" t="s">
        <v>10</v>
      </c>
      <c r="E1482" t="s">
        <v>11</v>
      </c>
      <c r="F1482" t="s">
        <v>12</v>
      </c>
      <c r="G1482" t="s">
        <v>13</v>
      </c>
      <c r="H1482" t="s">
        <v>14</v>
      </c>
    </row>
    <row r="1483" spans="1:10">
      <c r="A1483" t="s">
        <v>0</v>
      </c>
      <c r="B1483" t="s">
        <v>689</v>
      </c>
      <c r="D1483">
        <f>Image("https://scontent.cdninstagram.com/t51.2885-15/s640x640/sh0.08/e35/12716667_196315794065598_216518819_n.jpg?ig_cache_key=MTE5MzQ3MDMxNTMxNDU4MDg0NA%3D%3D.2")</f>
        <v>0</v>
      </c>
    </row>
    <row r="1484" spans="1:10">
      <c r="A1484" t="s">
        <v>2</v>
      </c>
      <c r="B1484" t="s">
        <v>3</v>
      </c>
      <c r="C1484" t="s">
        <v>690</v>
      </c>
      <c r="E1484" t="s">
        <v>4</v>
      </c>
      <c r="F1484" t="s">
        <v>5</v>
      </c>
      <c r="G1484" t="s">
        <v>6</v>
      </c>
      <c r="H1484" t="s">
        <v>7</v>
      </c>
      <c r="I1484" t="s">
        <v>8</v>
      </c>
      <c r="J1484" t="s">
        <v>9</v>
      </c>
    </row>
    <row r="1485" spans="1:10">
      <c r="A1485" t="s">
        <v>2</v>
      </c>
      <c r="B1485" t="s">
        <v>10</v>
      </c>
      <c r="E1485" t="s">
        <v>11</v>
      </c>
      <c r="F1485" t="s">
        <v>12</v>
      </c>
      <c r="G1485" t="s">
        <v>13</v>
      </c>
      <c r="H1485" t="s">
        <v>14</v>
      </c>
    </row>
    <row r="1486" spans="1:10">
      <c r="A1486" t="s">
        <v>0</v>
      </c>
      <c r="B1486" t="s">
        <v>691</v>
      </c>
      <c r="D1486">
        <f>Image("https://scontent.cdninstagram.com/t51.2885-15/e15/10666030_1765311620371441_731066347_n.jpg?ig_cache_key=MTE5MjgyODc0NTk2NjQ1MjQ3NQ%3D%3D.2")</f>
        <v>0</v>
      </c>
    </row>
    <row r="1487" spans="1:10">
      <c r="A1487" t="s">
        <v>2</v>
      </c>
      <c r="B1487" t="s">
        <v>3</v>
      </c>
      <c r="C1487" t="s">
        <v>692</v>
      </c>
      <c r="E1487" t="s">
        <v>4</v>
      </c>
      <c r="F1487" t="s">
        <v>5</v>
      </c>
      <c r="G1487" t="s">
        <v>6</v>
      </c>
      <c r="H1487" t="s">
        <v>7</v>
      </c>
      <c r="I1487" t="s">
        <v>8</v>
      </c>
      <c r="J1487" t="s">
        <v>9</v>
      </c>
    </row>
    <row r="1488" spans="1:10">
      <c r="A1488" t="s">
        <v>2</v>
      </c>
      <c r="B1488" t="s">
        <v>10</v>
      </c>
      <c r="E1488" t="s">
        <v>11</v>
      </c>
      <c r="F1488" t="s">
        <v>12</v>
      </c>
      <c r="G1488" t="s">
        <v>13</v>
      </c>
      <c r="H1488" t="s">
        <v>14</v>
      </c>
    </row>
    <row r="1489" spans="1:10">
      <c r="A1489" t="s">
        <v>0</v>
      </c>
      <c r="B1489" t="s">
        <v>693</v>
      </c>
      <c r="D1489">
        <f>Image("https://scontent.cdninstagram.com/t51.2885-15/s640x640/sh0.08/e35/11848868_1192698014088737_851267087_n.jpg?ig_cache_key=MTE5MTQzODkzNzMyNDI4MjQwMQ%3D%3D.2")</f>
        <v>0</v>
      </c>
    </row>
    <row r="1490" spans="1:10">
      <c r="A1490" t="s">
        <v>2</v>
      </c>
      <c r="B1490" t="s">
        <v>3</v>
      </c>
      <c r="E1490" t="s">
        <v>4</v>
      </c>
      <c r="F1490" t="s">
        <v>5</v>
      </c>
      <c r="G1490" t="s">
        <v>6</v>
      </c>
      <c r="H1490" t="s">
        <v>7</v>
      </c>
      <c r="I1490" t="s">
        <v>8</v>
      </c>
      <c r="J1490" t="s">
        <v>9</v>
      </c>
    </row>
    <row r="1491" spans="1:10">
      <c r="A1491" t="s">
        <v>2</v>
      </c>
      <c r="B1491" t="s">
        <v>10</v>
      </c>
      <c r="E1491" t="s">
        <v>11</v>
      </c>
      <c r="F1491" t="s">
        <v>12</v>
      </c>
      <c r="G1491" t="s">
        <v>13</v>
      </c>
      <c r="H1491" t="s">
        <v>14</v>
      </c>
    </row>
    <row r="1492" spans="1:10">
      <c r="A1492" t="s">
        <v>0</v>
      </c>
      <c r="B1492" t="s">
        <v>694</v>
      </c>
      <c r="D1492">
        <f>Image("https://scontent.cdninstagram.com/t51.2885-15/s640x640/sh0.08/e35/12383142_183178915387047_153995201_n.jpg?ig_cache_key=MTE5MDc0MzQ0NTQwOTI1OTQyMg%3D%3D.2")</f>
        <v>0</v>
      </c>
    </row>
    <row r="1493" spans="1:10">
      <c r="A1493" t="s">
        <v>2</v>
      </c>
      <c r="B1493" t="s">
        <v>3</v>
      </c>
      <c r="C1493" t="s">
        <v>695</v>
      </c>
      <c r="E1493" t="s">
        <v>4</v>
      </c>
      <c r="F1493" t="s">
        <v>5</v>
      </c>
      <c r="G1493" t="s">
        <v>6</v>
      </c>
      <c r="H1493" t="s">
        <v>7</v>
      </c>
      <c r="I1493" t="s">
        <v>8</v>
      </c>
      <c r="J1493" t="s">
        <v>9</v>
      </c>
    </row>
    <row r="1494" spans="1:10">
      <c r="A1494" t="s">
        <v>2</v>
      </c>
      <c r="B1494" t="s">
        <v>10</v>
      </c>
      <c r="E1494" t="s">
        <v>11</v>
      </c>
      <c r="F1494" t="s">
        <v>12</v>
      </c>
      <c r="G1494" t="s">
        <v>13</v>
      </c>
      <c r="H1494" t="s">
        <v>14</v>
      </c>
    </row>
    <row r="1495" spans="1:10">
      <c r="A1495" t="s">
        <v>0</v>
      </c>
      <c r="B1495" t="s">
        <v>696</v>
      </c>
      <c r="D1495">
        <f>Image("https://scontent.cdninstagram.com/t51.2885-15/s640x640/sh0.08/e35/12749782_1701522756792413_1449723850_n.jpg?ig_cache_key=MTE5MDA2ODU2MTYxMjk5NzU2Mg%3D%3D.2")</f>
        <v>0</v>
      </c>
    </row>
    <row r="1496" spans="1:10">
      <c r="A1496" t="s">
        <v>2</v>
      </c>
      <c r="B1496" t="s">
        <v>3</v>
      </c>
      <c r="C1496" t="s">
        <v>697</v>
      </c>
      <c r="E1496" t="s">
        <v>4</v>
      </c>
      <c r="F1496" t="s">
        <v>5</v>
      </c>
      <c r="G1496" t="s">
        <v>6</v>
      </c>
      <c r="H1496" t="s">
        <v>7</v>
      </c>
      <c r="I1496" t="s">
        <v>8</v>
      </c>
      <c r="J1496" t="s">
        <v>9</v>
      </c>
    </row>
    <row r="1497" spans="1:10">
      <c r="A1497" t="s">
        <v>2</v>
      </c>
      <c r="B1497" t="s">
        <v>10</v>
      </c>
      <c r="E1497" t="s">
        <v>11</v>
      </c>
      <c r="F1497" t="s">
        <v>12</v>
      </c>
      <c r="G1497" t="s">
        <v>13</v>
      </c>
      <c r="H1497" t="s">
        <v>14</v>
      </c>
    </row>
    <row r="1498" spans="1:10">
      <c r="A1498" t="s">
        <v>0</v>
      </c>
      <c r="B1498" t="s">
        <v>698</v>
      </c>
      <c r="D1498">
        <f>Image("https://scontent.cdninstagram.com/t51.2885-15/s640x640/e15/12677143_1571974433093407_1404064481_n.jpg?ig_cache_key=MTE4ODExNTIwMzQwNDQ3NzA3Nw%3D%3D.2.l")</f>
        <v>0</v>
      </c>
    </row>
    <row r="1499" spans="1:10">
      <c r="A1499" t="s">
        <v>2</v>
      </c>
      <c r="B1499" t="s">
        <v>3</v>
      </c>
      <c r="E1499" t="s">
        <v>4</v>
      </c>
      <c r="F1499" t="s">
        <v>5</v>
      </c>
      <c r="G1499" t="s">
        <v>6</v>
      </c>
      <c r="H1499" t="s">
        <v>7</v>
      </c>
      <c r="I1499" t="s">
        <v>8</v>
      </c>
      <c r="J1499" t="s">
        <v>9</v>
      </c>
    </row>
    <row r="1500" spans="1:10">
      <c r="A1500" t="s">
        <v>2</v>
      </c>
      <c r="B1500" t="s">
        <v>10</v>
      </c>
      <c r="E1500" t="s">
        <v>11</v>
      </c>
      <c r="F1500" t="s">
        <v>12</v>
      </c>
      <c r="G1500" t="s">
        <v>13</v>
      </c>
      <c r="H1500" t="s">
        <v>14</v>
      </c>
    </row>
    <row r="1501" spans="1:10">
      <c r="A1501" t="s">
        <v>0</v>
      </c>
      <c r="B1501" t="s">
        <v>699</v>
      </c>
      <c r="D1501">
        <f>Image("https://scontent.cdninstagram.com/t51.2885-15/e15/12748323_1555630041431041_174099968_n.jpg?ig_cache_key=MTE4NzI4NTExMzU5MTQ4NjUzNQ%3D%3D.2")</f>
        <v>0</v>
      </c>
    </row>
    <row r="1502" spans="1:10">
      <c r="A1502" t="s">
        <v>2</v>
      </c>
      <c r="B1502" t="s">
        <v>3</v>
      </c>
      <c r="C1502" t="s">
        <v>700</v>
      </c>
      <c r="E1502" t="s">
        <v>4</v>
      </c>
      <c r="F1502" t="s">
        <v>5</v>
      </c>
      <c r="G1502" t="s">
        <v>6</v>
      </c>
      <c r="H1502" t="s">
        <v>7</v>
      </c>
      <c r="I1502" t="s">
        <v>8</v>
      </c>
      <c r="J1502" t="s">
        <v>9</v>
      </c>
    </row>
    <row r="1503" spans="1:10">
      <c r="A1503" t="s">
        <v>2</v>
      </c>
      <c r="B1503" t="s">
        <v>10</v>
      </c>
      <c r="E1503" t="s">
        <v>11</v>
      </c>
      <c r="F1503" t="s">
        <v>12</v>
      </c>
      <c r="G1503" t="s">
        <v>13</v>
      </c>
      <c r="H1503" t="s">
        <v>14</v>
      </c>
    </row>
    <row r="1504" spans="1:10">
      <c r="A1504" t="s">
        <v>0</v>
      </c>
      <c r="B1504" t="s">
        <v>701</v>
      </c>
      <c r="D1504">
        <f>Image("https://scontent.cdninstagram.com/t51.2885-15/s640x640/sh0.08/e35/12750044_211426142541760_319306036_n.jpg?ig_cache_key=MTE4NzA1Mjk2MTg5MTg5NDk2Mg%3D%3D.2")</f>
        <v>0</v>
      </c>
    </row>
    <row r="1505" spans="1:10">
      <c r="A1505" t="s">
        <v>2</v>
      </c>
      <c r="B1505" t="s">
        <v>3</v>
      </c>
      <c r="C1505" t="s">
        <v>702</v>
      </c>
      <c r="E1505" t="s">
        <v>4</v>
      </c>
      <c r="F1505" t="s">
        <v>5</v>
      </c>
      <c r="G1505" t="s">
        <v>6</v>
      </c>
      <c r="H1505" t="s">
        <v>7</v>
      </c>
      <c r="I1505" t="s">
        <v>8</v>
      </c>
      <c r="J1505" t="s">
        <v>9</v>
      </c>
    </row>
    <row r="1506" spans="1:10">
      <c r="A1506" t="s">
        <v>2</v>
      </c>
      <c r="B1506" t="s">
        <v>10</v>
      </c>
      <c r="E1506" t="s">
        <v>11</v>
      </c>
      <c r="F1506" t="s">
        <v>12</v>
      </c>
      <c r="G1506" t="s">
        <v>13</v>
      </c>
      <c r="H1506" t="s">
        <v>14</v>
      </c>
    </row>
    <row r="1507" spans="1:10">
      <c r="A1507" t="s">
        <v>0</v>
      </c>
      <c r="B1507" t="s">
        <v>703</v>
      </c>
      <c r="D1507">
        <f>Image("https://scontent.cdninstagram.com/t51.2885-15/s640x640/sh0.08/e35/12729669_1740264856207463_1048504127_n.jpg?ig_cache_key=MTE4NjMxMjMyOTM2ODAzNjE1MQ%3D%3D.2.l")</f>
        <v>0</v>
      </c>
    </row>
    <row r="1508" spans="1:10">
      <c r="A1508" t="s">
        <v>2</v>
      </c>
      <c r="B1508" t="s">
        <v>3</v>
      </c>
      <c r="C1508" t="s">
        <v>704</v>
      </c>
      <c r="E1508" t="s">
        <v>4</v>
      </c>
      <c r="F1508" t="s">
        <v>5</v>
      </c>
      <c r="G1508" t="s">
        <v>6</v>
      </c>
      <c r="H1508" t="s">
        <v>7</v>
      </c>
      <c r="I1508" t="s">
        <v>8</v>
      </c>
      <c r="J1508" t="s">
        <v>9</v>
      </c>
    </row>
    <row r="1509" spans="1:10">
      <c r="A1509" t="s">
        <v>2</v>
      </c>
      <c r="B1509" t="s">
        <v>10</v>
      </c>
      <c r="E1509" t="s">
        <v>11</v>
      </c>
      <c r="F1509" t="s">
        <v>12</v>
      </c>
      <c r="G1509" t="s">
        <v>13</v>
      </c>
      <c r="H1509" t="s">
        <v>14</v>
      </c>
    </row>
    <row r="1510" spans="1:10">
      <c r="A1510" t="s">
        <v>0</v>
      </c>
      <c r="B1510" t="s">
        <v>705</v>
      </c>
      <c r="D1510">
        <f>Image("https://scontent.cdninstagram.com/t51.2885-15/s640x640/sh0.08/e35/12598948_1658331644420727_560541655_n.jpg?ig_cache_key=MTE4MzY3NDcwNzYzNjAzOTM0OQ%3D%3D.2")</f>
        <v>0</v>
      </c>
    </row>
    <row r="1511" spans="1:10">
      <c r="A1511" t="s">
        <v>2</v>
      </c>
      <c r="B1511" t="s">
        <v>3</v>
      </c>
      <c r="C1511" t="s">
        <v>706</v>
      </c>
      <c r="E1511" t="s">
        <v>4</v>
      </c>
      <c r="F1511" t="s">
        <v>5</v>
      </c>
      <c r="G1511" t="s">
        <v>6</v>
      </c>
      <c r="H1511" t="s">
        <v>7</v>
      </c>
      <c r="I1511" t="s">
        <v>8</v>
      </c>
      <c r="J1511" t="s">
        <v>9</v>
      </c>
    </row>
    <row r="1512" spans="1:10">
      <c r="A1512" t="s">
        <v>2</v>
      </c>
      <c r="B1512" t="s">
        <v>10</v>
      </c>
      <c r="E1512" t="s">
        <v>11</v>
      </c>
      <c r="F1512" t="s">
        <v>12</v>
      </c>
      <c r="G1512" t="s">
        <v>13</v>
      </c>
      <c r="H1512" t="s">
        <v>14</v>
      </c>
    </row>
    <row r="1513" spans="1:10">
      <c r="A1513" t="s">
        <v>0</v>
      </c>
      <c r="B1513" t="s">
        <v>707</v>
      </c>
      <c r="D1513">
        <f>Image("https://scontent.cdninstagram.com/t51.2885-15/s640x640/sh0.08/e35/12531119_1694784487400860_406729506_n.jpg?ig_cache_key=MTE4MzAwMTc3MzIyMjM1OTE3OQ%3D%3D.2.l")</f>
        <v>0</v>
      </c>
    </row>
    <row r="1514" spans="1:10">
      <c r="A1514" t="s">
        <v>2</v>
      </c>
      <c r="B1514" t="s">
        <v>3</v>
      </c>
      <c r="C1514" t="s">
        <v>708</v>
      </c>
      <c r="E1514" t="s">
        <v>4</v>
      </c>
      <c r="F1514" t="s">
        <v>5</v>
      </c>
      <c r="G1514" t="s">
        <v>6</v>
      </c>
      <c r="H1514" t="s">
        <v>7</v>
      </c>
      <c r="I1514" t="s">
        <v>8</v>
      </c>
      <c r="J1514" t="s">
        <v>9</v>
      </c>
    </row>
    <row r="1515" spans="1:10">
      <c r="A1515" t="s">
        <v>2</v>
      </c>
      <c r="B1515" t="s">
        <v>10</v>
      </c>
      <c r="E1515" t="s">
        <v>11</v>
      </c>
      <c r="F1515" t="s">
        <v>12</v>
      </c>
      <c r="G1515" t="s">
        <v>13</v>
      </c>
      <c r="H1515" t="s">
        <v>14</v>
      </c>
    </row>
    <row r="1516" spans="1:10">
      <c r="A1516" t="s">
        <v>0</v>
      </c>
      <c r="B1516" t="s">
        <v>709</v>
      </c>
      <c r="D1516">
        <f>Image("https://scontent.cdninstagram.com/t51.2885-15/e15/12724952_1012682705482772_506592846_n.jpg?ig_cache_key=MTIyMDQ0NTg1NjAxMjg5OTMwOA%3D%3D.2")</f>
        <v>0</v>
      </c>
    </row>
    <row r="1517" spans="1:10">
      <c r="A1517" t="s">
        <v>2</v>
      </c>
      <c r="B1517" t="s">
        <v>3</v>
      </c>
      <c r="C1517" t="s">
        <v>710</v>
      </c>
      <c r="E1517" t="s">
        <v>4</v>
      </c>
      <c r="F1517" t="s">
        <v>5</v>
      </c>
      <c r="G1517" t="s">
        <v>6</v>
      </c>
      <c r="H1517" t="s">
        <v>7</v>
      </c>
      <c r="I1517" t="s">
        <v>8</v>
      </c>
      <c r="J1517" t="s">
        <v>9</v>
      </c>
    </row>
    <row r="1518" spans="1:10">
      <c r="A1518" t="s">
        <v>2</v>
      </c>
      <c r="B1518" t="s">
        <v>10</v>
      </c>
      <c r="E1518" t="s">
        <v>11</v>
      </c>
      <c r="F1518" t="s">
        <v>12</v>
      </c>
      <c r="G1518" t="s">
        <v>13</v>
      </c>
      <c r="H1518" t="s">
        <v>14</v>
      </c>
    </row>
    <row r="1519" spans="1:10">
      <c r="A1519" t="s">
        <v>0</v>
      </c>
      <c r="B1519" t="s">
        <v>711</v>
      </c>
      <c r="D1519">
        <f>Image("https://scontent.cdninstagram.com/t51.2885-15/s640x640/e15/12328273_1342905592393668_2105690884_n.jpg?ig_cache_key=MTIyMDA3MTM1MDk2OTM0NzcyOA%3D%3D.2.l")</f>
        <v>0</v>
      </c>
    </row>
    <row r="1520" spans="1:10">
      <c r="A1520" t="s">
        <v>2</v>
      </c>
      <c r="B1520" t="s">
        <v>3</v>
      </c>
      <c r="E1520" t="s">
        <v>4</v>
      </c>
      <c r="F1520" t="s">
        <v>5</v>
      </c>
      <c r="G1520" t="s">
        <v>6</v>
      </c>
      <c r="H1520" t="s">
        <v>7</v>
      </c>
      <c r="I1520" t="s">
        <v>8</v>
      </c>
      <c r="J1520" t="s">
        <v>9</v>
      </c>
    </row>
    <row r="1521" spans="1:10">
      <c r="A1521" t="s">
        <v>2</v>
      </c>
      <c r="B1521" t="s">
        <v>10</v>
      </c>
      <c r="E1521" t="s">
        <v>11</v>
      </c>
      <c r="F1521" t="s">
        <v>12</v>
      </c>
      <c r="G1521" t="s">
        <v>13</v>
      </c>
      <c r="H1521" t="s">
        <v>14</v>
      </c>
    </row>
    <row r="1522" spans="1:10">
      <c r="A1522" t="s">
        <v>0</v>
      </c>
      <c r="B1522" t="s">
        <v>712</v>
      </c>
      <c r="D1522">
        <f>Image("https://scontent.cdninstagram.com/t51.2885-15/s640x640/sh0.08/e35/12530914_1529802023989335_920616930_n.jpg?ig_cache_key=MTIyMDAzMjgyMzI0NDM5MDYyMw%3D%3D.2")</f>
        <v>0</v>
      </c>
    </row>
    <row r="1523" spans="1:10">
      <c r="A1523" t="s">
        <v>2</v>
      </c>
      <c r="B1523" t="s">
        <v>3</v>
      </c>
      <c r="E1523" t="s">
        <v>4</v>
      </c>
      <c r="F1523" t="s">
        <v>5</v>
      </c>
      <c r="G1523" t="s">
        <v>6</v>
      </c>
      <c r="H1523" t="s">
        <v>7</v>
      </c>
      <c r="I1523" t="s">
        <v>8</v>
      </c>
      <c r="J1523" t="s">
        <v>9</v>
      </c>
    </row>
    <row r="1524" spans="1:10">
      <c r="A1524" t="s">
        <v>2</v>
      </c>
      <c r="B1524" t="s">
        <v>10</v>
      </c>
      <c r="E1524" t="s">
        <v>11</v>
      </c>
      <c r="F1524" t="s">
        <v>12</v>
      </c>
      <c r="G1524" t="s">
        <v>13</v>
      </c>
      <c r="H1524" t="s">
        <v>14</v>
      </c>
    </row>
    <row r="1525" spans="1:10">
      <c r="A1525" t="s">
        <v>0</v>
      </c>
      <c r="B1525" t="s">
        <v>713</v>
      </c>
      <c r="D1525">
        <f>Image("https://scontent.cdninstagram.com/t51.2885-15/s640x640/sh0.08/e35/12912525_616660461820294_1148214287_n.jpg?ig_cache_key=MTIxOTA0MjQ0MTg3NDc4NjExNA%3D%3D.2.l")</f>
        <v>0</v>
      </c>
    </row>
    <row r="1526" spans="1:10">
      <c r="A1526" t="s">
        <v>2</v>
      </c>
      <c r="B1526" t="s">
        <v>3</v>
      </c>
      <c r="C1526" t="s">
        <v>714</v>
      </c>
      <c r="E1526" t="s">
        <v>4</v>
      </c>
      <c r="F1526" t="s">
        <v>5</v>
      </c>
      <c r="G1526" t="s">
        <v>6</v>
      </c>
      <c r="H1526" t="s">
        <v>7</v>
      </c>
      <c r="I1526" t="s">
        <v>8</v>
      </c>
      <c r="J1526" t="s">
        <v>9</v>
      </c>
    </row>
    <row r="1527" spans="1:10">
      <c r="A1527" t="s">
        <v>2</v>
      </c>
      <c r="B1527" t="s">
        <v>10</v>
      </c>
      <c r="E1527" t="s">
        <v>11</v>
      </c>
      <c r="F1527" t="s">
        <v>12</v>
      </c>
      <c r="G1527" t="s">
        <v>13</v>
      </c>
      <c r="H1527" t="s">
        <v>14</v>
      </c>
    </row>
    <row r="1528" spans="1:10">
      <c r="A1528" t="s">
        <v>0</v>
      </c>
      <c r="B1528" t="s">
        <v>715</v>
      </c>
      <c r="D1528">
        <f>Image("https://scontent.cdninstagram.com/t51.2885-15/s640x640/sh0.08/e35/12479432_1600061510320115_1192704426_n.jpg?ig_cache_key=MTIxODk5MTc1NjMyMjQxNTM4NQ%3D%3D.2.l")</f>
        <v>0</v>
      </c>
    </row>
    <row r="1529" spans="1:10">
      <c r="A1529" t="s">
        <v>2</v>
      </c>
      <c r="B1529" t="s">
        <v>3</v>
      </c>
      <c r="E1529" t="s">
        <v>4</v>
      </c>
      <c r="F1529" t="s">
        <v>5</v>
      </c>
      <c r="G1529" t="s">
        <v>6</v>
      </c>
      <c r="H1529" t="s">
        <v>7</v>
      </c>
      <c r="I1529" t="s">
        <v>8</v>
      </c>
      <c r="J1529" t="s">
        <v>9</v>
      </c>
    </row>
    <row r="1530" spans="1:10">
      <c r="A1530" t="s">
        <v>2</v>
      </c>
      <c r="B1530" t="s">
        <v>10</v>
      </c>
      <c r="E1530" t="s">
        <v>11</v>
      </c>
      <c r="F1530" t="s">
        <v>12</v>
      </c>
      <c r="G1530" t="s">
        <v>13</v>
      </c>
      <c r="H1530" t="s">
        <v>14</v>
      </c>
    </row>
    <row r="1531" spans="1:10">
      <c r="A1531" t="s">
        <v>0</v>
      </c>
      <c r="B1531" t="s">
        <v>716</v>
      </c>
      <c r="D1531">
        <f>Image("https://scontent.cdninstagram.com/t51.2885-15/s640x640/sh0.08/e35/12328408_1707214752859758_1282002493_n.jpg?ig_cache_key=MTIxODUxMzA3MzQ1NjY5NTgzNg%3D%3D.2")</f>
        <v>0</v>
      </c>
    </row>
    <row r="1532" spans="1:10">
      <c r="A1532" t="s">
        <v>2</v>
      </c>
      <c r="B1532" t="s">
        <v>3</v>
      </c>
      <c r="C1532" t="s">
        <v>717</v>
      </c>
      <c r="E1532" t="s">
        <v>4</v>
      </c>
      <c r="F1532" t="s">
        <v>5</v>
      </c>
      <c r="G1532" t="s">
        <v>6</v>
      </c>
      <c r="H1532" t="s">
        <v>7</v>
      </c>
      <c r="I1532" t="s">
        <v>8</v>
      </c>
      <c r="J1532" t="s">
        <v>9</v>
      </c>
    </row>
    <row r="1533" spans="1:10">
      <c r="A1533" t="s">
        <v>2</v>
      </c>
      <c r="B1533" t="s">
        <v>10</v>
      </c>
      <c r="E1533" t="s">
        <v>11</v>
      </c>
      <c r="F1533" t="s">
        <v>12</v>
      </c>
      <c r="G1533" t="s">
        <v>13</v>
      </c>
      <c r="H1533" t="s">
        <v>14</v>
      </c>
    </row>
    <row r="1534" spans="1:10">
      <c r="A1534" t="s">
        <v>0</v>
      </c>
      <c r="B1534" t="s">
        <v>718</v>
      </c>
      <c r="D1534">
        <f>Image("https://scontent.cdninstagram.com/t51.2885-15/s640x640/sh0.08/e35/12424746_1716298348639535_601439213_n.jpg?ig_cache_key=MTIxODM5NTg3ODg0MTg2NDM4Mw%3D%3D.2")</f>
        <v>0</v>
      </c>
    </row>
    <row r="1535" spans="1:10">
      <c r="A1535" t="s">
        <v>2</v>
      </c>
      <c r="B1535" t="s">
        <v>3</v>
      </c>
      <c r="E1535" t="s">
        <v>4</v>
      </c>
      <c r="F1535" t="s">
        <v>5</v>
      </c>
      <c r="G1535" t="s">
        <v>6</v>
      </c>
      <c r="H1535" t="s">
        <v>7</v>
      </c>
      <c r="I1535" t="s">
        <v>8</v>
      </c>
      <c r="J1535" t="s">
        <v>9</v>
      </c>
    </row>
    <row r="1536" spans="1:10">
      <c r="A1536" t="s">
        <v>2</v>
      </c>
      <c r="B1536" t="s">
        <v>10</v>
      </c>
      <c r="E1536" t="s">
        <v>11</v>
      </c>
      <c r="F1536" t="s">
        <v>12</v>
      </c>
      <c r="G1536" t="s">
        <v>13</v>
      </c>
      <c r="H1536" t="s">
        <v>14</v>
      </c>
    </row>
    <row r="1537" spans="1:10">
      <c r="A1537" t="s">
        <v>0</v>
      </c>
      <c r="B1537" t="s">
        <v>719</v>
      </c>
      <c r="D1537">
        <f>Image("https://scontent.cdninstagram.com/t51.2885-15/e15/12907221_1070733779653491_1623894649_n.jpg?ig_cache_key=MTIxODIzNTMyNDU5NDQ5Mzk5OQ%3D%3D.2")</f>
        <v>0</v>
      </c>
    </row>
    <row r="1538" spans="1:10">
      <c r="A1538" t="s">
        <v>2</v>
      </c>
      <c r="B1538" t="s">
        <v>3</v>
      </c>
      <c r="C1538" t="s">
        <v>720</v>
      </c>
      <c r="E1538" t="s">
        <v>4</v>
      </c>
      <c r="F1538" t="s">
        <v>5</v>
      </c>
      <c r="G1538" t="s">
        <v>6</v>
      </c>
      <c r="H1538" t="s">
        <v>7</v>
      </c>
      <c r="I1538" t="s">
        <v>8</v>
      </c>
      <c r="J1538" t="s">
        <v>9</v>
      </c>
    </row>
    <row r="1539" spans="1:10">
      <c r="A1539" t="s">
        <v>2</v>
      </c>
      <c r="B1539" t="s">
        <v>10</v>
      </c>
      <c r="E1539" t="s">
        <v>11</v>
      </c>
      <c r="F1539" t="s">
        <v>12</v>
      </c>
      <c r="G1539" t="s">
        <v>13</v>
      </c>
      <c r="H1539" t="s">
        <v>14</v>
      </c>
    </row>
    <row r="1540" spans="1:10">
      <c r="A1540" t="s">
        <v>0</v>
      </c>
      <c r="B1540" t="s">
        <v>721</v>
      </c>
      <c r="D1540">
        <f>Image("https://scontent.cdninstagram.com/t51.2885-15/e15/12905262_220390091655855_1777137078_n.jpg?ig_cache_key=MTIxODE3MjYxMDU3MjU1Njk2OA%3D%3D.2")</f>
        <v>0</v>
      </c>
    </row>
    <row r="1541" spans="1:10">
      <c r="A1541" t="s">
        <v>2</v>
      </c>
      <c r="B1541" t="s">
        <v>3</v>
      </c>
      <c r="E1541" t="s">
        <v>4</v>
      </c>
      <c r="F1541" t="s">
        <v>5</v>
      </c>
      <c r="G1541" t="s">
        <v>6</v>
      </c>
      <c r="H1541" t="s">
        <v>7</v>
      </c>
      <c r="I1541" t="s">
        <v>8</v>
      </c>
      <c r="J1541" t="s">
        <v>9</v>
      </c>
    </row>
    <row r="1542" spans="1:10">
      <c r="A1542" t="s">
        <v>2</v>
      </c>
      <c r="B1542" t="s">
        <v>10</v>
      </c>
      <c r="E1542" t="s">
        <v>11</v>
      </c>
      <c r="F1542" t="s">
        <v>12</v>
      </c>
      <c r="G1542" t="s">
        <v>13</v>
      </c>
      <c r="H1542" t="s">
        <v>14</v>
      </c>
    </row>
    <row r="1543" spans="1:10">
      <c r="A1543" t="s">
        <v>0</v>
      </c>
      <c r="B1543" t="s">
        <v>722</v>
      </c>
      <c r="D1543">
        <f>Image("https://scontent.cdninstagram.com/t51.2885-15/e35/12345782_1668101200120477_1255246476_n.jpg?ig_cache_key=MTIxODExNzgxNjY0NTc3NjYyMg%3D%3D.2")</f>
        <v>0</v>
      </c>
    </row>
    <row r="1544" spans="1:10">
      <c r="A1544" t="s">
        <v>2</v>
      </c>
      <c r="B1544" t="s">
        <v>3</v>
      </c>
      <c r="E1544" t="s">
        <v>4</v>
      </c>
      <c r="F1544" t="s">
        <v>5</v>
      </c>
      <c r="G1544" t="s">
        <v>6</v>
      </c>
      <c r="H1544" t="s">
        <v>7</v>
      </c>
      <c r="I1544" t="s">
        <v>8</v>
      </c>
      <c r="J1544" t="s">
        <v>9</v>
      </c>
    </row>
    <row r="1545" spans="1:10">
      <c r="A1545" t="s">
        <v>2</v>
      </c>
      <c r="B1545" t="s">
        <v>10</v>
      </c>
      <c r="E1545" t="s">
        <v>11</v>
      </c>
      <c r="F1545" t="s">
        <v>12</v>
      </c>
      <c r="G1545" t="s">
        <v>13</v>
      </c>
      <c r="H1545" t="s">
        <v>14</v>
      </c>
    </row>
    <row r="1546" spans="1:10">
      <c r="A1546" t="s">
        <v>0</v>
      </c>
      <c r="B1546" t="s">
        <v>723</v>
      </c>
      <c r="D1546">
        <f>Image("https://scontent.cdninstagram.com/t51.2885-15/e15/10817951_1235028989860439_840023069_n.jpg?ig_cache_key=MTIxNzY4Mjg5NDU2Nzg3MzM2OQ%3D%3D.2")</f>
        <v>0</v>
      </c>
    </row>
    <row r="1547" spans="1:10">
      <c r="A1547" t="s">
        <v>2</v>
      </c>
      <c r="B1547" t="s">
        <v>3</v>
      </c>
      <c r="C1547" t="s">
        <v>724</v>
      </c>
      <c r="E1547" t="s">
        <v>4</v>
      </c>
      <c r="F1547" t="s">
        <v>5</v>
      </c>
      <c r="G1547" t="s">
        <v>6</v>
      </c>
      <c r="H1547" t="s">
        <v>7</v>
      </c>
      <c r="I1547" t="s">
        <v>8</v>
      </c>
      <c r="J1547" t="s">
        <v>9</v>
      </c>
    </row>
    <row r="1548" spans="1:10">
      <c r="A1548" t="s">
        <v>2</v>
      </c>
      <c r="B1548" t="s">
        <v>10</v>
      </c>
      <c r="E1548" t="s">
        <v>11</v>
      </c>
      <c r="F1548" t="s">
        <v>12</v>
      </c>
      <c r="G1548" t="s">
        <v>13</v>
      </c>
      <c r="H1548" t="s">
        <v>14</v>
      </c>
    </row>
    <row r="1549" spans="1:10">
      <c r="A1549" t="s">
        <v>0</v>
      </c>
      <c r="B1549" t="s">
        <v>725</v>
      </c>
      <c r="D1549">
        <f>Image("https://scontent.cdninstagram.com/t51.2885-15/s640x640/sh0.08/e35/12917837_1722655478020338_1602360873_n.jpg?ig_cache_key=MTIxNzQ3NTc2NDc0Mjk2NjM2Mg%3D%3D.2.l")</f>
        <v>0</v>
      </c>
    </row>
    <row r="1550" spans="1:10">
      <c r="A1550" t="s">
        <v>2</v>
      </c>
      <c r="B1550" t="s">
        <v>3</v>
      </c>
      <c r="E1550" t="s">
        <v>4</v>
      </c>
      <c r="F1550" t="s">
        <v>5</v>
      </c>
      <c r="G1550" t="s">
        <v>6</v>
      </c>
      <c r="H1550" t="s">
        <v>7</v>
      </c>
      <c r="I1550" t="s">
        <v>8</v>
      </c>
      <c r="J1550" t="s">
        <v>9</v>
      </c>
    </row>
    <row r="1551" spans="1:10">
      <c r="A1551" t="s">
        <v>2</v>
      </c>
      <c r="B1551" t="s">
        <v>10</v>
      </c>
      <c r="E1551" t="s">
        <v>11</v>
      </c>
      <c r="F1551" t="s">
        <v>12</v>
      </c>
      <c r="G1551" t="s">
        <v>13</v>
      </c>
      <c r="H1551" t="s">
        <v>14</v>
      </c>
    </row>
    <row r="1552" spans="1:10">
      <c r="A1552" t="s">
        <v>0</v>
      </c>
      <c r="B1552" t="s">
        <v>726</v>
      </c>
      <c r="D1552">
        <f>Image("https://scontent.cdninstagram.com/t51.2885-15/s640x640/sh0.08/e35/12912681_1603590239961016_1695469455_n.jpg?ig_cache_key=MTIxNzQ0NTU1NjExNTU2MjQ4Ng%3D%3D.2.l")</f>
        <v>0</v>
      </c>
    </row>
    <row r="1553" spans="1:10">
      <c r="A1553" t="s">
        <v>2</v>
      </c>
      <c r="B1553" t="s">
        <v>3</v>
      </c>
      <c r="C1553" t="s">
        <v>727</v>
      </c>
      <c r="E1553" t="s">
        <v>4</v>
      </c>
      <c r="F1553" t="s">
        <v>5</v>
      </c>
      <c r="G1553" t="s">
        <v>6</v>
      </c>
      <c r="H1553" t="s">
        <v>7</v>
      </c>
      <c r="I1553" t="s">
        <v>8</v>
      </c>
      <c r="J1553" t="s">
        <v>9</v>
      </c>
    </row>
    <row r="1554" spans="1:10">
      <c r="A1554" t="s">
        <v>2</v>
      </c>
      <c r="B1554" t="s">
        <v>10</v>
      </c>
      <c r="E1554" t="s">
        <v>11</v>
      </c>
      <c r="F1554" t="s">
        <v>12</v>
      </c>
      <c r="G1554" t="s">
        <v>13</v>
      </c>
      <c r="H1554" t="s">
        <v>14</v>
      </c>
    </row>
    <row r="1555" spans="1:10">
      <c r="A1555" t="s">
        <v>0</v>
      </c>
      <c r="B1555" t="s">
        <v>728</v>
      </c>
      <c r="D1555">
        <f>Image("https://scontent.cdninstagram.com/t51.2885-15/e15/12677399_1683639385220687_2123964868_n.jpg?ig_cache_key=MTIxNzExNjAyMzA4MDk1NzU2Nw%3D%3D.2")</f>
        <v>0</v>
      </c>
    </row>
    <row r="1556" spans="1:10">
      <c r="A1556" t="s">
        <v>2</v>
      </c>
      <c r="B1556" t="s">
        <v>3</v>
      </c>
      <c r="C1556" t="s">
        <v>729</v>
      </c>
      <c r="E1556" t="s">
        <v>4</v>
      </c>
      <c r="F1556" t="s">
        <v>5</v>
      </c>
      <c r="G1556" t="s">
        <v>6</v>
      </c>
      <c r="H1556" t="s">
        <v>7</v>
      </c>
      <c r="I1556" t="s">
        <v>8</v>
      </c>
      <c r="J1556" t="s">
        <v>9</v>
      </c>
    </row>
    <row r="1557" spans="1:10">
      <c r="A1557" t="s">
        <v>2</v>
      </c>
      <c r="B1557" t="s">
        <v>10</v>
      </c>
      <c r="E1557" t="s">
        <v>11</v>
      </c>
      <c r="F1557" t="s">
        <v>12</v>
      </c>
      <c r="G1557" t="s">
        <v>13</v>
      </c>
      <c r="H1557" t="s">
        <v>14</v>
      </c>
    </row>
    <row r="1558" spans="1:10">
      <c r="A1558" t="s">
        <v>0</v>
      </c>
      <c r="B1558" t="s">
        <v>730</v>
      </c>
      <c r="D1558">
        <f>Image("https://scontent.cdninstagram.com/t51.2885-15/s640x640/e15/10449135_942758329153361_1187823660_n.jpg?ig_cache_key=MTIxNjc1ODA3MjE2ODI5NTA5Mg%3D%3D.2.l")</f>
        <v>0</v>
      </c>
    </row>
    <row r="1559" spans="1:10">
      <c r="A1559" t="s">
        <v>2</v>
      </c>
      <c r="B1559" t="s">
        <v>3</v>
      </c>
      <c r="E1559" t="s">
        <v>4</v>
      </c>
      <c r="F1559" t="s">
        <v>5</v>
      </c>
      <c r="G1559" t="s">
        <v>6</v>
      </c>
      <c r="H1559" t="s">
        <v>7</v>
      </c>
      <c r="I1559" t="s">
        <v>8</v>
      </c>
      <c r="J1559" t="s">
        <v>9</v>
      </c>
    </row>
    <row r="1560" spans="1:10">
      <c r="A1560" t="s">
        <v>2</v>
      </c>
      <c r="B1560" t="s">
        <v>10</v>
      </c>
      <c r="E1560" t="s">
        <v>11</v>
      </c>
      <c r="F1560" t="s">
        <v>12</v>
      </c>
      <c r="G1560" t="s">
        <v>13</v>
      </c>
      <c r="H1560" t="s">
        <v>14</v>
      </c>
    </row>
    <row r="1561" spans="1:10">
      <c r="A1561" t="s">
        <v>0</v>
      </c>
      <c r="B1561" t="s">
        <v>731</v>
      </c>
      <c r="D1561">
        <f>Image("https://scontent.cdninstagram.com/t51.2885-15/s640x640/sh0.08/e35/12918567_269701370028632_180329333_n.jpg?ig_cache_key=MTIxNjM0MjAxNzI2MTUyMjQ0Ng%3D%3D.2")</f>
        <v>0</v>
      </c>
    </row>
    <row r="1562" spans="1:10">
      <c r="A1562" t="s">
        <v>2</v>
      </c>
      <c r="B1562" t="s">
        <v>3</v>
      </c>
      <c r="E1562" t="s">
        <v>4</v>
      </c>
      <c r="F1562" t="s">
        <v>5</v>
      </c>
      <c r="G1562" t="s">
        <v>6</v>
      </c>
      <c r="H1562" t="s">
        <v>7</v>
      </c>
      <c r="I1562" t="s">
        <v>8</v>
      </c>
      <c r="J1562" t="s">
        <v>9</v>
      </c>
    </row>
    <row r="1563" spans="1:10">
      <c r="A1563" t="s">
        <v>2</v>
      </c>
      <c r="B1563" t="s">
        <v>10</v>
      </c>
      <c r="E1563" t="s">
        <v>11</v>
      </c>
      <c r="F1563" t="s">
        <v>12</v>
      </c>
      <c r="G1563" t="s">
        <v>13</v>
      </c>
      <c r="H1563" t="s">
        <v>14</v>
      </c>
    </row>
    <row r="1564" spans="1:10">
      <c r="A1564" t="s">
        <v>0</v>
      </c>
      <c r="B1564" t="s">
        <v>732</v>
      </c>
      <c r="D1564">
        <f>Image("https://scontent.cdninstagram.com/t51.2885-15/s640x640/sh0.08/e35/1173022_1702937899949662_226143781_n.jpg?ig_cache_key=MTIxNjMyNDI3MjI1MDA3NTE5NA%3D%3D.2")</f>
        <v>0</v>
      </c>
    </row>
    <row r="1565" spans="1:10">
      <c r="A1565" t="s">
        <v>2</v>
      </c>
      <c r="B1565" t="s">
        <v>3</v>
      </c>
      <c r="C1565" t="s">
        <v>733</v>
      </c>
      <c r="E1565" t="s">
        <v>4</v>
      </c>
      <c r="F1565" t="s">
        <v>5</v>
      </c>
      <c r="G1565" t="s">
        <v>6</v>
      </c>
      <c r="H1565" t="s">
        <v>7</v>
      </c>
      <c r="I1565" t="s">
        <v>8</v>
      </c>
      <c r="J1565" t="s">
        <v>9</v>
      </c>
    </row>
    <row r="1566" spans="1:10">
      <c r="A1566" t="s">
        <v>2</v>
      </c>
      <c r="B1566" t="s">
        <v>10</v>
      </c>
      <c r="E1566" t="s">
        <v>11</v>
      </c>
      <c r="F1566" t="s">
        <v>12</v>
      </c>
      <c r="G1566" t="s">
        <v>13</v>
      </c>
      <c r="H1566" t="s">
        <v>14</v>
      </c>
    </row>
    <row r="1567" spans="1:10">
      <c r="A1567" t="s">
        <v>0</v>
      </c>
      <c r="B1567" t="s">
        <v>734</v>
      </c>
      <c r="D1567">
        <f>Image("https://scontent.cdninstagram.com/t51.2885-15/e35/12912458_1678733062376872_1934626175_n.jpg?ig_cache_key=MTIxNTk4NDAzNjY5Mzc0ODAzNA%3D%3D.2")</f>
        <v>0</v>
      </c>
    </row>
    <row r="1568" spans="1:10">
      <c r="A1568" t="s">
        <v>2</v>
      </c>
      <c r="B1568" t="s">
        <v>3</v>
      </c>
      <c r="E1568" t="s">
        <v>4</v>
      </c>
      <c r="F1568" t="s">
        <v>5</v>
      </c>
      <c r="G1568" t="s">
        <v>6</v>
      </c>
      <c r="H1568" t="s">
        <v>7</v>
      </c>
      <c r="I1568" t="s">
        <v>8</v>
      </c>
      <c r="J1568" t="s">
        <v>9</v>
      </c>
    </row>
    <row r="1569" spans="1:10">
      <c r="A1569" t="s">
        <v>2</v>
      </c>
      <c r="B1569" t="s">
        <v>10</v>
      </c>
      <c r="E1569" t="s">
        <v>11</v>
      </c>
      <c r="F1569" t="s">
        <v>12</v>
      </c>
      <c r="G1569" t="s">
        <v>13</v>
      </c>
      <c r="H1569" t="s">
        <v>14</v>
      </c>
    </row>
    <row r="1570" spans="1:10">
      <c r="A1570" t="s">
        <v>0</v>
      </c>
      <c r="B1570" t="s">
        <v>735</v>
      </c>
      <c r="D1570">
        <f>Image("https://scontent.cdninstagram.com/t51.2885-15/s320x320/e35/12816837_531448273724391_114706936_n.jpg?ig_cache_key=MTIxNTg5NDMwOTkwMzgyNzc2Nw%3D%3D.2.l")</f>
        <v>0</v>
      </c>
    </row>
    <row r="1571" spans="1:10">
      <c r="A1571" t="s">
        <v>2</v>
      </c>
      <c r="B1571" t="s">
        <v>3</v>
      </c>
      <c r="E1571" t="s">
        <v>4</v>
      </c>
      <c r="F1571" t="s">
        <v>5</v>
      </c>
      <c r="G1571" t="s">
        <v>6</v>
      </c>
      <c r="H1571" t="s">
        <v>7</v>
      </c>
      <c r="I1571" t="s">
        <v>8</v>
      </c>
      <c r="J1571" t="s">
        <v>9</v>
      </c>
    </row>
    <row r="1572" spans="1:10">
      <c r="A1572" t="s">
        <v>2</v>
      </c>
      <c r="B1572" t="s">
        <v>10</v>
      </c>
      <c r="E1572" t="s">
        <v>11</v>
      </c>
      <c r="F1572" t="s">
        <v>12</v>
      </c>
      <c r="G1572" t="s">
        <v>13</v>
      </c>
      <c r="H1572" t="s">
        <v>14</v>
      </c>
    </row>
    <row r="1573" spans="1:10">
      <c r="A1573" t="s">
        <v>0</v>
      </c>
      <c r="B1573" t="s">
        <v>736</v>
      </c>
      <c r="D1573">
        <f>Image("https://scontent.cdninstagram.com/t51.2885-15/s640x640/sh0.08/e35/12965264_533197800218532_179620330_n.jpg?ig_cache_key=MTIyMDk5MDE5OTYyMzE5MTAwNg%3D%3D.2")</f>
        <v>0</v>
      </c>
    </row>
    <row r="1574" spans="1:10">
      <c r="A1574" t="s">
        <v>2</v>
      </c>
      <c r="B1574" t="s">
        <v>3</v>
      </c>
      <c r="E1574" t="s">
        <v>4</v>
      </c>
      <c r="F1574" t="s">
        <v>5</v>
      </c>
      <c r="G1574" t="s">
        <v>6</v>
      </c>
      <c r="H1574" t="s">
        <v>7</v>
      </c>
      <c r="I1574" t="s">
        <v>8</v>
      </c>
      <c r="J1574" t="s">
        <v>9</v>
      </c>
    </row>
    <row r="1575" spans="1:10">
      <c r="A1575" t="s">
        <v>2</v>
      </c>
      <c r="B1575" t="s">
        <v>10</v>
      </c>
      <c r="E1575" t="s">
        <v>11</v>
      </c>
      <c r="F1575" t="s">
        <v>12</v>
      </c>
      <c r="G1575" t="s">
        <v>13</v>
      </c>
      <c r="H1575" t="s">
        <v>14</v>
      </c>
    </row>
    <row r="1576" spans="1:10">
      <c r="A1576" t="s">
        <v>0</v>
      </c>
      <c r="B1576" t="s">
        <v>737</v>
      </c>
      <c r="D1576">
        <f>Image("https://scontent.cdninstagram.com/t51.2885-15/s640x640/sh0.08/e35/12917913_210483872662839_436598977_n.jpg?ig_cache_key=MTIyMDk4NzczNzE0NjE5Mjk0Nw%3D%3D.2")</f>
        <v>0</v>
      </c>
    </row>
    <row r="1577" spans="1:10">
      <c r="A1577" t="s">
        <v>2</v>
      </c>
      <c r="B1577" t="s">
        <v>3</v>
      </c>
      <c r="E1577" t="s">
        <v>4</v>
      </c>
      <c r="F1577" t="s">
        <v>5</v>
      </c>
      <c r="G1577" t="s">
        <v>6</v>
      </c>
      <c r="H1577" t="s">
        <v>7</v>
      </c>
      <c r="I1577" t="s">
        <v>8</v>
      </c>
      <c r="J1577" t="s">
        <v>9</v>
      </c>
    </row>
    <row r="1578" spans="1:10">
      <c r="A1578" t="s">
        <v>2</v>
      </c>
      <c r="B1578" t="s">
        <v>10</v>
      </c>
      <c r="E1578" t="s">
        <v>11</v>
      </c>
      <c r="F1578" t="s">
        <v>12</v>
      </c>
      <c r="G1578" t="s">
        <v>13</v>
      </c>
      <c r="H1578" t="s">
        <v>14</v>
      </c>
    </row>
    <row r="1579" spans="1:10">
      <c r="A1579" t="s">
        <v>0</v>
      </c>
      <c r="B1579" t="s">
        <v>738</v>
      </c>
      <c r="D1579">
        <f>Image("https://scontent.cdninstagram.com/t51.2885-15/s640x640/sh0.08/e35/12918453_532905726892856_882685438_n.jpg?ig_cache_key=MTIyMDk4NzI0Njc2MjM1MDY0Nw%3D%3D.2")</f>
        <v>0</v>
      </c>
    </row>
    <row r="1580" spans="1:10">
      <c r="A1580" t="s">
        <v>2</v>
      </c>
      <c r="B1580" t="s">
        <v>3</v>
      </c>
      <c r="C1580" t="s">
        <v>739</v>
      </c>
      <c r="E1580" t="s">
        <v>4</v>
      </c>
      <c r="F1580" t="s">
        <v>5</v>
      </c>
      <c r="G1580" t="s">
        <v>6</v>
      </c>
      <c r="H1580" t="s">
        <v>7</v>
      </c>
      <c r="I1580" t="s">
        <v>8</v>
      </c>
      <c r="J1580" t="s">
        <v>9</v>
      </c>
    </row>
    <row r="1581" spans="1:10">
      <c r="A1581" t="s">
        <v>2</v>
      </c>
      <c r="B1581" t="s">
        <v>10</v>
      </c>
      <c r="E1581" t="s">
        <v>11</v>
      </c>
      <c r="F1581" t="s">
        <v>12</v>
      </c>
      <c r="G1581" t="s">
        <v>13</v>
      </c>
      <c r="H1581" t="s">
        <v>14</v>
      </c>
    </row>
    <row r="1582" spans="1:10">
      <c r="A1582" t="s">
        <v>0</v>
      </c>
      <c r="B1582" t="s">
        <v>740</v>
      </c>
      <c r="D1582">
        <f>Image("https://scontent.cdninstagram.com/t51.2885-15/e15/12479117_1045974292129700_1775873115_n.jpg?ig_cache_key=MTIyMDk4NjYzNDc1NzY0MzM2OQ%3D%3D.2")</f>
        <v>0</v>
      </c>
    </row>
    <row r="1583" spans="1:10">
      <c r="A1583" t="s">
        <v>2</v>
      </c>
      <c r="B1583" t="s">
        <v>3</v>
      </c>
      <c r="E1583" t="s">
        <v>4</v>
      </c>
      <c r="F1583" t="s">
        <v>5</v>
      </c>
      <c r="G1583" t="s">
        <v>6</v>
      </c>
      <c r="H1583" t="s">
        <v>7</v>
      </c>
      <c r="I1583" t="s">
        <v>8</v>
      </c>
      <c r="J1583" t="s">
        <v>9</v>
      </c>
    </row>
    <row r="1584" spans="1:10">
      <c r="A1584" t="s">
        <v>2</v>
      </c>
      <c r="B1584" t="s">
        <v>10</v>
      </c>
      <c r="E1584" t="s">
        <v>11</v>
      </c>
      <c r="F1584" t="s">
        <v>12</v>
      </c>
      <c r="G1584" t="s">
        <v>13</v>
      </c>
      <c r="H1584" t="s">
        <v>14</v>
      </c>
    </row>
    <row r="1585" spans="1:10">
      <c r="A1585" t="s">
        <v>0</v>
      </c>
      <c r="B1585" t="s">
        <v>741</v>
      </c>
      <c r="D1585">
        <f>Image("https://scontent.cdninstagram.com/t51.2885-15/e15/12383375_209305579443438_2023449992_n.jpg?ig_cache_key=MTIyMDI0MDU5ODE3MTI4ODUyMw%3D%3D.2")</f>
        <v>0</v>
      </c>
    </row>
    <row r="1586" spans="1:10">
      <c r="A1586" t="s">
        <v>2</v>
      </c>
      <c r="B1586" t="s">
        <v>3</v>
      </c>
      <c r="C1586" t="s">
        <v>742</v>
      </c>
      <c r="E1586" t="s">
        <v>4</v>
      </c>
      <c r="F1586" t="s">
        <v>5</v>
      </c>
      <c r="G1586" t="s">
        <v>6</v>
      </c>
      <c r="H1586" t="s">
        <v>7</v>
      </c>
      <c r="I1586" t="s">
        <v>8</v>
      </c>
      <c r="J1586" t="s">
        <v>9</v>
      </c>
    </row>
    <row r="1587" spans="1:10">
      <c r="A1587" t="s">
        <v>2</v>
      </c>
      <c r="B1587" t="s">
        <v>10</v>
      </c>
      <c r="E1587" t="s">
        <v>11</v>
      </c>
      <c r="F1587" t="s">
        <v>12</v>
      </c>
      <c r="G1587" t="s">
        <v>13</v>
      </c>
      <c r="H1587" t="s">
        <v>14</v>
      </c>
    </row>
    <row r="1588" spans="1:10">
      <c r="A1588" t="s">
        <v>0</v>
      </c>
      <c r="B1588" t="s">
        <v>743</v>
      </c>
      <c r="D1588">
        <f>Image("https://scontent.cdninstagram.com/t51.2885-15/s640x640/sh0.08/e35/12965661_1760780377490911_340031229_n.jpg?ig_cache_key=MTIyMDkxODIzODM1NzEyNzQ4MA%3D%3D.2.l")</f>
        <v>0</v>
      </c>
    </row>
    <row r="1589" spans="1:10">
      <c r="A1589" t="s">
        <v>2</v>
      </c>
      <c r="B1589" t="s">
        <v>3</v>
      </c>
      <c r="E1589" t="s">
        <v>4</v>
      </c>
      <c r="F1589" t="s">
        <v>5</v>
      </c>
      <c r="G1589" t="s">
        <v>6</v>
      </c>
      <c r="H1589" t="s">
        <v>7</v>
      </c>
      <c r="I1589" t="s">
        <v>8</v>
      </c>
      <c r="J1589" t="s">
        <v>9</v>
      </c>
    </row>
    <row r="1590" spans="1:10">
      <c r="A1590" t="s">
        <v>2</v>
      </c>
      <c r="B1590" t="s">
        <v>10</v>
      </c>
      <c r="E1590" t="s">
        <v>11</v>
      </c>
      <c r="F1590" t="s">
        <v>12</v>
      </c>
      <c r="G1590" t="s">
        <v>13</v>
      </c>
      <c r="H1590" t="s">
        <v>14</v>
      </c>
    </row>
    <row r="1591" spans="1:10">
      <c r="A1591" t="s">
        <v>0</v>
      </c>
      <c r="B1591" t="s">
        <v>744</v>
      </c>
      <c r="D1591">
        <f>Image("https://scontent.cdninstagram.com/t51.2885-15/e15/12677235_856092824537258_414454242_n.jpg?ig_cache_key=MTIyMDg5OTk1NjY0NTA4ODkzMw%3D%3D.2")</f>
        <v>0</v>
      </c>
    </row>
    <row r="1592" spans="1:10">
      <c r="A1592" t="s">
        <v>2</v>
      </c>
      <c r="B1592" t="s">
        <v>3</v>
      </c>
      <c r="E1592" t="s">
        <v>4</v>
      </c>
      <c r="F1592" t="s">
        <v>5</v>
      </c>
      <c r="G1592" t="s">
        <v>6</v>
      </c>
      <c r="H1592" t="s">
        <v>7</v>
      </c>
      <c r="I1592" t="s">
        <v>8</v>
      </c>
      <c r="J1592" t="s">
        <v>9</v>
      </c>
    </row>
    <row r="1593" spans="1:10">
      <c r="A1593" t="s">
        <v>2</v>
      </c>
      <c r="B1593" t="s">
        <v>10</v>
      </c>
      <c r="E1593" t="s">
        <v>11</v>
      </c>
      <c r="F1593" t="s">
        <v>12</v>
      </c>
      <c r="G1593" t="s">
        <v>13</v>
      </c>
      <c r="H1593" t="s">
        <v>14</v>
      </c>
    </row>
    <row r="1594" spans="1:10">
      <c r="A1594" t="s">
        <v>0</v>
      </c>
      <c r="B1594" t="s">
        <v>745</v>
      </c>
      <c r="D1594">
        <f>Image("https://scontent.cdninstagram.com/t51.2885-15/e15/12912421_176241896101434_693880207_n.jpg?ig_cache_key=MTIyMDg5NDc4OTU1NjE2MjExMQ%3D%3D.2")</f>
        <v>0</v>
      </c>
    </row>
    <row r="1595" spans="1:10">
      <c r="A1595" t="s">
        <v>2</v>
      </c>
      <c r="B1595" t="s">
        <v>3</v>
      </c>
      <c r="E1595" t="s">
        <v>4</v>
      </c>
      <c r="F1595" t="s">
        <v>5</v>
      </c>
      <c r="G1595" t="s">
        <v>6</v>
      </c>
      <c r="H1595" t="s">
        <v>7</v>
      </c>
      <c r="I1595" t="s">
        <v>8</v>
      </c>
      <c r="J1595" t="s">
        <v>9</v>
      </c>
    </row>
    <row r="1596" spans="1:10">
      <c r="A1596" t="s">
        <v>2</v>
      </c>
      <c r="B1596" t="s">
        <v>10</v>
      </c>
      <c r="E1596" t="s">
        <v>11</v>
      </c>
      <c r="F1596" t="s">
        <v>12</v>
      </c>
      <c r="G1596" t="s">
        <v>13</v>
      </c>
      <c r="H1596" t="s">
        <v>14</v>
      </c>
    </row>
    <row r="1597" spans="1:10">
      <c r="A1597" t="s">
        <v>0</v>
      </c>
      <c r="B1597" t="s">
        <v>746</v>
      </c>
      <c r="D1597">
        <f>Image("https://scontent.cdninstagram.com/t51.2885-15/s640x640/sh0.08/e35/12230983_504296886429696_943383052_n.jpg?ig_cache_key=MTIyMDg3MDYwOTM4NjcwNDg2MQ%3D%3D.2")</f>
        <v>0</v>
      </c>
    </row>
    <row r="1598" spans="1:10">
      <c r="A1598" t="s">
        <v>2</v>
      </c>
      <c r="B1598" t="s">
        <v>3</v>
      </c>
      <c r="E1598" t="s">
        <v>4</v>
      </c>
      <c r="F1598" t="s">
        <v>5</v>
      </c>
      <c r="G1598" t="s">
        <v>6</v>
      </c>
      <c r="H1598" t="s">
        <v>7</v>
      </c>
      <c r="I1598" t="s">
        <v>8</v>
      </c>
      <c r="J1598" t="s">
        <v>9</v>
      </c>
    </row>
    <row r="1599" spans="1:10">
      <c r="A1599" t="s">
        <v>2</v>
      </c>
      <c r="B1599" t="s">
        <v>10</v>
      </c>
      <c r="E1599" t="s">
        <v>11</v>
      </c>
      <c r="F1599" t="s">
        <v>12</v>
      </c>
      <c r="G1599" t="s">
        <v>13</v>
      </c>
      <c r="H1599" t="s">
        <v>14</v>
      </c>
    </row>
    <row r="1600" spans="1:10">
      <c r="A1600" t="s">
        <v>0</v>
      </c>
      <c r="B1600" t="s">
        <v>747</v>
      </c>
      <c r="D1600">
        <f>Image("https://scontent.cdninstagram.com/t51.2885-15/s640x640/sh0.08/e35/12070675_1163261027017264_1598137459_n.jpg?ig_cache_key=MTIyMDg1OTk2MTU3NjcxNjk2OA%3D%3D.2")</f>
        <v>0</v>
      </c>
    </row>
    <row r="1601" spans="1:10">
      <c r="A1601" t="s">
        <v>2</v>
      </c>
      <c r="B1601" t="s">
        <v>3</v>
      </c>
      <c r="E1601" t="s">
        <v>4</v>
      </c>
      <c r="F1601" t="s">
        <v>5</v>
      </c>
      <c r="G1601" t="s">
        <v>6</v>
      </c>
      <c r="H1601" t="s">
        <v>7</v>
      </c>
      <c r="I1601" t="s">
        <v>8</v>
      </c>
      <c r="J1601" t="s">
        <v>9</v>
      </c>
    </row>
    <row r="1602" spans="1:10">
      <c r="A1602" t="s">
        <v>2</v>
      </c>
      <c r="B1602" t="s">
        <v>10</v>
      </c>
      <c r="E1602" t="s">
        <v>11</v>
      </c>
      <c r="F1602" t="s">
        <v>12</v>
      </c>
      <c r="G1602" t="s">
        <v>13</v>
      </c>
      <c r="H1602" t="s">
        <v>14</v>
      </c>
    </row>
    <row r="1603" spans="1:10">
      <c r="A1603" t="s">
        <v>0</v>
      </c>
      <c r="B1603" t="s">
        <v>748</v>
      </c>
      <c r="D1603">
        <f>Image("https://scontent.cdninstagram.com/t51.2885-15/s640x640/sh0.08/e35/12135172_1715114355413536_628764086_n.jpg?ig_cache_key=MTIyMDg1OTM1ODY0MTMxMTkzOA%3D%3D.2")</f>
        <v>0</v>
      </c>
    </row>
    <row r="1604" spans="1:10">
      <c r="A1604" t="s">
        <v>2</v>
      </c>
      <c r="B1604" t="s">
        <v>3</v>
      </c>
      <c r="E1604" t="s">
        <v>4</v>
      </c>
      <c r="F1604" t="s">
        <v>5</v>
      </c>
      <c r="G1604" t="s">
        <v>6</v>
      </c>
      <c r="H1604" t="s">
        <v>7</v>
      </c>
      <c r="I1604" t="s">
        <v>8</v>
      </c>
      <c r="J1604" t="s">
        <v>9</v>
      </c>
    </row>
    <row r="1605" spans="1:10">
      <c r="A1605" t="s">
        <v>2</v>
      </c>
      <c r="B1605" t="s">
        <v>10</v>
      </c>
      <c r="E1605" t="s">
        <v>11</v>
      </c>
      <c r="F1605" t="s">
        <v>12</v>
      </c>
      <c r="G1605" t="s">
        <v>13</v>
      </c>
      <c r="H1605" t="s">
        <v>14</v>
      </c>
    </row>
    <row r="1606" spans="1:10">
      <c r="A1606" t="s">
        <v>0</v>
      </c>
      <c r="B1606" t="s">
        <v>749</v>
      </c>
      <c r="D1606">
        <f>Image("https://scontent.cdninstagram.com/t51.2885-15/s320x320/e35/12501891_226365917723644_491439334_n.jpg?ig_cache_key=MTIyMDg0MDIyMDU2Mjg5MDM5Mg%3D%3D.2.l")</f>
        <v>0</v>
      </c>
    </row>
    <row r="1607" spans="1:10">
      <c r="A1607" t="s">
        <v>2</v>
      </c>
      <c r="B1607" t="s">
        <v>3</v>
      </c>
      <c r="E1607" t="s">
        <v>4</v>
      </c>
      <c r="F1607" t="s">
        <v>5</v>
      </c>
      <c r="G1607" t="s">
        <v>6</v>
      </c>
      <c r="H1607" t="s">
        <v>7</v>
      </c>
      <c r="I1607" t="s">
        <v>8</v>
      </c>
      <c r="J1607" t="s">
        <v>9</v>
      </c>
    </row>
    <row r="1608" spans="1:10">
      <c r="A1608" t="s">
        <v>2</v>
      </c>
      <c r="B1608" t="s">
        <v>10</v>
      </c>
      <c r="E1608" t="s">
        <v>11</v>
      </c>
      <c r="F1608" t="s">
        <v>12</v>
      </c>
      <c r="G1608" t="s">
        <v>13</v>
      </c>
      <c r="H1608" t="s">
        <v>14</v>
      </c>
    </row>
    <row r="1609" spans="1:10">
      <c r="A1609" t="s">
        <v>0</v>
      </c>
      <c r="B1609" t="s">
        <v>750</v>
      </c>
      <c r="D1609">
        <f>Image("https://scontent.cdninstagram.com/t51.2885-15/s640x640/sh0.08/e35/12959930_491123527749336_7561701_n.jpg?ig_cache_key=MTIyMDgzNjc3MTYxMzEwMjM2NQ%3D%3D.2")</f>
        <v>0</v>
      </c>
    </row>
    <row r="1610" spans="1:10">
      <c r="A1610" t="s">
        <v>2</v>
      </c>
      <c r="B1610" t="s">
        <v>3</v>
      </c>
      <c r="E1610" t="s">
        <v>4</v>
      </c>
      <c r="F1610" t="s">
        <v>5</v>
      </c>
      <c r="G1610" t="s">
        <v>6</v>
      </c>
      <c r="H1610" t="s">
        <v>7</v>
      </c>
      <c r="I1610" t="s">
        <v>8</v>
      </c>
      <c r="J1610" t="s">
        <v>9</v>
      </c>
    </row>
    <row r="1611" spans="1:10">
      <c r="A1611" t="s">
        <v>2</v>
      </c>
      <c r="B1611" t="s">
        <v>10</v>
      </c>
      <c r="E1611" t="s">
        <v>11</v>
      </c>
      <c r="F1611" t="s">
        <v>12</v>
      </c>
      <c r="G1611" t="s">
        <v>13</v>
      </c>
      <c r="H1611" t="s">
        <v>14</v>
      </c>
    </row>
    <row r="1612" spans="1:10">
      <c r="A1612" t="s">
        <v>0</v>
      </c>
      <c r="B1612" t="s">
        <v>751</v>
      </c>
      <c r="D1612">
        <f>Image("https://scontent.cdninstagram.com/t51.2885-15/s640x640/sh0.08/e35/12080423_1142974185735679_772506469_n.jpg?ig_cache_key=MTIyMDgyNjQ1Nzk2MTI4OTE1Ng%3D%3D.2")</f>
        <v>0</v>
      </c>
    </row>
    <row r="1613" spans="1:10">
      <c r="A1613" t="s">
        <v>2</v>
      </c>
      <c r="B1613" t="s">
        <v>3</v>
      </c>
      <c r="E1613" t="s">
        <v>4</v>
      </c>
      <c r="F1613" t="s">
        <v>5</v>
      </c>
      <c r="G1613" t="s">
        <v>6</v>
      </c>
      <c r="H1613" t="s">
        <v>7</v>
      </c>
      <c r="I1613" t="s">
        <v>8</v>
      </c>
      <c r="J1613" t="s">
        <v>9</v>
      </c>
    </row>
    <row r="1614" spans="1:10">
      <c r="A1614" t="s">
        <v>2</v>
      </c>
      <c r="B1614" t="s">
        <v>10</v>
      </c>
      <c r="E1614" t="s">
        <v>11</v>
      </c>
      <c r="F1614" t="s">
        <v>12</v>
      </c>
      <c r="G1614" t="s">
        <v>13</v>
      </c>
      <c r="H1614" t="s">
        <v>14</v>
      </c>
    </row>
    <row r="1615" spans="1:10">
      <c r="A1615" t="s">
        <v>0</v>
      </c>
      <c r="B1615" t="s">
        <v>752</v>
      </c>
      <c r="D1615">
        <f>Image("https://scontent.cdninstagram.com/t51.2885-15/s640x640/sh0.08/e35/12965054_586958254795059_2027741472_n.jpg?ig_cache_key=MTIyMDgyMjk3NTI2MjU5NzUyNQ%3D%3D.2")</f>
        <v>0</v>
      </c>
    </row>
    <row r="1616" spans="1:10">
      <c r="A1616" t="s">
        <v>2</v>
      </c>
      <c r="B1616" t="s">
        <v>3</v>
      </c>
      <c r="E1616" t="s">
        <v>4</v>
      </c>
      <c r="F1616" t="s">
        <v>5</v>
      </c>
      <c r="G1616" t="s">
        <v>6</v>
      </c>
      <c r="H1616" t="s">
        <v>7</v>
      </c>
      <c r="I1616" t="s">
        <v>8</v>
      </c>
      <c r="J1616" t="s">
        <v>9</v>
      </c>
    </row>
    <row r="1617" spans="1:10">
      <c r="A1617" t="s">
        <v>2</v>
      </c>
      <c r="B1617" t="s">
        <v>10</v>
      </c>
      <c r="E1617" t="s">
        <v>11</v>
      </c>
      <c r="F1617" t="s">
        <v>12</v>
      </c>
      <c r="G1617" t="s">
        <v>13</v>
      </c>
      <c r="H1617" t="s">
        <v>14</v>
      </c>
    </row>
    <row r="1618" spans="1:10">
      <c r="A1618" t="s">
        <v>0</v>
      </c>
      <c r="B1618" t="s">
        <v>753</v>
      </c>
      <c r="D1618">
        <f>Image("https://scontent.cdninstagram.com/t51.2885-15/s640x640/sh0.08/e35/12934983_1533738136928659_931779065_n.jpg?ig_cache_key=MTIyMDc4NzE4OTcxMTYxNTgwMQ%3D%3D.2")</f>
        <v>0</v>
      </c>
    </row>
    <row r="1619" spans="1:10">
      <c r="A1619" t="s">
        <v>2</v>
      </c>
      <c r="B1619" t="s">
        <v>3</v>
      </c>
      <c r="C1619" t="s">
        <v>754</v>
      </c>
      <c r="E1619" t="s">
        <v>4</v>
      </c>
      <c r="F1619" t="s">
        <v>5</v>
      </c>
      <c r="G1619" t="s">
        <v>6</v>
      </c>
      <c r="H1619" t="s">
        <v>7</v>
      </c>
      <c r="I1619" t="s">
        <v>8</v>
      </c>
      <c r="J1619" t="s">
        <v>9</v>
      </c>
    </row>
    <row r="1620" spans="1:10">
      <c r="A1620" t="s">
        <v>2</v>
      </c>
      <c r="B1620" t="s">
        <v>10</v>
      </c>
      <c r="E1620" t="s">
        <v>11</v>
      </c>
      <c r="F1620" t="s">
        <v>12</v>
      </c>
      <c r="G1620" t="s">
        <v>13</v>
      </c>
      <c r="H1620" t="s">
        <v>14</v>
      </c>
    </row>
    <row r="1621" spans="1:10">
      <c r="A1621" t="s">
        <v>0</v>
      </c>
      <c r="B1621" t="s">
        <v>755</v>
      </c>
      <c r="D1621">
        <f>Image("https://scontent.cdninstagram.com/t51.2885-15/s640x640/sh0.08/e35/12940855_1734760896794316_1332949724_n.jpg?ig_cache_key=MTIyMDc4MzEzNzA5NDIxOTMyNg%3D%3D.2")</f>
        <v>0</v>
      </c>
    </row>
    <row r="1622" spans="1:10">
      <c r="A1622" t="s">
        <v>2</v>
      </c>
      <c r="B1622" t="s">
        <v>3</v>
      </c>
      <c r="C1622" t="s">
        <v>756</v>
      </c>
      <c r="E1622" t="s">
        <v>4</v>
      </c>
      <c r="F1622" t="s">
        <v>5</v>
      </c>
      <c r="G1622" t="s">
        <v>6</v>
      </c>
      <c r="H1622" t="s">
        <v>7</v>
      </c>
      <c r="I1622" t="s">
        <v>8</v>
      </c>
      <c r="J1622" t="s">
        <v>9</v>
      </c>
    </row>
    <row r="1623" spans="1:10">
      <c r="A1623" t="s">
        <v>2</v>
      </c>
      <c r="B1623" t="s">
        <v>10</v>
      </c>
      <c r="E1623" t="s">
        <v>11</v>
      </c>
      <c r="F1623" t="s">
        <v>12</v>
      </c>
      <c r="G1623" t="s">
        <v>13</v>
      </c>
      <c r="H1623" t="s">
        <v>14</v>
      </c>
    </row>
    <row r="1624" spans="1:10">
      <c r="A1624" t="s">
        <v>0</v>
      </c>
      <c r="B1624" t="s">
        <v>757</v>
      </c>
      <c r="D1624">
        <f>Image("https://scontent.cdninstagram.com/t51.2885-15/e35/12407191_1718014255122730_303977850_n.jpg?ig_cache_key=MTIyMDc2NDQzOTYyMjcxMzQ3NQ%3D%3D.2")</f>
        <v>0</v>
      </c>
    </row>
    <row r="1625" spans="1:10">
      <c r="A1625" t="s">
        <v>2</v>
      </c>
      <c r="B1625" t="s">
        <v>3</v>
      </c>
      <c r="E1625" t="s">
        <v>4</v>
      </c>
      <c r="F1625" t="s">
        <v>5</v>
      </c>
      <c r="G1625" t="s">
        <v>6</v>
      </c>
      <c r="H1625" t="s">
        <v>7</v>
      </c>
      <c r="I1625" t="s">
        <v>8</v>
      </c>
      <c r="J1625" t="s">
        <v>9</v>
      </c>
    </row>
    <row r="1626" spans="1:10">
      <c r="A1626" t="s">
        <v>2</v>
      </c>
      <c r="B1626" t="s">
        <v>10</v>
      </c>
      <c r="E1626" t="s">
        <v>11</v>
      </c>
      <c r="F1626" t="s">
        <v>12</v>
      </c>
      <c r="G1626" t="s">
        <v>13</v>
      </c>
      <c r="H1626" t="s">
        <v>14</v>
      </c>
    </row>
    <row r="1627" spans="1:10">
      <c r="A1627" t="s">
        <v>0</v>
      </c>
      <c r="B1627" t="s">
        <v>758</v>
      </c>
      <c r="D1627">
        <f>Image("https://scontent.cdninstagram.com/t51.2885-15/s640x640/sh0.08/e35/12142237_1669809643239692_1428224410_n.jpg?ig_cache_key=MTIyMDc0OTczNDYxMzE1NzQyMw%3D%3D.2")</f>
        <v>0</v>
      </c>
    </row>
    <row r="1628" spans="1:10">
      <c r="A1628" t="s">
        <v>2</v>
      </c>
      <c r="B1628" t="s">
        <v>3</v>
      </c>
      <c r="E1628" t="s">
        <v>4</v>
      </c>
      <c r="F1628" t="s">
        <v>5</v>
      </c>
      <c r="G1628" t="s">
        <v>6</v>
      </c>
      <c r="H1628" t="s">
        <v>7</v>
      </c>
      <c r="I1628" t="s">
        <v>8</v>
      </c>
      <c r="J1628" t="s">
        <v>9</v>
      </c>
    </row>
    <row r="1629" spans="1:10">
      <c r="A1629" t="s">
        <v>2</v>
      </c>
      <c r="B1629" t="s">
        <v>10</v>
      </c>
      <c r="E1629" t="s">
        <v>11</v>
      </c>
      <c r="F1629" t="s">
        <v>12</v>
      </c>
      <c r="G1629" t="s">
        <v>13</v>
      </c>
      <c r="H1629" t="s">
        <v>14</v>
      </c>
    </row>
    <row r="1630" spans="1:10">
      <c r="A1630" t="s">
        <v>0</v>
      </c>
      <c r="B1630" t="s">
        <v>759</v>
      </c>
      <c r="D1630">
        <f>Image("https://scontent.cdninstagram.com/t51.2885-15/s640x640/sh0.08/e35/12530962_549216638573778_1033869520_n.jpg?ig_cache_key=MTIyMDczNjg0NjczMTA5Mzk4Nw%3D%3D.2")</f>
        <v>0</v>
      </c>
    </row>
    <row r="1631" spans="1:10">
      <c r="A1631" t="s">
        <v>2</v>
      </c>
      <c r="B1631" t="s">
        <v>3</v>
      </c>
      <c r="C1631" t="s">
        <v>760</v>
      </c>
      <c r="E1631" t="s">
        <v>4</v>
      </c>
      <c r="F1631" t="s">
        <v>5</v>
      </c>
      <c r="G1631" t="s">
        <v>6</v>
      </c>
      <c r="H1631" t="s">
        <v>7</v>
      </c>
      <c r="I1631" t="s">
        <v>8</v>
      </c>
      <c r="J1631" t="s">
        <v>9</v>
      </c>
    </row>
    <row r="1632" spans="1:10">
      <c r="A1632" t="s">
        <v>2</v>
      </c>
      <c r="B1632" t="s">
        <v>10</v>
      </c>
      <c r="E1632" t="s">
        <v>11</v>
      </c>
      <c r="F1632" t="s">
        <v>12</v>
      </c>
      <c r="G1632" t="s">
        <v>13</v>
      </c>
      <c r="H1632" t="s">
        <v>14</v>
      </c>
    </row>
    <row r="1633" spans="1:10">
      <c r="A1633" t="s">
        <v>0</v>
      </c>
      <c r="B1633" t="s">
        <v>761</v>
      </c>
      <c r="D1633">
        <f>Image("https://scontent.cdninstagram.com/t51.2885-15/e15/12912475_1681292358797428_1090873151_n.jpg?ig_cache_key=MTIyMDk0NDg2ODU0NjA1ODM2MQ%3D%3D.2")</f>
        <v>0</v>
      </c>
    </row>
    <row r="1634" spans="1:10">
      <c r="A1634" t="s">
        <v>2</v>
      </c>
      <c r="B1634" t="s">
        <v>3</v>
      </c>
      <c r="C1634" t="s">
        <v>762</v>
      </c>
      <c r="E1634" t="s">
        <v>4</v>
      </c>
      <c r="F1634" t="s">
        <v>5</v>
      </c>
      <c r="G1634" t="s">
        <v>6</v>
      </c>
      <c r="H1634" t="s">
        <v>7</v>
      </c>
      <c r="I1634" t="s">
        <v>8</v>
      </c>
      <c r="J1634" t="s">
        <v>9</v>
      </c>
    </row>
    <row r="1635" spans="1:10">
      <c r="A1635" t="s">
        <v>2</v>
      </c>
      <c r="B1635" t="s">
        <v>10</v>
      </c>
      <c r="E1635" t="s">
        <v>11</v>
      </c>
      <c r="F1635" t="s">
        <v>12</v>
      </c>
      <c r="G1635" t="s">
        <v>13</v>
      </c>
      <c r="H1635" t="s">
        <v>14</v>
      </c>
    </row>
    <row r="1636" spans="1:10">
      <c r="A1636" t="s">
        <v>0</v>
      </c>
      <c r="B1636" t="s">
        <v>763</v>
      </c>
      <c r="D1636">
        <f>Image("https://scontent.cdninstagram.com/t51.2885-15/s640x640/sh0.08/e35/12912293_1678849842356903_390957353_n.jpg?ig_cache_key=MTIyMDk0MzA5Njc3MTM4MjE5OA%3D%3D.2.l")</f>
        <v>0</v>
      </c>
    </row>
    <row r="1637" spans="1:10">
      <c r="A1637" t="s">
        <v>2</v>
      </c>
      <c r="B1637" t="s">
        <v>3</v>
      </c>
      <c r="C1637" t="s">
        <v>764</v>
      </c>
      <c r="E1637" t="s">
        <v>4</v>
      </c>
      <c r="F1637" t="s">
        <v>5</v>
      </c>
      <c r="G1637" t="s">
        <v>6</v>
      </c>
      <c r="H1637" t="s">
        <v>7</v>
      </c>
      <c r="I1637" t="s">
        <v>8</v>
      </c>
      <c r="J1637" t="s">
        <v>9</v>
      </c>
    </row>
    <row r="1638" spans="1:10">
      <c r="A1638" t="s">
        <v>2</v>
      </c>
      <c r="B1638" t="s">
        <v>10</v>
      </c>
      <c r="E1638" t="s">
        <v>11</v>
      </c>
      <c r="F1638" t="s">
        <v>12</v>
      </c>
      <c r="G1638" t="s">
        <v>13</v>
      </c>
      <c r="H1638" t="s">
        <v>14</v>
      </c>
    </row>
    <row r="1639" spans="1:10">
      <c r="A1639" t="s">
        <v>0</v>
      </c>
      <c r="B1639" t="s">
        <v>765</v>
      </c>
      <c r="D1639">
        <f>Image("https://scontent.cdninstagram.com/t51.2885-15/s640x640/sh0.08/e35/12930932_1693431227572671_1109765789_n.jpg?ig_cache_key=MTIyMDg5NzQ4OTk1MTk2NTQxMA%3D%3D.2.l")</f>
        <v>0</v>
      </c>
    </row>
    <row r="1640" spans="1:10">
      <c r="A1640" t="s">
        <v>2</v>
      </c>
      <c r="B1640" t="s">
        <v>3</v>
      </c>
      <c r="E1640" t="s">
        <v>4</v>
      </c>
      <c r="F1640" t="s">
        <v>5</v>
      </c>
      <c r="G1640" t="s">
        <v>6</v>
      </c>
      <c r="H1640" t="s">
        <v>7</v>
      </c>
      <c r="I1640" t="s">
        <v>8</v>
      </c>
      <c r="J1640" t="s">
        <v>9</v>
      </c>
    </row>
    <row r="1641" spans="1:10">
      <c r="A1641" t="s">
        <v>2</v>
      </c>
      <c r="B1641" t="s">
        <v>10</v>
      </c>
      <c r="E1641" t="s">
        <v>11</v>
      </c>
      <c r="F1641" t="s">
        <v>12</v>
      </c>
      <c r="G1641" t="s">
        <v>13</v>
      </c>
      <c r="H1641" t="s">
        <v>14</v>
      </c>
    </row>
    <row r="1642" spans="1:10">
      <c r="A1642" t="s">
        <v>0</v>
      </c>
      <c r="B1642" t="s">
        <v>766</v>
      </c>
      <c r="D1642">
        <f>Image("https://scontent.cdninstagram.com/t51.2885-15/s640x640/sh0.08/e35/12599519_864068580369172_1159098403_n.jpg?ig_cache_key=MTIyMDg3NzU4MDk4MjExMzE5MA%3D%3D.2")</f>
        <v>0</v>
      </c>
    </row>
    <row r="1643" spans="1:10">
      <c r="A1643" t="s">
        <v>2</v>
      </c>
      <c r="B1643" t="s">
        <v>3</v>
      </c>
      <c r="E1643" t="s">
        <v>4</v>
      </c>
      <c r="F1643" t="s">
        <v>5</v>
      </c>
      <c r="G1643" t="s">
        <v>6</v>
      </c>
      <c r="H1643" t="s">
        <v>7</v>
      </c>
      <c r="I1643" t="s">
        <v>8</v>
      </c>
      <c r="J1643" t="s">
        <v>9</v>
      </c>
    </row>
    <row r="1644" spans="1:10">
      <c r="A1644" t="s">
        <v>2</v>
      </c>
      <c r="B1644" t="s">
        <v>10</v>
      </c>
      <c r="E1644" t="s">
        <v>11</v>
      </c>
      <c r="F1644" t="s">
        <v>12</v>
      </c>
      <c r="G1644" t="s">
        <v>13</v>
      </c>
      <c r="H1644" t="s">
        <v>14</v>
      </c>
    </row>
    <row r="1645" spans="1:10">
      <c r="A1645" t="s">
        <v>0</v>
      </c>
      <c r="B1645" t="s">
        <v>767</v>
      </c>
      <c r="D1645">
        <f>Image("https://scontent.cdninstagram.com/t51.2885-15/s640x640/sh0.08/e35/12905185_106602739742794_742813205_n.jpg?ig_cache_key=MTIyMDgyNDI3ODU2MDkzMDcxMA%3D%3D.2.l")</f>
        <v>0</v>
      </c>
    </row>
    <row r="1646" spans="1:10">
      <c r="A1646" t="s">
        <v>2</v>
      </c>
      <c r="B1646" t="s">
        <v>3</v>
      </c>
      <c r="E1646" t="s">
        <v>4</v>
      </c>
      <c r="F1646" t="s">
        <v>5</v>
      </c>
      <c r="G1646" t="s">
        <v>6</v>
      </c>
      <c r="H1646" t="s">
        <v>7</v>
      </c>
      <c r="I1646" t="s">
        <v>8</v>
      </c>
      <c r="J1646" t="s">
        <v>9</v>
      </c>
    </row>
    <row r="1647" spans="1:10">
      <c r="A1647" t="s">
        <v>2</v>
      </c>
      <c r="B1647" t="s">
        <v>10</v>
      </c>
      <c r="E1647" t="s">
        <v>11</v>
      </c>
      <c r="F1647" t="s">
        <v>12</v>
      </c>
      <c r="G1647" t="s">
        <v>13</v>
      </c>
      <c r="H1647" t="s">
        <v>14</v>
      </c>
    </row>
    <row r="1648" spans="1:10">
      <c r="A1648" t="s">
        <v>0</v>
      </c>
      <c r="B1648" t="s">
        <v>768</v>
      </c>
      <c r="D1648">
        <f>Image("https://scontent.cdninstagram.com/t51.2885-15/s640x640/sh0.08/e35/12918671_643848529107542_1957923193_n.jpg?ig_cache_key=MTIyMDc4NzU1NTExMDc5Nzk5OQ%3D%3D.2.l")</f>
        <v>0</v>
      </c>
    </row>
    <row r="1649" spans="1:10">
      <c r="A1649" t="s">
        <v>2</v>
      </c>
      <c r="B1649" t="s">
        <v>3</v>
      </c>
      <c r="E1649" t="s">
        <v>4</v>
      </c>
      <c r="F1649" t="s">
        <v>5</v>
      </c>
      <c r="G1649" t="s">
        <v>6</v>
      </c>
      <c r="H1649" t="s">
        <v>7</v>
      </c>
      <c r="I1649" t="s">
        <v>8</v>
      </c>
      <c r="J1649" t="s">
        <v>9</v>
      </c>
    </row>
    <row r="1650" spans="1:10">
      <c r="A1650" t="s">
        <v>2</v>
      </c>
      <c r="B1650" t="s">
        <v>10</v>
      </c>
      <c r="E1650" t="s">
        <v>11</v>
      </c>
      <c r="F1650" t="s">
        <v>12</v>
      </c>
      <c r="G1650" t="s">
        <v>13</v>
      </c>
      <c r="H1650" t="s">
        <v>14</v>
      </c>
    </row>
    <row r="1651" spans="1:10">
      <c r="A1651" t="s">
        <v>0</v>
      </c>
      <c r="B1651" t="s">
        <v>769</v>
      </c>
      <c r="D1651">
        <f>Image("https://scontent.cdninstagram.com/t51.2885-15/s640x640/sh0.08/e35/12501667_272953719702818_1057037212_n.jpg?ig_cache_key=MTIyMDcxNTA3MDI1MDY1MTUxMQ%3D%3D.2.l")</f>
        <v>0</v>
      </c>
    </row>
    <row r="1652" spans="1:10">
      <c r="A1652" t="s">
        <v>2</v>
      </c>
      <c r="B1652" t="s">
        <v>3</v>
      </c>
      <c r="C1652" t="s">
        <v>770</v>
      </c>
      <c r="E1652" t="s">
        <v>4</v>
      </c>
      <c r="F1652" t="s">
        <v>5</v>
      </c>
      <c r="G1652" t="s">
        <v>6</v>
      </c>
      <c r="H1652" t="s">
        <v>7</v>
      </c>
      <c r="I1652" t="s">
        <v>8</v>
      </c>
      <c r="J1652" t="s">
        <v>9</v>
      </c>
    </row>
    <row r="1653" spans="1:10">
      <c r="A1653" t="s">
        <v>2</v>
      </c>
      <c r="B1653" t="s">
        <v>10</v>
      </c>
      <c r="E1653" t="s">
        <v>11</v>
      </c>
      <c r="F1653" t="s">
        <v>12</v>
      </c>
      <c r="G1653" t="s">
        <v>13</v>
      </c>
      <c r="H1653" t="s">
        <v>14</v>
      </c>
    </row>
    <row r="1654" spans="1:10">
      <c r="A1654" t="s">
        <v>0</v>
      </c>
      <c r="B1654" t="s">
        <v>771</v>
      </c>
      <c r="D1654">
        <f>Image("https://scontent.cdninstagram.com/t51.2885-15/s320x320/e35/12479053_131713143892553_476330237_n.jpg?ig_cache_key=MTIyMDQ4NDU2MTA4ODkwNDg4Mg%3D%3D.2")</f>
        <v>0</v>
      </c>
    </row>
    <row r="1655" spans="1:10">
      <c r="A1655" t="s">
        <v>2</v>
      </c>
      <c r="B1655" t="s">
        <v>3</v>
      </c>
      <c r="E1655" t="s">
        <v>4</v>
      </c>
      <c r="F1655" t="s">
        <v>5</v>
      </c>
      <c r="G1655" t="s">
        <v>6</v>
      </c>
      <c r="H1655" t="s">
        <v>7</v>
      </c>
      <c r="I1655" t="s">
        <v>8</v>
      </c>
      <c r="J1655" t="s">
        <v>9</v>
      </c>
    </row>
    <row r="1656" spans="1:10">
      <c r="A1656" t="s">
        <v>2</v>
      </c>
      <c r="B1656" t="s">
        <v>10</v>
      </c>
      <c r="E1656" t="s">
        <v>11</v>
      </c>
      <c r="F1656" t="s">
        <v>12</v>
      </c>
      <c r="G1656" t="s">
        <v>13</v>
      </c>
      <c r="H1656" t="s">
        <v>14</v>
      </c>
    </row>
    <row r="1657" spans="1:10">
      <c r="A1657" t="s">
        <v>0</v>
      </c>
      <c r="B1657" t="s">
        <v>772</v>
      </c>
      <c r="D1657">
        <f>Image("https://scontent.cdninstagram.com/t51.2885-15/s640x640/sh0.08/e35/12599291_254985464844023_1498412140_n.jpg?ig_cache_key=MTIyMDQ2MzMwODYyNzI1MTM3MQ%3D%3D.2.l")</f>
        <v>0</v>
      </c>
    </row>
    <row r="1658" spans="1:10">
      <c r="A1658" t="s">
        <v>2</v>
      </c>
      <c r="B1658" t="s">
        <v>3</v>
      </c>
      <c r="E1658" t="s">
        <v>4</v>
      </c>
      <c r="F1658" t="s">
        <v>5</v>
      </c>
      <c r="G1658" t="s">
        <v>6</v>
      </c>
      <c r="H1658" t="s">
        <v>7</v>
      </c>
      <c r="I1658" t="s">
        <v>8</v>
      </c>
      <c r="J1658" t="s">
        <v>9</v>
      </c>
    </row>
    <row r="1659" spans="1:10">
      <c r="A1659" t="s">
        <v>2</v>
      </c>
      <c r="B1659" t="s">
        <v>10</v>
      </c>
      <c r="E1659" t="s">
        <v>11</v>
      </c>
      <c r="F1659" t="s">
        <v>12</v>
      </c>
      <c r="G1659" t="s">
        <v>13</v>
      </c>
      <c r="H1659" t="s">
        <v>14</v>
      </c>
    </row>
    <row r="1660" spans="1:10">
      <c r="A1660" t="s">
        <v>0</v>
      </c>
      <c r="B1660" t="s">
        <v>773</v>
      </c>
      <c r="D1660">
        <f>Image("https://scontent.cdninstagram.com/t51.2885-15/s640x640/sh0.08/e35/12950337_466724610193762_1645949570_n.jpg?ig_cache_key=MTIyMDI4MDU5MTYxODcwNTkxOA%3D%3D.2.l")</f>
        <v>0</v>
      </c>
    </row>
    <row r="1661" spans="1:10">
      <c r="A1661" t="s">
        <v>2</v>
      </c>
      <c r="B1661" t="s">
        <v>3</v>
      </c>
      <c r="E1661" t="s">
        <v>4</v>
      </c>
      <c r="F1661" t="s">
        <v>5</v>
      </c>
      <c r="G1661" t="s">
        <v>6</v>
      </c>
      <c r="H1661" t="s">
        <v>7</v>
      </c>
      <c r="I1661" t="s">
        <v>8</v>
      </c>
      <c r="J1661" t="s">
        <v>9</v>
      </c>
    </row>
    <row r="1662" spans="1:10">
      <c r="A1662" t="s">
        <v>2</v>
      </c>
      <c r="B1662" t="s">
        <v>10</v>
      </c>
      <c r="E1662" t="s">
        <v>11</v>
      </c>
      <c r="F1662" t="s">
        <v>12</v>
      </c>
      <c r="G1662" t="s">
        <v>13</v>
      </c>
      <c r="H1662" t="s">
        <v>14</v>
      </c>
    </row>
    <row r="1663" spans="1:10">
      <c r="A1663" t="s">
        <v>0</v>
      </c>
      <c r="B1663" t="s">
        <v>774</v>
      </c>
      <c r="D1663">
        <f>Image("https://scontent.cdninstagram.com/t51.2885-15/s640x640/sh0.08/e35/12071205_483039848573135_1325712808_n.jpg?ig_cache_key=MTIyMDE5OTU0MDYzMzM5Njg5OQ%3D%3D.2")</f>
        <v>0</v>
      </c>
    </row>
    <row r="1664" spans="1:10">
      <c r="A1664" t="s">
        <v>2</v>
      </c>
      <c r="B1664" t="s">
        <v>3</v>
      </c>
      <c r="C1664" t="s">
        <v>775</v>
      </c>
      <c r="E1664" t="s">
        <v>4</v>
      </c>
      <c r="F1664" t="s">
        <v>5</v>
      </c>
      <c r="G1664" t="s">
        <v>6</v>
      </c>
      <c r="H1664" t="s">
        <v>7</v>
      </c>
      <c r="I1664" t="s">
        <v>8</v>
      </c>
      <c r="J1664" t="s">
        <v>9</v>
      </c>
    </row>
    <row r="1665" spans="1:10">
      <c r="A1665" t="s">
        <v>2</v>
      </c>
      <c r="B1665" t="s">
        <v>10</v>
      </c>
      <c r="E1665" t="s">
        <v>11</v>
      </c>
      <c r="F1665" t="s">
        <v>12</v>
      </c>
      <c r="G1665" t="s">
        <v>13</v>
      </c>
      <c r="H1665" t="s">
        <v>14</v>
      </c>
    </row>
    <row r="1666" spans="1:10">
      <c r="A1666" t="s">
        <v>0</v>
      </c>
      <c r="B1666" t="s">
        <v>776</v>
      </c>
      <c r="D1666">
        <f>Image("https://scontent.cdninstagram.com/t51.2885-15/s640x640/sh0.08/e35/12479610_1026456357446093_1038999678_n.jpg?ig_cache_key=MTIxOTk2NTMzMDUyMjEyMDE0OA%3D%3D.2.l")</f>
        <v>0</v>
      </c>
    </row>
    <row r="1667" spans="1:10">
      <c r="A1667" t="s">
        <v>2</v>
      </c>
      <c r="B1667" t="s">
        <v>3</v>
      </c>
      <c r="C1667" t="s">
        <v>777</v>
      </c>
      <c r="E1667" t="s">
        <v>4</v>
      </c>
      <c r="F1667" t="s">
        <v>5</v>
      </c>
      <c r="G1667" t="s">
        <v>6</v>
      </c>
      <c r="H1667" t="s">
        <v>7</v>
      </c>
      <c r="I1667" t="s">
        <v>8</v>
      </c>
      <c r="J1667" t="s">
        <v>9</v>
      </c>
    </row>
    <row r="1668" spans="1:10">
      <c r="A1668" t="s">
        <v>2</v>
      </c>
      <c r="B1668" t="s">
        <v>10</v>
      </c>
      <c r="E1668" t="s">
        <v>11</v>
      </c>
      <c r="F1668" t="s">
        <v>12</v>
      </c>
      <c r="G1668" t="s">
        <v>13</v>
      </c>
      <c r="H1668" t="s">
        <v>14</v>
      </c>
    </row>
    <row r="1669" spans="1:10">
      <c r="A1669" t="s">
        <v>0</v>
      </c>
      <c r="B1669" t="s">
        <v>778</v>
      </c>
      <c r="D1669">
        <f>Image("https://scontent.cdninstagram.com/t51.2885-15/s480x480/e35/12912684_260872784254165_1911205423_n.jpg?ig_cache_key=MTIxOTkzMzMyNzIzMDc4ODIwNQ%3D%3D.2")</f>
        <v>0</v>
      </c>
    </row>
    <row r="1670" spans="1:10">
      <c r="A1670" t="s">
        <v>2</v>
      </c>
      <c r="B1670" t="s">
        <v>3</v>
      </c>
      <c r="C1670" t="s">
        <v>779</v>
      </c>
      <c r="E1670" t="s">
        <v>4</v>
      </c>
      <c r="F1670" t="s">
        <v>5</v>
      </c>
      <c r="G1670" t="s">
        <v>6</v>
      </c>
      <c r="H1670" t="s">
        <v>7</v>
      </c>
      <c r="I1670" t="s">
        <v>8</v>
      </c>
      <c r="J1670" t="s">
        <v>9</v>
      </c>
    </row>
    <row r="1671" spans="1:10">
      <c r="A1671" t="s">
        <v>2</v>
      </c>
      <c r="B1671" t="s">
        <v>10</v>
      </c>
      <c r="E1671" t="s">
        <v>11</v>
      </c>
      <c r="F1671" t="s">
        <v>12</v>
      </c>
      <c r="G1671" t="s">
        <v>13</v>
      </c>
      <c r="H1671" t="s">
        <v>14</v>
      </c>
    </row>
    <row r="1672" spans="1:10">
      <c r="A1672" t="s">
        <v>0</v>
      </c>
      <c r="B1672" t="s">
        <v>780</v>
      </c>
      <c r="D1672">
        <f>Image("https://scontent.cdninstagram.com/t51.2885-15/s640x640/sh0.08/e35/925157_126331927764648_833071983_n.jpg?ig_cache_key=MTIxOTkxMjE1NjU1MzI5NTIzMQ%3D%3D.2")</f>
        <v>0</v>
      </c>
    </row>
    <row r="1673" spans="1:10">
      <c r="A1673" t="s">
        <v>2</v>
      </c>
      <c r="B1673" t="s">
        <v>3</v>
      </c>
      <c r="C1673" t="s">
        <v>781</v>
      </c>
      <c r="E1673" t="s">
        <v>4</v>
      </c>
      <c r="F1673" t="s">
        <v>5</v>
      </c>
      <c r="G1673" t="s">
        <v>6</v>
      </c>
      <c r="H1673" t="s">
        <v>7</v>
      </c>
      <c r="I1673" t="s">
        <v>8</v>
      </c>
      <c r="J1673" t="s">
        <v>9</v>
      </c>
    </row>
    <row r="1674" spans="1:10">
      <c r="A1674" t="s">
        <v>2</v>
      </c>
      <c r="B1674" t="s">
        <v>10</v>
      </c>
      <c r="E1674" t="s">
        <v>11</v>
      </c>
      <c r="F1674" t="s">
        <v>12</v>
      </c>
      <c r="G1674" t="s">
        <v>13</v>
      </c>
      <c r="H1674" t="s">
        <v>14</v>
      </c>
    </row>
    <row r="1675" spans="1:10">
      <c r="A1675" t="s">
        <v>0</v>
      </c>
      <c r="B1675" t="s">
        <v>782</v>
      </c>
      <c r="D1675">
        <f>Image("https://scontent.cdninstagram.com/t51.2885-15/s640x640/sh0.08/e35/12338438_1589937681321091_566035942_n.jpg?ig_cache_key=MTIxOTg4NjcwMzI3MDY0MzQ1MQ%3D%3D.2")</f>
        <v>0</v>
      </c>
    </row>
    <row r="1676" spans="1:10">
      <c r="A1676" t="s">
        <v>2</v>
      </c>
      <c r="B1676" t="s">
        <v>3</v>
      </c>
      <c r="C1676" t="s">
        <v>783</v>
      </c>
      <c r="E1676" t="s">
        <v>4</v>
      </c>
      <c r="F1676" t="s">
        <v>5</v>
      </c>
      <c r="G1676" t="s">
        <v>6</v>
      </c>
      <c r="H1676" t="s">
        <v>7</v>
      </c>
      <c r="I1676" t="s">
        <v>8</v>
      </c>
      <c r="J1676" t="s">
        <v>9</v>
      </c>
    </row>
    <row r="1677" spans="1:10">
      <c r="A1677" t="s">
        <v>2</v>
      </c>
      <c r="B1677" t="s">
        <v>10</v>
      </c>
      <c r="E1677" t="s">
        <v>11</v>
      </c>
      <c r="F1677" t="s">
        <v>12</v>
      </c>
      <c r="G1677" t="s">
        <v>13</v>
      </c>
      <c r="H1677" t="s">
        <v>14</v>
      </c>
    </row>
    <row r="1678" spans="1:10">
      <c r="A1678" t="s">
        <v>0</v>
      </c>
      <c r="B1678" t="s">
        <v>784</v>
      </c>
      <c r="D1678">
        <f>Image("https://scontent.cdninstagram.com/t51.2885-15/s640x640/sh0.08/e35/12501800_805829316228620_495688987_n.jpg?ig_cache_key=MTIxOTg3ODY4MTM4ODU1MjMwOQ%3D%3D.2.l")</f>
        <v>0</v>
      </c>
    </row>
    <row r="1679" spans="1:10">
      <c r="A1679" t="s">
        <v>2</v>
      </c>
      <c r="B1679" t="s">
        <v>3</v>
      </c>
      <c r="C1679" t="s">
        <v>785</v>
      </c>
      <c r="E1679" t="s">
        <v>4</v>
      </c>
      <c r="F1679" t="s">
        <v>5</v>
      </c>
      <c r="G1679" t="s">
        <v>6</v>
      </c>
      <c r="H1679" t="s">
        <v>7</v>
      </c>
      <c r="I1679" t="s">
        <v>8</v>
      </c>
      <c r="J1679" t="s">
        <v>9</v>
      </c>
    </row>
    <row r="1680" spans="1:10">
      <c r="A1680" t="s">
        <v>2</v>
      </c>
      <c r="B1680" t="s">
        <v>10</v>
      </c>
      <c r="E1680" t="s">
        <v>11</v>
      </c>
      <c r="F1680" t="s">
        <v>12</v>
      </c>
      <c r="G1680" t="s">
        <v>13</v>
      </c>
      <c r="H1680" t="s">
        <v>14</v>
      </c>
    </row>
    <row r="1681" spans="1:10">
      <c r="A1681" t="s">
        <v>0</v>
      </c>
      <c r="B1681" t="s">
        <v>786</v>
      </c>
      <c r="D1681">
        <f>Image("https://scontent.cdninstagram.com/t51.2885-15/s640x640/sh0.08/e35/12907281_253424428334963_1432803098_n.jpg?ig_cache_key=MTIxOTg0Njk5NjU5Nzk1Mjc4MQ%3D%3D.2.l")</f>
        <v>0</v>
      </c>
    </row>
    <row r="1682" spans="1:10">
      <c r="A1682" t="s">
        <v>2</v>
      </c>
      <c r="B1682" t="s">
        <v>3</v>
      </c>
      <c r="E1682" t="s">
        <v>4</v>
      </c>
      <c r="F1682" t="s">
        <v>5</v>
      </c>
      <c r="G1682" t="s">
        <v>6</v>
      </c>
      <c r="H1682" t="s">
        <v>7</v>
      </c>
      <c r="I1682" t="s">
        <v>8</v>
      </c>
      <c r="J1682" t="s">
        <v>9</v>
      </c>
    </row>
    <row r="1683" spans="1:10">
      <c r="A1683" t="s">
        <v>2</v>
      </c>
      <c r="B1683" t="s">
        <v>10</v>
      </c>
      <c r="E1683" t="s">
        <v>11</v>
      </c>
      <c r="F1683" t="s">
        <v>12</v>
      </c>
      <c r="G1683" t="s">
        <v>13</v>
      </c>
      <c r="H1683" t="s">
        <v>14</v>
      </c>
    </row>
    <row r="1684" spans="1:10">
      <c r="A1684" t="s">
        <v>0</v>
      </c>
      <c r="B1684" t="s">
        <v>787</v>
      </c>
      <c r="D1684">
        <f>Image("https://scontent.cdninstagram.com/t51.2885-15/s640x640/sh0.08/e35/12093591_813685778764465_753040168_n.jpg?ig_cache_key=MTIxOTgzNzY5MzAwMzYzNzY3Ng%3D%3D.2.l")</f>
        <v>0</v>
      </c>
    </row>
    <row r="1685" spans="1:10">
      <c r="A1685" t="s">
        <v>2</v>
      </c>
      <c r="B1685" t="s">
        <v>3</v>
      </c>
      <c r="C1685" t="s">
        <v>788</v>
      </c>
      <c r="E1685" t="s">
        <v>4</v>
      </c>
      <c r="F1685" t="s">
        <v>5</v>
      </c>
      <c r="G1685" t="s">
        <v>6</v>
      </c>
      <c r="H1685" t="s">
        <v>7</v>
      </c>
      <c r="I1685" t="s">
        <v>8</v>
      </c>
      <c r="J1685" t="s">
        <v>9</v>
      </c>
    </row>
    <row r="1686" spans="1:10">
      <c r="A1686" t="s">
        <v>2</v>
      </c>
      <c r="B1686" t="s">
        <v>10</v>
      </c>
      <c r="E1686" t="s">
        <v>11</v>
      </c>
      <c r="F1686" t="s">
        <v>12</v>
      </c>
      <c r="G1686" t="s">
        <v>13</v>
      </c>
      <c r="H1686" t="s">
        <v>14</v>
      </c>
    </row>
    <row r="1687" spans="1:10">
      <c r="A1687" t="s">
        <v>0</v>
      </c>
      <c r="B1687" t="s">
        <v>789</v>
      </c>
      <c r="D1687">
        <f>Image("https://scontent.cdninstagram.com/t51.2885-15/s640x640/sh0.08/e35/12120423_1047779901934726_1292113746_n.jpg?ig_cache_key=MTIxOTgxMTUyNTYwNzY4NDI2MQ%3D%3D.2.l")</f>
        <v>0</v>
      </c>
    </row>
    <row r="1688" spans="1:10">
      <c r="A1688" t="s">
        <v>2</v>
      </c>
      <c r="B1688" t="s">
        <v>3</v>
      </c>
      <c r="E1688" t="s">
        <v>4</v>
      </c>
      <c r="F1688" t="s">
        <v>5</v>
      </c>
      <c r="G1688" t="s">
        <v>6</v>
      </c>
      <c r="H1688" t="s">
        <v>7</v>
      </c>
      <c r="I1688" t="s">
        <v>8</v>
      </c>
      <c r="J1688" t="s">
        <v>9</v>
      </c>
    </row>
    <row r="1689" spans="1:10">
      <c r="A1689" t="s">
        <v>2</v>
      </c>
      <c r="B1689" t="s">
        <v>10</v>
      </c>
      <c r="E1689" t="s">
        <v>11</v>
      </c>
      <c r="F1689" t="s">
        <v>12</v>
      </c>
      <c r="G1689" t="s">
        <v>13</v>
      </c>
      <c r="H1689" t="s">
        <v>14</v>
      </c>
    </row>
    <row r="1690" spans="1:10">
      <c r="A1690" t="s">
        <v>0</v>
      </c>
      <c r="B1690" t="s">
        <v>790</v>
      </c>
      <c r="D1690">
        <f>Image("https://scontent.cdninstagram.com/t51.2885-15/s640x640/sh0.08/e35/12930858_1753937161508957_1985129711_n.jpg?ig_cache_key=MTIxOTgwNjk5NTUyMjI0MDM0OA%3D%3D.2")</f>
        <v>0</v>
      </c>
    </row>
    <row r="1691" spans="1:10">
      <c r="A1691" t="s">
        <v>2</v>
      </c>
      <c r="B1691" t="s">
        <v>3</v>
      </c>
      <c r="C1691" t="s">
        <v>791</v>
      </c>
      <c r="E1691" t="s">
        <v>4</v>
      </c>
      <c r="F1691" t="s">
        <v>5</v>
      </c>
      <c r="G1691" t="s">
        <v>6</v>
      </c>
      <c r="H1691" t="s">
        <v>7</v>
      </c>
      <c r="I1691" t="s">
        <v>8</v>
      </c>
      <c r="J1691" t="s">
        <v>9</v>
      </c>
    </row>
    <row r="1692" spans="1:10">
      <c r="A1692" t="s">
        <v>2</v>
      </c>
      <c r="B1692" t="s">
        <v>10</v>
      </c>
      <c r="E1692" t="s">
        <v>11</v>
      </c>
      <c r="F1692" t="s">
        <v>12</v>
      </c>
      <c r="G1692" t="s">
        <v>13</v>
      </c>
      <c r="H1692" t="s">
        <v>14</v>
      </c>
    </row>
    <row r="1693" spans="1:10">
      <c r="A1693" t="s">
        <v>0</v>
      </c>
      <c r="B1693" t="s">
        <v>792</v>
      </c>
      <c r="D1693">
        <f>Image("https://scontent.cdninstagram.com/t51.2885-15/s640x640/sh0.08/e35/12519399_1720006901602350_198427493_n.jpg?ig_cache_key=MTIyMDk4NDM0MjE4MTc0NjUxNA%3D%3D.2")</f>
        <v>0</v>
      </c>
    </row>
    <row r="1694" spans="1:10">
      <c r="A1694" t="s">
        <v>2</v>
      </c>
      <c r="B1694" t="s">
        <v>3</v>
      </c>
      <c r="E1694" t="s">
        <v>4</v>
      </c>
      <c r="F1694" t="s">
        <v>5</v>
      </c>
      <c r="G1694" t="s">
        <v>6</v>
      </c>
      <c r="H1694" t="s">
        <v>7</v>
      </c>
      <c r="I1694" t="s">
        <v>8</v>
      </c>
      <c r="J1694" t="s">
        <v>9</v>
      </c>
    </row>
    <row r="1695" spans="1:10">
      <c r="A1695" t="s">
        <v>2</v>
      </c>
      <c r="B1695" t="s">
        <v>10</v>
      </c>
      <c r="E1695" t="s">
        <v>11</v>
      </c>
      <c r="F1695" t="s">
        <v>12</v>
      </c>
      <c r="G1695" t="s">
        <v>13</v>
      </c>
      <c r="H1695" t="s">
        <v>14</v>
      </c>
    </row>
    <row r="1696" spans="1:10">
      <c r="A1696" t="s">
        <v>0</v>
      </c>
      <c r="B1696" t="s">
        <v>793</v>
      </c>
      <c r="D1696">
        <f>Image("https://scontent.cdninstagram.com/t51.2885-15/s640x640/sh0.08/e35/12940731_214971422209711_442704059_n.jpg?ig_cache_key=MTIyMDk0MDQxMzkyODU0MDU3MQ%3D%3D.2.l")</f>
        <v>0</v>
      </c>
    </row>
    <row r="1697" spans="1:10">
      <c r="A1697" t="s">
        <v>2</v>
      </c>
      <c r="B1697" t="s">
        <v>3</v>
      </c>
      <c r="E1697" t="s">
        <v>4</v>
      </c>
      <c r="F1697" t="s">
        <v>5</v>
      </c>
      <c r="G1697" t="s">
        <v>6</v>
      </c>
      <c r="H1697" t="s">
        <v>7</v>
      </c>
      <c r="I1697" t="s">
        <v>8</v>
      </c>
      <c r="J1697" t="s">
        <v>9</v>
      </c>
    </row>
    <row r="1698" spans="1:10">
      <c r="A1698" t="s">
        <v>2</v>
      </c>
      <c r="B1698" t="s">
        <v>10</v>
      </c>
      <c r="E1698" t="s">
        <v>11</v>
      </c>
      <c r="F1698" t="s">
        <v>12</v>
      </c>
      <c r="G1698" t="s">
        <v>13</v>
      </c>
      <c r="H1698" t="s">
        <v>14</v>
      </c>
    </row>
    <row r="1699" spans="1:10">
      <c r="A1699" t="s">
        <v>0</v>
      </c>
      <c r="B1699" t="s">
        <v>794</v>
      </c>
      <c r="D1699">
        <f>Image("https://scontent.cdninstagram.com/t51.2885-15/s640x640/sh0.08/e35/12940212_1280984415249927_134473135_n.jpg?ig_cache_key=MTIyMDgzMzczNDYxODM4MDMwNQ%3D%3D.2")</f>
        <v>0</v>
      </c>
    </row>
    <row r="1700" spans="1:10">
      <c r="A1700" t="s">
        <v>2</v>
      </c>
      <c r="B1700" t="s">
        <v>3</v>
      </c>
      <c r="C1700" t="s">
        <v>795</v>
      </c>
      <c r="E1700" t="s">
        <v>4</v>
      </c>
      <c r="F1700" t="s">
        <v>5</v>
      </c>
      <c r="G1700" t="s">
        <v>6</v>
      </c>
      <c r="H1700" t="s">
        <v>7</v>
      </c>
      <c r="I1700" t="s">
        <v>8</v>
      </c>
      <c r="J1700" t="s">
        <v>9</v>
      </c>
    </row>
    <row r="1701" spans="1:10">
      <c r="A1701" t="s">
        <v>2</v>
      </c>
      <c r="B1701" t="s">
        <v>10</v>
      </c>
      <c r="E1701" t="s">
        <v>11</v>
      </c>
      <c r="F1701" t="s">
        <v>12</v>
      </c>
      <c r="G1701" t="s">
        <v>13</v>
      </c>
      <c r="H1701" t="s">
        <v>14</v>
      </c>
    </row>
    <row r="1702" spans="1:10">
      <c r="A1702" t="s">
        <v>0</v>
      </c>
      <c r="B1702" t="s">
        <v>796</v>
      </c>
      <c r="D1702">
        <f>Image("https://scontent.cdninstagram.com/t51.2885-15/s640x640/sh0.08/e35/12917862_197216243995375_741534772_n.jpg?ig_cache_key=MTIyMDc3MzY0OTExNDM2NjQwNw%3D%3D.2")</f>
        <v>0</v>
      </c>
    </row>
    <row r="1703" spans="1:10">
      <c r="A1703" t="s">
        <v>2</v>
      </c>
      <c r="B1703" t="s">
        <v>3</v>
      </c>
      <c r="E1703" t="s">
        <v>4</v>
      </c>
      <c r="F1703" t="s">
        <v>5</v>
      </c>
      <c r="G1703" t="s">
        <v>6</v>
      </c>
      <c r="H1703" t="s">
        <v>7</v>
      </c>
      <c r="I1703" t="s">
        <v>8</v>
      </c>
      <c r="J1703" t="s">
        <v>9</v>
      </c>
    </row>
    <row r="1704" spans="1:10">
      <c r="A1704" t="s">
        <v>2</v>
      </c>
      <c r="B1704" t="s">
        <v>10</v>
      </c>
      <c r="E1704" t="s">
        <v>11</v>
      </c>
      <c r="F1704" t="s">
        <v>12</v>
      </c>
      <c r="G1704" t="s">
        <v>13</v>
      </c>
      <c r="H1704" t="s">
        <v>14</v>
      </c>
    </row>
    <row r="1705" spans="1:10">
      <c r="A1705" t="s">
        <v>0</v>
      </c>
      <c r="B1705" t="s">
        <v>797</v>
      </c>
      <c r="D1705">
        <f>Image("https://scontent.cdninstagram.com/t51.2885-15/s640x640/sh0.08/e35/12912392_221353008226684_1835755068_n.jpg?ig_cache_key=MTIyMDc1NTkxMzYzMzIzNTA3NA%3D%3D.2.l")</f>
        <v>0</v>
      </c>
    </row>
    <row r="1706" spans="1:10">
      <c r="A1706" t="s">
        <v>2</v>
      </c>
      <c r="B1706" t="s">
        <v>3</v>
      </c>
      <c r="C1706" t="s">
        <v>798</v>
      </c>
      <c r="E1706" t="s">
        <v>4</v>
      </c>
      <c r="F1706" t="s">
        <v>5</v>
      </c>
      <c r="G1706" t="s">
        <v>6</v>
      </c>
      <c r="H1706" t="s">
        <v>7</v>
      </c>
      <c r="I1706" t="s">
        <v>8</v>
      </c>
      <c r="J1706" t="s">
        <v>9</v>
      </c>
    </row>
    <row r="1707" spans="1:10">
      <c r="A1707" t="s">
        <v>2</v>
      </c>
      <c r="B1707" t="s">
        <v>10</v>
      </c>
      <c r="E1707" t="s">
        <v>11</v>
      </c>
      <c r="F1707" t="s">
        <v>12</v>
      </c>
      <c r="G1707" t="s">
        <v>13</v>
      </c>
      <c r="H1707" t="s">
        <v>14</v>
      </c>
    </row>
    <row r="1708" spans="1:10">
      <c r="A1708" t="s">
        <v>0</v>
      </c>
      <c r="B1708" t="s">
        <v>799</v>
      </c>
      <c r="D1708">
        <f>Image("https://scontent.cdninstagram.com/t51.2885-15/s480x480/e35/12950377_200062233708414_1856449840_n.jpg?ig_cache_key=MTIyMDczMjM0MjE2NDEwMDcwNA%3D%3D.2")</f>
        <v>0</v>
      </c>
    </row>
    <row r="1709" spans="1:10">
      <c r="A1709" t="s">
        <v>2</v>
      </c>
      <c r="B1709" t="s">
        <v>3</v>
      </c>
      <c r="E1709" t="s">
        <v>4</v>
      </c>
      <c r="F1709" t="s">
        <v>5</v>
      </c>
      <c r="G1709" t="s">
        <v>6</v>
      </c>
      <c r="H1709" t="s">
        <v>7</v>
      </c>
      <c r="I1709" t="s">
        <v>8</v>
      </c>
      <c r="J1709" t="s">
        <v>9</v>
      </c>
    </row>
    <row r="1710" spans="1:10">
      <c r="A1710" t="s">
        <v>2</v>
      </c>
      <c r="B1710" t="s">
        <v>10</v>
      </c>
      <c r="E1710" t="s">
        <v>11</v>
      </c>
      <c r="F1710" t="s">
        <v>12</v>
      </c>
      <c r="G1710" t="s">
        <v>13</v>
      </c>
      <c r="H1710" t="s">
        <v>14</v>
      </c>
    </row>
    <row r="1711" spans="1:10">
      <c r="A1711" t="s">
        <v>0</v>
      </c>
      <c r="B1711" t="s">
        <v>800</v>
      </c>
      <c r="D1711">
        <f>Image("https://scontent.cdninstagram.com/t51.2885-15/s640x640/sh0.08/e35/12501599_1064487503624761_23625800_n.jpg?ig_cache_key=MTIyMDU2ODU3NTcyNDQ4MjE5OQ%3D%3D.2.l")</f>
        <v>0</v>
      </c>
    </row>
    <row r="1712" spans="1:10">
      <c r="A1712" t="s">
        <v>2</v>
      </c>
      <c r="B1712" t="s">
        <v>3</v>
      </c>
      <c r="E1712" t="s">
        <v>4</v>
      </c>
      <c r="F1712" t="s">
        <v>5</v>
      </c>
      <c r="G1712" t="s">
        <v>6</v>
      </c>
      <c r="H1712" t="s">
        <v>7</v>
      </c>
      <c r="I1712" t="s">
        <v>8</v>
      </c>
      <c r="J1712" t="s">
        <v>9</v>
      </c>
    </row>
    <row r="1713" spans="1:10">
      <c r="A1713" t="s">
        <v>2</v>
      </c>
      <c r="B1713" t="s">
        <v>10</v>
      </c>
      <c r="E1713" t="s">
        <v>11</v>
      </c>
      <c r="F1713" t="s">
        <v>12</v>
      </c>
      <c r="G1713" t="s">
        <v>13</v>
      </c>
      <c r="H1713" t="s">
        <v>14</v>
      </c>
    </row>
    <row r="1714" spans="1:10">
      <c r="A1714" t="s">
        <v>0</v>
      </c>
      <c r="B1714" t="s">
        <v>801</v>
      </c>
      <c r="D1714">
        <f>Image("https://scontent.cdninstagram.com/t51.2885-15/s640x640/sh0.08/e35/12965883_1040082069384232_1837890974_n.jpg?ig_cache_key=MTIyMDU2NjA4MDcyNzc1NjY5Mw%3D%3D.2")</f>
        <v>0</v>
      </c>
    </row>
    <row r="1715" spans="1:10">
      <c r="A1715" t="s">
        <v>2</v>
      </c>
      <c r="B1715" t="s">
        <v>3</v>
      </c>
      <c r="C1715" t="s">
        <v>802</v>
      </c>
      <c r="E1715" t="s">
        <v>4</v>
      </c>
      <c r="F1715" t="s">
        <v>5</v>
      </c>
      <c r="G1715" t="s">
        <v>6</v>
      </c>
      <c r="H1715" t="s">
        <v>7</v>
      </c>
      <c r="I1715" t="s">
        <v>8</v>
      </c>
      <c r="J1715" t="s">
        <v>9</v>
      </c>
    </row>
    <row r="1716" spans="1:10">
      <c r="A1716" t="s">
        <v>2</v>
      </c>
      <c r="B1716" t="s">
        <v>10</v>
      </c>
      <c r="E1716" t="s">
        <v>11</v>
      </c>
      <c r="F1716" t="s">
        <v>12</v>
      </c>
      <c r="G1716" t="s">
        <v>13</v>
      </c>
      <c r="H1716" t="s">
        <v>14</v>
      </c>
    </row>
    <row r="1717" spans="1:10">
      <c r="A1717" t="s">
        <v>0</v>
      </c>
      <c r="B1717" t="s">
        <v>803</v>
      </c>
      <c r="D1717">
        <f>Image("https://scontent.cdninstagram.com/t51.2885-15/s480x480/e35/12918534_1257818704246325_79264908_n.jpg?ig_cache_key=MTIyMDUxNjMwNjkzMDU1MjgwMA%3D%3D.2")</f>
        <v>0</v>
      </c>
    </row>
    <row r="1718" spans="1:10">
      <c r="A1718" t="s">
        <v>2</v>
      </c>
      <c r="B1718" t="s">
        <v>3</v>
      </c>
      <c r="C1718" t="s">
        <v>804</v>
      </c>
      <c r="E1718" t="s">
        <v>4</v>
      </c>
      <c r="F1718" t="s">
        <v>5</v>
      </c>
      <c r="G1718" t="s">
        <v>6</v>
      </c>
      <c r="H1718" t="s">
        <v>7</v>
      </c>
      <c r="I1718" t="s">
        <v>8</v>
      </c>
      <c r="J1718" t="s">
        <v>9</v>
      </c>
    </row>
    <row r="1719" spans="1:10">
      <c r="A1719" t="s">
        <v>2</v>
      </c>
      <c r="B1719" t="s">
        <v>10</v>
      </c>
      <c r="E1719" t="s">
        <v>11</v>
      </c>
      <c r="F1719" t="s">
        <v>12</v>
      </c>
      <c r="G1719" t="s">
        <v>13</v>
      </c>
      <c r="H1719" t="s">
        <v>14</v>
      </c>
    </row>
    <row r="1720" spans="1:10">
      <c r="A1720" t="s">
        <v>0</v>
      </c>
      <c r="B1720" t="s">
        <v>805</v>
      </c>
      <c r="D1720">
        <f>Image("https://scontent.cdninstagram.com/t51.2885-15/s640x640/sh0.08/e35/12907164_1008994445848694_1645199511_n.jpg?ig_cache_key=MTIyMDUwOTk2NzAxMzU3MDkzNA%3D%3D.2.l")</f>
        <v>0</v>
      </c>
    </row>
    <row r="1721" spans="1:10">
      <c r="A1721" t="s">
        <v>2</v>
      </c>
      <c r="B1721" t="s">
        <v>3</v>
      </c>
      <c r="E1721" t="s">
        <v>4</v>
      </c>
      <c r="F1721" t="s">
        <v>5</v>
      </c>
      <c r="G1721" t="s">
        <v>6</v>
      </c>
      <c r="H1721" t="s">
        <v>7</v>
      </c>
      <c r="I1721" t="s">
        <v>8</v>
      </c>
      <c r="J1721" t="s">
        <v>9</v>
      </c>
    </row>
    <row r="1722" spans="1:10">
      <c r="A1722" t="s">
        <v>2</v>
      </c>
      <c r="B1722" t="s">
        <v>10</v>
      </c>
      <c r="E1722" t="s">
        <v>11</v>
      </c>
      <c r="F1722" t="s">
        <v>12</v>
      </c>
      <c r="G1722" t="s">
        <v>13</v>
      </c>
      <c r="H1722" t="s">
        <v>14</v>
      </c>
    </row>
    <row r="1723" spans="1:10">
      <c r="A1723" t="s">
        <v>0</v>
      </c>
      <c r="B1723" t="s">
        <v>806</v>
      </c>
      <c r="D1723">
        <f>Image("https://scontent.cdninstagram.com/t51.2885-15/s640x640/sh0.08/e35/12912848_1747520768799840_1285866950_n.jpg?ig_cache_key=MTIyMDUwMzU2NjQyMTI3NzQ4NQ%3D%3D.2.l")</f>
        <v>0</v>
      </c>
    </row>
    <row r="1724" spans="1:10">
      <c r="A1724" t="s">
        <v>2</v>
      </c>
      <c r="B1724" t="s">
        <v>3</v>
      </c>
      <c r="C1724" t="s">
        <v>807</v>
      </c>
      <c r="E1724" t="s">
        <v>4</v>
      </c>
      <c r="F1724" t="s">
        <v>5</v>
      </c>
      <c r="G1724" t="s">
        <v>6</v>
      </c>
      <c r="H1724" t="s">
        <v>7</v>
      </c>
      <c r="I1724" t="s">
        <v>8</v>
      </c>
      <c r="J1724" t="s">
        <v>9</v>
      </c>
    </row>
    <row r="1725" spans="1:10">
      <c r="A1725" t="s">
        <v>2</v>
      </c>
      <c r="B1725" t="s">
        <v>10</v>
      </c>
      <c r="E1725" t="s">
        <v>11</v>
      </c>
      <c r="F1725" t="s">
        <v>12</v>
      </c>
      <c r="G1725" t="s">
        <v>13</v>
      </c>
      <c r="H1725" t="s">
        <v>14</v>
      </c>
    </row>
    <row r="1726" spans="1:10">
      <c r="A1726" t="s">
        <v>0</v>
      </c>
      <c r="B1726" t="s">
        <v>808</v>
      </c>
      <c r="D1726">
        <f>Image("https://scontent.cdninstagram.com/t51.2885-15/s640x640/sh0.08/e35/12912323_453891638137895_77870585_n.jpg?ig_cache_key=MTIyMDQyMjY0MDU3OTc0ODcyNA%3D%3D.2")</f>
        <v>0</v>
      </c>
    </row>
    <row r="1727" spans="1:10">
      <c r="A1727" t="s">
        <v>2</v>
      </c>
      <c r="B1727" t="s">
        <v>3</v>
      </c>
      <c r="C1727" t="s">
        <v>809</v>
      </c>
      <c r="E1727" t="s">
        <v>4</v>
      </c>
      <c r="F1727" t="s">
        <v>5</v>
      </c>
      <c r="G1727" t="s">
        <v>6</v>
      </c>
      <c r="H1727" t="s">
        <v>7</v>
      </c>
      <c r="I1727" t="s">
        <v>8</v>
      </c>
      <c r="J1727" t="s">
        <v>9</v>
      </c>
    </row>
    <row r="1728" spans="1:10">
      <c r="A1728" t="s">
        <v>2</v>
      </c>
      <c r="B1728" t="s">
        <v>10</v>
      </c>
      <c r="E1728" t="s">
        <v>11</v>
      </c>
      <c r="F1728" t="s">
        <v>12</v>
      </c>
      <c r="G1728" t="s">
        <v>13</v>
      </c>
      <c r="H1728" t="s">
        <v>14</v>
      </c>
    </row>
    <row r="1729" spans="1:10">
      <c r="A1729" t="s">
        <v>0</v>
      </c>
      <c r="B1729" t="s">
        <v>810</v>
      </c>
      <c r="D1729">
        <f>Image("https://scontent.cdninstagram.com/t51.2885-15/e15/12907336_1609079642746090_421847244_n.jpg?ig_cache_key=MTIyMDQxMjU2ODcwNTA3MTczMg%3D%3D.2")</f>
        <v>0</v>
      </c>
    </row>
    <row r="1730" spans="1:10">
      <c r="A1730" t="s">
        <v>2</v>
      </c>
      <c r="B1730" t="s">
        <v>3</v>
      </c>
      <c r="C1730" t="s">
        <v>811</v>
      </c>
      <c r="E1730" t="s">
        <v>4</v>
      </c>
      <c r="F1730" t="s">
        <v>5</v>
      </c>
      <c r="G1730" t="s">
        <v>6</v>
      </c>
      <c r="H1730" t="s">
        <v>7</v>
      </c>
      <c r="I1730" t="s">
        <v>8</v>
      </c>
      <c r="J1730" t="s">
        <v>9</v>
      </c>
    </row>
    <row r="1731" spans="1:10">
      <c r="A1731" t="s">
        <v>2</v>
      </c>
      <c r="B1731" t="s">
        <v>10</v>
      </c>
      <c r="E1731" t="s">
        <v>11</v>
      </c>
      <c r="F1731" t="s">
        <v>12</v>
      </c>
      <c r="G1731" t="s">
        <v>13</v>
      </c>
      <c r="H1731" t="s">
        <v>14</v>
      </c>
    </row>
    <row r="1732" spans="1:10">
      <c r="A1732" t="s">
        <v>0</v>
      </c>
      <c r="B1732" t="s">
        <v>812</v>
      </c>
      <c r="D1732">
        <f>Image("https://scontent.cdninstagram.com/t51.2885-15/s640x640/sh0.08/e35/12934908_217499975285550_668504777_n.jpg?ig_cache_key=MTIyMDM5ODExNzg2OTUxMjg3NA%3D%3D.2")</f>
        <v>0</v>
      </c>
    </row>
    <row r="1733" spans="1:10">
      <c r="A1733" t="s">
        <v>2</v>
      </c>
      <c r="B1733" t="s">
        <v>3</v>
      </c>
      <c r="E1733" t="s">
        <v>4</v>
      </c>
      <c r="F1733" t="s">
        <v>5</v>
      </c>
      <c r="G1733" t="s">
        <v>6</v>
      </c>
      <c r="H1733" t="s">
        <v>7</v>
      </c>
      <c r="I1733" t="s">
        <v>8</v>
      </c>
      <c r="J1733" t="s">
        <v>9</v>
      </c>
    </row>
    <row r="1734" spans="1:10">
      <c r="A1734" t="s">
        <v>2</v>
      </c>
      <c r="B1734" t="s">
        <v>10</v>
      </c>
      <c r="E1734" t="s">
        <v>11</v>
      </c>
      <c r="F1734" t="s">
        <v>12</v>
      </c>
      <c r="G1734" t="s">
        <v>13</v>
      </c>
      <c r="H1734" t="s">
        <v>14</v>
      </c>
    </row>
    <row r="1735" spans="1:10">
      <c r="A1735" t="s">
        <v>0</v>
      </c>
      <c r="B1735" t="s">
        <v>813</v>
      </c>
      <c r="D1735">
        <f>Image("https://scontent.cdninstagram.com/t51.2885-15/s640x640/sh0.08/e35/12912461_607162099433836_1267203491_n.jpg?ig_cache_key=MTIyMDM5MjM3MzI2MDI1NDQ0Mw%3D%3D.2")</f>
        <v>0</v>
      </c>
    </row>
    <row r="1736" spans="1:10">
      <c r="A1736" t="s">
        <v>2</v>
      </c>
      <c r="B1736" t="s">
        <v>3</v>
      </c>
      <c r="C1736" t="s">
        <v>814</v>
      </c>
      <c r="E1736" t="s">
        <v>4</v>
      </c>
      <c r="F1736" t="s">
        <v>5</v>
      </c>
      <c r="G1736" t="s">
        <v>6</v>
      </c>
      <c r="H1736" t="s">
        <v>7</v>
      </c>
      <c r="I1736" t="s">
        <v>8</v>
      </c>
      <c r="J1736" t="s">
        <v>9</v>
      </c>
    </row>
    <row r="1737" spans="1:10">
      <c r="A1737" t="s">
        <v>2</v>
      </c>
      <c r="B1737" t="s">
        <v>10</v>
      </c>
      <c r="E1737" t="s">
        <v>11</v>
      </c>
      <c r="F1737" t="s">
        <v>12</v>
      </c>
      <c r="G1737" t="s">
        <v>13</v>
      </c>
      <c r="H1737" t="s">
        <v>14</v>
      </c>
    </row>
    <row r="1738" spans="1:10">
      <c r="A1738" t="s">
        <v>0</v>
      </c>
      <c r="B1738" t="s">
        <v>815</v>
      </c>
      <c r="D1738">
        <f>Image("https://scontent.cdninstagram.com/t51.2885-15/s640x640/sh0.08/e35/12918407_132852827112053_1121974007_n.jpg?ig_cache_key=MTIyMDM0NDIxNDg0NzE0Nzc2Ng%3D%3D.2")</f>
        <v>0</v>
      </c>
    </row>
    <row r="1739" spans="1:10">
      <c r="A1739" t="s">
        <v>2</v>
      </c>
      <c r="B1739" t="s">
        <v>3</v>
      </c>
      <c r="C1739" t="s">
        <v>816</v>
      </c>
      <c r="E1739" t="s">
        <v>4</v>
      </c>
      <c r="F1739" t="s">
        <v>5</v>
      </c>
      <c r="G1739" t="s">
        <v>6</v>
      </c>
      <c r="H1739" t="s">
        <v>7</v>
      </c>
      <c r="I1739" t="s">
        <v>8</v>
      </c>
      <c r="J1739" t="s">
        <v>9</v>
      </c>
    </row>
    <row r="1740" spans="1:10">
      <c r="A1740" t="s">
        <v>2</v>
      </c>
      <c r="B1740" t="s">
        <v>10</v>
      </c>
      <c r="E1740" t="s">
        <v>11</v>
      </c>
      <c r="F1740" t="s">
        <v>12</v>
      </c>
      <c r="G1740" t="s">
        <v>13</v>
      </c>
      <c r="H1740" t="s">
        <v>14</v>
      </c>
    </row>
    <row r="1741" spans="1:10">
      <c r="A1741" t="s">
        <v>0</v>
      </c>
      <c r="B1741" t="s">
        <v>817</v>
      </c>
      <c r="D1741">
        <f>Image("https://scontent.cdninstagram.com/t51.2885-15/s640x640/sh0.08/e35/12328053_999259236830663_1532829105_n.jpg?ig_cache_key=MTIyMDM0MTc4NzMyNjg2ODQ5Ng%3D%3D.2.l")</f>
        <v>0</v>
      </c>
    </row>
    <row r="1742" spans="1:10">
      <c r="A1742" t="s">
        <v>2</v>
      </c>
      <c r="B1742" t="s">
        <v>3</v>
      </c>
      <c r="C1742" t="s">
        <v>818</v>
      </c>
      <c r="E1742" t="s">
        <v>4</v>
      </c>
      <c r="F1742" t="s">
        <v>5</v>
      </c>
      <c r="G1742" t="s">
        <v>6</v>
      </c>
      <c r="H1742" t="s">
        <v>7</v>
      </c>
      <c r="I1742" t="s">
        <v>8</v>
      </c>
      <c r="J1742" t="s">
        <v>9</v>
      </c>
    </row>
    <row r="1743" spans="1:10">
      <c r="A1743" t="s">
        <v>2</v>
      </c>
      <c r="B1743" t="s">
        <v>10</v>
      </c>
      <c r="E1743" t="s">
        <v>11</v>
      </c>
      <c r="F1743" t="s">
        <v>12</v>
      </c>
      <c r="G1743" t="s">
        <v>13</v>
      </c>
      <c r="H1743" t="s">
        <v>14</v>
      </c>
    </row>
    <row r="1744" spans="1:10">
      <c r="A1744" t="s">
        <v>0</v>
      </c>
      <c r="B1744" t="s">
        <v>819</v>
      </c>
      <c r="D1744">
        <f>Image("https://scontent.cdninstagram.com/t51.2885-15/s640x640/sh0.08/e35/12940725_539186436259949_865080584_n.jpg?ig_cache_key=MTIyMDMwMzkwNjIwOTc2MjI3Ng%3D%3D.2")</f>
        <v>0</v>
      </c>
    </row>
    <row r="1745" spans="1:10">
      <c r="A1745" t="s">
        <v>2</v>
      </c>
      <c r="B1745" t="s">
        <v>3</v>
      </c>
      <c r="E1745" t="s">
        <v>4</v>
      </c>
      <c r="F1745" t="s">
        <v>5</v>
      </c>
      <c r="G1745" t="s">
        <v>6</v>
      </c>
      <c r="H1745" t="s">
        <v>7</v>
      </c>
      <c r="I1745" t="s">
        <v>8</v>
      </c>
      <c r="J1745" t="s">
        <v>9</v>
      </c>
    </row>
    <row r="1746" spans="1:10">
      <c r="A1746" t="s">
        <v>2</v>
      </c>
      <c r="B1746" t="s">
        <v>10</v>
      </c>
      <c r="E1746" t="s">
        <v>11</v>
      </c>
      <c r="F1746" t="s">
        <v>12</v>
      </c>
      <c r="G1746" t="s">
        <v>13</v>
      </c>
      <c r="H1746" t="s">
        <v>14</v>
      </c>
    </row>
    <row r="1747" spans="1:10">
      <c r="A1747" t="s">
        <v>0</v>
      </c>
      <c r="B1747" t="s">
        <v>820</v>
      </c>
      <c r="D1747">
        <f>Image("https://scontent.cdninstagram.com/t51.2885-15/s640x640/sh0.08/e35/12912374_257960807872534_136494543_n.jpg?ig_cache_key=MTIyMDEwNDM5MDM1NjQ0OTU0OA%3D%3D.2")</f>
        <v>0</v>
      </c>
    </row>
    <row r="1748" spans="1:10">
      <c r="A1748" t="s">
        <v>2</v>
      </c>
      <c r="B1748" t="s">
        <v>3</v>
      </c>
      <c r="E1748" t="s">
        <v>4</v>
      </c>
      <c r="F1748" t="s">
        <v>5</v>
      </c>
      <c r="G1748" t="s">
        <v>6</v>
      </c>
      <c r="H1748" t="s">
        <v>7</v>
      </c>
      <c r="I1748" t="s">
        <v>8</v>
      </c>
      <c r="J1748" t="s">
        <v>9</v>
      </c>
    </row>
    <row r="1749" spans="1:10">
      <c r="A1749" t="s">
        <v>2</v>
      </c>
      <c r="B1749" t="s">
        <v>10</v>
      </c>
      <c r="E1749" t="s">
        <v>11</v>
      </c>
      <c r="F1749" t="s">
        <v>12</v>
      </c>
      <c r="G1749" t="s">
        <v>13</v>
      </c>
      <c r="H1749" t="s">
        <v>14</v>
      </c>
    </row>
    <row r="1750" spans="1:10">
      <c r="A1750" t="s">
        <v>0</v>
      </c>
      <c r="B1750" t="s">
        <v>821</v>
      </c>
      <c r="D1750">
        <f>Image("https://scontent.cdninstagram.com/t51.2885-15/s640x640/sh0.08/e35/917439_596750867148575_1644179638_n.jpg?ig_cache_key=MTIyMTAwMzU5NDQxNzkwNzU4Nw%3D%3D.2.l")</f>
        <v>0</v>
      </c>
    </row>
    <row r="1751" spans="1:10">
      <c r="A1751" t="s">
        <v>2</v>
      </c>
      <c r="B1751" t="s">
        <v>3</v>
      </c>
      <c r="E1751" t="s">
        <v>4</v>
      </c>
      <c r="F1751" t="s">
        <v>5</v>
      </c>
      <c r="G1751" t="s">
        <v>6</v>
      </c>
      <c r="H1751" t="s">
        <v>7</v>
      </c>
      <c r="I1751" t="s">
        <v>8</v>
      </c>
      <c r="J1751" t="s">
        <v>9</v>
      </c>
    </row>
    <row r="1752" spans="1:10">
      <c r="A1752" t="s">
        <v>2</v>
      </c>
      <c r="B1752" t="s">
        <v>10</v>
      </c>
      <c r="E1752" t="s">
        <v>11</v>
      </c>
      <c r="F1752" t="s">
        <v>12</v>
      </c>
      <c r="G1752" t="s">
        <v>13</v>
      </c>
      <c r="H1752" t="s">
        <v>14</v>
      </c>
    </row>
    <row r="1753" spans="1:10">
      <c r="A1753" t="s">
        <v>0</v>
      </c>
      <c r="B1753" t="s">
        <v>822</v>
      </c>
      <c r="D1753">
        <f>Image("https://scontent.cdninstagram.com/t51.2885-15/e35/12797589_1058994057507298_612447513_n.jpg?ig_cache_key=MTIyMTAwMzQyNzE5Nzk2NjA1Mw%3D%3D.2.l")</f>
        <v>0</v>
      </c>
    </row>
    <row r="1754" spans="1:10">
      <c r="A1754" t="s">
        <v>2</v>
      </c>
      <c r="B1754" t="s">
        <v>3</v>
      </c>
      <c r="E1754" t="s">
        <v>4</v>
      </c>
      <c r="F1754" t="s">
        <v>5</v>
      </c>
      <c r="G1754" t="s">
        <v>6</v>
      </c>
      <c r="H1754" t="s">
        <v>7</v>
      </c>
      <c r="I1754" t="s">
        <v>8</v>
      </c>
      <c r="J1754" t="s">
        <v>9</v>
      </c>
    </row>
    <row r="1755" spans="1:10">
      <c r="A1755" t="s">
        <v>2</v>
      </c>
      <c r="B1755" t="s">
        <v>10</v>
      </c>
      <c r="E1755" t="s">
        <v>11</v>
      </c>
      <c r="F1755" t="s">
        <v>12</v>
      </c>
      <c r="G1755" t="s">
        <v>13</v>
      </c>
      <c r="H1755" t="s">
        <v>14</v>
      </c>
    </row>
    <row r="1756" spans="1:10">
      <c r="A1756" t="s">
        <v>0</v>
      </c>
      <c r="B1756" t="s">
        <v>823</v>
      </c>
      <c r="D1756">
        <f>Image("https://scontent.cdninstagram.com/t51.2885-15/s640x640/sh0.08/e35/12816818_1534739526827653_1169843476_n.jpg?ig_cache_key=MTIyMTAwMzI0NDQ2MTk1OTAzNQ%3D%3D.2.l")</f>
        <v>0</v>
      </c>
    </row>
    <row r="1757" spans="1:10">
      <c r="A1757" t="s">
        <v>2</v>
      </c>
      <c r="B1757" t="s">
        <v>3</v>
      </c>
      <c r="E1757" t="s">
        <v>4</v>
      </c>
      <c r="F1757" t="s">
        <v>5</v>
      </c>
      <c r="G1757" t="s">
        <v>6</v>
      </c>
      <c r="H1757" t="s">
        <v>7</v>
      </c>
      <c r="I1757" t="s">
        <v>8</v>
      </c>
      <c r="J1757" t="s">
        <v>9</v>
      </c>
    </row>
    <row r="1758" spans="1:10">
      <c r="A1758" t="s">
        <v>2</v>
      </c>
      <c r="B1758" t="s">
        <v>10</v>
      </c>
      <c r="E1758" t="s">
        <v>11</v>
      </c>
      <c r="F1758" t="s">
        <v>12</v>
      </c>
      <c r="G1758" t="s">
        <v>13</v>
      </c>
      <c r="H1758" t="s">
        <v>14</v>
      </c>
    </row>
    <row r="1759" spans="1:10">
      <c r="A1759" t="s">
        <v>0</v>
      </c>
      <c r="B1759" t="s">
        <v>823</v>
      </c>
      <c r="D1759">
        <f>Image("https://scontent.cdninstagram.com/t51.2885-15/s640x640/sh0.08/e35/12479242_1517024815273510_1129390060_n.jpg?ig_cache_key=MTIyMTAwMzA1ODIwMTMwNjk5Mg%3D%3D.2")</f>
        <v>0</v>
      </c>
    </row>
    <row r="1760" spans="1:10">
      <c r="A1760" t="s">
        <v>2</v>
      </c>
      <c r="B1760" t="s">
        <v>3</v>
      </c>
      <c r="E1760" t="s">
        <v>4</v>
      </c>
      <c r="F1760" t="s">
        <v>5</v>
      </c>
      <c r="G1760" t="s">
        <v>6</v>
      </c>
      <c r="H1760" t="s">
        <v>7</v>
      </c>
      <c r="I1760" t="s">
        <v>8</v>
      </c>
      <c r="J1760" t="s">
        <v>9</v>
      </c>
    </row>
    <row r="1761" spans="1:10">
      <c r="A1761" t="s">
        <v>2</v>
      </c>
      <c r="B1761" t="s">
        <v>10</v>
      </c>
      <c r="E1761" t="s">
        <v>11</v>
      </c>
      <c r="F1761" t="s">
        <v>12</v>
      </c>
      <c r="G1761" t="s">
        <v>13</v>
      </c>
      <c r="H1761" t="s">
        <v>14</v>
      </c>
    </row>
    <row r="1762" spans="1:10">
      <c r="A1762" t="s">
        <v>0</v>
      </c>
      <c r="B1762" t="s">
        <v>823</v>
      </c>
      <c r="D1762">
        <f>Image("https://scontent.cdninstagram.com/t51.2885-15/s640x640/sh0.08/e35/12519663_210158686021010_1431688415_n.jpg?ig_cache_key=MTIyMTAwMjg1NTMzOTU5OTcyMA%3D%3D.2")</f>
        <v>0</v>
      </c>
    </row>
    <row r="1763" spans="1:10">
      <c r="A1763" t="s">
        <v>2</v>
      </c>
      <c r="B1763" t="s">
        <v>3</v>
      </c>
      <c r="E1763" t="s">
        <v>4</v>
      </c>
      <c r="F1763" t="s">
        <v>5</v>
      </c>
      <c r="G1763" t="s">
        <v>6</v>
      </c>
      <c r="H1763" t="s">
        <v>7</v>
      </c>
      <c r="I1763" t="s">
        <v>8</v>
      </c>
      <c r="J1763" t="s">
        <v>9</v>
      </c>
    </row>
    <row r="1764" spans="1:10">
      <c r="A1764" t="s">
        <v>2</v>
      </c>
      <c r="B1764" t="s">
        <v>10</v>
      </c>
      <c r="E1764" t="s">
        <v>11</v>
      </c>
      <c r="F1764" t="s">
        <v>12</v>
      </c>
      <c r="G1764" t="s">
        <v>13</v>
      </c>
      <c r="H1764" t="s">
        <v>14</v>
      </c>
    </row>
    <row r="1765" spans="1:10">
      <c r="A1765" t="s">
        <v>0</v>
      </c>
      <c r="B1765" t="s">
        <v>823</v>
      </c>
      <c r="D1765">
        <f>Image("https://scontent.cdninstagram.com/t51.2885-15/e15/12479423_955977694471356_1992356583_n.jpg?ig_cache_key=MTIyMTAwMjUyMDg5NDE4NzM1Nw%3D%3D.2")</f>
        <v>0</v>
      </c>
    </row>
    <row r="1766" spans="1:10">
      <c r="A1766" t="s">
        <v>2</v>
      </c>
      <c r="B1766" t="s">
        <v>3</v>
      </c>
      <c r="E1766" t="s">
        <v>4</v>
      </c>
      <c r="F1766" t="s">
        <v>5</v>
      </c>
      <c r="G1766" t="s">
        <v>6</v>
      </c>
      <c r="H1766" t="s">
        <v>7</v>
      </c>
      <c r="I1766" t="s">
        <v>8</v>
      </c>
      <c r="J1766" t="s">
        <v>9</v>
      </c>
    </row>
    <row r="1767" spans="1:10">
      <c r="A1767" t="s">
        <v>2</v>
      </c>
      <c r="B1767" t="s">
        <v>10</v>
      </c>
      <c r="E1767" t="s">
        <v>11</v>
      </c>
      <c r="F1767" t="s">
        <v>12</v>
      </c>
      <c r="G1767" t="s">
        <v>13</v>
      </c>
      <c r="H1767" t="s">
        <v>14</v>
      </c>
    </row>
    <row r="1768" spans="1:10">
      <c r="A1768" t="s">
        <v>0</v>
      </c>
      <c r="B1768" t="s">
        <v>823</v>
      </c>
      <c r="D1768">
        <f>Image("https://scontent.cdninstagram.com/t51.2885-15/e15/12940045_1111384278904840_608964560_n.jpg?ig_cache_key=MTIyMTAwMjAyNDAzNjkzNTQ5Ng%3D%3D.2")</f>
        <v>0</v>
      </c>
    </row>
    <row r="1769" spans="1:10">
      <c r="A1769" t="s">
        <v>2</v>
      </c>
      <c r="B1769" t="s">
        <v>3</v>
      </c>
      <c r="E1769" t="s">
        <v>4</v>
      </c>
      <c r="F1769" t="s">
        <v>5</v>
      </c>
      <c r="G1769" t="s">
        <v>6</v>
      </c>
      <c r="H1769" t="s">
        <v>7</v>
      </c>
      <c r="I1769" t="s">
        <v>8</v>
      </c>
      <c r="J1769" t="s">
        <v>9</v>
      </c>
    </row>
    <row r="1770" spans="1:10">
      <c r="A1770" t="s">
        <v>2</v>
      </c>
      <c r="B1770" t="s">
        <v>10</v>
      </c>
      <c r="E1770" t="s">
        <v>11</v>
      </c>
      <c r="F1770" t="s">
        <v>12</v>
      </c>
      <c r="G1770" t="s">
        <v>13</v>
      </c>
      <c r="H1770" t="s">
        <v>14</v>
      </c>
    </row>
    <row r="1771" spans="1:10">
      <c r="A1771" t="s">
        <v>0</v>
      </c>
      <c r="B1771" t="s">
        <v>824</v>
      </c>
      <c r="D1771">
        <f>Image("https://scontent.cdninstagram.com/t51.2885-15/s640x640/sh0.08/e35/12135190_1349840111708948_373302252_n.jpg?ig_cache_key=MTIyMTAwMTU0NDE0NjMzMzUwMA%3D%3D.2")</f>
        <v>0</v>
      </c>
    </row>
    <row r="1772" spans="1:10">
      <c r="A1772" t="s">
        <v>2</v>
      </c>
      <c r="B1772" t="s">
        <v>3</v>
      </c>
      <c r="C1772" t="s">
        <v>825</v>
      </c>
      <c r="E1772" t="s">
        <v>4</v>
      </c>
      <c r="F1772" t="s">
        <v>5</v>
      </c>
      <c r="G1772" t="s">
        <v>6</v>
      </c>
      <c r="H1772" t="s">
        <v>7</v>
      </c>
      <c r="I1772" t="s">
        <v>8</v>
      </c>
      <c r="J1772" t="s">
        <v>9</v>
      </c>
    </row>
    <row r="1773" spans="1:10">
      <c r="A1773" t="s">
        <v>2</v>
      </c>
      <c r="B1773" t="s">
        <v>10</v>
      </c>
      <c r="E1773" t="s">
        <v>11</v>
      </c>
      <c r="F1773" t="s">
        <v>12</v>
      </c>
      <c r="G1773" t="s">
        <v>13</v>
      </c>
      <c r="H1773" t="s">
        <v>14</v>
      </c>
    </row>
    <row r="1774" spans="1:10">
      <c r="A1774" t="s">
        <v>0</v>
      </c>
      <c r="B1774" t="s">
        <v>823</v>
      </c>
      <c r="D1774">
        <f>Image("https://scontent.cdninstagram.com/t51.2885-15/e15/12965775_477671692427410_1198585584_n.jpg?ig_cache_key=MTIyMTAwMTM5NTk5ODYzMTczMQ%3D%3D.2")</f>
        <v>0</v>
      </c>
    </row>
    <row r="1775" spans="1:10">
      <c r="A1775" t="s">
        <v>2</v>
      </c>
      <c r="B1775" t="s">
        <v>3</v>
      </c>
      <c r="E1775" t="s">
        <v>4</v>
      </c>
      <c r="F1775" t="s">
        <v>5</v>
      </c>
      <c r="G1775" t="s">
        <v>6</v>
      </c>
      <c r="H1775" t="s">
        <v>7</v>
      </c>
      <c r="I1775" t="s">
        <v>8</v>
      </c>
      <c r="J1775" t="s">
        <v>9</v>
      </c>
    </row>
    <row r="1776" spans="1:10">
      <c r="A1776" t="s">
        <v>2</v>
      </c>
      <c r="B1776" t="s">
        <v>10</v>
      </c>
      <c r="E1776" t="s">
        <v>11</v>
      </c>
      <c r="F1776" t="s">
        <v>12</v>
      </c>
      <c r="G1776" t="s">
        <v>13</v>
      </c>
      <c r="H1776" t="s">
        <v>14</v>
      </c>
    </row>
    <row r="1777" spans="1:10">
      <c r="A1777" t="s">
        <v>0</v>
      </c>
      <c r="B1777" t="s">
        <v>823</v>
      </c>
      <c r="D1777">
        <f>Image("https://scontent.cdninstagram.com/t51.2885-15/s640x640/sh0.08/e35/1172610_587625034735848_373298106_n.jpg?ig_cache_key=MTIyMTAwMTE1MzQzMzY0MjgwMA%3D%3D.2")</f>
        <v>0</v>
      </c>
    </row>
    <row r="1778" spans="1:10">
      <c r="A1778" t="s">
        <v>2</v>
      </c>
      <c r="B1778" t="s">
        <v>3</v>
      </c>
      <c r="E1778" t="s">
        <v>4</v>
      </c>
      <c r="F1778" t="s">
        <v>5</v>
      </c>
      <c r="G1778" t="s">
        <v>6</v>
      </c>
      <c r="H1778" t="s">
        <v>7</v>
      </c>
      <c r="I1778" t="s">
        <v>8</v>
      </c>
      <c r="J1778" t="s">
        <v>9</v>
      </c>
    </row>
    <row r="1779" spans="1:10">
      <c r="A1779" t="s">
        <v>2</v>
      </c>
      <c r="B1779" t="s">
        <v>10</v>
      </c>
      <c r="E1779" t="s">
        <v>11</v>
      </c>
      <c r="F1779" t="s">
        <v>12</v>
      </c>
      <c r="G1779" t="s">
        <v>13</v>
      </c>
      <c r="H1779" t="s">
        <v>14</v>
      </c>
    </row>
    <row r="1780" spans="1:10">
      <c r="A1780" t="s">
        <v>0</v>
      </c>
      <c r="B1780" t="s">
        <v>826</v>
      </c>
      <c r="D1780">
        <f>Image("https://scontent.cdninstagram.com/t51.2885-15/s640x640/sh0.08/e35/12935125_698478356922431_938845998_n.jpg?ig_cache_key=MTIyMTAwMDUzMTIwNTI5MzY0Mw%3D%3D.2.l")</f>
        <v>0</v>
      </c>
    </row>
    <row r="1781" spans="1:10">
      <c r="A1781" t="s">
        <v>2</v>
      </c>
      <c r="B1781" t="s">
        <v>3</v>
      </c>
      <c r="E1781" t="s">
        <v>4</v>
      </c>
      <c r="F1781" t="s">
        <v>5</v>
      </c>
      <c r="G1781" t="s">
        <v>6</v>
      </c>
      <c r="H1781" t="s">
        <v>7</v>
      </c>
      <c r="I1781" t="s">
        <v>8</v>
      </c>
      <c r="J1781" t="s">
        <v>9</v>
      </c>
    </row>
    <row r="1782" spans="1:10">
      <c r="A1782" t="s">
        <v>2</v>
      </c>
      <c r="B1782" t="s">
        <v>10</v>
      </c>
      <c r="E1782" t="s">
        <v>11</v>
      </c>
      <c r="F1782" t="s">
        <v>12</v>
      </c>
      <c r="G1782" t="s">
        <v>13</v>
      </c>
      <c r="H1782" t="s">
        <v>14</v>
      </c>
    </row>
    <row r="1783" spans="1:10">
      <c r="A1783" t="s">
        <v>0</v>
      </c>
      <c r="B1783" t="s">
        <v>827</v>
      </c>
      <c r="D1783">
        <f>Image("https://scontent.cdninstagram.com/t51.2885-15/s640x640/sh0.08/e35/11378098_980007728746944_126370376_n.jpg?ig_cache_key=MTIyMTAwMDQyOTczMjAzMzg5Ng%3D%3D.2.l")</f>
        <v>0</v>
      </c>
    </row>
    <row r="1784" spans="1:10">
      <c r="A1784" t="s">
        <v>2</v>
      </c>
      <c r="B1784" t="s">
        <v>3</v>
      </c>
      <c r="E1784" t="s">
        <v>4</v>
      </c>
      <c r="F1784" t="s">
        <v>5</v>
      </c>
      <c r="G1784" t="s">
        <v>6</v>
      </c>
      <c r="H1784" t="s">
        <v>7</v>
      </c>
      <c r="I1784" t="s">
        <v>8</v>
      </c>
      <c r="J1784" t="s">
        <v>9</v>
      </c>
    </row>
    <row r="1785" spans="1:10">
      <c r="A1785" t="s">
        <v>2</v>
      </c>
      <c r="B1785" t="s">
        <v>10</v>
      </c>
      <c r="E1785" t="s">
        <v>11</v>
      </c>
      <c r="F1785" t="s">
        <v>12</v>
      </c>
      <c r="G1785" t="s">
        <v>13</v>
      </c>
      <c r="H1785" t="s">
        <v>14</v>
      </c>
    </row>
    <row r="1786" spans="1:10">
      <c r="A1786" t="s">
        <v>0</v>
      </c>
      <c r="B1786" t="s">
        <v>828</v>
      </c>
      <c r="D1786">
        <f>Image("https://scontent.cdninstagram.com/l/t51.2885-15/s640x640/sh0.08/e35/12934873_759222060845167_394258324_n.jpg?ig_cache_key=MTIyMDk5OTY4MDY4MzU4ODIxOA%3D%3D.2")</f>
        <v>0</v>
      </c>
    </row>
    <row r="1787" spans="1:10">
      <c r="A1787" t="s">
        <v>2</v>
      </c>
      <c r="B1787" t="s">
        <v>3</v>
      </c>
      <c r="C1787" t="s">
        <v>829</v>
      </c>
      <c r="E1787" t="s">
        <v>4</v>
      </c>
      <c r="F1787" t="s">
        <v>5</v>
      </c>
      <c r="G1787" t="s">
        <v>6</v>
      </c>
      <c r="H1787" t="s">
        <v>7</v>
      </c>
      <c r="I1787" t="s">
        <v>8</v>
      </c>
      <c r="J1787" t="s">
        <v>9</v>
      </c>
    </row>
    <row r="1788" spans="1:10">
      <c r="A1788" t="s">
        <v>2</v>
      </c>
      <c r="B1788" t="s">
        <v>10</v>
      </c>
      <c r="E1788" t="s">
        <v>11</v>
      </c>
      <c r="F1788" t="s">
        <v>12</v>
      </c>
      <c r="G1788" t="s">
        <v>13</v>
      </c>
      <c r="H1788" t="s">
        <v>14</v>
      </c>
    </row>
    <row r="1789" spans="1:10">
      <c r="A1789" t="s">
        <v>0</v>
      </c>
      <c r="B1789" t="s">
        <v>830</v>
      </c>
      <c r="D1789">
        <f>Image("https://scontent.cdninstagram.com/t51.2885-15/s640x640/sh0.08/e35/12519397_195521774166263_127280708_n.jpg?ig_cache_key=MTIyMDk5OTkxNTUwNjI0OTU4MA%3D%3D.2")</f>
        <v>0</v>
      </c>
    </row>
    <row r="1790" spans="1:10">
      <c r="A1790" t="s">
        <v>2</v>
      </c>
      <c r="B1790" t="s">
        <v>3</v>
      </c>
      <c r="E1790" t="s">
        <v>4</v>
      </c>
      <c r="F1790" t="s">
        <v>5</v>
      </c>
      <c r="G1790" t="s">
        <v>6</v>
      </c>
      <c r="H1790" t="s">
        <v>7</v>
      </c>
      <c r="I1790" t="s">
        <v>8</v>
      </c>
      <c r="J1790" t="s">
        <v>9</v>
      </c>
    </row>
    <row r="1791" spans="1:10">
      <c r="A1791" t="s">
        <v>2</v>
      </c>
      <c r="B1791" t="s">
        <v>10</v>
      </c>
      <c r="E1791" t="s">
        <v>11</v>
      </c>
      <c r="F1791" t="s">
        <v>12</v>
      </c>
      <c r="G1791" t="s">
        <v>13</v>
      </c>
      <c r="H1791" t="s">
        <v>14</v>
      </c>
    </row>
    <row r="1792" spans="1:10">
      <c r="A1792" t="s">
        <v>0</v>
      </c>
      <c r="B1792" t="s">
        <v>823</v>
      </c>
      <c r="D1792">
        <f>Image("https://scontent.cdninstagram.com/t51.2885-15/e15/12934994_569170443258177_134202446_n.jpg?ig_cache_key=MTIyMDk5OTE2NTczNjE5OTkyNg%3D%3D.2")</f>
        <v>0</v>
      </c>
    </row>
    <row r="1793" spans="1:10">
      <c r="A1793" t="s">
        <v>2</v>
      </c>
      <c r="B1793" t="s">
        <v>3</v>
      </c>
      <c r="E1793" t="s">
        <v>4</v>
      </c>
      <c r="F1793" t="s">
        <v>5</v>
      </c>
      <c r="G1793" t="s">
        <v>6</v>
      </c>
      <c r="H1793" t="s">
        <v>7</v>
      </c>
      <c r="I1793" t="s">
        <v>8</v>
      </c>
      <c r="J1793" t="s">
        <v>9</v>
      </c>
    </row>
    <row r="1794" spans="1:10">
      <c r="A1794" t="s">
        <v>2</v>
      </c>
      <c r="B1794" t="s">
        <v>10</v>
      </c>
      <c r="E1794" t="s">
        <v>11</v>
      </c>
      <c r="F1794" t="s">
        <v>12</v>
      </c>
      <c r="G1794" t="s">
        <v>13</v>
      </c>
      <c r="H1794" t="s">
        <v>14</v>
      </c>
    </row>
    <row r="1795" spans="1:10">
      <c r="A1795" t="s">
        <v>0</v>
      </c>
      <c r="B1795" t="s">
        <v>831</v>
      </c>
      <c r="D1795">
        <f>Image("https://scontent.cdninstagram.com/t51.2885-15/s640x640/sh0.08/e35/12142249_1742454412651172_1073470962_n.jpg?ig_cache_key=MTIyMDk5NzgxNTI5MjQwNzYxMA%3D%3D.2")</f>
        <v>0</v>
      </c>
    </row>
    <row r="1796" spans="1:10">
      <c r="A1796" t="s">
        <v>2</v>
      </c>
      <c r="B1796" t="s">
        <v>3</v>
      </c>
      <c r="E1796" t="s">
        <v>4</v>
      </c>
      <c r="F1796" t="s">
        <v>5</v>
      </c>
      <c r="G1796" t="s">
        <v>6</v>
      </c>
      <c r="H1796" t="s">
        <v>7</v>
      </c>
      <c r="I1796" t="s">
        <v>8</v>
      </c>
      <c r="J1796" t="s">
        <v>9</v>
      </c>
    </row>
    <row r="1797" spans="1:10">
      <c r="A1797" t="s">
        <v>2</v>
      </c>
      <c r="B1797" t="s">
        <v>10</v>
      </c>
      <c r="E1797" t="s">
        <v>11</v>
      </c>
      <c r="F1797" t="s">
        <v>12</v>
      </c>
      <c r="G1797" t="s">
        <v>13</v>
      </c>
      <c r="H1797" t="s">
        <v>14</v>
      </c>
    </row>
    <row r="1798" spans="1:10">
      <c r="A1798" t="s">
        <v>0</v>
      </c>
      <c r="B1798" t="s">
        <v>832</v>
      </c>
      <c r="D1798">
        <f>Image("https://scontent.cdninstagram.com/t51.2885-15/s640x640/sh0.08/e35/12917958_849418845187241_2088182102_n.jpg?ig_cache_key=MTIyMDk5Njg2OTkxMjU3ODQ4NQ%3D%3D.2.l")</f>
        <v>0</v>
      </c>
    </row>
    <row r="1799" spans="1:10">
      <c r="A1799" t="s">
        <v>2</v>
      </c>
      <c r="B1799" t="s">
        <v>3</v>
      </c>
      <c r="E1799" t="s">
        <v>4</v>
      </c>
      <c r="F1799" t="s">
        <v>5</v>
      </c>
      <c r="G1799" t="s">
        <v>6</v>
      </c>
      <c r="H1799" t="s">
        <v>7</v>
      </c>
      <c r="I1799" t="s">
        <v>8</v>
      </c>
      <c r="J1799" t="s">
        <v>9</v>
      </c>
    </row>
    <row r="1800" spans="1:10">
      <c r="A1800" t="s">
        <v>2</v>
      </c>
      <c r="B1800" t="s">
        <v>10</v>
      </c>
      <c r="E1800" t="s">
        <v>11</v>
      </c>
      <c r="F1800" t="s">
        <v>12</v>
      </c>
      <c r="G1800" t="s">
        <v>13</v>
      </c>
      <c r="H1800" t="s">
        <v>14</v>
      </c>
    </row>
    <row r="1801" spans="1:10">
      <c r="A1801" t="s">
        <v>0</v>
      </c>
      <c r="B1801" t="s">
        <v>833</v>
      </c>
      <c r="D1801">
        <f>Image("https://scontent.cdninstagram.com/t51.2885-15/s640x640/sh0.08/e35/12960083_723405121135087_412612159_n.jpg?ig_cache_key=MTIyMDk5Njc2OTU5MzcwMDEyNA%3D%3D.2")</f>
        <v>0</v>
      </c>
    </row>
    <row r="1802" spans="1:10">
      <c r="A1802" t="s">
        <v>2</v>
      </c>
      <c r="B1802" t="s">
        <v>3</v>
      </c>
      <c r="E1802" t="s">
        <v>4</v>
      </c>
      <c r="F1802" t="s">
        <v>5</v>
      </c>
      <c r="G1802" t="s">
        <v>6</v>
      </c>
      <c r="H1802" t="s">
        <v>7</v>
      </c>
      <c r="I1802" t="s">
        <v>8</v>
      </c>
      <c r="J1802" t="s">
        <v>9</v>
      </c>
    </row>
    <row r="1803" spans="1:10">
      <c r="A1803" t="s">
        <v>2</v>
      </c>
      <c r="B1803" t="s">
        <v>10</v>
      </c>
      <c r="E1803" t="s">
        <v>11</v>
      </c>
      <c r="F1803" t="s">
        <v>12</v>
      </c>
      <c r="G1803" t="s">
        <v>13</v>
      </c>
      <c r="H1803" t="s">
        <v>14</v>
      </c>
    </row>
    <row r="1804" spans="1:10">
      <c r="A1804" t="s">
        <v>0</v>
      </c>
      <c r="B1804" t="s">
        <v>834</v>
      </c>
      <c r="D1804">
        <f>Image("https://scontent.cdninstagram.com/t51.2885-15/s640x640/sh0.08/e35/12725022_259684991036525_70468639_n.jpg?ig_cache_key=MTIyMDk5MzY3NDcyMDkxMDg2NA%3D%3D.2")</f>
        <v>0</v>
      </c>
    </row>
    <row r="1805" spans="1:10">
      <c r="A1805" t="s">
        <v>2</v>
      </c>
      <c r="B1805" t="s">
        <v>3</v>
      </c>
      <c r="E1805" t="s">
        <v>4</v>
      </c>
      <c r="F1805" t="s">
        <v>5</v>
      </c>
      <c r="G1805" t="s">
        <v>6</v>
      </c>
      <c r="H1805" t="s">
        <v>7</v>
      </c>
      <c r="I1805" t="s">
        <v>8</v>
      </c>
      <c r="J1805" t="s">
        <v>9</v>
      </c>
    </row>
    <row r="1806" spans="1:10">
      <c r="A1806" t="s">
        <v>2</v>
      </c>
      <c r="B1806" t="s">
        <v>10</v>
      </c>
      <c r="E1806" t="s">
        <v>11</v>
      </c>
      <c r="F1806" t="s">
        <v>12</v>
      </c>
      <c r="G1806" t="s">
        <v>13</v>
      </c>
      <c r="H1806" t="s">
        <v>14</v>
      </c>
    </row>
    <row r="1807" spans="1:10">
      <c r="A1807" t="s">
        <v>0</v>
      </c>
      <c r="B1807" t="s">
        <v>835</v>
      </c>
      <c r="D1807">
        <f>Image("https://scontent.cdninstagram.com/t51.2885-15/s480x480/e35/12501517_1684339318496102_1699662460_n.jpg?ig_cache_key=MTIyMDk5OTUzODIyOTAzMjA3OQ%3D%3D.2.l")</f>
        <v>0</v>
      </c>
    </row>
    <row r="1808" spans="1:10">
      <c r="A1808" t="s">
        <v>2</v>
      </c>
      <c r="B1808" t="s">
        <v>3</v>
      </c>
      <c r="E1808" t="s">
        <v>4</v>
      </c>
      <c r="F1808" t="s">
        <v>5</v>
      </c>
      <c r="G1808" t="s">
        <v>6</v>
      </c>
      <c r="H1808" t="s">
        <v>7</v>
      </c>
      <c r="I1808" t="s">
        <v>8</v>
      </c>
      <c r="J1808" t="s">
        <v>9</v>
      </c>
    </row>
    <row r="1809" spans="1:10">
      <c r="A1809" t="s">
        <v>2</v>
      </c>
      <c r="B1809" t="s">
        <v>10</v>
      </c>
      <c r="E1809" t="s">
        <v>11</v>
      </c>
      <c r="F1809" t="s">
        <v>12</v>
      </c>
      <c r="G1809" t="s">
        <v>13</v>
      </c>
      <c r="H1809" t="s">
        <v>14</v>
      </c>
    </row>
    <row r="1810" spans="1:10">
      <c r="A1810" t="s">
        <v>0</v>
      </c>
      <c r="B1810" t="s">
        <v>836</v>
      </c>
      <c r="D1810">
        <f>Image("https://scontent.cdninstagram.com/t51.2885-15/e15/12479434_1036919056389503_819871792_n.jpg?ig_cache_key=MTIyMDk4OTM1MTIxMjI1NDM2Mw%3D%3D.2")</f>
        <v>0</v>
      </c>
    </row>
    <row r="1811" spans="1:10">
      <c r="A1811" t="s">
        <v>2</v>
      </c>
      <c r="B1811" t="s">
        <v>3</v>
      </c>
      <c r="E1811" t="s">
        <v>4</v>
      </c>
      <c r="F1811" t="s">
        <v>5</v>
      </c>
      <c r="G1811" t="s">
        <v>6</v>
      </c>
      <c r="H1811" t="s">
        <v>7</v>
      </c>
      <c r="I1811" t="s">
        <v>8</v>
      </c>
      <c r="J1811" t="s">
        <v>9</v>
      </c>
    </row>
    <row r="1812" spans="1:10">
      <c r="A1812" t="s">
        <v>2</v>
      </c>
      <c r="B1812" t="s">
        <v>10</v>
      </c>
      <c r="E1812" t="s">
        <v>11</v>
      </c>
      <c r="F1812" t="s">
        <v>12</v>
      </c>
      <c r="G1812" t="s">
        <v>13</v>
      </c>
      <c r="H1812" t="s">
        <v>14</v>
      </c>
    </row>
    <row r="1813" spans="1:10">
      <c r="A1813" t="s">
        <v>0</v>
      </c>
      <c r="B1813" t="s">
        <v>837</v>
      </c>
      <c r="D1813">
        <f>Image("https://scontent.cdninstagram.com/t51.2885-15/e15/12135198_1597537907233574_679089748_n.jpg?ig_cache_key=MTIyMDk4ODk5MTUwMDM1NDcwMw%3D%3D.2")</f>
        <v>0</v>
      </c>
    </row>
    <row r="1814" spans="1:10">
      <c r="A1814" t="s">
        <v>2</v>
      </c>
      <c r="B1814" t="s">
        <v>3</v>
      </c>
      <c r="E1814" t="s">
        <v>4</v>
      </c>
      <c r="F1814" t="s">
        <v>5</v>
      </c>
      <c r="G1814" t="s">
        <v>6</v>
      </c>
      <c r="H1814" t="s">
        <v>7</v>
      </c>
      <c r="I1814" t="s">
        <v>8</v>
      </c>
      <c r="J1814" t="s">
        <v>9</v>
      </c>
    </row>
    <row r="1815" spans="1:10">
      <c r="A1815" t="s">
        <v>2</v>
      </c>
      <c r="B1815" t="s">
        <v>10</v>
      </c>
      <c r="E1815" t="s">
        <v>11</v>
      </c>
      <c r="F1815" t="s">
        <v>12</v>
      </c>
      <c r="G1815" t="s">
        <v>13</v>
      </c>
      <c r="H1815" t="s">
        <v>14</v>
      </c>
    </row>
    <row r="1816" spans="1:10">
      <c r="A1816" t="s">
        <v>0</v>
      </c>
      <c r="B1816" t="s">
        <v>836</v>
      </c>
      <c r="D1816">
        <f>Image("https://scontent.cdninstagram.com/t51.2885-15/e15/12959933_1534071746899479_346912917_n.jpg?ig_cache_key=MTIyMDk4ODMzMzEwMzY3ODU5MQ%3D%3D.2")</f>
        <v>0</v>
      </c>
    </row>
    <row r="1817" spans="1:10">
      <c r="A1817" t="s">
        <v>2</v>
      </c>
      <c r="B1817" t="s">
        <v>3</v>
      </c>
      <c r="E1817" t="s">
        <v>4</v>
      </c>
      <c r="F1817" t="s">
        <v>5</v>
      </c>
      <c r="G1817" t="s">
        <v>6</v>
      </c>
      <c r="H1817" t="s">
        <v>7</v>
      </c>
      <c r="I1817" t="s">
        <v>8</v>
      </c>
      <c r="J1817" t="s">
        <v>9</v>
      </c>
    </row>
    <row r="1818" spans="1:10">
      <c r="A1818" t="s">
        <v>2</v>
      </c>
      <c r="B1818" t="s">
        <v>10</v>
      </c>
      <c r="E1818" t="s">
        <v>11</v>
      </c>
      <c r="F1818" t="s">
        <v>12</v>
      </c>
      <c r="G1818" t="s">
        <v>13</v>
      </c>
      <c r="H1818" t="s">
        <v>14</v>
      </c>
    </row>
    <row r="1819" spans="1:10">
      <c r="A1819" t="s">
        <v>0</v>
      </c>
      <c r="B1819" t="s">
        <v>836</v>
      </c>
      <c r="D1819">
        <f>Image("https://scontent.cdninstagram.com/t51.2885-15/e35/12724684_1066791823387701_819000963_n.jpg?ig_cache_key=MTIyMDk4ODAwODI1NDgzMzc4Mg%3D%3D.2")</f>
        <v>0</v>
      </c>
    </row>
    <row r="1820" spans="1:10">
      <c r="A1820" t="s">
        <v>2</v>
      </c>
      <c r="B1820" t="s">
        <v>3</v>
      </c>
      <c r="E1820" t="s">
        <v>4</v>
      </c>
      <c r="F1820" t="s">
        <v>5</v>
      </c>
      <c r="G1820" t="s">
        <v>6</v>
      </c>
      <c r="H1820" t="s">
        <v>7</v>
      </c>
      <c r="I1820" t="s">
        <v>8</v>
      </c>
      <c r="J1820" t="s">
        <v>9</v>
      </c>
    </row>
    <row r="1821" spans="1:10">
      <c r="A1821" t="s">
        <v>2</v>
      </c>
      <c r="B1821" t="s">
        <v>10</v>
      </c>
      <c r="E1821" t="s">
        <v>11</v>
      </c>
      <c r="F1821" t="s">
        <v>12</v>
      </c>
      <c r="G1821" t="s">
        <v>13</v>
      </c>
      <c r="H1821" t="s">
        <v>14</v>
      </c>
    </row>
    <row r="1822" spans="1:10">
      <c r="A1822" t="s">
        <v>0</v>
      </c>
      <c r="B1822" t="s">
        <v>838</v>
      </c>
      <c r="D1822">
        <f>Image("https://scontent.cdninstagram.com/t51.2885-15/e15/12502028_464798610385180_132328699_n.jpg?ig_cache_key=MTIyMDk4NzUyNDI5MDg3MjQyNQ%3D%3D.2")</f>
        <v>0</v>
      </c>
    </row>
    <row r="1823" spans="1:10">
      <c r="A1823" t="s">
        <v>2</v>
      </c>
      <c r="B1823" t="s">
        <v>3</v>
      </c>
      <c r="E1823" t="s">
        <v>4</v>
      </c>
      <c r="F1823" t="s">
        <v>5</v>
      </c>
      <c r="G1823" t="s">
        <v>6</v>
      </c>
      <c r="H1823" t="s">
        <v>7</v>
      </c>
      <c r="I1823" t="s">
        <v>8</v>
      </c>
      <c r="J1823" t="s">
        <v>9</v>
      </c>
    </row>
    <row r="1824" spans="1:10">
      <c r="A1824" t="s">
        <v>2</v>
      </c>
      <c r="B1824" t="s">
        <v>10</v>
      </c>
      <c r="E1824" t="s">
        <v>11</v>
      </c>
      <c r="F1824" t="s">
        <v>12</v>
      </c>
      <c r="G1824" t="s">
        <v>13</v>
      </c>
      <c r="H1824" t="s">
        <v>14</v>
      </c>
    </row>
    <row r="1825" spans="1:10">
      <c r="A1825" t="s">
        <v>0</v>
      </c>
      <c r="B1825" t="s">
        <v>839</v>
      </c>
      <c r="D1825">
        <f>Image("https://scontent.cdninstagram.com/t51.2885-15/s640x640/sh0.08/e35/12080438_496855263772699_57511314_n.jpg?ig_cache_key=MTIyMDk3OTMzOTI1ODEyNjI2Mw%3D%3D.2")</f>
        <v>0</v>
      </c>
    </row>
    <row r="1826" spans="1:10">
      <c r="A1826" t="s">
        <v>2</v>
      </c>
      <c r="B1826" t="s">
        <v>3</v>
      </c>
      <c r="E1826" t="s">
        <v>4</v>
      </c>
      <c r="F1826" t="s">
        <v>5</v>
      </c>
      <c r="G1826" t="s">
        <v>6</v>
      </c>
      <c r="H1826" t="s">
        <v>7</v>
      </c>
      <c r="I1826" t="s">
        <v>8</v>
      </c>
      <c r="J1826" t="s">
        <v>9</v>
      </c>
    </row>
    <row r="1827" spans="1:10">
      <c r="A1827" t="s">
        <v>2</v>
      </c>
      <c r="B1827" t="s">
        <v>10</v>
      </c>
      <c r="E1827" t="s">
        <v>11</v>
      </c>
      <c r="F1827" t="s">
        <v>12</v>
      </c>
      <c r="G1827" t="s">
        <v>13</v>
      </c>
      <c r="H1827" t="s">
        <v>14</v>
      </c>
    </row>
    <row r="1828" spans="1:10">
      <c r="A1828" t="s">
        <v>0</v>
      </c>
      <c r="B1828" t="s">
        <v>840</v>
      </c>
      <c r="D1828">
        <f>Image("https://scontent.cdninstagram.com/t51.2885-15/s640x640/e15/12120402_869103079882247_1693584046_n.jpg?ig_cache_key=MTIyMDk2MjM3ODQzNTA4NjgxMw%3D%3D.2.l")</f>
        <v>0</v>
      </c>
    </row>
    <row r="1829" spans="1:10">
      <c r="A1829" t="s">
        <v>2</v>
      </c>
      <c r="B1829" t="s">
        <v>3</v>
      </c>
      <c r="E1829" t="s">
        <v>4</v>
      </c>
      <c r="F1829" t="s">
        <v>5</v>
      </c>
      <c r="G1829" t="s">
        <v>6</v>
      </c>
      <c r="H1829" t="s">
        <v>7</v>
      </c>
      <c r="I1829" t="s">
        <v>8</v>
      </c>
      <c r="J1829" t="s">
        <v>9</v>
      </c>
    </row>
    <row r="1830" spans="1:10">
      <c r="A1830" t="s">
        <v>2</v>
      </c>
      <c r="B1830" t="s">
        <v>10</v>
      </c>
      <c r="E1830" t="s">
        <v>11</v>
      </c>
      <c r="F1830" t="s">
        <v>12</v>
      </c>
      <c r="G1830" t="s">
        <v>13</v>
      </c>
      <c r="H1830" t="s">
        <v>14</v>
      </c>
    </row>
    <row r="1831" spans="1:10">
      <c r="A1831" t="s">
        <v>0</v>
      </c>
      <c r="B1831" t="s">
        <v>841</v>
      </c>
      <c r="D1831">
        <f>Image("https://scontent.cdninstagram.com/t51.2885-15/s480x480/e35/12501812_861771653968682_1223666141_n.jpg?ig_cache_key=MTIyMDk0NDE0ODM0MjUwNjc4Mg%3D%3D.2")</f>
        <v>0</v>
      </c>
    </row>
    <row r="1832" spans="1:10">
      <c r="A1832" t="s">
        <v>2</v>
      </c>
      <c r="B1832" t="s">
        <v>3</v>
      </c>
      <c r="E1832" t="s">
        <v>4</v>
      </c>
      <c r="F1832" t="s">
        <v>5</v>
      </c>
      <c r="G1832" t="s">
        <v>6</v>
      </c>
      <c r="H1832" t="s">
        <v>7</v>
      </c>
      <c r="I1832" t="s">
        <v>8</v>
      </c>
      <c r="J1832" t="s">
        <v>9</v>
      </c>
    </row>
    <row r="1833" spans="1:10">
      <c r="A1833" t="s">
        <v>2</v>
      </c>
      <c r="B1833" t="s">
        <v>10</v>
      </c>
      <c r="E1833" t="s">
        <v>11</v>
      </c>
      <c r="F1833" t="s">
        <v>12</v>
      </c>
      <c r="G1833" t="s">
        <v>13</v>
      </c>
      <c r="H1833" t="s">
        <v>14</v>
      </c>
    </row>
    <row r="1834" spans="1:10">
      <c r="A1834" t="s">
        <v>0</v>
      </c>
      <c r="B1834" t="s">
        <v>842</v>
      </c>
      <c r="D1834">
        <f>Image("https://scontent.cdninstagram.com/t51.2885-15/s640x640/sh0.08/e35/12724981_505910752930133_2078468445_n.jpg?ig_cache_key=MTIyMDkzNDU1ODY5NzQwNzAyOA%3D%3D.2.l")</f>
        <v>0</v>
      </c>
    </row>
    <row r="1835" spans="1:10">
      <c r="A1835" t="s">
        <v>2</v>
      </c>
      <c r="B1835" t="s">
        <v>3</v>
      </c>
      <c r="E1835" t="s">
        <v>4</v>
      </c>
      <c r="F1835" t="s">
        <v>5</v>
      </c>
      <c r="G1835" t="s">
        <v>6</v>
      </c>
      <c r="H1835" t="s">
        <v>7</v>
      </c>
      <c r="I1835" t="s">
        <v>8</v>
      </c>
      <c r="J1835" t="s">
        <v>9</v>
      </c>
    </row>
    <row r="1836" spans="1:10">
      <c r="A1836" t="s">
        <v>2</v>
      </c>
      <c r="B1836" t="s">
        <v>10</v>
      </c>
      <c r="E1836" t="s">
        <v>11</v>
      </c>
      <c r="F1836" t="s">
        <v>12</v>
      </c>
      <c r="G1836" t="s">
        <v>13</v>
      </c>
      <c r="H1836" t="s">
        <v>14</v>
      </c>
    </row>
    <row r="1837" spans="1:10">
      <c r="A1837" t="s">
        <v>0</v>
      </c>
      <c r="B1837" t="s">
        <v>843</v>
      </c>
      <c r="D1837">
        <f>Image("https://scontent.cdninstagram.com/t51.2885-15/s640x640/sh0.08/e35/10919108_1006329932793956_625471874_n.jpg?ig_cache_key=MTIyMDkzMzk1NzM4NTIwODM0NA%3D%3D.2")</f>
        <v>0</v>
      </c>
    </row>
    <row r="1838" spans="1:10">
      <c r="A1838" t="s">
        <v>2</v>
      </c>
      <c r="B1838" t="s">
        <v>3</v>
      </c>
      <c r="E1838" t="s">
        <v>4</v>
      </c>
      <c r="F1838" t="s">
        <v>5</v>
      </c>
      <c r="G1838" t="s">
        <v>6</v>
      </c>
      <c r="H1838" t="s">
        <v>7</v>
      </c>
      <c r="I1838" t="s">
        <v>8</v>
      </c>
      <c r="J1838" t="s">
        <v>9</v>
      </c>
    </row>
    <row r="1839" spans="1:10">
      <c r="A1839" t="s">
        <v>2</v>
      </c>
      <c r="B1839" t="s">
        <v>10</v>
      </c>
      <c r="E1839" t="s">
        <v>11</v>
      </c>
      <c r="F1839" t="s">
        <v>12</v>
      </c>
      <c r="G1839" t="s">
        <v>13</v>
      </c>
      <c r="H1839" t="s">
        <v>14</v>
      </c>
    </row>
    <row r="1840" spans="1:10">
      <c r="A1840" t="s">
        <v>0</v>
      </c>
      <c r="B1840" t="s">
        <v>844</v>
      </c>
      <c r="D1840">
        <f>Image("https://scontent.cdninstagram.com/t51.2885-15/s640x640/sh0.08/e35/10632102_620384594776870_620852489_n.jpg?ig_cache_key=MTIyMDkyMzc4MjY2ODQ2OTMzMw%3D%3D.2.l")</f>
        <v>0</v>
      </c>
    </row>
    <row r="1841" spans="1:10">
      <c r="A1841" t="s">
        <v>2</v>
      </c>
      <c r="B1841" t="s">
        <v>3</v>
      </c>
      <c r="E1841" t="s">
        <v>4</v>
      </c>
      <c r="F1841" t="s">
        <v>5</v>
      </c>
      <c r="G1841" t="s">
        <v>6</v>
      </c>
      <c r="H1841" t="s">
        <v>7</v>
      </c>
      <c r="I1841" t="s">
        <v>8</v>
      </c>
      <c r="J1841" t="s">
        <v>9</v>
      </c>
    </row>
    <row r="1842" spans="1:10">
      <c r="A1842" t="s">
        <v>2</v>
      </c>
      <c r="B1842" t="s">
        <v>10</v>
      </c>
      <c r="E1842" t="s">
        <v>11</v>
      </c>
      <c r="F1842" t="s">
        <v>12</v>
      </c>
      <c r="G1842" t="s">
        <v>13</v>
      </c>
      <c r="H1842" t="s">
        <v>14</v>
      </c>
    </row>
    <row r="1843" spans="1:10">
      <c r="A1843" t="s">
        <v>0</v>
      </c>
      <c r="B1843" t="s">
        <v>845</v>
      </c>
      <c r="D1843">
        <f>Image("https://scontent.cdninstagram.com/t51.2885-15/s480x480/e35/12501625_858124210958362_358231584_n.jpg?ig_cache_key=MTIyMDkzMTc3NDQ0MjkxNDI3NA%3D%3D.2")</f>
        <v>0</v>
      </c>
    </row>
    <row r="1844" spans="1:10">
      <c r="A1844" t="s">
        <v>2</v>
      </c>
      <c r="B1844" t="s">
        <v>3</v>
      </c>
      <c r="C1844" t="s">
        <v>846</v>
      </c>
      <c r="E1844" t="s">
        <v>4</v>
      </c>
      <c r="F1844" t="s">
        <v>5</v>
      </c>
      <c r="G1844" t="s">
        <v>6</v>
      </c>
      <c r="H1844" t="s">
        <v>7</v>
      </c>
      <c r="I1844" t="s">
        <v>8</v>
      </c>
      <c r="J1844" t="s">
        <v>9</v>
      </c>
    </row>
    <row r="1845" spans="1:10">
      <c r="A1845" t="s">
        <v>2</v>
      </c>
      <c r="B1845" t="s">
        <v>10</v>
      </c>
      <c r="E1845" t="s">
        <v>11</v>
      </c>
      <c r="F1845" t="s">
        <v>12</v>
      </c>
      <c r="G1845" t="s">
        <v>13</v>
      </c>
      <c r="H1845" t="s">
        <v>14</v>
      </c>
    </row>
    <row r="1846" spans="1:10">
      <c r="A1846" t="s">
        <v>0</v>
      </c>
      <c r="B1846" t="s">
        <v>847</v>
      </c>
      <c r="D1846">
        <f>Image("https://scontent.cdninstagram.com/t51.2885-15/s640x640/sh0.08/e35/12905035_136986403364512_367966802_n.jpg?ig_cache_key=MTIyMDkxODIwNjE5NTkzNzkwNA%3D%3D.2")</f>
        <v>0</v>
      </c>
    </row>
    <row r="1847" spans="1:10">
      <c r="A1847" t="s">
        <v>2</v>
      </c>
      <c r="B1847" t="s">
        <v>3</v>
      </c>
      <c r="C1847" t="s">
        <v>848</v>
      </c>
      <c r="E1847" t="s">
        <v>4</v>
      </c>
      <c r="F1847" t="s">
        <v>5</v>
      </c>
      <c r="G1847" t="s">
        <v>6</v>
      </c>
      <c r="H1847" t="s">
        <v>7</v>
      </c>
      <c r="I1847" t="s">
        <v>8</v>
      </c>
      <c r="J1847" t="s">
        <v>9</v>
      </c>
    </row>
    <row r="1848" spans="1:10">
      <c r="A1848" t="s">
        <v>2</v>
      </c>
      <c r="B1848" t="s">
        <v>10</v>
      </c>
      <c r="E1848" t="s">
        <v>11</v>
      </c>
      <c r="F1848" t="s">
        <v>12</v>
      </c>
      <c r="G1848" t="s">
        <v>13</v>
      </c>
      <c r="H1848" t="s">
        <v>14</v>
      </c>
    </row>
    <row r="1849" spans="1:10">
      <c r="A1849" t="s">
        <v>0</v>
      </c>
      <c r="B1849" t="s">
        <v>849</v>
      </c>
      <c r="D1849">
        <f>Image("https://scontent.cdninstagram.com/t51.2885-15/s640x640/sh0.08/e35/12940763_210169106021086_1624072635_n.jpg?ig_cache_key=MTIyMDkwNjAwODYwODU1NjQ2MQ%3D%3D.2.l")</f>
        <v>0</v>
      </c>
    </row>
    <row r="1850" spans="1:10">
      <c r="A1850" t="s">
        <v>2</v>
      </c>
      <c r="B1850" t="s">
        <v>3</v>
      </c>
      <c r="C1850" t="s">
        <v>850</v>
      </c>
      <c r="E1850" t="s">
        <v>4</v>
      </c>
      <c r="F1850" t="s">
        <v>5</v>
      </c>
      <c r="G1850" t="s">
        <v>6</v>
      </c>
      <c r="H1850" t="s">
        <v>7</v>
      </c>
      <c r="I1850" t="s">
        <v>8</v>
      </c>
      <c r="J1850" t="s">
        <v>9</v>
      </c>
    </row>
    <row r="1851" spans="1:10">
      <c r="A1851" t="s">
        <v>2</v>
      </c>
      <c r="B1851" t="s">
        <v>10</v>
      </c>
      <c r="E1851" t="s">
        <v>11</v>
      </c>
      <c r="F1851" t="s">
        <v>12</v>
      </c>
      <c r="G1851" t="s">
        <v>13</v>
      </c>
      <c r="H1851" t="s">
        <v>14</v>
      </c>
    </row>
    <row r="1852" spans="1:10">
      <c r="A1852" t="s">
        <v>0</v>
      </c>
      <c r="B1852" t="s">
        <v>851</v>
      </c>
      <c r="D1852">
        <f>Image("https://scontent.cdninstagram.com/t51.2885-15/s640x640/sh0.08/e35/11373883_484298988437223_2069676256_n.jpg?ig_cache_key=MTIyMDkwNjI5MDcxNjYwODU1Mw%3D%3D.2")</f>
        <v>0</v>
      </c>
    </row>
    <row r="1853" spans="1:10">
      <c r="A1853" t="s">
        <v>2</v>
      </c>
      <c r="B1853" t="s">
        <v>3</v>
      </c>
      <c r="C1853" t="s">
        <v>852</v>
      </c>
      <c r="E1853" t="s">
        <v>4</v>
      </c>
      <c r="F1853" t="s">
        <v>5</v>
      </c>
      <c r="G1853" t="s">
        <v>6</v>
      </c>
      <c r="H1853" t="s">
        <v>7</v>
      </c>
      <c r="I1853" t="s">
        <v>8</v>
      </c>
      <c r="J1853" t="s">
        <v>9</v>
      </c>
    </row>
    <row r="1854" spans="1:10">
      <c r="A1854" t="s">
        <v>2</v>
      </c>
      <c r="B1854" t="s">
        <v>10</v>
      </c>
      <c r="E1854" t="s">
        <v>11</v>
      </c>
      <c r="F1854" t="s">
        <v>12</v>
      </c>
      <c r="G1854" t="s">
        <v>13</v>
      </c>
      <c r="H1854" t="s">
        <v>14</v>
      </c>
    </row>
    <row r="1855" spans="1:10">
      <c r="A1855" t="s">
        <v>0</v>
      </c>
      <c r="B1855" t="s">
        <v>853</v>
      </c>
      <c r="D1855">
        <f>Image("https://scontent.cdninstagram.com/t51.2885-15/s640x640/sh0.08/e35/12328026_1156623634359993_2045297054_n.jpg?ig_cache_key=MTIyMDg5MTAyODEyMzY2MTEwOQ%3D%3D.2")</f>
        <v>0</v>
      </c>
    </row>
    <row r="1856" spans="1:10">
      <c r="A1856" t="s">
        <v>2</v>
      </c>
      <c r="B1856" t="s">
        <v>3</v>
      </c>
      <c r="E1856" t="s">
        <v>4</v>
      </c>
      <c r="F1856" t="s">
        <v>5</v>
      </c>
      <c r="G1856" t="s">
        <v>6</v>
      </c>
      <c r="H1856" t="s">
        <v>7</v>
      </c>
      <c r="I1856" t="s">
        <v>8</v>
      </c>
      <c r="J1856" t="s">
        <v>9</v>
      </c>
    </row>
    <row r="1857" spans="1:10">
      <c r="A1857" t="s">
        <v>2</v>
      </c>
      <c r="B1857" t="s">
        <v>10</v>
      </c>
      <c r="E1857" t="s">
        <v>11</v>
      </c>
      <c r="F1857" t="s">
        <v>12</v>
      </c>
      <c r="G1857" t="s">
        <v>13</v>
      </c>
      <c r="H1857" t="s">
        <v>14</v>
      </c>
    </row>
    <row r="1858" spans="1:10">
      <c r="A1858" t="s">
        <v>0</v>
      </c>
      <c r="B1858" t="s">
        <v>854</v>
      </c>
      <c r="D1858">
        <f>Image("https://scontent.cdninstagram.com/t51.2885-15/s640x640/sh0.08/e35/12965095_1317976661549525_1757807486_n.jpg?ig_cache_key=MTIyMDg1ODk2MDQ5MzE5OTUzNA%3D%3D.2")</f>
        <v>0</v>
      </c>
    </row>
    <row r="1859" spans="1:10">
      <c r="A1859" t="s">
        <v>2</v>
      </c>
      <c r="B1859" t="s">
        <v>3</v>
      </c>
      <c r="C1859" t="s">
        <v>855</v>
      </c>
      <c r="E1859" t="s">
        <v>4</v>
      </c>
      <c r="F1859" t="s">
        <v>5</v>
      </c>
      <c r="G1859" t="s">
        <v>6</v>
      </c>
      <c r="H1859" t="s">
        <v>7</v>
      </c>
      <c r="I1859" t="s">
        <v>8</v>
      </c>
      <c r="J1859" t="s">
        <v>9</v>
      </c>
    </row>
    <row r="1860" spans="1:10">
      <c r="A1860" t="s">
        <v>2</v>
      </c>
      <c r="B1860" t="s">
        <v>10</v>
      </c>
      <c r="E1860" t="s">
        <v>11</v>
      </c>
      <c r="F1860" t="s">
        <v>12</v>
      </c>
      <c r="G1860" t="s">
        <v>13</v>
      </c>
      <c r="H1860" t="s">
        <v>14</v>
      </c>
    </row>
    <row r="1861" spans="1:10">
      <c r="A1861" t="s">
        <v>0</v>
      </c>
      <c r="B1861" t="s">
        <v>856</v>
      </c>
      <c r="D1861">
        <f>Image("https://scontent.cdninstagram.com/t51.2885-15/s640x640/sh0.08/e35/12917803_220915308270740_769123669_n.jpg?ig_cache_key=MTIxOTk1MzQ2NDU4NDc3MTE5OQ%3D%3D.2")</f>
        <v>0</v>
      </c>
    </row>
    <row r="1862" spans="1:10">
      <c r="A1862" t="s">
        <v>2</v>
      </c>
      <c r="B1862" t="s">
        <v>3</v>
      </c>
      <c r="C1862" t="s">
        <v>857</v>
      </c>
      <c r="E1862" t="s">
        <v>4</v>
      </c>
      <c r="F1862" t="s">
        <v>5</v>
      </c>
      <c r="G1862" t="s">
        <v>6</v>
      </c>
      <c r="H1862" t="s">
        <v>7</v>
      </c>
      <c r="I1862" t="s">
        <v>8</v>
      </c>
      <c r="J1862" t="s">
        <v>9</v>
      </c>
    </row>
    <row r="1863" spans="1:10">
      <c r="A1863" t="s">
        <v>2</v>
      </c>
      <c r="B1863" t="s">
        <v>10</v>
      </c>
      <c r="E1863" t="s">
        <v>11</v>
      </c>
      <c r="F1863" t="s">
        <v>12</v>
      </c>
      <c r="G1863" t="s">
        <v>13</v>
      </c>
      <c r="H1863" t="s">
        <v>14</v>
      </c>
    </row>
    <row r="1864" spans="1:10">
      <c r="A1864" t="s">
        <v>0</v>
      </c>
      <c r="B1864" t="s">
        <v>858</v>
      </c>
      <c r="D1864">
        <f>Image("https://scontent.cdninstagram.com/t51.2885-15/s640x640/sh0.08/e35/12383658_183838665335023_2031870356_n.jpg?ig_cache_key=MTIxNDM5NTU3NTcxMTM4MzcxNQ%3D%3D.2")</f>
        <v>0</v>
      </c>
    </row>
    <row r="1865" spans="1:10">
      <c r="A1865" t="s">
        <v>2</v>
      </c>
      <c r="B1865" t="s">
        <v>3</v>
      </c>
      <c r="C1865" t="s">
        <v>859</v>
      </c>
      <c r="E1865" t="s">
        <v>4</v>
      </c>
      <c r="F1865" t="s">
        <v>5</v>
      </c>
      <c r="G1865" t="s">
        <v>6</v>
      </c>
      <c r="H1865" t="s">
        <v>7</v>
      </c>
      <c r="I1865" t="s">
        <v>8</v>
      </c>
      <c r="J1865" t="s">
        <v>9</v>
      </c>
    </row>
    <row r="1866" spans="1:10">
      <c r="A1866" t="s">
        <v>2</v>
      </c>
      <c r="B1866" t="s">
        <v>10</v>
      </c>
      <c r="E1866" t="s">
        <v>11</v>
      </c>
      <c r="F1866" t="s">
        <v>12</v>
      </c>
      <c r="G1866" t="s">
        <v>13</v>
      </c>
      <c r="H1866" t="s">
        <v>14</v>
      </c>
    </row>
    <row r="1867" spans="1:10">
      <c r="A1867" t="s">
        <v>0</v>
      </c>
      <c r="B1867" t="s">
        <v>860</v>
      </c>
      <c r="D1867">
        <f>Image("https://scontent.cdninstagram.com/t51.2885-15/s640x640/sh0.08/e35/10632092_1092572294126350_1837699832_n.jpg?ig_cache_key=MTIxMTI5NjA1NjcyODU3MjQxOQ%3D%3D.2.l")</f>
        <v>0</v>
      </c>
    </row>
    <row r="1868" spans="1:10">
      <c r="A1868" t="s">
        <v>2</v>
      </c>
      <c r="B1868" t="s">
        <v>3</v>
      </c>
      <c r="E1868" t="s">
        <v>4</v>
      </c>
      <c r="F1868" t="s">
        <v>5</v>
      </c>
      <c r="G1868" t="s">
        <v>6</v>
      </c>
      <c r="H1868" t="s">
        <v>7</v>
      </c>
      <c r="I1868" t="s">
        <v>8</v>
      </c>
      <c r="J1868" t="s">
        <v>9</v>
      </c>
    </row>
    <row r="1869" spans="1:10">
      <c r="A1869" t="s">
        <v>2</v>
      </c>
      <c r="B1869" t="s">
        <v>10</v>
      </c>
      <c r="E1869" t="s">
        <v>11</v>
      </c>
      <c r="F1869" t="s">
        <v>12</v>
      </c>
      <c r="G1869" t="s">
        <v>13</v>
      </c>
      <c r="H1869" t="s">
        <v>14</v>
      </c>
    </row>
    <row r="1870" spans="1:10">
      <c r="A1870" t="s">
        <v>0</v>
      </c>
      <c r="B1870" t="s">
        <v>861</v>
      </c>
      <c r="D1870">
        <f>Image("https://scontent.cdninstagram.com/t51.2885-15/s640x640/sh0.08/e35/12826041_883043308459516_1234273207_n.jpg?ig_cache_key=MTIwOTk3Mzc2Njc5MzM3MzcxOQ%3D%3D.2")</f>
        <v>0</v>
      </c>
    </row>
    <row r="1871" spans="1:10">
      <c r="A1871" t="s">
        <v>2</v>
      </c>
      <c r="B1871" t="s">
        <v>3</v>
      </c>
      <c r="E1871" t="s">
        <v>4</v>
      </c>
      <c r="F1871" t="s">
        <v>5</v>
      </c>
      <c r="G1871" t="s">
        <v>6</v>
      </c>
      <c r="H1871" t="s">
        <v>7</v>
      </c>
      <c r="I1871" t="s">
        <v>8</v>
      </c>
      <c r="J1871" t="s">
        <v>9</v>
      </c>
    </row>
    <row r="1872" spans="1:10">
      <c r="A1872" t="s">
        <v>2</v>
      </c>
      <c r="B1872" t="s">
        <v>10</v>
      </c>
      <c r="E1872" t="s">
        <v>11</v>
      </c>
      <c r="F1872" t="s">
        <v>12</v>
      </c>
      <c r="G1872" t="s">
        <v>13</v>
      </c>
      <c r="H1872" t="s">
        <v>14</v>
      </c>
    </row>
    <row r="1873" spans="1:10">
      <c r="A1873" t="s">
        <v>0</v>
      </c>
      <c r="B1873" t="s">
        <v>862</v>
      </c>
      <c r="D1873">
        <f>Image("https://scontent.cdninstagram.com/t51.2885-15/s640x640/sh0.08/e35/1517299_978940562187309_478392657_n.jpg?ig_cache_key=MTIwOTA1ODA0ODU1ODI2NjIxOA%3D%3D.2.l")</f>
        <v>0</v>
      </c>
    </row>
    <row r="1874" spans="1:10">
      <c r="A1874" t="s">
        <v>2</v>
      </c>
      <c r="B1874" t="s">
        <v>3</v>
      </c>
      <c r="E1874" t="s">
        <v>4</v>
      </c>
      <c r="F1874" t="s">
        <v>5</v>
      </c>
      <c r="G1874" t="s">
        <v>6</v>
      </c>
      <c r="H1874" t="s">
        <v>7</v>
      </c>
      <c r="I1874" t="s">
        <v>8</v>
      </c>
      <c r="J1874" t="s">
        <v>9</v>
      </c>
    </row>
    <row r="1875" spans="1:10">
      <c r="A1875" t="s">
        <v>2</v>
      </c>
      <c r="B1875" t="s">
        <v>10</v>
      </c>
      <c r="E1875" t="s">
        <v>11</v>
      </c>
      <c r="F1875" t="s">
        <v>12</v>
      </c>
      <c r="G1875" t="s">
        <v>13</v>
      </c>
      <c r="H1875" t="s">
        <v>14</v>
      </c>
    </row>
    <row r="1876" spans="1:10">
      <c r="A1876" t="s">
        <v>0</v>
      </c>
      <c r="B1876" t="s">
        <v>863</v>
      </c>
      <c r="D1876">
        <f>Image("https://scontent.cdninstagram.com/t51.2885-15/s640x640/sh0.08/e35/1390151_155637931493986_714561840_n.jpg?ig_cache_key=MTIwNzk5NTE1NDM0MzExOTI3MA%3D%3D.2.l")</f>
        <v>0</v>
      </c>
    </row>
    <row r="1877" spans="1:10">
      <c r="A1877" t="s">
        <v>2</v>
      </c>
      <c r="B1877" t="s">
        <v>3</v>
      </c>
      <c r="E1877" t="s">
        <v>4</v>
      </c>
      <c r="F1877" t="s">
        <v>5</v>
      </c>
      <c r="G1877" t="s">
        <v>6</v>
      </c>
      <c r="H1877" t="s">
        <v>7</v>
      </c>
      <c r="I1877" t="s">
        <v>8</v>
      </c>
      <c r="J1877" t="s">
        <v>9</v>
      </c>
    </row>
    <row r="1878" spans="1:10">
      <c r="A1878" t="s">
        <v>2</v>
      </c>
      <c r="B1878" t="s">
        <v>10</v>
      </c>
      <c r="E1878" t="s">
        <v>11</v>
      </c>
      <c r="F1878" t="s">
        <v>12</v>
      </c>
      <c r="G1878" t="s">
        <v>13</v>
      </c>
      <c r="H1878" t="s">
        <v>14</v>
      </c>
    </row>
    <row r="1879" spans="1:10">
      <c r="A1879" t="s">
        <v>0</v>
      </c>
      <c r="B1879" t="s">
        <v>864</v>
      </c>
      <c r="D1879">
        <f>Image("https://scontent.cdninstagram.com/t51.2885-15/s640x640/sh0.08/e35/1390166_1668698233389897_1413925517_n.jpg?ig_cache_key=MTIwNjkxMzI2ODI3NTk0NDk2MA%3D%3D.2")</f>
        <v>0</v>
      </c>
    </row>
    <row r="1880" spans="1:10">
      <c r="A1880" t="s">
        <v>2</v>
      </c>
      <c r="B1880" t="s">
        <v>3</v>
      </c>
      <c r="C1880" t="s">
        <v>865</v>
      </c>
      <c r="E1880" t="s">
        <v>4</v>
      </c>
      <c r="F1880" t="s">
        <v>5</v>
      </c>
      <c r="G1880" t="s">
        <v>6</v>
      </c>
      <c r="H1880" t="s">
        <v>7</v>
      </c>
      <c r="I1880" t="s">
        <v>8</v>
      </c>
      <c r="J1880" t="s">
        <v>9</v>
      </c>
    </row>
    <row r="1881" spans="1:10">
      <c r="A1881" t="s">
        <v>2</v>
      </c>
      <c r="B1881" t="s">
        <v>10</v>
      </c>
      <c r="E1881" t="s">
        <v>11</v>
      </c>
      <c r="F1881" t="s">
        <v>12</v>
      </c>
      <c r="G1881" t="s">
        <v>13</v>
      </c>
      <c r="H1881" t="s">
        <v>14</v>
      </c>
    </row>
    <row r="1882" spans="1:10">
      <c r="A1882" t="s">
        <v>0</v>
      </c>
      <c r="B1882" t="s">
        <v>866</v>
      </c>
      <c r="D1882">
        <f>Image("https://scontent.cdninstagram.com/t51.2885-15/s640x640/sh0.08/e35/12783903_849364821853458_164792669_n.jpg?ig_cache_key=MTIwNDQ4MTcxMjIzMTcyODE4Ng%3D%3D.2")</f>
        <v>0</v>
      </c>
    </row>
    <row r="1883" spans="1:10">
      <c r="A1883" t="s">
        <v>2</v>
      </c>
      <c r="B1883" t="s">
        <v>3</v>
      </c>
      <c r="C1883" t="s">
        <v>867</v>
      </c>
      <c r="E1883" t="s">
        <v>4</v>
      </c>
      <c r="F1883" t="s">
        <v>5</v>
      </c>
      <c r="G1883" t="s">
        <v>6</v>
      </c>
      <c r="H1883" t="s">
        <v>7</v>
      </c>
      <c r="I1883" t="s">
        <v>8</v>
      </c>
      <c r="J1883" t="s">
        <v>9</v>
      </c>
    </row>
    <row r="1884" spans="1:10">
      <c r="A1884" t="s">
        <v>2</v>
      </c>
      <c r="B1884" t="s">
        <v>10</v>
      </c>
      <c r="E1884" t="s">
        <v>11</v>
      </c>
      <c r="F1884" t="s">
        <v>12</v>
      </c>
      <c r="G1884" t="s">
        <v>13</v>
      </c>
      <c r="H1884" t="s">
        <v>14</v>
      </c>
    </row>
    <row r="1885" spans="1:10">
      <c r="A1885" t="s">
        <v>0</v>
      </c>
      <c r="B1885" t="s">
        <v>868</v>
      </c>
      <c r="D1885">
        <f>Image("https://scontent.cdninstagram.com/t51.2885-15/s640x640/sh0.08/e35/12530819_202364223460452_1615502692_n.jpg?ig_cache_key=MTIwMjA3ODgzOTU5NzkxNDY4Mw%3D%3D.2.l")</f>
        <v>0</v>
      </c>
    </row>
    <row r="1886" spans="1:10">
      <c r="A1886" t="s">
        <v>2</v>
      </c>
      <c r="B1886" t="s">
        <v>3</v>
      </c>
      <c r="C1886" t="s">
        <v>869</v>
      </c>
      <c r="E1886" t="s">
        <v>4</v>
      </c>
      <c r="F1886" t="s">
        <v>5</v>
      </c>
      <c r="G1886" t="s">
        <v>6</v>
      </c>
      <c r="H1886" t="s">
        <v>7</v>
      </c>
      <c r="I1886" t="s">
        <v>8</v>
      </c>
      <c r="J1886" t="s">
        <v>9</v>
      </c>
    </row>
    <row r="1887" spans="1:10">
      <c r="A1887" t="s">
        <v>2</v>
      </c>
      <c r="B1887" t="s">
        <v>10</v>
      </c>
      <c r="E1887" t="s">
        <v>11</v>
      </c>
      <c r="F1887" t="s">
        <v>12</v>
      </c>
      <c r="G1887" t="s">
        <v>13</v>
      </c>
      <c r="H1887" t="s">
        <v>14</v>
      </c>
    </row>
    <row r="1888" spans="1:10">
      <c r="A1888" t="s">
        <v>0</v>
      </c>
      <c r="B1888" t="s">
        <v>870</v>
      </c>
      <c r="D1888">
        <f>Image("https://scontent.cdninstagram.com/t51.2885-15/s640x640/sh0.08/e35/12798130_1555714721408075_1004718293_n.jpg?ig_cache_key=MTIwMDg4MjMxMDQ3NjU4MzU5NA%3D%3D.2")</f>
        <v>0</v>
      </c>
    </row>
    <row r="1889" spans="1:10">
      <c r="A1889" t="s">
        <v>2</v>
      </c>
      <c r="B1889" t="s">
        <v>3</v>
      </c>
      <c r="E1889" t="s">
        <v>4</v>
      </c>
      <c r="F1889" t="s">
        <v>5</v>
      </c>
      <c r="G1889" t="s">
        <v>6</v>
      </c>
      <c r="H1889" t="s">
        <v>7</v>
      </c>
      <c r="I1889" t="s">
        <v>8</v>
      </c>
      <c r="J1889" t="s">
        <v>9</v>
      </c>
    </row>
    <row r="1890" spans="1:10">
      <c r="A1890" t="s">
        <v>2</v>
      </c>
      <c r="B1890" t="s">
        <v>10</v>
      </c>
      <c r="E1890" t="s">
        <v>11</v>
      </c>
      <c r="F1890" t="s">
        <v>12</v>
      </c>
      <c r="G1890" t="s">
        <v>13</v>
      </c>
      <c r="H1890" t="s">
        <v>14</v>
      </c>
    </row>
    <row r="1891" spans="1:10">
      <c r="A1891" t="s">
        <v>0</v>
      </c>
      <c r="B1891" t="s">
        <v>871</v>
      </c>
      <c r="D1891">
        <f>Image("https://scontent.cdninstagram.com/t51.2885-15/s640x640/sh0.08/e35/12797828_1108675332510312_1631649582_n.jpg?ig_cache_key=MTIwMDI0NDEzNTY4MDk0NDQzNQ%3D%3D.2")</f>
        <v>0</v>
      </c>
    </row>
    <row r="1892" spans="1:10">
      <c r="A1892" t="s">
        <v>2</v>
      </c>
      <c r="B1892" t="s">
        <v>3</v>
      </c>
      <c r="C1892" t="s">
        <v>872</v>
      </c>
      <c r="E1892" t="s">
        <v>4</v>
      </c>
      <c r="F1892" t="s">
        <v>5</v>
      </c>
      <c r="G1892" t="s">
        <v>6</v>
      </c>
      <c r="H1892" t="s">
        <v>7</v>
      </c>
      <c r="I1892" t="s">
        <v>8</v>
      </c>
      <c r="J1892" t="s">
        <v>9</v>
      </c>
    </row>
    <row r="1893" spans="1:10">
      <c r="A1893" t="s">
        <v>2</v>
      </c>
      <c r="B1893" t="s">
        <v>10</v>
      </c>
      <c r="E1893" t="s">
        <v>11</v>
      </c>
      <c r="F1893" t="s">
        <v>12</v>
      </c>
      <c r="G1893" t="s">
        <v>13</v>
      </c>
      <c r="H1893" t="s">
        <v>14</v>
      </c>
    </row>
    <row r="1894" spans="1:10">
      <c r="A1894" t="s">
        <v>0</v>
      </c>
      <c r="B1894" t="s">
        <v>873</v>
      </c>
      <c r="D1894">
        <f>Image("https://scontent.cdninstagram.com/t51.2885-15/s640x640/sh0.08/e35/12716905_987251174645739_1657955688_n.jpg?ig_cache_key=MTE5NDI0ODgwNTY3MzQxOTA5Ng%3D%3D.2.l")</f>
        <v>0</v>
      </c>
    </row>
    <row r="1895" spans="1:10">
      <c r="A1895" t="s">
        <v>2</v>
      </c>
      <c r="B1895" t="s">
        <v>3</v>
      </c>
      <c r="C1895" t="s">
        <v>874</v>
      </c>
      <c r="E1895" t="s">
        <v>4</v>
      </c>
      <c r="F1895" t="s">
        <v>5</v>
      </c>
      <c r="G1895" t="s">
        <v>6</v>
      </c>
      <c r="H1895" t="s">
        <v>7</v>
      </c>
      <c r="I1895" t="s">
        <v>8</v>
      </c>
      <c r="J1895" t="s">
        <v>9</v>
      </c>
    </row>
    <row r="1896" spans="1:10">
      <c r="A1896" t="s">
        <v>2</v>
      </c>
      <c r="B1896" t="s">
        <v>10</v>
      </c>
      <c r="E1896" t="s">
        <v>11</v>
      </c>
      <c r="F1896" t="s">
        <v>12</v>
      </c>
      <c r="G1896" t="s">
        <v>13</v>
      </c>
      <c r="H1896" t="s">
        <v>14</v>
      </c>
    </row>
    <row r="1897" spans="1:10">
      <c r="A1897" t="s">
        <v>0</v>
      </c>
      <c r="B1897" t="s">
        <v>875</v>
      </c>
      <c r="D1897">
        <f>Image("https://scontent.cdninstagram.com/t51.2885-15/s640x640/sh0.08/e35/12748341_1567652090193228_859271315_n.jpg?ig_cache_key=MTE5Njc4ODYyMDcwOTIwMDMxNQ%3D%3D.2.l")</f>
        <v>0</v>
      </c>
    </row>
    <row r="1898" spans="1:10">
      <c r="A1898" t="s">
        <v>2</v>
      </c>
      <c r="B1898" t="s">
        <v>3</v>
      </c>
      <c r="C1898" t="s">
        <v>876</v>
      </c>
      <c r="E1898" t="s">
        <v>4</v>
      </c>
      <c r="F1898" t="s">
        <v>5</v>
      </c>
      <c r="G1898" t="s">
        <v>6</v>
      </c>
      <c r="H1898" t="s">
        <v>7</v>
      </c>
      <c r="I1898" t="s">
        <v>8</v>
      </c>
      <c r="J1898" t="s">
        <v>9</v>
      </c>
    </row>
    <row r="1899" spans="1:10">
      <c r="A1899" t="s">
        <v>2</v>
      </c>
      <c r="B1899" t="s">
        <v>10</v>
      </c>
      <c r="E1899" t="s">
        <v>11</v>
      </c>
      <c r="F1899" t="s">
        <v>12</v>
      </c>
      <c r="G1899" t="s">
        <v>13</v>
      </c>
      <c r="H1899" t="s">
        <v>14</v>
      </c>
    </row>
    <row r="1900" spans="1:10">
      <c r="A1900" t="s">
        <v>0</v>
      </c>
      <c r="B1900" t="s">
        <v>877</v>
      </c>
      <c r="D1900">
        <f>Image("https://scontent.cdninstagram.com/t51.2885-15/s640x640/sh0.08/e35/12750011_228519350824906_1495738160_n.jpg?ig_cache_key=MTE5NTYxMTk2NDQyMTA2MDUyNA%3D%3D.2")</f>
        <v>0</v>
      </c>
    </row>
    <row r="1901" spans="1:10">
      <c r="A1901" t="s">
        <v>2</v>
      </c>
      <c r="B1901" t="s">
        <v>3</v>
      </c>
      <c r="E1901" t="s">
        <v>4</v>
      </c>
      <c r="F1901" t="s">
        <v>5</v>
      </c>
      <c r="G1901" t="s">
        <v>6</v>
      </c>
      <c r="H1901" t="s">
        <v>7</v>
      </c>
      <c r="I1901" t="s">
        <v>8</v>
      </c>
      <c r="J1901" t="s">
        <v>9</v>
      </c>
    </row>
    <row r="1902" spans="1:10">
      <c r="A1902" t="s">
        <v>2</v>
      </c>
      <c r="B1902" t="s">
        <v>10</v>
      </c>
      <c r="E1902" t="s">
        <v>11</v>
      </c>
      <c r="F1902" t="s">
        <v>12</v>
      </c>
      <c r="G1902" t="s">
        <v>13</v>
      </c>
      <c r="H1902" t="s">
        <v>14</v>
      </c>
    </row>
    <row r="1903" spans="1:10">
      <c r="A1903" t="s">
        <v>0</v>
      </c>
      <c r="B1903" t="s">
        <v>878</v>
      </c>
      <c r="D1903">
        <f>Image("https://scontent.cdninstagram.com/t51.2885-15/s640x640/sh0.08/e35/12383462_1754706958086329_1009138705_n.jpg?ig_cache_key=MTE5NTIyMTMxNjM2MTEyOTEyNw%3D%3D.2")</f>
        <v>0</v>
      </c>
    </row>
    <row r="1904" spans="1:10">
      <c r="A1904" t="s">
        <v>2</v>
      </c>
      <c r="B1904" t="s">
        <v>3</v>
      </c>
      <c r="C1904" t="s">
        <v>879</v>
      </c>
      <c r="E1904" t="s">
        <v>4</v>
      </c>
      <c r="F1904" t="s">
        <v>5</v>
      </c>
      <c r="G1904" t="s">
        <v>6</v>
      </c>
      <c r="H1904" t="s">
        <v>7</v>
      </c>
      <c r="I1904" t="s">
        <v>8</v>
      </c>
      <c r="J1904" t="s">
        <v>9</v>
      </c>
    </row>
    <row r="1905" spans="1:10">
      <c r="A1905" t="s">
        <v>2</v>
      </c>
      <c r="B1905" t="s">
        <v>10</v>
      </c>
      <c r="E1905" t="s">
        <v>11</v>
      </c>
      <c r="F1905" t="s">
        <v>12</v>
      </c>
      <c r="G1905" t="s">
        <v>13</v>
      </c>
      <c r="H1905" t="s">
        <v>14</v>
      </c>
    </row>
    <row r="1906" spans="1:10">
      <c r="A1906" t="s">
        <v>0</v>
      </c>
      <c r="B1906" t="s">
        <v>880</v>
      </c>
      <c r="D1906">
        <f>Image("https://scontent.cdninstagram.com/t51.2885-15/s640x640/sh0.08/e35/12784012_1007665672639608_911724543_n.jpg?ig_cache_key=MTE5NDE3ODc4NjIwNjEyODAwMA%3D%3D.2.l")</f>
        <v>0</v>
      </c>
    </row>
    <row r="1907" spans="1:10">
      <c r="A1907" t="s">
        <v>2</v>
      </c>
      <c r="B1907" t="s">
        <v>3</v>
      </c>
      <c r="E1907" t="s">
        <v>4</v>
      </c>
      <c r="F1907" t="s">
        <v>5</v>
      </c>
      <c r="G1907" t="s">
        <v>6</v>
      </c>
      <c r="H1907" t="s">
        <v>7</v>
      </c>
      <c r="I1907" t="s">
        <v>8</v>
      </c>
      <c r="J1907" t="s">
        <v>9</v>
      </c>
    </row>
    <row r="1908" spans="1:10">
      <c r="A1908" t="s">
        <v>2</v>
      </c>
      <c r="B1908" t="s">
        <v>10</v>
      </c>
      <c r="E1908" t="s">
        <v>11</v>
      </c>
      <c r="F1908" t="s">
        <v>12</v>
      </c>
      <c r="G1908" t="s">
        <v>13</v>
      </c>
      <c r="H1908" t="s">
        <v>14</v>
      </c>
    </row>
    <row r="1909" spans="1:10">
      <c r="A1909" t="s">
        <v>0</v>
      </c>
      <c r="B1909" t="s">
        <v>881</v>
      </c>
      <c r="D1909">
        <f>Image("https://scontent.cdninstagram.com/t51.2885-15/s640x640/sh0.08/e35/12383458_1674607979470160_761393326_n.jpg?ig_cache_key=MTE5MTQ1NjA5MTE1MjYwNTE4NQ%3D%3D.2.l")</f>
        <v>0</v>
      </c>
    </row>
    <row r="1910" spans="1:10">
      <c r="A1910" t="s">
        <v>2</v>
      </c>
      <c r="B1910" t="s">
        <v>3</v>
      </c>
      <c r="E1910" t="s">
        <v>4</v>
      </c>
      <c r="F1910" t="s">
        <v>5</v>
      </c>
      <c r="G1910" t="s">
        <v>6</v>
      </c>
      <c r="H1910" t="s">
        <v>7</v>
      </c>
      <c r="I1910" t="s">
        <v>8</v>
      </c>
      <c r="J1910" t="s">
        <v>9</v>
      </c>
    </row>
    <row r="1911" spans="1:10">
      <c r="A1911" t="s">
        <v>2</v>
      </c>
      <c r="B1911" t="s">
        <v>10</v>
      </c>
      <c r="E1911" t="s">
        <v>11</v>
      </c>
      <c r="F1911" t="s">
        <v>12</v>
      </c>
      <c r="G1911" t="s">
        <v>13</v>
      </c>
      <c r="H1911" t="s">
        <v>14</v>
      </c>
    </row>
    <row r="1912" spans="1:10">
      <c r="A1912" t="s">
        <v>0</v>
      </c>
      <c r="B1912" t="s">
        <v>882</v>
      </c>
      <c r="D1912">
        <f>Image("https://scontent.cdninstagram.com/t51.2885-15/s640x640/sh0.08/e35/10401858_1577199219272480_1696014739_n.jpg?ig_cache_key=MTE5MTM5NDgxMjI4OTk3Njc3NQ%3D%3D.2")</f>
        <v>0</v>
      </c>
    </row>
    <row r="1913" spans="1:10">
      <c r="A1913" t="s">
        <v>2</v>
      </c>
      <c r="B1913" t="s">
        <v>3</v>
      </c>
      <c r="C1913" t="s">
        <v>883</v>
      </c>
      <c r="E1913" t="s">
        <v>4</v>
      </c>
      <c r="F1913" t="s">
        <v>5</v>
      </c>
      <c r="G1913" t="s">
        <v>6</v>
      </c>
      <c r="H1913" t="s">
        <v>7</v>
      </c>
      <c r="I1913" t="s">
        <v>8</v>
      </c>
      <c r="J1913" t="s">
        <v>9</v>
      </c>
    </row>
    <row r="1914" spans="1:10">
      <c r="A1914" t="s">
        <v>2</v>
      </c>
      <c r="B1914" t="s">
        <v>10</v>
      </c>
      <c r="E1914" t="s">
        <v>11</v>
      </c>
      <c r="F1914" t="s">
        <v>12</v>
      </c>
      <c r="G1914" t="s">
        <v>13</v>
      </c>
      <c r="H1914" t="s">
        <v>14</v>
      </c>
    </row>
    <row r="1915" spans="1:10">
      <c r="A1915" t="s">
        <v>0</v>
      </c>
      <c r="B1915" t="s">
        <v>884</v>
      </c>
      <c r="D1915">
        <f>Image("https://scontent.cdninstagram.com/t51.2885-15/s640x640/sh0.08/e35/12677317_1684835518422296_548562409_n.jpg?ig_cache_key=MTE5MDgyOTk2NjA5NzQwODk3NA%3D%3D.2.l")</f>
        <v>0</v>
      </c>
    </row>
    <row r="1916" spans="1:10">
      <c r="A1916" t="s">
        <v>2</v>
      </c>
      <c r="B1916" t="s">
        <v>3</v>
      </c>
      <c r="C1916" t="s">
        <v>885</v>
      </c>
      <c r="E1916" t="s">
        <v>4</v>
      </c>
      <c r="F1916" t="s">
        <v>5</v>
      </c>
      <c r="G1916" t="s">
        <v>6</v>
      </c>
      <c r="H1916" t="s">
        <v>7</v>
      </c>
      <c r="I1916" t="s">
        <v>8</v>
      </c>
      <c r="J1916" t="s">
        <v>9</v>
      </c>
    </row>
    <row r="1917" spans="1:10">
      <c r="A1917" t="s">
        <v>2</v>
      </c>
      <c r="B1917" t="s">
        <v>10</v>
      </c>
      <c r="E1917" t="s">
        <v>11</v>
      </c>
      <c r="F1917" t="s">
        <v>12</v>
      </c>
      <c r="G1917" t="s">
        <v>13</v>
      </c>
      <c r="H1917" t="s">
        <v>14</v>
      </c>
    </row>
    <row r="1918" spans="1:10">
      <c r="A1918" t="s">
        <v>0</v>
      </c>
      <c r="B1918" t="s">
        <v>886</v>
      </c>
      <c r="D1918">
        <f>Image("https://scontent.cdninstagram.com/t51.2885-15/s640x640/sh0.08/e35/10413864_1704219003149705_1943884524_n.jpg?ig_cache_key=MTE5MDc3NDk0MDY2OTg2MzI4NQ%3D%3D.2")</f>
        <v>0</v>
      </c>
    </row>
    <row r="1919" spans="1:10">
      <c r="A1919" t="s">
        <v>2</v>
      </c>
      <c r="B1919" t="s">
        <v>3</v>
      </c>
      <c r="E1919" t="s">
        <v>4</v>
      </c>
      <c r="F1919" t="s">
        <v>5</v>
      </c>
      <c r="G1919" t="s">
        <v>6</v>
      </c>
      <c r="H1919" t="s">
        <v>7</v>
      </c>
      <c r="I1919" t="s">
        <v>8</v>
      </c>
      <c r="J1919" t="s">
        <v>9</v>
      </c>
    </row>
    <row r="1920" spans="1:10">
      <c r="A1920" t="s">
        <v>2</v>
      </c>
      <c r="B1920" t="s">
        <v>10</v>
      </c>
      <c r="E1920" t="s">
        <v>11</v>
      </c>
      <c r="F1920" t="s">
        <v>12</v>
      </c>
      <c r="G1920" t="s">
        <v>13</v>
      </c>
      <c r="H1920" t="s">
        <v>14</v>
      </c>
    </row>
    <row r="1921" spans="1:10">
      <c r="A1921" t="s">
        <v>0</v>
      </c>
      <c r="B1921" t="s">
        <v>887</v>
      </c>
      <c r="D1921">
        <f>Image("https://scontent.cdninstagram.com/t51.2885-15/s640x640/sh0.08/e35/12912501_1686432264957212_1347273705_n.jpg?ig_cache_key=MTIyMDcyNTkyMDU4ODM2NjU2Nw%3D%3D.2")</f>
        <v>0</v>
      </c>
    </row>
    <row r="1922" spans="1:10">
      <c r="A1922" t="s">
        <v>2</v>
      </c>
      <c r="B1922" t="s">
        <v>3</v>
      </c>
      <c r="E1922" t="s">
        <v>4</v>
      </c>
      <c r="F1922" t="s">
        <v>5</v>
      </c>
      <c r="G1922" t="s">
        <v>6</v>
      </c>
      <c r="H1922" t="s">
        <v>7</v>
      </c>
      <c r="I1922" t="s">
        <v>8</v>
      </c>
      <c r="J1922" t="s">
        <v>9</v>
      </c>
    </row>
    <row r="1923" spans="1:10">
      <c r="A1923" t="s">
        <v>2</v>
      </c>
      <c r="B1923" t="s">
        <v>10</v>
      </c>
      <c r="E1923" t="s">
        <v>11</v>
      </c>
      <c r="F1923" t="s">
        <v>12</v>
      </c>
      <c r="G1923" t="s">
        <v>13</v>
      </c>
      <c r="H1923" t="s">
        <v>14</v>
      </c>
    </row>
    <row r="1924" spans="1:10">
      <c r="A1924" t="s">
        <v>0</v>
      </c>
      <c r="B1924" t="s">
        <v>888</v>
      </c>
      <c r="D1924">
        <f>Image("https://scontent.cdninstagram.com/t51.2885-15/s640x640/sh0.08/e35/12724702_696822577126266_1751653292_n.jpg?ig_cache_key=MTIyMDA5NzM1MDQ2OTI2OTk3Mw%3D%3D.2")</f>
        <v>0</v>
      </c>
    </row>
    <row r="1925" spans="1:10">
      <c r="A1925" t="s">
        <v>2</v>
      </c>
      <c r="B1925" t="s">
        <v>3</v>
      </c>
      <c r="C1925" t="s">
        <v>889</v>
      </c>
      <c r="E1925" t="s">
        <v>4</v>
      </c>
      <c r="F1925" t="s">
        <v>5</v>
      </c>
      <c r="G1925" t="s">
        <v>6</v>
      </c>
      <c r="H1925" t="s">
        <v>7</v>
      </c>
      <c r="I1925" t="s">
        <v>8</v>
      </c>
      <c r="J1925" t="s">
        <v>9</v>
      </c>
    </row>
    <row r="1926" spans="1:10">
      <c r="A1926" t="s">
        <v>2</v>
      </c>
      <c r="B1926" t="s">
        <v>10</v>
      </c>
      <c r="E1926" t="s">
        <v>11</v>
      </c>
      <c r="F1926" t="s">
        <v>12</v>
      </c>
      <c r="G1926" t="s">
        <v>13</v>
      </c>
      <c r="H1926" t="s">
        <v>14</v>
      </c>
    </row>
    <row r="1927" spans="1:10">
      <c r="A1927" t="s">
        <v>0</v>
      </c>
      <c r="B1927" t="s">
        <v>890</v>
      </c>
      <c r="D1927">
        <f>Image("https://scontent.cdninstagram.com/t51.2885-15/s640x640/sh0.08/e35/12912735_1759103667653799_1340442037_n.jpg?ig_cache_key=MTIyMDAxNjAyMjcwNDUyODg0NQ%3D%3D.2.l")</f>
        <v>0</v>
      </c>
    </row>
    <row r="1928" spans="1:10">
      <c r="A1928" t="s">
        <v>2</v>
      </c>
      <c r="B1928" t="s">
        <v>3</v>
      </c>
      <c r="E1928" t="s">
        <v>4</v>
      </c>
      <c r="F1928" t="s">
        <v>5</v>
      </c>
      <c r="G1928" t="s">
        <v>6</v>
      </c>
      <c r="H1928" t="s">
        <v>7</v>
      </c>
      <c r="I1928" t="s">
        <v>8</v>
      </c>
      <c r="J1928" t="s">
        <v>9</v>
      </c>
    </row>
    <row r="1929" spans="1:10">
      <c r="A1929" t="s">
        <v>2</v>
      </c>
      <c r="B1929" t="s">
        <v>10</v>
      </c>
      <c r="E1929" t="s">
        <v>11</v>
      </c>
      <c r="F1929" t="s">
        <v>12</v>
      </c>
      <c r="G1929" t="s">
        <v>13</v>
      </c>
      <c r="H1929" t="s">
        <v>14</v>
      </c>
    </row>
    <row r="1930" spans="1:10">
      <c r="A1930" t="s">
        <v>0</v>
      </c>
      <c r="B1930" t="s">
        <v>891</v>
      </c>
      <c r="D1930">
        <f>Image("https://scontent.cdninstagram.com/t51.2885-15/s640x640/sh0.08/e35/12917975_1743963872488306_1687361973_n.jpg?ig_cache_key=MTIxOTY0NDAzMDE1NDEwNTIyMA%3D%3D.2.l")</f>
        <v>0</v>
      </c>
    </row>
    <row r="1931" spans="1:10">
      <c r="A1931" t="s">
        <v>2</v>
      </c>
      <c r="B1931" t="s">
        <v>3</v>
      </c>
      <c r="C1931" t="s">
        <v>892</v>
      </c>
      <c r="E1931" t="s">
        <v>4</v>
      </c>
      <c r="F1931" t="s">
        <v>5</v>
      </c>
      <c r="G1931" t="s">
        <v>6</v>
      </c>
      <c r="H1931" t="s">
        <v>7</v>
      </c>
      <c r="I1931" t="s">
        <v>8</v>
      </c>
      <c r="J1931" t="s">
        <v>9</v>
      </c>
    </row>
    <row r="1932" spans="1:10">
      <c r="A1932" t="s">
        <v>2</v>
      </c>
      <c r="B1932" t="s">
        <v>10</v>
      </c>
      <c r="E1932" t="s">
        <v>11</v>
      </c>
      <c r="F1932" t="s">
        <v>12</v>
      </c>
      <c r="G1932" t="s">
        <v>13</v>
      </c>
      <c r="H1932" t="s">
        <v>14</v>
      </c>
    </row>
    <row r="1933" spans="1:10">
      <c r="A1933" t="s">
        <v>0</v>
      </c>
      <c r="B1933" t="s">
        <v>893</v>
      </c>
      <c r="D1933">
        <f>Image("https://scontent.cdninstagram.com/t51.2885-15/e15/12950472_1517999388508170_773135706_n.jpg?ig_cache_key=MTIxOTU4NTYzMjE5NTcwODk2OQ%3D%3D.2")</f>
        <v>0</v>
      </c>
    </row>
    <row r="1934" spans="1:10">
      <c r="A1934" t="s">
        <v>2</v>
      </c>
      <c r="B1934" t="s">
        <v>3</v>
      </c>
      <c r="E1934" t="s">
        <v>4</v>
      </c>
      <c r="F1934" t="s">
        <v>5</v>
      </c>
      <c r="G1934" t="s">
        <v>6</v>
      </c>
      <c r="H1934" t="s">
        <v>7</v>
      </c>
      <c r="I1934" t="s">
        <v>8</v>
      </c>
      <c r="J1934" t="s">
        <v>9</v>
      </c>
    </row>
    <row r="1935" spans="1:10">
      <c r="A1935" t="s">
        <v>2</v>
      </c>
      <c r="B1935" t="s">
        <v>10</v>
      </c>
      <c r="E1935" t="s">
        <v>11</v>
      </c>
      <c r="F1935" t="s">
        <v>12</v>
      </c>
      <c r="G1935" t="s">
        <v>13</v>
      </c>
      <c r="H1935" t="s">
        <v>14</v>
      </c>
    </row>
    <row r="1936" spans="1:10">
      <c r="A1936" t="s">
        <v>0</v>
      </c>
      <c r="B1936" t="s">
        <v>894</v>
      </c>
      <c r="D1936">
        <f>Image("https://scontent.cdninstagram.com/t51.2885-15/e15/12445930_885180091592939_1944666418_n.jpg?ig_cache_key=MTIxOTU4NDY2NDcxMjM4MjQ2OQ%3D%3D.2")</f>
        <v>0</v>
      </c>
    </row>
    <row r="1937" spans="1:10">
      <c r="A1937" t="s">
        <v>2</v>
      </c>
      <c r="B1937" t="s">
        <v>3</v>
      </c>
      <c r="E1937" t="s">
        <v>4</v>
      </c>
      <c r="F1937" t="s">
        <v>5</v>
      </c>
      <c r="G1937" t="s">
        <v>6</v>
      </c>
      <c r="H1937" t="s">
        <v>7</v>
      </c>
      <c r="I1937" t="s">
        <v>8</v>
      </c>
      <c r="J1937" t="s">
        <v>9</v>
      </c>
    </row>
    <row r="1938" spans="1:10">
      <c r="A1938" t="s">
        <v>2</v>
      </c>
      <c r="B1938" t="s">
        <v>10</v>
      </c>
      <c r="E1938" t="s">
        <v>11</v>
      </c>
      <c r="F1938" t="s">
        <v>12</v>
      </c>
      <c r="G1938" t="s">
        <v>13</v>
      </c>
      <c r="H1938" t="s">
        <v>14</v>
      </c>
    </row>
    <row r="1939" spans="1:10">
      <c r="A1939" t="s">
        <v>0</v>
      </c>
      <c r="B1939" t="s">
        <v>895</v>
      </c>
      <c r="D1939">
        <f>Image("https://scontent.cdninstagram.com/t51.2885-15/s640x640/sh0.08/e35/12383653_214604742240114_1992568612_n.jpg?ig_cache_key=MTIxOTQ4NDY3ODYzNDU2NzY5Mw%3D%3D.2")</f>
        <v>0</v>
      </c>
    </row>
    <row r="1940" spans="1:10">
      <c r="A1940" t="s">
        <v>2</v>
      </c>
      <c r="B1940" t="s">
        <v>3</v>
      </c>
      <c r="E1940" t="s">
        <v>4</v>
      </c>
      <c r="F1940" t="s">
        <v>5</v>
      </c>
      <c r="G1940" t="s">
        <v>6</v>
      </c>
      <c r="H1940" t="s">
        <v>7</v>
      </c>
      <c r="I1940" t="s">
        <v>8</v>
      </c>
      <c r="J1940" t="s">
        <v>9</v>
      </c>
    </row>
    <row r="1941" spans="1:10">
      <c r="A1941" t="s">
        <v>2</v>
      </c>
      <c r="B1941" t="s">
        <v>10</v>
      </c>
      <c r="E1941" t="s">
        <v>11</v>
      </c>
      <c r="F1941" t="s">
        <v>12</v>
      </c>
      <c r="G1941" t="s">
        <v>13</v>
      </c>
      <c r="H1941" t="s">
        <v>14</v>
      </c>
    </row>
    <row r="1942" spans="1:10">
      <c r="A1942" t="s">
        <v>0</v>
      </c>
      <c r="B1942" t="s">
        <v>896</v>
      </c>
      <c r="D1942">
        <f>Image("https://scontent.cdninstagram.com/t51.2885-15/s640x640/sh0.08/e35/12677538_1522172828091964_826173093_n.jpg?ig_cache_key=MTIxOTI0MjA3MTE4NDQ1NTAxOA%3D%3D.2")</f>
        <v>0</v>
      </c>
    </row>
    <row r="1943" spans="1:10">
      <c r="A1943" t="s">
        <v>2</v>
      </c>
      <c r="B1943" t="s">
        <v>3</v>
      </c>
      <c r="C1943" t="s">
        <v>897</v>
      </c>
      <c r="E1943" t="s">
        <v>4</v>
      </c>
      <c r="F1943" t="s">
        <v>5</v>
      </c>
      <c r="G1943" t="s">
        <v>6</v>
      </c>
      <c r="H1943" t="s">
        <v>7</v>
      </c>
      <c r="I1943" t="s">
        <v>8</v>
      </c>
      <c r="J1943" t="s">
        <v>9</v>
      </c>
    </row>
    <row r="1944" spans="1:10">
      <c r="A1944" t="s">
        <v>2</v>
      </c>
      <c r="B1944" t="s">
        <v>10</v>
      </c>
      <c r="E1944" t="s">
        <v>11</v>
      </c>
      <c r="F1944" t="s">
        <v>12</v>
      </c>
      <c r="G1944" t="s">
        <v>13</v>
      </c>
      <c r="H1944" t="s">
        <v>14</v>
      </c>
    </row>
    <row r="1945" spans="1:10">
      <c r="A1945" t="s">
        <v>0</v>
      </c>
      <c r="B1945" t="s">
        <v>898</v>
      </c>
      <c r="D1945">
        <f>Image("https://scontent.cdninstagram.com/t51.2885-15/s640x640/sh0.08/e35/12328080_1785646965031736_1947828894_n.jpg?ig_cache_key=MTIxOTA0NzE3MjAyNzkzODUzMA%3D%3D.2")</f>
        <v>0</v>
      </c>
    </row>
    <row r="1946" spans="1:10">
      <c r="A1946" t="s">
        <v>2</v>
      </c>
      <c r="B1946" t="s">
        <v>3</v>
      </c>
      <c r="C1946" t="s">
        <v>899</v>
      </c>
      <c r="E1946" t="s">
        <v>4</v>
      </c>
      <c r="F1946" t="s">
        <v>5</v>
      </c>
      <c r="G1946" t="s">
        <v>6</v>
      </c>
      <c r="H1946" t="s">
        <v>7</v>
      </c>
      <c r="I1946" t="s">
        <v>8</v>
      </c>
      <c r="J1946" t="s">
        <v>9</v>
      </c>
    </row>
    <row r="1947" spans="1:10">
      <c r="A1947" t="s">
        <v>2</v>
      </c>
      <c r="B1947" t="s">
        <v>10</v>
      </c>
      <c r="E1947" t="s">
        <v>11</v>
      </c>
      <c r="F1947" t="s">
        <v>12</v>
      </c>
      <c r="G1947" t="s">
        <v>13</v>
      </c>
      <c r="H1947" t="s">
        <v>14</v>
      </c>
    </row>
    <row r="1948" spans="1:10">
      <c r="A1948" t="s">
        <v>0</v>
      </c>
      <c r="B1948" t="s">
        <v>900</v>
      </c>
      <c r="D1948">
        <f>Image("https://scontent.cdninstagram.com/t51.2885-15/e15/12599511_1575189256128041_720495734_n.jpg?ig_cache_key=MTIxODM1OTE2NjI1ODI3NTQzMA%3D%3D.2")</f>
        <v>0</v>
      </c>
    </row>
    <row r="1949" spans="1:10">
      <c r="A1949" t="s">
        <v>2</v>
      </c>
      <c r="B1949" t="s">
        <v>3</v>
      </c>
      <c r="C1949" t="s">
        <v>901</v>
      </c>
      <c r="E1949" t="s">
        <v>4</v>
      </c>
      <c r="F1949" t="s">
        <v>5</v>
      </c>
      <c r="G1949" t="s">
        <v>6</v>
      </c>
      <c r="H1949" t="s">
        <v>7</v>
      </c>
      <c r="I1949" t="s">
        <v>8</v>
      </c>
      <c r="J1949" t="s">
        <v>9</v>
      </c>
    </row>
    <row r="1950" spans="1:10">
      <c r="A1950" t="s">
        <v>2</v>
      </c>
      <c r="B1950" t="s">
        <v>10</v>
      </c>
      <c r="E1950" t="s">
        <v>11</v>
      </c>
      <c r="F1950" t="s">
        <v>12</v>
      </c>
      <c r="G1950" t="s">
        <v>13</v>
      </c>
      <c r="H1950" t="s">
        <v>14</v>
      </c>
    </row>
    <row r="1951" spans="1:10">
      <c r="A1951" t="s">
        <v>0</v>
      </c>
      <c r="B1951" t="s">
        <v>902</v>
      </c>
      <c r="D1951">
        <f>Image("https://scontent.cdninstagram.com/t51.2885-15/s640x640/sh0.08/e35/12918389_846387245467460_1331328840_n.jpg?ig_cache_key=MTIxODM0NzA0OTM5MzY5OTc0OQ%3D%3D.2.l")</f>
        <v>0</v>
      </c>
    </row>
    <row r="1952" spans="1:10">
      <c r="A1952" t="s">
        <v>2</v>
      </c>
      <c r="B1952" t="s">
        <v>3</v>
      </c>
      <c r="E1952" t="s">
        <v>4</v>
      </c>
      <c r="F1952" t="s">
        <v>5</v>
      </c>
      <c r="G1952" t="s">
        <v>6</v>
      </c>
      <c r="H1952" t="s">
        <v>7</v>
      </c>
      <c r="I1952" t="s">
        <v>8</v>
      </c>
      <c r="J1952" t="s">
        <v>9</v>
      </c>
    </row>
    <row r="1953" spans="1:10">
      <c r="A1953" t="s">
        <v>2</v>
      </c>
      <c r="B1953" t="s">
        <v>10</v>
      </c>
      <c r="E1953" t="s">
        <v>11</v>
      </c>
      <c r="F1953" t="s">
        <v>12</v>
      </c>
      <c r="G1953" t="s">
        <v>13</v>
      </c>
      <c r="H1953" t="s">
        <v>14</v>
      </c>
    </row>
    <row r="1954" spans="1:10">
      <c r="A1954" t="s">
        <v>0</v>
      </c>
      <c r="B1954" t="s">
        <v>903</v>
      </c>
      <c r="D1954">
        <f>Image("https://scontent.cdninstagram.com/t51.2885-15/s640x640/sh0.08/e35/12917912_1534374433525845_477982253_n.jpg?ig_cache_key=MTIxNzkzMjI3ODcyMTYwNjExNQ%3D%3D.2")</f>
        <v>0</v>
      </c>
    </row>
    <row r="1955" spans="1:10">
      <c r="A1955" t="s">
        <v>2</v>
      </c>
      <c r="B1955" t="s">
        <v>3</v>
      </c>
      <c r="C1955" t="s">
        <v>904</v>
      </c>
      <c r="E1955" t="s">
        <v>4</v>
      </c>
      <c r="F1955" t="s">
        <v>5</v>
      </c>
      <c r="G1955" t="s">
        <v>6</v>
      </c>
      <c r="H1955" t="s">
        <v>7</v>
      </c>
      <c r="I1955" t="s">
        <v>8</v>
      </c>
      <c r="J1955" t="s">
        <v>9</v>
      </c>
    </row>
    <row r="1956" spans="1:10">
      <c r="A1956" t="s">
        <v>2</v>
      </c>
      <c r="B1956" t="s">
        <v>10</v>
      </c>
      <c r="E1956" t="s">
        <v>11</v>
      </c>
      <c r="F1956" t="s">
        <v>12</v>
      </c>
      <c r="G1956" t="s">
        <v>13</v>
      </c>
      <c r="H1956" t="s">
        <v>14</v>
      </c>
    </row>
    <row r="1957" spans="1:10">
      <c r="A1957" t="s">
        <v>0</v>
      </c>
      <c r="B1957" t="s">
        <v>905</v>
      </c>
      <c r="D1957">
        <f>Image("https://scontent.cdninstagram.com/t51.2885-15/s640x640/sh0.08/e35/12905114_528374824001342_287270478_n.jpg?ig_cache_key=MTIxNzkxODU2NTUyNzQxOTcwMA%3D%3D.2.l")</f>
        <v>0</v>
      </c>
    </row>
    <row r="1958" spans="1:10">
      <c r="A1958" t="s">
        <v>2</v>
      </c>
      <c r="B1958" t="s">
        <v>3</v>
      </c>
      <c r="C1958" t="s">
        <v>906</v>
      </c>
      <c r="E1958" t="s">
        <v>4</v>
      </c>
      <c r="F1958" t="s">
        <v>5</v>
      </c>
      <c r="G1958" t="s">
        <v>6</v>
      </c>
      <c r="H1958" t="s">
        <v>7</v>
      </c>
      <c r="I1958" t="s">
        <v>8</v>
      </c>
      <c r="J1958" t="s">
        <v>9</v>
      </c>
    </row>
    <row r="1959" spans="1:10">
      <c r="A1959" t="s">
        <v>2</v>
      </c>
      <c r="B1959" t="s">
        <v>10</v>
      </c>
      <c r="E1959" t="s">
        <v>11</v>
      </c>
      <c r="F1959" t="s">
        <v>12</v>
      </c>
      <c r="G1959" t="s">
        <v>13</v>
      </c>
      <c r="H1959" t="s">
        <v>14</v>
      </c>
    </row>
    <row r="1960" spans="1:10">
      <c r="A1960" t="s">
        <v>0</v>
      </c>
      <c r="B1960" t="s">
        <v>907</v>
      </c>
      <c r="D1960">
        <f>Image("https://scontent.cdninstagram.com/t51.2885-15/s640x640/sh0.08/e35/12328392_838431426266202_1480849482_n.jpg?ig_cache_key=MTIxNzQyMjgwNzI2OTI4MzY2NA%3D%3D.2")</f>
        <v>0</v>
      </c>
    </row>
    <row r="1961" spans="1:10">
      <c r="A1961" t="s">
        <v>2</v>
      </c>
      <c r="B1961" t="s">
        <v>3</v>
      </c>
      <c r="E1961" t="s">
        <v>4</v>
      </c>
      <c r="F1961" t="s">
        <v>5</v>
      </c>
      <c r="G1961" t="s">
        <v>6</v>
      </c>
      <c r="H1961" t="s">
        <v>7</v>
      </c>
      <c r="I1961" t="s">
        <v>8</v>
      </c>
      <c r="J1961" t="s">
        <v>9</v>
      </c>
    </row>
    <row r="1962" spans="1:10">
      <c r="A1962" t="s">
        <v>2</v>
      </c>
      <c r="B1962" t="s">
        <v>10</v>
      </c>
      <c r="E1962" t="s">
        <v>11</v>
      </c>
      <c r="F1962" t="s">
        <v>12</v>
      </c>
      <c r="G1962" t="s">
        <v>13</v>
      </c>
      <c r="H1962" t="s">
        <v>14</v>
      </c>
    </row>
    <row r="1963" spans="1:10">
      <c r="A1963" t="s">
        <v>0</v>
      </c>
      <c r="B1963" t="s">
        <v>908</v>
      </c>
      <c r="D1963">
        <f>Image("https://scontent.cdninstagram.com/l/t51.2885-15/s640x640/sh0.08/e35/12907143_198229950557691_1258410953_n.jpg?ig_cache_key=MTIxNzA0MTE2NDEzMzk2NjcxMw%3D%3D.2")</f>
        <v>0</v>
      </c>
    </row>
    <row r="1964" spans="1:10">
      <c r="A1964" t="s">
        <v>2</v>
      </c>
      <c r="B1964" t="s">
        <v>3</v>
      </c>
      <c r="E1964" t="s">
        <v>4</v>
      </c>
      <c r="F1964" t="s">
        <v>5</v>
      </c>
      <c r="G1964" t="s">
        <v>6</v>
      </c>
      <c r="H1964" t="s">
        <v>7</v>
      </c>
      <c r="I1964" t="s">
        <v>8</v>
      </c>
      <c r="J1964" t="s">
        <v>9</v>
      </c>
    </row>
    <row r="1965" spans="1:10">
      <c r="A1965" t="s">
        <v>2</v>
      </c>
      <c r="B1965" t="s">
        <v>10</v>
      </c>
      <c r="E1965" t="s">
        <v>11</v>
      </c>
      <c r="F1965" t="s">
        <v>12</v>
      </c>
      <c r="G1965" t="s">
        <v>13</v>
      </c>
      <c r="H1965" t="s">
        <v>14</v>
      </c>
    </row>
    <row r="1966" spans="1:10">
      <c r="A1966" t="s">
        <v>0</v>
      </c>
      <c r="B1966" t="s">
        <v>909</v>
      </c>
      <c r="D1966">
        <f>Image("https://scontent.cdninstagram.com/t51.2885-15/s640x640/sh0.08/e35/12446354_1588755861451393_175510317_n.jpg?ig_cache_key=MTIxNjcwMTgzMTIyMTM5Mzg0NQ%3D%3D.2")</f>
        <v>0</v>
      </c>
    </row>
    <row r="1967" spans="1:10">
      <c r="A1967" t="s">
        <v>2</v>
      </c>
      <c r="B1967" t="s">
        <v>3</v>
      </c>
      <c r="E1967" t="s">
        <v>4</v>
      </c>
      <c r="F1967" t="s">
        <v>5</v>
      </c>
      <c r="G1967" t="s">
        <v>6</v>
      </c>
      <c r="H1967" t="s">
        <v>7</v>
      </c>
      <c r="I1967" t="s">
        <v>8</v>
      </c>
      <c r="J1967" t="s">
        <v>9</v>
      </c>
    </row>
    <row r="1968" spans="1:10">
      <c r="A1968" t="s">
        <v>2</v>
      </c>
      <c r="B1968" t="s">
        <v>10</v>
      </c>
      <c r="E1968" t="s">
        <v>11</v>
      </c>
      <c r="F1968" t="s">
        <v>12</v>
      </c>
      <c r="G1968" t="s">
        <v>13</v>
      </c>
      <c r="H1968" t="s">
        <v>14</v>
      </c>
    </row>
    <row r="1969" spans="1:10">
      <c r="A1969" t="s">
        <v>0</v>
      </c>
      <c r="B1969" t="s">
        <v>910</v>
      </c>
      <c r="D1969">
        <f>Image("https://scontent.cdninstagram.com/t51.2885-15/s640x640/sh0.08/e35/10963969_988826121170507_52285552_n.jpg?ig_cache_key=MTIxNjUzNjkxMjUzMjY1NzcyMw%3D%3D.2")</f>
        <v>0</v>
      </c>
    </row>
    <row r="1970" spans="1:10">
      <c r="A1970" t="s">
        <v>2</v>
      </c>
      <c r="B1970" t="s">
        <v>3</v>
      </c>
      <c r="E1970" t="s">
        <v>4</v>
      </c>
      <c r="F1970" t="s">
        <v>5</v>
      </c>
      <c r="G1970" t="s">
        <v>6</v>
      </c>
      <c r="H1970" t="s">
        <v>7</v>
      </c>
      <c r="I1970" t="s">
        <v>8</v>
      </c>
      <c r="J1970" t="s">
        <v>9</v>
      </c>
    </row>
    <row r="1971" spans="1:10">
      <c r="A1971" t="s">
        <v>2</v>
      </c>
      <c r="B1971" t="s">
        <v>10</v>
      </c>
      <c r="E1971" t="s">
        <v>11</v>
      </c>
      <c r="F1971" t="s">
        <v>12</v>
      </c>
      <c r="G1971" t="s">
        <v>13</v>
      </c>
      <c r="H1971" t="s">
        <v>14</v>
      </c>
    </row>
    <row r="1972" spans="1:10">
      <c r="A1972" t="s">
        <v>0</v>
      </c>
      <c r="B1972" t="s">
        <v>911</v>
      </c>
      <c r="D1972">
        <f>Image("https://scontent.cdninstagram.com/l/t51.2885-15/s640x640/sh0.08/e35/12383339_637703539715156_902962209_n.jpg?ig_cache_key=MTIxNjAyMTQ1MjI4NTk2ODU3Nw%3D%3D.2.l")</f>
        <v>0</v>
      </c>
    </row>
    <row r="1973" spans="1:10">
      <c r="A1973" t="s">
        <v>2</v>
      </c>
      <c r="B1973" t="s">
        <v>3</v>
      </c>
      <c r="E1973" t="s">
        <v>4</v>
      </c>
      <c r="F1973" t="s">
        <v>5</v>
      </c>
      <c r="G1973" t="s">
        <v>6</v>
      </c>
      <c r="H1973" t="s">
        <v>7</v>
      </c>
      <c r="I1973" t="s">
        <v>8</v>
      </c>
      <c r="J1973" t="s">
        <v>9</v>
      </c>
    </row>
    <row r="1974" spans="1:10">
      <c r="A1974" t="s">
        <v>2</v>
      </c>
      <c r="B1974" t="s">
        <v>10</v>
      </c>
      <c r="E1974" t="s">
        <v>11</v>
      </c>
      <c r="F1974" t="s">
        <v>12</v>
      </c>
      <c r="G1974" t="s">
        <v>13</v>
      </c>
      <c r="H1974" t="s">
        <v>14</v>
      </c>
    </row>
    <row r="1975" spans="1:10">
      <c r="A1975" t="s">
        <v>0</v>
      </c>
      <c r="B1975" t="s">
        <v>912</v>
      </c>
      <c r="D1975">
        <f>Image("https://scontent.cdninstagram.com/t51.2885-15/s640x640/sh0.08/e35/12912664_774663495997648_1537802147_n.jpg?ig_cache_key=MTIxNDYxNDYxNDY3NDAyODc5Mg%3D%3D.2")</f>
        <v>0</v>
      </c>
    </row>
    <row r="1976" spans="1:10">
      <c r="A1976" t="s">
        <v>2</v>
      </c>
      <c r="B1976" t="s">
        <v>3</v>
      </c>
      <c r="E1976" t="s">
        <v>4</v>
      </c>
      <c r="F1976" t="s">
        <v>5</v>
      </c>
      <c r="G1976" t="s">
        <v>6</v>
      </c>
      <c r="H1976" t="s">
        <v>7</v>
      </c>
      <c r="I1976" t="s">
        <v>8</v>
      </c>
      <c r="J1976" t="s">
        <v>9</v>
      </c>
    </row>
    <row r="1977" spans="1:10">
      <c r="A1977" t="s">
        <v>2</v>
      </c>
      <c r="B1977" t="s">
        <v>10</v>
      </c>
      <c r="E1977" t="s">
        <v>11</v>
      </c>
      <c r="F1977" t="s">
        <v>12</v>
      </c>
      <c r="G1977" t="s">
        <v>13</v>
      </c>
      <c r="H1977" t="s">
        <v>14</v>
      </c>
    </row>
    <row r="1978" spans="1:10">
      <c r="A1978" t="s">
        <v>0</v>
      </c>
      <c r="B1978" t="s">
        <v>913</v>
      </c>
      <c r="D1978">
        <f>Image("https://scontent.cdninstagram.com/t51.2885-15/s640x640/sh0.08/e35/12912657_204187936636201_918043242_n.jpg?ig_cache_key=MTIxNDM4NzQyMzcxNDMzOTg4MQ%3D%3D.2")</f>
        <v>0</v>
      </c>
    </row>
    <row r="1979" spans="1:10">
      <c r="A1979" t="s">
        <v>2</v>
      </c>
      <c r="B1979" t="s">
        <v>3</v>
      </c>
      <c r="E1979" t="s">
        <v>4</v>
      </c>
      <c r="F1979" t="s">
        <v>5</v>
      </c>
      <c r="G1979" t="s">
        <v>6</v>
      </c>
      <c r="H1979" t="s">
        <v>7</v>
      </c>
      <c r="I1979" t="s">
        <v>8</v>
      </c>
      <c r="J1979" t="s">
        <v>9</v>
      </c>
    </row>
    <row r="1980" spans="1:10">
      <c r="A1980" t="s">
        <v>2</v>
      </c>
      <c r="B1980" t="s">
        <v>10</v>
      </c>
      <c r="E1980" t="s">
        <v>11</v>
      </c>
      <c r="F1980" t="s">
        <v>12</v>
      </c>
      <c r="G1980" t="s">
        <v>13</v>
      </c>
      <c r="H1980" t="s">
        <v>14</v>
      </c>
    </row>
    <row r="1981" spans="1:10">
      <c r="A1981" t="s">
        <v>0</v>
      </c>
      <c r="B1981" t="s">
        <v>914</v>
      </c>
      <c r="D1981">
        <f>Image("https://scontent.cdninstagram.com/t51.2885-15/s640x640/sh0.08/e35/12724648_1744452929131784_324765614_n.jpg?ig_cache_key=MTIyMDc4NjE3ODQwODc3NDQxMg%3D%3D.2")</f>
        <v>0</v>
      </c>
    </row>
    <row r="1982" spans="1:10">
      <c r="A1982" t="s">
        <v>2</v>
      </c>
      <c r="B1982" t="s">
        <v>3</v>
      </c>
      <c r="C1982" t="s">
        <v>915</v>
      </c>
      <c r="E1982" t="s">
        <v>4</v>
      </c>
      <c r="F1982" t="s">
        <v>5</v>
      </c>
      <c r="G1982" t="s">
        <v>6</v>
      </c>
      <c r="H1982" t="s">
        <v>7</v>
      </c>
      <c r="I1982" t="s">
        <v>8</v>
      </c>
      <c r="J1982" t="s">
        <v>9</v>
      </c>
    </row>
    <row r="1983" spans="1:10">
      <c r="A1983" t="s">
        <v>2</v>
      </c>
      <c r="B1983" t="s">
        <v>10</v>
      </c>
      <c r="E1983" t="s">
        <v>11</v>
      </c>
      <c r="F1983" t="s">
        <v>12</v>
      </c>
      <c r="G1983" t="s">
        <v>13</v>
      </c>
      <c r="H1983" t="s">
        <v>14</v>
      </c>
    </row>
    <row r="1984" spans="1:10">
      <c r="A1984" t="s">
        <v>0</v>
      </c>
      <c r="B1984" t="s">
        <v>916</v>
      </c>
      <c r="D1984">
        <f>Image("https://scontent.cdninstagram.com/t51.2885-15/s640x640/e15/12816822_1701607086793753_1193995268_n.jpg?ig_cache_key=MTIyMDc4Nzc4ODE0ODk0NTkwNw%3D%3D.2.l")</f>
        <v>0</v>
      </c>
    </row>
    <row r="1985" spans="1:10">
      <c r="A1985" t="s">
        <v>2</v>
      </c>
      <c r="B1985" t="s">
        <v>3</v>
      </c>
      <c r="C1985" t="s">
        <v>917</v>
      </c>
      <c r="E1985" t="s">
        <v>4</v>
      </c>
      <c r="F1985" t="s">
        <v>5</v>
      </c>
      <c r="G1985" t="s">
        <v>6</v>
      </c>
      <c r="H1985" t="s">
        <v>7</v>
      </c>
      <c r="I1985" t="s">
        <v>8</v>
      </c>
      <c r="J1985" t="s">
        <v>9</v>
      </c>
    </row>
    <row r="1986" spans="1:10">
      <c r="A1986" t="s">
        <v>2</v>
      </c>
      <c r="B1986" t="s">
        <v>10</v>
      </c>
      <c r="E1986" t="s">
        <v>11</v>
      </c>
      <c r="F1986" t="s">
        <v>12</v>
      </c>
      <c r="G1986" t="s">
        <v>13</v>
      </c>
      <c r="H1986" t="s">
        <v>14</v>
      </c>
    </row>
    <row r="1987" spans="1:10">
      <c r="A1987" t="s">
        <v>0</v>
      </c>
      <c r="B1987" t="s">
        <v>918</v>
      </c>
      <c r="D1987">
        <f>Image("https://scontent.cdninstagram.com/t51.2885-15/s640x640/sh0.08/e35/12141851_1311539068861291_1508327737_n.jpg?ig_cache_key=MTIyMDU3MjEyNDU5Mjk1NjE5Ng%3D%3D.2.l")</f>
        <v>0</v>
      </c>
    </row>
    <row r="1988" spans="1:10">
      <c r="A1988" t="s">
        <v>2</v>
      </c>
      <c r="B1988" t="s">
        <v>3</v>
      </c>
      <c r="E1988" t="s">
        <v>4</v>
      </c>
      <c r="F1988" t="s">
        <v>5</v>
      </c>
      <c r="G1988" t="s">
        <v>6</v>
      </c>
      <c r="H1988" t="s">
        <v>7</v>
      </c>
      <c r="I1988" t="s">
        <v>8</v>
      </c>
      <c r="J1988" t="s">
        <v>9</v>
      </c>
    </row>
    <row r="1989" spans="1:10">
      <c r="A1989" t="s">
        <v>2</v>
      </c>
      <c r="B1989" t="s">
        <v>10</v>
      </c>
      <c r="E1989" t="s">
        <v>11</v>
      </c>
      <c r="F1989" t="s">
        <v>12</v>
      </c>
      <c r="G1989" t="s">
        <v>13</v>
      </c>
      <c r="H1989" t="s">
        <v>14</v>
      </c>
    </row>
    <row r="1990" spans="1:10">
      <c r="A1990" t="s">
        <v>0</v>
      </c>
      <c r="B1990" t="s">
        <v>919</v>
      </c>
      <c r="D1990">
        <f>Image("https://scontent.cdninstagram.com/t51.2885-15/s640x640/sh0.08/e35/12446355_515839491920944_1723023238_n.jpg?ig_cache_key=MTIyMDQ2MjUyMzg5MjYxOTM1Mg%3D%3D.2.l")</f>
        <v>0</v>
      </c>
    </row>
    <row r="1991" spans="1:10">
      <c r="A1991" t="s">
        <v>2</v>
      </c>
      <c r="B1991" t="s">
        <v>3</v>
      </c>
      <c r="E1991" t="s">
        <v>4</v>
      </c>
      <c r="F1991" t="s">
        <v>5</v>
      </c>
      <c r="G1991" t="s">
        <v>6</v>
      </c>
      <c r="H1991" t="s">
        <v>7</v>
      </c>
      <c r="I1991" t="s">
        <v>8</v>
      </c>
      <c r="J1991" t="s">
        <v>9</v>
      </c>
    </row>
    <row r="1992" spans="1:10">
      <c r="A1992" t="s">
        <v>2</v>
      </c>
      <c r="B1992" t="s">
        <v>10</v>
      </c>
      <c r="E1992" t="s">
        <v>11</v>
      </c>
      <c r="F1992" t="s">
        <v>12</v>
      </c>
      <c r="G1992" t="s">
        <v>13</v>
      </c>
      <c r="H1992" t="s">
        <v>14</v>
      </c>
    </row>
    <row r="1993" spans="1:10">
      <c r="A1993" t="s">
        <v>0</v>
      </c>
      <c r="B1993" t="s">
        <v>920</v>
      </c>
      <c r="D1993">
        <f>Image("https://scontent.cdninstagram.com/t51.2885-15/s480x480/e35/12965728_1685089438412056_1909994874_n.jpg?ig_cache_key=MTIyMDQ5MzI1MTYyOTIzNjY4Mw%3D%3D.2")</f>
        <v>0</v>
      </c>
    </row>
    <row r="1994" spans="1:10">
      <c r="A1994" t="s">
        <v>2</v>
      </c>
      <c r="B1994" t="s">
        <v>3</v>
      </c>
      <c r="E1994" t="s">
        <v>4</v>
      </c>
      <c r="F1994" t="s">
        <v>5</v>
      </c>
      <c r="G1994" t="s">
        <v>6</v>
      </c>
      <c r="H1994" t="s">
        <v>7</v>
      </c>
      <c r="I1994" t="s">
        <v>8</v>
      </c>
      <c r="J1994" t="s">
        <v>9</v>
      </c>
    </row>
    <row r="1995" spans="1:10">
      <c r="A1995" t="s">
        <v>2</v>
      </c>
      <c r="B1995" t="s">
        <v>10</v>
      </c>
      <c r="E1995" t="s">
        <v>11</v>
      </c>
      <c r="F1995" t="s">
        <v>12</v>
      </c>
      <c r="G1995" t="s">
        <v>13</v>
      </c>
      <c r="H1995" t="s">
        <v>14</v>
      </c>
    </row>
    <row r="1996" spans="1:10">
      <c r="A1996" t="s">
        <v>0</v>
      </c>
      <c r="B1996" t="s">
        <v>921</v>
      </c>
      <c r="D1996">
        <f>Image("https://scontent.cdninstagram.com/t51.2885-15/s640x640/sh0.08/e35/12479424_556049434576422_438678263_n.jpg?ig_cache_key=MTIyMDMyMzM4MTk3NDEyMTYzNg%3D%3D.2")</f>
        <v>0</v>
      </c>
    </row>
    <row r="1997" spans="1:10">
      <c r="A1997" t="s">
        <v>2</v>
      </c>
      <c r="B1997" t="s">
        <v>3</v>
      </c>
      <c r="E1997" t="s">
        <v>4</v>
      </c>
      <c r="F1997" t="s">
        <v>5</v>
      </c>
      <c r="G1997" t="s">
        <v>6</v>
      </c>
      <c r="H1997" t="s">
        <v>7</v>
      </c>
      <c r="I1997" t="s">
        <v>8</v>
      </c>
      <c r="J1997" t="s">
        <v>9</v>
      </c>
    </row>
    <row r="1998" spans="1:10">
      <c r="A1998" t="s">
        <v>2</v>
      </c>
      <c r="B1998" t="s">
        <v>10</v>
      </c>
      <c r="E1998" t="s">
        <v>11</v>
      </c>
      <c r="F1998" t="s">
        <v>12</v>
      </c>
      <c r="G1998" t="s">
        <v>13</v>
      </c>
      <c r="H1998" t="s">
        <v>14</v>
      </c>
    </row>
    <row r="1999" spans="1:10">
      <c r="A1999" t="s">
        <v>0</v>
      </c>
      <c r="B1999" t="s">
        <v>922</v>
      </c>
      <c r="D1999">
        <f>Image("https://scontent.cdninstagram.com/t51.2885-15/s640x640/sh0.08/e35/12935016_1073012986091726_1298731040_n.jpg?ig_cache_key=MTIyMDIyNjA2NDc4NTE0Njg4MQ%3D%3D.2")</f>
        <v>0</v>
      </c>
    </row>
    <row r="2000" spans="1:10">
      <c r="A2000" t="s">
        <v>2</v>
      </c>
      <c r="B2000" t="s">
        <v>3</v>
      </c>
      <c r="C2000" t="s">
        <v>923</v>
      </c>
      <c r="E2000" t="s">
        <v>4</v>
      </c>
      <c r="F2000" t="s">
        <v>5</v>
      </c>
      <c r="G2000" t="s">
        <v>6</v>
      </c>
      <c r="H2000" t="s">
        <v>7</v>
      </c>
      <c r="I2000" t="s">
        <v>8</v>
      </c>
      <c r="J2000" t="s">
        <v>9</v>
      </c>
    </row>
    <row r="2001" spans="1:10">
      <c r="A2001" t="s">
        <v>2</v>
      </c>
      <c r="B2001" t="s">
        <v>10</v>
      </c>
      <c r="E2001" t="s">
        <v>11</v>
      </c>
      <c r="F2001" t="s">
        <v>12</v>
      </c>
      <c r="G2001" t="s">
        <v>13</v>
      </c>
      <c r="H2001" t="s">
        <v>14</v>
      </c>
    </row>
    <row r="2002" spans="1:10">
      <c r="A2002" t="s">
        <v>0</v>
      </c>
      <c r="B2002" t="s">
        <v>924</v>
      </c>
      <c r="D2002">
        <f>Image("https://scontent.cdninstagram.com/t51.2885-15/s640x640/sh0.08/e35/12070738_1704224589863115_524242032_n.jpg?ig_cache_key=MTIxOTgyMzExNDA0MTM4OTcyNw%3D%3D.2")</f>
        <v>0</v>
      </c>
    </row>
    <row r="2003" spans="1:10">
      <c r="A2003" t="s">
        <v>2</v>
      </c>
      <c r="B2003" t="s">
        <v>3</v>
      </c>
      <c r="E2003" t="s">
        <v>4</v>
      </c>
      <c r="F2003" t="s">
        <v>5</v>
      </c>
      <c r="G2003" t="s">
        <v>6</v>
      </c>
      <c r="H2003" t="s">
        <v>7</v>
      </c>
      <c r="I2003" t="s">
        <v>8</v>
      </c>
      <c r="J2003" t="s">
        <v>9</v>
      </c>
    </row>
    <row r="2004" spans="1:10">
      <c r="A2004" t="s">
        <v>2</v>
      </c>
      <c r="B2004" t="s">
        <v>10</v>
      </c>
      <c r="E2004" t="s">
        <v>11</v>
      </c>
      <c r="F2004" t="s">
        <v>12</v>
      </c>
      <c r="G2004" t="s">
        <v>13</v>
      </c>
      <c r="H2004" t="s">
        <v>14</v>
      </c>
    </row>
    <row r="2005" spans="1:10">
      <c r="A2005" t="s">
        <v>0</v>
      </c>
      <c r="B2005" t="s">
        <v>925</v>
      </c>
      <c r="D2005">
        <f>Image("https://scontent.cdninstagram.com/t51.2885-15/s640x640/sh0.08/e35/12940092_209023822805813_1435205471_n.jpg?ig_cache_key=MTIxOTc5MDE2OTQ4NjcyOTk5MQ%3D%3D.2")</f>
        <v>0</v>
      </c>
    </row>
    <row r="2006" spans="1:10">
      <c r="A2006" t="s">
        <v>2</v>
      </c>
      <c r="B2006" t="s">
        <v>3</v>
      </c>
      <c r="E2006" t="s">
        <v>4</v>
      </c>
      <c r="F2006" t="s">
        <v>5</v>
      </c>
      <c r="G2006" t="s">
        <v>6</v>
      </c>
      <c r="H2006" t="s">
        <v>7</v>
      </c>
      <c r="I2006" t="s">
        <v>8</v>
      </c>
      <c r="J2006" t="s">
        <v>9</v>
      </c>
    </row>
    <row r="2007" spans="1:10">
      <c r="A2007" t="s">
        <v>2</v>
      </c>
      <c r="B2007" t="s">
        <v>10</v>
      </c>
      <c r="E2007" t="s">
        <v>11</v>
      </c>
      <c r="F2007" t="s">
        <v>12</v>
      </c>
      <c r="G2007" t="s">
        <v>13</v>
      </c>
      <c r="H2007" t="s">
        <v>14</v>
      </c>
    </row>
    <row r="2008" spans="1:10">
      <c r="A2008" t="s">
        <v>0</v>
      </c>
      <c r="B2008" t="s">
        <v>926</v>
      </c>
      <c r="D2008">
        <f>Image("https://scontent.cdninstagram.com/t51.2885-15/s640x640/sh0.08/e35/12816919_1710538565871306_587378471_n.jpg?ig_cache_key=MTIxOTc4NjcxNDUxMjY5OTY3Ng%3D%3D.2")</f>
        <v>0</v>
      </c>
    </row>
    <row r="2009" spans="1:10">
      <c r="A2009" t="s">
        <v>2</v>
      </c>
      <c r="B2009" t="s">
        <v>3</v>
      </c>
      <c r="C2009" t="s">
        <v>927</v>
      </c>
      <c r="E2009" t="s">
        <v>4</v>
      </c>
      <c r="F2009" t="s">
        <v>5</v>
      </c>
      <c r="G2009" t="s">
        <v>6</v>
      </c>
      <c r="H2009" t="s">
        <v>7</v>
      </c>
      <c r="I2009" t="s">
        <v>8</v>
      </c>
      <c r="J2009" t="s">
        <v>9</v>
      </c>
    </row>
    <row r="2010" spans="1:10">
      <c r="A2010" t="s">
        <v>2</v>
      </c>
      <c r="B2010" t="s">
        <v>10</v>
      </c>
      <c r="E2010" t="s">
        <v>11</v>
      </c>
      <c r="F2010" t="s">
        <v>12</v>
      </c>
      <c r="G2010" t="s">
        <v>13</v>
      </c>
      <c r="H2010" t="s">
        <v>14</v>
      </c>
    </row>
    <row r="2011" spans="1:10">
      <c r="A2011" t="s">
        <v>0</v>
      </c>
      <c r="B2011" t="s">
        <v>928</v>
      </c>
      <c r="D2011">
        <f>Image("https://scontent.cdninstagram.com/t51.2885-15/e35/11934845_1064039383654906_586023765_n.jpg?ig_cache_key=MTIxOTY1OTM2NDE2NDc5NDE4OQ%3D%3D.2")</f>
        <v>0</v>
      </c>
    </row>
    <row r="2012" spans="1:10">
      <c r="A2012" t="s">
        <v>2</v>
      </c>
      <c r="B2012" t="s">
        <v>3</v>
      </c>
      <c r="C2012" t="s">
        <v>929</v>
      </c>
      <c r="E2012" t="s">
        <v>4</v>
      </c>
      <c r="F2012" t="s">
        <v>5</v>
      </c>
      <c r="G2012" t="s">
        <v>6</v>
      </c>
      <c r="H2012" t="s">
        <v>7</v>
      </c>
      <c r="I2012" t="s">
        <v>8</v>
      </c>
      <c r="J2012" t="s">
        <v>9</v>
      </c>
    </row>
    <row r="2013" spans="1:10">
      <c r="A2013" t="s">
        <v>2</v>
      </c>
      <c r="B2013" t="s">
        <v>10</v>
      </c>
      <c r="E2013" t="s">
        <v>11</v>
      </c>
      <c r="F2013" t="s">
        <v>12</v>
      </c>
      <c r="G2013" t="s">
        <v>13</v>
      </c>
      <c r="H2013" t="s">
        <v>14</v>
      </c>
    </row>
    <row r="2014" spans="1:10">
      <c r="A2014" t="s">
        <v>0</v>
      </c>
      <c r="B2014" t="s">
        <v>930</v>
      </c>
      <c r="D2014">
        <f>Image("https://scontent.cdninstagram.com/t51.2885-15/s640x640/sh0.08/e35/12383106_1103950399646221_1125206283_n.jpg?ig_cache_key=MTIxOTYxMjE4NDAzNDM2ODI3Ng%3D%3D.2.l")</f>
        <v>0</v>
      </c>
    </row>
    <row r="2015" spans="1:10">
      <c r="A2015" t="s">
        <v>2</v>
      </c>
      <c r="B2015" t="s">
        <v>3</v>
      </c>
      <c r="C2015" t="s">
        <v>931</v>
      </c>
      <c r="E2015" t="s">
        <v>4</v>
      </c>
      <c r="F2015" t="s">
        <v>5</v>
      </c>
      <c r="G2015" t="s">
        <v>6</v>
      </c>
      <c r="H2015" t="s">
        <v>7</v>
      </c>
      <c r="I2015" t="s">
        <v>8</v>
      </c>
      <c r="J2015" t="s">
        <v>9</v>
      </c>
    </row>
    <row r="2016" spans="1:10">
      <c r="A2016" t="s">
        <v>2</v>
      </c>
      <c r="B2016" t="s">
        <v>10</v>
      </c>
      <c r="E2016" t="s">
        <v>11</v>
      </c>
      <c r="F2016" t="s">
        <v>12</v>
      </c>
      <c r="G2016" t="s">
        <v>13</v>
      </c>
      <c r="H2016" t="s">
        <v>14</v>
      </c>
    </row>
    <row r="2017" spans="1:10">
      <c r="A2017" t="s">
        <v>0</v>
      </c>
      <c r="B2017" t="s">
        <v>932</v>
      </c>
      <c r="D2017">
        <f>Image("https://scontent.cdninstagram.com/t51.2885-15/s640x640/sh0.08/e35/12519105_1124078174329314_1897633265_n.jpg?ig_cache_key=MTIxOTYwODkwNjIwMzk3MjA3Ng%3D%3D.2")</f>
        <v>0</v>
      </c>
    </row>
    <row r="2018" spans="1:10">
      <c r="A2018" t="s">
        <v>2</v>
      </c>
      <c r="B2018" t="s">
        <v>3</v>
      </c>
      <c r="E2018" t="s">
        <v>4</v>
      </c>
      <c r="F2018" t="s">
        <v>5</v>
      </c>
      <c r="G2018" t="s">
        <v>6</v>
      </c>
      <c r="H2018" t="s">
        <v>7</v>
      </c>
      <c r="I2018" t="s">
        <v>8</v>
      </c>
      <c r="J2018" t="s">
        <v>9</v>
      </c>
    </row>
    <row r="2019" spans="1:10">
      <c r="A2019" t="s">
        <v>2</v>
      </c>
      <c r="B2019" t="s">
        <v>10</v>
      </c>
      <c r="E2019" t="s">
        <v>11</v>
      </c>
      <c r="F2019" t="s">
        <v>12</v>
      </c>
      <c r="G2019" t="s">
        <v>13</v>
      </c>
      <c r="H2019" t="s">
        <v>14</v>
      </c>
    </row>
    <row r="2020" spans="1:10">
      <c r="A2020" t="s">
        <v>0</v>
      </c>
      <c r="B2020" t="s">
        <v>933</v>
      </c>
      <c r="D2020">
        <f>Image("https://scontent.cdninstagram.com/t51.2885-15/e15/12383357_981507188552554_1254026525_n.jpg?ig_cache_key=MTIxOTIzODMzMDAzNTM0OTMyNA%3D%3D.2.l")</f>
        <v>0</v>
      </c>
    </row>
    <row r="2021" spans="1:10">
      <c r="A2021" t="s">
        <v>2</v>
      </c>
      <c r="B2021" t="s">
        <v>3</v>
      </c>
      <c r="C2021" t="s">
        <v>934</v>
      </c>
      <c r="E2021" t="s">
        <v>4</v>
      </c>
      <c r="F2021" t="s">
        <v>5</v>
      </c>
      <c r="G2021" t="s">
        <v>6</v>
      </c>
      <c r="H2021" t="s">
        <v>7</v>
      </c>
      <c r="I2021" t="s">
        <v>8</v>
      </c>
      <c r="J2021" t="s">
        <v>9</v>
      </c>
    </row>
    <row r="2022" spans="1:10">
      <c r="A2022" t="s">
        <v>2</v>
      </c>
      <c r="B2022" t="s">
        <v>10</v>
      </c>
      <c r="E2022" t="s">
        <v>11</v>
      </c>
      <c r="F2022" t="s">
        <v>12</v>
      </c>
      <c r="G2022" t="s">
        <v>13</v>
      </c>
      <c r="H2022" t="s">
        <v>14</v>
      </c>
    </row>
    <row r="2023" spans="1:10">
      <c r="A2023" t="s">
        <v>0</v>
      </c>
      <c r="B2023" t="s">
        <v>935</v>
      </c>
      <c r="D2023">
        <f>Image("https://scontent.cdninstagram.com/t51.2885-15/s640x640/sh0.08/e35/12930972_971916022845755_1524124137_n.jpg?ig_cache_key=MTIxODIzNjAxNjQzMzEwNDg1OQ%3D%3D.2")</f>
        <v>0</v>
      </c>
    </row>
    <row r="2024" spans="1:10">
      <c r="A2024" t="s">
        <v>2</v>
      </c>
      <c r="B2024" t="s">
        <v>3</v>
      </c>
      <c r="C2024" t="s">
        <v>936</v>
      </c>
      <c r="E2024" t="s">
        <v>4</v>
      </c>
      <c r="F2024" t="s">
        <v>5</v>
      </c>
      <c r="G2024" t="s">
        <v>6</v>
      </c>
      <c r="H2024" t="s">
        <v>7</v>
      </c>
      <c r="I2024" t="s">
        <v>8</v>
      </c>
      <c r="J2024" t="s">
        <v>9</v>
      </c>
    </row>
    <row r="2025" spans="1:10">
      <c r="A2025" t="s">
        <v>2</v>
      </c>
      <c r="B2025" t="s">
        <v>10</v>
      </c>
      <c r="E2025" t="s">
        <v>11</v>
      </c>
      <c r="F2025" t="s">
        <v>12</v>
      </c>
      <c r="G2025" t="s">
        <v>13</v>
      </c>
      <c r="H2025" t="s">
        <v>14</v>
      </c>
    </row>
    <row r="2026" spans="1:10">
      <c r="A2026" t="s">
        <v>0</v>
      </c>
      <c r="B2026" t="s">
        <v>937</v>
      </c>
      <c r="D2026">
        <f>Image("https://scontent.cdninstagram.com/t51.2885-15/s640x640/sh0.08/e35/12905174_225297517826770_1914205465_n.jpg?ig_cache_key=MTIxODc2OTYwODEzNjgyMzEzOA%3D%3D.2.l")</f>
        <v>0</v>
      </c>
    </row>
    <row r="2027" spans="1:10">
      <c r="A2027" t="s">
        <v>2</v>
      </c>
      <c r="B2027" t="s">
        <v>3</v>
      </c>
      <c r="C2027" t="s">
        <v>938</v>
      </c>
      <c r="E2027" t="s">
        <v>4</v>
      </c>
      <c r="F2027" t="s">
        <v>5</v>
      </c>
      <c r="G2027" t="s">
        <v>6</v>
      </c>
      <c r="H2027" t="s">
        <v>7</v>
      </c>
      <c r="I2027" t="s">
        <v>8</v>
      </c>
      <c r="J2027" t="s">
        <v>9</v>
      </c>
    </row>
    <row r="2028" spans="1:10">
      <c r="A2028" t="s">
        <v>2</v>
      </c>
      <c r="B2028" t="s">
        <v>10</v>
      </c>
      <c r="E2028" t="s">
        <v>11</v>
      </c>
      <c r="F2028" t="s">
        <v>12</v>
      </c>
      <c r="G2028" t="s">
        <v>13</v>
      </c>
      <c r="H2028" t="s">
        <v>14</v>
      </c>
    </row>
    <row r="2029" spans="1:10">
      <c r="A2029" t="s">
        <v>0</v>
      </c>
      <c r="B2029" t="s">
        <v>939</v>
      </c>
      <c r="D2029">
        <f>Image("https://scontent.cdninstagram.com/t51.2885-15/s640x640/sh0.08/e35/11326285_1768553076721865_560880740_n.jpg?ig_cache_key=MTIxODczMTc5ODI5OTg2MTU3MA%3D%3D.2")</f>
        <v>0</v>
      </c>
    </row>
    <row r="2030" spans="1:10">
      <c r="A2030" t="s">
        <v>2</v>
      </c>
      <c r="B2030" t="s">
        <v>3</v>
      </c>
      <c r="C2030" t="s">
        <v>940</v>
      </c>
      <c r="E2030" t="s">
        <v>4</v>
      </c>
      <c r="F2030" t="s">
        <v>5</v>
      </c>
      <c r="G2030" t="s">
        <v>6</v>
      </c>
      <c r="H2030" t="s">
        <v>7</v>
      </c>
      <c r="I2030" t="s">
        <v>8</v>
      </c>
      <c r="J2030" t="s">
        <v>9</v>
      </c>
    </row>
    <row r="2031" spans="1:10">
      <c r="A2031" t="s">
        <v>2</v>
      </c>
      <c r="B2031" t="s">
        <v>10</v>
      </c>
      <c r="E2031" t="s">
        <v>11</v>
      </c>
      <c r="F2031" t="s">
        <v>12</v>
      </c>
      <c r="G2031" t="s">
        <v>13</v>
      </c>
      <c r="H2031" t="s">
        <v>14</v>
      </c>
    </row>
    <row r="2032" spans="1:10">
      <c r="A2032" t="s">
        <v>0</v>
      </c>
      <c r="B2032" t="s">
        <v>941</v>
      </c>
      <c r="D2032">
        <f>Image("https://scontent.cdninstagram.com/t51.2885-15/s480x480/e35/11374099_990232511072605_1287476563_n.jpg?ig_cache_key=MTIxODcwMjc0MTkyMTk1MjI5OQ%3D%3D.2")</f>
        <v>0</v>
      </c>
    </row>
    <row r="2033" spans="1:10">
      <c r="A2033" t="s">
        <v>2</v>
      </c>
      <c r="B2033" t="s">
        <v>3</v>
      </c>
      <c r="E2033" t="s">
        <v>4</v>
      </c>
      <c r="F2033" t="s">
        <v>5</v>
      </c>
      <c r="G2033" t="s">
        <v>6</v>
      </c>
      <c r="H2033" t="s">
        <v>7</v>
      </c>
      <c r="I2033" t="s">
        <v>8</v>
      </c>
      <c r="J2033" t="s">
        <v>9</v>
      </c>
    </row>
    <row r="2034" spans="1:10">
      <c r="A2034" t="s">
        <v>2</v>
      </c>
      <c r="B2034" t="s">
        <v>10</v>
      </c>
      <c r="E2034" t="s">
        <v>11</v>
      </c>
      <c r="F2034" t="s">
        <v>12</v>
      </c>
      <c r="G2034" t="s">
        <v>13</v>
      </c>
      <c r="H2034" t="s">
        <v>14</v>
      </c>
    </row>
    <row r="2035" spans="1:10">
      <c r="A2035" t="s">
        <v>0</v>
      </c>
      <c r="B2035" t="s">
        <v>942</v>
      </c>
      <c r="D2035">
        <f>Image("https://scontent.cdninstagram.com/t51.2885-15/s640x640/sh0.08/e35/12940966_195882320794012_541903625_n.jpg?ig_cache_key=MTIxODUzMjY0Mzc0NTU0NTMyMQ%3D%3D.2")</f>
        <v>0</v>
      </c>
    </row>
    <row r="2036" spans="1:10">
      <c r="A2036" t="s">
        <v>2</v>
      </c>
      <c r="B2036" t="s">
        <v>3</v>
      </c>
      <c r="E2036" t="s">
        <v>4</v>
      </c>
      <c r="F2036" t="s">
        <v>5</v>
      </c>
      <c r="G2036" t="s">
        <v>6</v>
      </c>
      <c r="H2036" t="s">
        <v>7</v>
      </c>
      <c r="I2036" t="s">
        <v>8</v>
      </c>
      <c r="J2036" t="s">
        <v>9</v>
      </c>
    </row>
    <row r="2037" spans="1:10">
      <c r="A2037" t="s">
        <v>2</v>
      </c>
      <c r="B2037" t="s">
        <v>10</v>
      </c>
      <c r="E2037" t="s">
        <v>11</v>
      </c>
      <c r="F2037" t="s">
        <v>12</v>
      </c>
      <c r="G2037" t="s">
        <v>13</v>
      </c>
      <c r="H2037" t="s">
        <v>14</v>
      </c>
    </row>
    <row r="2038" spans="1:10">
      <c r="A2038" t="s">
        <v>0</v>
      </c>
      <c r="B2038" t="s">
        <v>943</v>
      </c>
      <c r="D2038">
        <f>Image("https://scontent.cdninstagram.com/t51.2885-15/s640x640/sh0.08/e35/12599522_958405187541570_1177679890_n.jpg?ig_cache_key=MTIxOTcxNTkzMDU5OTI2MjEwNg%3D%3D.2")</f>
        <v>0</v>
      </c>
    </row>
    <row r="2039" spans="1:10">
      <c r="A2039" t="s">
        <v>2</v>
      </c>
      <c r="B2039" t="s">
        <v>3</v>
      </c>
      <c r="C2039" t="s">
        <v>944</v>
      </c>
      <c r="E2039" t="s">
        <v>4</v>
      </c>
      <c r="F2039" t="s">
        <v>5</v>
      </c>
      <c r="G2039" t="s">
        <v>6</v>
      </c>
      <c r="H2039" t="s">
        <v>7</v>
      </c>
      <c r="I2039" t="s">
        <v>8</v>
      </c>
      <c r="J2039" t="s">
        <v>9</v>
      </c>
    </row>
    <row r="2040" spans="1:10">
      <c r="A2040" t="s">
        <v>2</v>
      </c>
      <c r="B2040" t="s">
        <v>10</v>
      </c>
      <c r="E2040" t="s">
        <v>11</v>
      </c>
      <c r="F2040" t="s">
        <v>12</v>
      </c>
      <c r="G2040" t="s">
        <v>13</v>
      </c>
      <c r="H2040" t="s">
        <v>14</v>
      </c>
    </row>
    <row r="2041" spans="1:10">
      <c r="A2041" t="s">
        <v>0</v>
      </c>
      <c r="B2041" t="s">
        <v>945</v>
      </c>
      <c r="D2041">
        <f>Image("https://scontent.cdninstagram.com/t51.2885-15/s640x640/sh0.08/e35/12940912_537263593119205_1812986580_n.jpg?ig_cache_key=MTIyMDcyMDQyNjI0MTkzMDQzOA%3D%3D.2.l")</f>
        <v>0</v>
      </c>
    </row>
    <row r="2042" spans="1:10">
      <c r="A2042" t="s">
        <v>2</v>
      </c>
      <c r="B2042" t="s">
        <v>3</v>
      </c>
      <c r="E2042" t="s">
        <v>4</v>
      </c>
      <c r="F2042" t="s">
        <v>5</v>
      </c>
      <c r="G2042" t="s">
        <v>6</v>
      </c>
      <c r="H2042" t="s">
        <v>7</v>
      </c>
      <c r="I2042" t="s">
        <v>8</v>
      </c>
      <c r="J2042" t="s">
        <v>9</v>
      </c>
    </row>
    <row r="2043" spans="1:10">
      <c r="A2043" t="s">
        <v>2</v>
      </c>
      <c r="B2043" t="s">
        <v>10</v>
      </c>
      <c r="E2043" t="s">
        <v>11</v>
      </c>
      <c r="F2043" t="s">
        <v>12</v>
      </c>
      <c r="G2043" t="s">
        <v>13</v>
      </c>
      <c r="H2043" t="s">
        <v>14</v>
      </c>
    </row>
    <row r="2044" spans="1:10">
      <c r="A2044" t="s">
        <v>0</v>
      </c>
      <c r="B2044" t="s">
        <v>946</v>
      </c>
      <c r="D2044">
        <f>Image("https://scontent.cdninstagram.com/t51.2885-15/e15/12934954_550666535094184_590255815_n.jpg?ig_cache_key=MTIyMDYzMTQ2NDU4NDE5NjA1Nw%3D%3D.2.l")</f>
        <v>0</v>
      </c>
    </row>
    <row r="2045" spans="1:10">
      <c r="A2045" t="s">
        <v>2</v>
      </c>
      <c r="B2045" t="s">
        <v>3</v>
      </c>
      <c r="E2045" t="s">
        <v>4</v>
      </c>
      <c r="F2045" t="s">
        <v>5</v>
      </c>
      <c r="G2045" t="s">
        <v>6</v>
      </c>
      <c r="H2045" t="s">
        <v>7</v>
      </c>
      <c r="I2045" t="s">
        <v>8</v>
      </c>
      <c r="J2045" t="s">
        <v>9</v>
      </c>
    </row>
    <row r="2046" spans="1:10">
      <c r="A2046" t="s">
        <v>2</v>
      </c>
      <c r="B2046" t="s">
        <v>10</v>
      </c>
      <c r="E2046" t="s">
        <v>11</v>
      </c>
      <c r="F2046" t="s">
        <v>12</v>
      </c>
      <c r="G2046" t="s">
        <v>13</v>
      </c>
      <c r="H2046" t="s">
        <v>14</v>
      </c>
    </row>
    <row r="2047" spans="1:10">
      <c r="A2047" t="s">
        <v>0</v>
      </c>
      <c r="B2047" t="s">
        <v>947</v>
      </c>
      <c r="D2047">
        <f>Image("https://scontent.cdninstagram.com/t51.2885-15/e15/916551_1038533536241167_669066182_n.jpg?ig_cache_key=MTIyMDYyMDUyNTczNzUzODgzNg%3D%3D.2.l")</f>
        <v>0</v>
      </c>
    </row>
    <row r="2048" spans="1:10">
      <c r="A2048" t="s">
        <v>2</v>
      </c>
      <c r="B2048" t="s">
        <v>3</v>
      </c>
      <c r="C2048" t="s">
        <v>948</v>
      </c>
      <c r="E2048" t="s">
        <v>4</v>
      </c>
      <c r="F2048" t="s">
        <v>5</v>
      </c>
      <c r="G2048" t="s">
        <v>6</v>
      </c>
      <c r="H2048" t="s">
        <v>7</v>
      </c>
      <c r="I2048" t="s">
        <v>8</v>
      </c>
      <c r="J2048" t="s">
        <v>9</v>
      </c>
    </row>
    <row r="2049" spans="1:10">
      <c r="A2049" t="s">
        <v>2</v>
      </c>
      <c r="B2049" t="s">
        <v>10</v>
      </c>
      <c r="E2049" t="s">
        <v>11</v>
      </c>
      <c r="F2049" t="s">
        <v>12</v>
      </c>
      <c r="G2049" t="s">
        <v>13</v>
      </c>
      <c r="H2049" t="s">
        <v>14</v>
      </c>
    </row>
    <row r="2050" spans="1:10">
      <c r="A2050" t="s">
        <v>0</v>
      </c>
      <c r="B2050" t="s">
        <v>949</v>
      </c>
      <c r="D2050">
        <f>Image("https://scontent.cdninstagram.com/t51.2885-15/s480x480/e35/12940237_224795624575191_2057913395_n.jpg?ig_cache_key=MTIyMDQxMDYxOTg1NDk5NjI2MQ%3D%3D.2")</f>
        <v>0</v>
      </c>
    </row>
    <row r="2051" spans="1:10">
      <c r="A2051" t="s">
        <v>2</v>
      </c>
      <c r="B2051" t="s">
        <v>3</v>
      </c>
      <c r="C2051" t="s">
        <v>950</v>
      </c>
      <c r="E2051" t="s">
        <v>4</v>
      </c>
      <c r="F2051" t="s">
        <v>5</v>
      </c>
      <c r="G2051" t="s">
        <v>6</v>
      </c>
      <c r="H2051" t="s">
        <v>7</v>
      </c>
      <c r="I2051" t="s">
        <v>8</v>
      </c>
      <c r="J2051" t="s">
        <v>9</v>
      </c>
    </row>
    <row r="2052" spans="1:10">
      <c r="A2052" t="s">
        <v>2</v>
      </c>
      <c r="B2052" t="s">
        <v>10</v>
      </c>
      <c r="E2052" t="s">
        <v>11</v>
      </c>
      <c r="F2052" t="s">
        <v>12</v>
      </c>
      <c r="G2052" t="s">
        <v>13</v>
      </c>
      <c r="H2052" t="s">
        <v>14</v>
      </c>
    </row>
    <row r="2053" spans="1:10">
      <c r="A2053" t="s">
        <v>0</v>
      </c>
      <c r="B2053" t="s">
        <v>951</v>
      </c>
      <c r="D2053">
        <f>Image("https://scontent.cdninstagram.com/t51.2885-15/s640x640/sh0.08/e35/12918545_1053599804682944_2025227415_n.jpg?ig_cache_key=MTIyMDM2MzY2MDU2MjQ2ODQ3NQ%3D%3D.2.l")</f>
        <v>0</v>
      </c>
    </row>
    <row r="2054" spans="1:10">
      <c r="A2054" t="s">
        <v>2</v>
      </c>
      <c r="B2054" t="s">
        <v>3</v>
      </c>
      <c r="C2054" t="s">
        <v>952</v>
      </c>
      <c r="E2054" t="s">
        <v>4</v>
      </c>
      <c r="F2054" t="s">
        <v>5</v>
      </c>
      <c r="G2054" t="s">
        <v>6</v>
      </c>
      <c r="H2054" t="s">
        <v>7</v>
      </c>
      <c r="I2054" t="s">
        <v>8</v>
      </c>
      <c r="J2054" t="s">
        <v>9</v>
      </c>
    </row>
    <row r="2055" spans="1:10">
      <c r="A2055" t="s">
        <v>2</v>
      </c>
      <c r="B2055" t="s">
        <v>10</v>
      </c>
      <c r="E2055" t="s">
        <v>11</v>
      </c>
      <c r="F2055" t="s">
        <v>12</v>
      </c>
      <c r="G2055" t="s">
        <v>13</v>
      </c>
      <c r="H2055" t="s">
        <v>14</v>
      </c>
    </row>
    <row r="2056" spans="1:10">
      <c r="A2056" t="s">
        <v>0</v>
      </c>
      <c r="B2056" t="s">
        <v>953</v>
      </c>
      <c r="D2056">
        <f>Image("https://scontent.cdninstagram.com/t51.2885-15/e15/12383657_1701978070074907_1932783167_n.jpg?ig_cache_key=MTIyMDE2MDM5NjE5NTM3NDA0OQ%3D%3D.2")</f>
        <v>0</v>
      </c>
    </row>
    <row r="2057" spans="1:10">
      <c r="A2057" t="s">
        <v>2</v>
      </c>
      <c r="B2057" t="s">
        <v>3</v>
      </c>
      <c r="E2057" t="s">
        <v>4</v>
      </c>
      <c r="F2057" t="s">
        <v>5</v>
      </c>
      <c r="G2057" t="s">
        <v>6</v>
      </c>
      <c r="H2057" t="s">
        <v>7</v>
      </c>
      <c r="I2057" t="s">
        <v>8</v>
      </c>
      <c r="J2057" t="s">
        <v>9</v>
      </c>
    </row>
    <row r="2058" spans="1:10">
      <c r="A2058" t="s">
        <v>2</v>
      </c>
      <c r="B2058" t="s">
        <v>10</v>
      </c>
      <c r="E2058" t="s">
        <v>11</v>
      </c>
      <c r="F2058" t="s">
        <v>12</v>
      </c>
      <c r="G2058" t="s">
        <v>13</v>
      </c>
      <c r="H2058" t="s">
        <v>14</v>
      </c>
    </row>
    <row r="2059" spans="1:10">
      <c r="A2059" t="s">
        <v>0</v>
      </c>
      <c r="B2059" t="s">
        <v>954</v>
      </c>
      <c r="D2059">
        <f>Image("https://scontent.cdninstagram.com/t51.2885-15/s640x640/sh0.08/e35/12677551_1708057769437379_1695304496_n.jpg?ig_cache_key=MTIyMDE0Mjg2OTMwNDM0NjU5OQ%3D%3D.2")</f>
        <v>0</v>
      </c>
    </row>
    <row r="2060" spans="1:10">
      <c r="A2060" t="s">
        <v>2</v>
      </c>
      <c r="B2060" t="s">
        <v>3</v>
      </c>
      <c r="C2060" t="s">
        <v>955</v>
      </c>
      <c r="E2060" t="s">
        <v>4</v>
      </c>
      <c r="F2060" t="s">
        <v>5</v>
      </c>
      <c r="G2060" t="s">
        <v>6</v>
      </c>
      <c r="H2060" t="s">
        <v>7</v>
      </c>
      <c r="I2060" t="s">
        <v>8</v>
      </c>
      <c r="J2060" t="s">
        <v>9</v>
      </c>
    </row>
    <row r="2061" spans="1:10">
      <c r="A2061" t="s">
        <v>2</v>
      </c>
      <c r="B2061" t="s">
        <v>10</v>
      </c>
      <c r="E2061" t="s">
        <v>11</v>
      </c>
      <c r="F2061" t="s">
        <v>12</v>
      </c>
      <c r="G2061" t="s">
        <v>13</v>
      </c>
      <c r="H2061" t="s">
        <v>14</v>
      </c>
    </row>
    <row r="2062" spans="1:10">
      <c r="A2062" t="s">
        <v>0</v>
      </c>
      <c r="B2062" t="s">
        <v>956</v>
      </c>
      <c r="D2062">
        <f>Image("https://scontent.cdninstagram.com/t51.2885-15/s640x640/sh0.08/e35/12479418_1033300146729985_1686100868_n.jpg?ig_cache_key=MTIyMDA5NDY4MTkyNjg1MDAxNg%3D%3D.2")</f>
        <v>0</v>
      </c>
    </row>
    <row r="2063" spans="1:10">
      <c r="A2063" t="s">
        <v>2</v>
      </c>
      <c r="B2063" t="s">
        <v>3</v>
      </c>
      <c r="E2063" t="s">
        <v>4</v>
      </c>
      <c r="F2063" t="s">
        <v>5</v>
      </c>
      <c r="G2063" t="s">
        <v>6</v>
      </c>
      <c r="H2063" t="s">
        <v>7</v>
      </c>
      <c r="I2063" t="s">
        <v>8</v>
      </c>
      <c r="J2063" t="s">
        <v>9</v>
      </c>
    </row>
    <row r="2064" spans="1:10">
      <c r="A2064" t="s">
        <v>2</v>
      </c>
      <c r="B2064" t="s">
        <v>10</v>
      </c>
      <c r="E2064" t="s">
        <v>11</v>
      </c>
      <c r="F2064" t="s">
        <v>12</v>
      </c>
      <c r="G2064" t="s">
        <v>13</v>
      </c>
      <c r="H2064" t="s">
        <v>14</v>
      </c>
    </row>
    <row r="2065" spans="1:10">
      <c r="A2065" t="s">
        <v>0</v>
      </c>
      <c r="B2065" t="s">
        <v>957</v>
      </c>
      <c r="D2065">
        <f>Image("https://scontent.cdninstagram.com/t51.2885-15/s640x640/sh0.08/e35/12905144_253747234962036_493333303_n.jpg?ig_cache_key=MTIyMDA4MTI4ODIyNDA5ODUzNQ%3D%3D.2")</f>
        <v>0</v>
      </c>
    </row>
    <row r="2066" spans="1:10">
      <c r="A2066" t="s">
        <v>2</v>
      </c>
      <c r="B2066" t="s">
        <v>3</v>
      </c>
      <c r="E2066" t="s">
        <v>4</v>
      </c>
      <c r="F2066" t="s">
        <v>5</v>
      </c>
      <c r="G2066" t="s">
        <v>6</v>
      </c>
      <c r="H2066" t="s">
        <v>7</v>
      </c>
      <c r="I2066" t="s">
        <v>8</v>
      </c>
      <c r="J2066" t="s">
        <v>9</v>
      </c>
    </row>
    <row r="2067" spans="1:10">
      <c r="A2067" t="s">
        <v>2</v>
      </c>
      <c r="B2067" t="s">
        <v>10</v>
      </c>
      <c r="E2067" t="s">
        <v>11</v>
      </c>
      <c r="F2067" t="s">
        <v>12</v>
      </c>
      <c r="G2067" t="s">
        <v>13</v>
      </c>
      <c r="H2067" t="s">
        <v>14</v>
      </c>
    </row>
    <row r="2068" spans="1:10">
      <c r="A2068" t="s">
        <v>0</v>
      </c>
      <c r="B2068" t="s">
        <v>958</v>
      </c>
      <c r="D2068">
        <f>Image("https://scontent.cdninstagram.com/t51.2885-15/e15/10012571_1705820126356790_970120602_n.jpg?ig_cache_key=MTIyMDAwMjgyMDA3NzU3MDUzOA%3D%3D.2")</f>
        <v>0</v>
      </c>
    </row>
    <row r="2069" spans="1:10">
      <c r="A2069" t="s">
        <v>2</v>
      </c>
      <c r="B2069" t="s">
        <v>3</v>
      </c>
      <c r="E2069" t="s">
        <v>4</v>
      </c>
      <c r="F2069" t="s">
        <v>5</v>
      </c>
      <c r="G2069" t="s">
        <v>6</v>
      </c>
      <c r="H2069" t="s">
        <v>7</v>
      </c>
      <c r="I2069" t="s">
        <v>8</v>
      </c>
      <c r="J2069" t="s">
        <v>9</v>
      </c>
    </row>
    <row r="2070" spans="1:10">
      <c r="A2070" t="s">
        <v>2</v>
      </c>
      <c r="B2070" t="s">
        <v>10</v>
      </c>
      <c r="E2070" t="s">
        <v>11</v>
      </c>
      <c r="F2070" t="s">
        <v>12</v>
      </c>
      <c r="G2070" t="s">
        <v>13</v>
      </c>
      <c r="H2070" t="s">
        <v>14</v>
      </c>
    </row>
    <row r="2071" spans="1:10">
      <c r="A2071" t="s">
        <v>0</v>
      </c>
      <c r="B2071" t="s">
        <v>959</v>
      </c>
      <c r="D2071">
        <f>Image("https://scontent.cdninstagram.com/t51.2885-15/s640x640/sh0.08/e35/12950384_2089935551232019_1273030382_n.jpg?ig_cache_key=MTIxOTcyNDAyNDYxNTE5MjYwNQ%3D%3D.2")</f>
        <v>0</v>
      </c>
    </row>
    <row r="2072" spans="1:10">
      <c r="A2072" t="s">
        <v>2</v>
      </c>
      <c r="B2072" t="s">
        <v>3</v>
      </c>
      <c r="C2072" t="s">
        <v>960</v>
      </c>
      <c r="E2072" t="s">
        <v>4</v>
      </c>
      <c r="F2072" t="s">
        <v>5</v>
      </c>
      <c r="G2072" t="s">
        <v>6</v>
      </c>
      <c r="H2072" t="s">
        <v>7</v>
      </c>
      <c r="I2072" t="s">
        <v>8</v>
      </c>
      <c r="J2072" t="s">
        <v>9</v>
      </c>
    </row>
    <row r="2073" spans="1:10">
      <c r="A2073" t="s">
        <v>2</v>
      </c>
      <c r="B2073" t="s">
        <v>10</v>
      </c>
      <c r="E2073" t="s">
        <v>11</v>
      </c>
      <c r="F2073" t="s">
        <v>12</v>
      </c>
      <c r="G2073" t="s">
        <v>13</v>
      </c>
      <c r="H2073" t="s">
        <v>14</v>
      </c>
    </row>
    <row r="2074" spans="1:10">
      <c r="A2074" t="s">
        <v>0</v>
      </c>
      <c r="B2074" t="s">
        <v>961</v>
      </c>
      <c r="D2074">
        <f>Image("https://scontent.cdninstagram.com/t51.2885-15/s640x640/sh0.08/e35/12912327_603787576440642_1996565406_n.jpg?ig_cache_key=MTIxODkyNDE0NTE4OTA4NTkxMQ%3D%3D.2.l")</f>
        <v>0</v>
      </c>
    </row>
    <row r="2075" spans="1:10">
      <c r="A2075" t="s">
        <v>2</v>
      </c>
      <c r="B2075" t="s">
        <v>3</v>
      </c>
      <c r="C2075" t="s">
        <v>962</v>
      </c>
      <c r="E2075" t="s">
        <v>4</v>
      </c>
      <c r="F2075" t="s">
        <v>5</v>
      </c>
      <c r="G2075" t="s">
        <v>6</v>
      </c>
      <c r="H2075" t="s">
        <v>7</v>
      </c>
      <c r="I2075" t="s">
        <v>8</v>
      </c>
      <c r="J2075" t="s">
        <v>9</v>
      </c>
    </row>
    <row r="2076" spans="1:10">
      <c r="A2076" t="s">
        <v>2</v>
      </c>
      <c r="B2076" t="s">
        <v>10</v>
      </c>
      <c r="E2076" t="s">
        <v>11</v>
      </c>
      <c r="F2076" t="s">
        <v>12</v>
      </c>
      <c r="G2076" t="s">
        <v>13</v>
      </c>
      <c r="H2076" t="s">
        <v>14</v>
      </c>
    </row>
    <row r="2077" spans="1:10">
      <c r="A2077" t="s">
        <v>0</v>
      </c>
      <c r="B2077" t="s">
        <v>963</v>
      </c>
      <c r="D2077">
        <f>Image("https://scontent.cdninstagram.com/t51.2885-15/s640x640/sh0.08/e35/12912428_1117074541689319_2077294890_n.jpg?ig_cache_key=MTIxODg4NDMyOTQ2Nzc5OTY0Mw%3D%3D.2")</f>
        <v>0</v>
      </c>
    </row>
    <row r="2078" spans="1:10">
      <c r="A2078" t="s">
        <v>2</v>
      </c>
      <c r="B2078" t="s">
        <v>3</v>
      </c>
      <c r="C2078" t="s">
        <v>964</v>
      </c>
      <c r="E2078" t="s">
        <v>4</v>
      </c>
      <c r="F2078" t="s">
        <v>5</v>
      </c>
      <c r="G2078" t="s">
        <v>6</v>
      </c>
      <c r="H2078" t="s">
        <v>7</v>
      </c>
      <c r="I2078" t="s">
        <v>8</v>
      </c>
      <c r="J2078" t="s">
        <v>9</v>
      </c>
    </row>
    <row r="2079" spans="1:10">
      <c r="A2079" t="s">
        <v>2</v>
      </c>
      <c r="B2079" t="s">
        <v>10</v>
      </c>
      <c r="E2079" t="s">
        <v>11</v>
      </c>
      <c r="F2079" t="s">
        <v>12</v>
      </c>
      <c r="G2079" t="s">
        <v>13</v>
      </c>
      <c r="H2079" t="s">
        <v>14</v>
      </c>
    </row>
    <row r="2080" spans="1:10">
      <c r="A2080" t="s">
        <v>0</v>
      </c>
      <c r="B2080" t="s">
        <v>963</v>
      </c>
      <c r="D2080">
        <f>Image("https://scontent.cdninstagram.com/t51.2885-15/s640x640/sh0.08/e35/12905008_1880840925475867_1243522507_n.jpg?ig_cache_key=MTIxODg4MTUyODAwODI3Mjg5NA%3D%3D.2")</f>
        <v>0</v>
      </c>
    </row>
    <row r="2081" spans="1:10">
      <c r="A2081" t="s">
        <v>2</v>
      </c>
      <c r="B2081" t="s">
        <v>3</v>
      </c>
      <c r="E2081" t="s">
        <v>4</v>
      </c>
      <c r="F2081" t="s">
        <v>5</v>
      </c>
      <c r="G2081" t="s">
        <v>6</v>
      </c>
      <c r="H2081" t="s">
        <v>7</v>
      </c>
      <c r="I2081" t="s">
        <v>8</v>
      </c>
      <c r="J2081" t="s">
        <v>9</v>
      </c>
    </row>
    <row r="2082" spans="1:10">
      <c r="A2082" t="s">
        <v>2</v>
      </c>
      <c r="B2082" t="s">
        <v>10</v>
      </c>
      <c r="E2082" t="s">
        <v>11</v>
      </c>
      <c r="F2082" t="s">
        <v>12</v>
      </c>
      <c r="G2082" t="s">
        <v>13</v>
      </c>
      <c r="H2082" t="s">
        <v>14</v>
      </c>
    </row>
    <row r="2083" spans="1:10">
      <c r="A2083" t="s">
        <v>0</v>
      </c>
      <c r="B2083" t="s">
        <v>963</v>
      </c>
      <c r="D2083">
        <f>Image("https://scontent.cdninstagram.com/t51.2885-15/s640x640/sh0.08/e35/12446276_593788687456812_550597627_n.jpg?ig_cache_key=MTIxODg4MjM1NjczNTYzMzQzMA%3D%3D.2")</f>
        <v>0</v>
      </c>
    </row>
    <row r="2084" spans="1:10">
      <c r="A2084" t="s">
        <v>2</v>
      </c>
      <c r="B2084" t="s">
        <v>3</v>
      </c>
      <c r="C2084" t="s">
        <v>965</v>
      </c>
      <c r="E2084" t="s">
        <v>4</v>
      </c>
      <c r="F2084" t="s">
        <v>5</v>
      </c>
      <c r="G2084" t="s">
        <v>6</v>
      </c>
      <c r="H2084" t="s">
        <v>7</v>
      </c>
      <c r="I2084" t="s">
        <v>8</v>
      </c>
      <c r="J2084" t="s">
        <v>9</v>
      </c>
    </row>
    <row r="2085" spans="1:10">
      <c r="A2085" t="s">
        <v>2</v>
      </c>
      <c r="B2085" t="s">
        <v>10</v>
      </c>
      <c r="E2085" t="s">
        <v>11</v>
      </c>
      <c r="F2085" t="s">
        <v>12</v>
      </c>
      <c r="G2085" t="s">
        <v>13</v>
      </c>
      <c r="H2085" t="s">
        <v>14</v>
      </c>
    </row>
    <row r="2086" spans="1:10">
      <c r="A2086" t="s">
        <v>0</v>
      </c>
      <c r="B2086" t="s">
        <v>963</v>
      </c>
      <c r="D2086">
        <f>Image("https://scontent.cdninstagram.com/t51.2885-15/s480x480/e35/11934779_1685733295024868_79198258_n.jpg?ig_cache_key=MTIxODg3ODk0OTAzOTc5NTEwNQ%3D%3D.2")</f>
        <v>0</v>
      </c>
    </row>
    <row r="2087" spans="1:10">
      <c r="A2087" t="s">
        <v>2</v>
      </c>
      <c r="B2087" t="s">
        <v>3</v>
      </c>
      <c r="E2087" t="s">
        <v>4</v>
      </c>
      <c r="F2087" t="s">
        <v>5</v>
      </c>
      <c r="G2087" t="s">
        <v>6</v>
      </c>
      <c r="H2087" t="s">
        <v>7</v>
      </c>
      <c r="I2087" t="s">
        <v>8</v>
      </c>
      <c r="J2087" t="s">
        <v>9</v>
      </c>
    </row>
    <row r="2088" spans="1:10">
      <c r="A2088" t="s">
        <v>2</v>
      </c>
      <c r="B2088" t="s">
        <v>10</v>
      </c>
      <c r="E2088" t="s">
        <v>11</v>
      </c>
      <c r="F2088" t="s">
        <v>12</v>
      </c>
      <c r="G2088" t="s">
        <v>13</v>
      </c>
      <c r="H2088" t="s">
        <v>14</v>
      </c>
    </row>
    <row r="2089" spans="1:10">
      <c r="A2089" t="s">
        <v>0</v>
      </c>
      <c r="B2089" t="s">
        <v>966</v>
      </c>
      <c r="D2089">
        <f>Image("https://scontent.cdninstagram.com/t51.2885-15/s640x640/sh0.08/e35/12424909_1776689139226256_1658857683_n.jpg?ig_cache_key=MTIxODgzNzM2ODA1OTc5MTQ4MA%3D%3D.2")</f>
        <v>0</v>
      </c>
    </row>
    <row r="2090" spans="1:10">
      <c r="A2090" t="s">
        <v>2</v>
      </c>
      <c r="B2090" t="s">
        <v>3</v>
      </c>
      <c r="E2090" t="s">
        <v>4</v>
      </c>
      <c r="F2090" t="s">
        <v>5</v>
      </c>
      <c r="G2090" t="s">
        <v>6</v>
      </c>
      <c r="H2090" t="s">
        <v>7</v>
      </c>
      <c r="I2090" t="s">
        <v>8</v>
      </c>
      <c r="J2090" t="s">
        <v>9</v>
      </c>
    </row>
    <row r="2091" spans="1:10">
      <c r="A2091" t="s">
        <v>2</v>
      </c>
      <c r="B2091" t="s">
        <v>10</v>
      </c>
      <c r="E2091" t="s">
        <v>11</v>
      </c>
      <c r="F2091" t="s">
        <v>12</v>
      </c>
      <c r="G2091" t="s">
        <v>13</v>
      </c>
      <c r="H2091" t="s">
        <v>14</v>
      </c>
    </row>
    <row r="2092" spans="1:10">
      <c r="A2092" t="s">
        <v>0</v>
      </c>
      <c r="B2092" t="s">
        <v>967</v>
      </c>
      <c r="D2092">
        <f>Image("https://scontent.cdninstagram.com/t51.2885-15/s640x640/sh0.08/e35/12965844_258256211181473_467213997_n.jpg?ig_cache_key=MTIyMTAwMTM5NzcwMDU0NDA5NA%3D%3D.2")</f>
        <v>0</v>
      </c>
    </row>
    <row r="2093" spans="1:10">
      <c r="A2093" t="s">
        <v>2</v>
      </c>
      <c r="B2093" t="s">
        <v>3</v>
      </c>
      <c r="E2093" t="s">
        <v>4</v>
      </c>
      <c r="F2093" t="s">
        <v>5</v>
      </c>
      <c r="G2093" t="s">
        <v>6</v>
      </c>
      <c r="H2093" t="s">
        <v>7</v>
      </c>
      <c r="I2093" t="s">
        <v>8</v>
      </c>
      <c r="J2093" t="s">
        <v>9</v>
      </c>
    </row>
    <row r="2094" spans="1:10">
      <c r="A2094" t="s">
        <v>2</v>
      </c>
      <c r="B2094" t="s">
        <v>10</v>
      </c>
      <c r="E2094" t="s">
        <v>11</v>
      </c>
      <c r="F2094" t="s">
        <v>12</v>
      </c>
      <c r="G2094" t="s">
        <v>13</v>
      </c>
      <c r="H2094" t="s">
        <v>14</v>
      </c>
    </row>
    <row r="2095" spans="1:10">
      <c r="A2095" t="s">
        <v>0</v>
      </c>
      <c r="B2095" t="s">
        <v>968</v>
      </c>
      <c r="D2095">
        <f>Image("https://scontent.cdninstagram.com/t51.2885-15/s480x480/e35/12965219_1073336969389665_1745207057_n.jpg?ig_cache_key=MTIyMTAwMDE5NDcxNDk0NDE5Nw%3D%3D.2")</f>
        <v>0</v>
      </c>
    </row>
    <row r="2096" spans="1:10">
      <c r="A2096" t="s">
        <v>2</v>
      </c>
      <c r="B2096" t="s">
        <v>3</v>
      </c>
      <c r="E2096" t="s">
        <v>4</v>
      </c>
      <c r="F2096" t="s">
        <v>5</v>
      </c>
      <c r="G2096" t="s">
        <v>6</v>
      </c>
      <c r="H2096" t="s">
        <v>7</v>
      </c>
      <c r="I2096" t="s">
        <v>8</v>
      </c>
      <c r="J2096" t="s">
        <v>9</v>
      </c>
    </row>
    <row r="2097" spans="1:10">
      <c r="A2097" t="s">
        <v>2</v>
      </c>
      <c r="B2097" t="s">
        <v>10</v>
      </c>
      <c r="E2097" t="s">
        <v>11</v>
      </c>
      <c r="F2097" t="s">
        <v>12</v>
      </c>
      <c r="G2097" t="s">
        <v>13</v>
      </c>
      <c r="H2097" t="s">
        <v>14</v>
      </c>
    </row>
    <row r="2098" spans="1:10">
      <c r="A2098" t="s">
        <v>0</v>
      </c>
      <c r="B2098" t="s">
        <v>969</v>
      </c>
      <c r="D2098">
        <f>Image("https://scontent.cdninstagram.com/t51.2885-15/s480x480/e35/12905188_1573534172944863_11650579_n.jpg?ig_cache_key=MTIyMDk5OTg5ODg0MDM1MTQxOA%3D%3D.2")</f>
        <v>0</v>
      </c>
    </row>
    <row r="2099" spans="1:10">
      <c r="A2099" t="s">
        <v>2</v>
      </c>
      <c r="B2099" t="s">
        <v>3</v>
      </c>
      <c r="E2099" t="s">
        <v>4</v>
      </c>
      <c r="F2099" t="s">
        <v>5</v>
      </c>
      <c r="G2099" t="s">
        <v>6</v>
      </c>
      <c r="H2099" t="s">
        <v>7</v>
      </c>
      <c r="I2099" t="s">
        <v>8</v>
      </c>
      <c r="J2099" t="s">
        <v>9</v>
      </c>
    </row>
    <row r="2100" spans="1:10">
      <c r="A2100" t="s">
        <v>2</v>
      </c>
      <c r="B2100" t="s">
        <v>10</v>
      </c>
      <c r="E2100" t="s">
        <v>11</v>
      </c>
      <c r="F2100" t="s">
        <v>12</v>
      </c>
      <c r="G2100" t="s">
        <v>13</v>
      </c>
      <c r="H2100" t="s">
        <v>14</v>
      </c>
    </row>
    <row r="2101" spans="1:10">
      <c r="A2101" t="s">
        <v>0</v>
      </c>
      <c r="B2101" t="s">
        <v>970</v>
      </c>
      <c r="D2101">
        <f>Image("https://scontent.cdninstagram.com/t51.2885-15/s640x640/sh0.08/e35/12905143_465653390292854_788850421_n.jpg?ig_cache_key=MTIyMDk5OTQxODI5MDE3NTE2Mw%3D%3D.2.l")</f>
        <v>0</v>
      </c>
    </row>
    <row r="2102" spans="1:10">
      <c r="A2102" t="s">
        <v>2</v>
      </c>
      <c r="B2102" t="s">
        <v>3</v>
      </c>
      <c r="E2102" t="s">
        <v>4</v>
      </c>
      <c r="F2102" t="s">
        <v>5</v>
      </c>
      <c r="G2102" t="s">
        <v>6</v>
      </c>
      <c r="H2102" t="s">
        <v>7</v>
      </c>
      <c r="I2102" t="s">
        <v>8</v>
      </c>
      <c r="J2102" t="s">
        <v>9</v>
      </c>
    </row>
    <row r="2103" spans="1:10">
      <c r="A2103" t="s">
        <v>2</v>
      </c>
      <c r="B2103" t="s">
        <v>10</v>
      </c>
      <c r="E2103" t="s">
        <v>11</v>
      </c>
      <c r="F2103" t="s">
        <v>12</v>
      </c>
      <c r="G2103" t="s">
        <v>13</v>
      </c>
      <c r="H2103" t="s">
        <v>14</v>
      </c>
    </row>
    <row r="2104" spans="1:10">
      <c r="A2104" t="s">
        <v>0</v>
      </c>
      <c r="B2104" t="s">
        <v>971</v>
      </c>
      <c r="D2104">
        <f>Image("https://scontent.cdninstagram.com/t51.2885-15/s480x480/e35/12912295_1582965175346839_1723758854_n.jpg?ig_cache_key=MTIyMDk5OTM2MDk5NjM2MDg2Ng%3D%3D.2")</f>
        <v>0</v>
      </c>
    </row>
    <row r="2105" spans="1:10">
      <c r="A2105" t="s">
        <v>2</v>
      </c>
      <c r="B2105" t="s">
        <v>3</v>
      </c>
      <c r="E2105" t="s">
        <v>4</v>
      </c>
      <c r="F2105" t="s">
        <v>5</v>
      </c>
      <c r="G2105" t="s">
        <v>6</v>
      </c>
      <c r="H2105" t="s">
        <v>7</v>
      </c>
      <c r="I2105" t="s">
        <v>8</v>
      </c>
      <c r="J2105" t="s">
        <v>9</v>
      </c>
    </row>
    <row r="2106" spans="1:10">
      <c r="A2106" t="s">
        <v>2</v>
      </c>
      <c r="B2106" t="s">
        <v>10</v>
      </c>
      <c r="E2106" t="s">
        <v>11</v>
      </c>
      <c r="F2106" t="s">
        <v>12</v>
      </c>
      <c r="G2106" t="s">
        <v>13</v>
      </c>
      <c r="H2106" t="s">
        <v>14</v>
      </c>
    </row>
    <row r="2107" spans="1:10">
      <c r="A2107" t="s">
        <v>0</v>
      </c>
      <c r="B2107" t="s">
        <v>972</v>
      </c>
      <c r="D2107">
        <f>Image("https://scontent.cdninstagram.com/t51.2885-15/s320x320/e35/12599454_1545147925785108_1591762932_n.jpg?ig_cache_key=MTIyMDk5OTE0NTQwMDc0NjY0OQ%3D%3D.2")</f>
        <v>0</v>
      </c>
    </row>
    <row r="2108" spans="1:10">
      <c r="A2108" t="s">
        <v>2</v>
      </c>
      <c r="B2108" t="s">
        <v>3</v>
      </c>
      <c r="E2108" t="s">
        <v>4</v>
      </c>
      <c r="F2108" t="s">
        <v>5</v>
      </c>
      <c r="G2108" t="s">
        <v>6</v>
      </c>
      <c r="H2108" t="s">
        <v>7</v>
      </c>
      <c r="I2108" t="s">
        <v>8</v>
      </c>
      <c r="J2108" t="s">
        <v>9</v>
      </c>
    </row>
    <row r="2109" spans="1:10">
      <c r="A2109" t="s">
        <v>2</v>
      </c>
      <c r="B2109" t="s">
        <v>10</v>
      </c>
      <c r="E2109" t="s">
        <v>11</v>
      </c>
      <c r="F2109" t="s">
        <v>12</v>
      </c>
      <c r="G2109" t="s">
        <v>13</v>
      </c>
      <c r="H2109" t="s">
        <v>14</v>
      </c>
    </row>
    <row r="2110" spans="1:10">
      <c r="A2110" t="s">
        <v>0</v>
      </c>
      <c r="B2110" t="s">
        <v>973</v>
      </c>
      <c r="D2110">
        <f>Image("https://scontent.cdninstagram.com/t51.2885-15/s640x640/sh0.08/e35/12724653_456763794534213_1313323857_n.jpg?ig_cache_key=MTIyMDk5ODcyNTI0ODIzMjY2Mg%3D%3D.2.l")</f>
        <v>0</v>
      </c>
    </row>
    <row r="2111" spans="1:10">
      <c r="A2111" t="s">
        <v>2</v>
      </c>
      <c r="B2111" t="s">
        <v>3</v>
      </c>
      <c r="E2111" t="s">
        <v>4</v>
      </c>
      <c r="F2111" t="s">
        <v>5</v>
      </c>
      <c r="G2111" t="s">
        <v>6</v>
      </c>
      <c r="H2111" t="s">
        <v>7</v>
      </c>
      <c r="I2111" t="s">
        <v>8</v>
      </c>
      <c r="J2111" t="s">
        <v>9</v>
      </c>
    </row>
    <row r="2112" spans="1:10">
      <c r="A2112" t="s">
        <v>2</v>
      </c>
      <c r="B2112" t="s">
        <v>10</v>
      </c>
      <c r="E2112" t="s">
        <v>11</v>
      </c>
      <c r="F2112" t="s">
        <v>12</v>
      </c>
      <c r="G2112" t="s">
        <v>13</v>
      </c>
      <c r="H2112" t="s">
        <v>14</v>
      </c>
    </row>
    <row r="2113" spans="1:10">
      <c r="A2113" t="s">
        <v>0</v>
      </c>
      <c r="B2113" t="s">
        <v>974</v>
      </c>
      <c r="D2113">
        <f>Image("https://scontent.cdninstagram.com/l/t51.2885-15/e15/12912703_803000733137260_2083647435_n.jpg?ig_cache_key=MTIyMDk5ODU3OTExOTM3NDk4NA%3D%3D.2")</f>
        <v>0</v>
      </c>
    </row>
    <row r="2114" spans="1:10">
      <c r="A2114" t="s">
        <v>2</v>
      </c>
      <c r="B2114" t="s">
        <v>3</v>
      </c>
      <c r="E2114" t="s">
        <v>4</v>
      </c>
      <c r="F2114" t="s">
        <v>5</v>
      </c>
      <c r="G2114" t="s">
        <v>6</v>
      </c>
      <c r="H2114" t="s">
        <v>7</v>
      </c>
      <c r="I2114" t="s">
        <v>8</v>
      </c>
      <c r="J2114" t="s">
        <v>9</v>
      </c>
    </row>
    <row r="2115" spans="1:10">
      <c r="A2115" t="s">
        <v>2</v>
      </c>
      <c r="B2115" t="s">
        <v>10</v>
      </c>
      <c r="E2115" t="s">
        <v>11</v>
      </c>
      <c r="F2115" t="s">
        <v>12</v>
      </c>
      <c r="G2115" t="s">
        <v>13</v>
      </c>
      <c r="H2115" t="s">
        <v>14</v>
      </c>
    </row>
    <row r="2116" spans="1:10">
      <c r="A2116" t="s">
        <v>0</v>
      </c>
      <c r="B2116" t="s">
        <v>975</v>
      </c>
      <c r="D2116">
        <f>Image("https://scontent.cdninstagram.com/t51.2885-15/e15/12599189_1707150026216242_425020697_n.jpg?ig_cache_key=MTIyMDk5ODM5ODU3OTc1MzYwMg%3D%3D.2")</f>
        <v>0</v>
      </c>
    </row>
    <row r="2117" spans="1:10">
      <c r="A2117" t="s">
        <v>2</v>
      </c>
      <c r="B2117" t="s">
        <v>3</v>
      </c>
      <c r="E2117" t="s">
        <v>4</v>
      </c>
      <c r="F2117" t="s">
        <v>5</v>
      </c>
      <c r="G2117" t="s">
        <v>6</v>
      </c>
      <c r="H2117" t="s">
        <v>7</v>
      </c>
      <c r="I2117" t="s">
        <v>8</v>
      </c>
      <c r="J2117" t="s">
        <v>9</v>
      </c>
    </row>
    <row r="2118" spans="1:10">
      <c r="A2118" t="s">
        <v>2</v>
      </c>
      <c r="B2118" t="s">
        <v>10</v>
      </c>
      <c r="E2118" t="s">
        <v>11</v>
      </c>
      <c r="F2118" t="s">
        <v>12</v>
      </c>
      <c r="G2118" t="s">
        <v>13</v>
      </c>
      <c r="H2118" t="s">
        <v>14</v>
      </c>
    </row>
    <row r="2119" spans="1:10">
      <c r="A2119" t="s">
        <v>0</v>
      </c>
      <c r="B2119" t="s">
        <v>976</v>
      </c>
      <c r="D2119">
        <f>Image("https://scontent.cdninstagram.com/t51.2885-15/e15/12940944_596843733800095_1480151780_n.jpg?ig_cache_key=MTIyMDk5ODA5MzkzOTA2NTQ2NA%3D%3D.2")</f>
        <v>0</v>
      </c>
    </row>
    <row r="2120" spans="1:10">
      <c r="A2120" t="s">
        <v>2</v>
      </c>
      <c r="B2120" t="s">
        <v>3</v>
      </c>
      <c r="E2120" t="s">
        <v>4</v>
      </c>
      <c r="F2120" t="s">
        <v>5</v>
      </c>
      <c r="G2120" t="s">
        <v>6</v>
      </c>
      <c r="H2120" t="s">
        <v>7</v>
      </c>
      <c r="I2120" t="s">
        <v>8</v>
      </c>
      <c r="J2120" t="s">
        <v>9</v>
      </c>
    </row>
    <row r="2121" spans="1:10">
      <c r="A2121" t="s">
        <v>2</v>
      </c>
      <c r="B2121" t="s">
        <v>10</v>
      </c>
      <c r="E2121" t="s">
        <v>11</v>
      </c>
      <c r="F2121" t="s">
        <v>12</v>
      </c>
      <c r="G2121" t="s">
        <v>13</v>
      </c>
      <c r="H2121" t="s">
        <v>14</v>
      </c>
    </row>
    <row r="2122" spans="1:10">
      <c r="A2122" t="s">
        <v>0</v>
      </c>
      <c r="B2122" t="s">
        <v>977</v>
      </c>
      <c r="D2122">
        <f>Image("https://scontent.cdninstagram.com/t51.2885-15/e15/12383239_1170997702940248_73704297_n.jpg?ig_cache_key=MTIyMDk5NzY5MjE0MTUxOTQ1OQ%3D%3D.2")</f>
        <v>0</v>
      </c>
    </row>
    <row r="2123" spans="1:10">
      <c r="A2123" t="s">
        <v>2</v>
      </c>
      <c r="B2123" t="s">
        <v>3</v>
      </c>
      <c r="E2123" t="s">
        <v>4</v>
      </c>
      <c r="F2123" t="s">
        <v>5</v>
      </c>
      <c r="G2123" t="s">
        <v>6</v>
      </c>
      <c r="H2123" t="s">
        <v>7</v>
      </c>
      <c r="I2123" t="s">
        <v>8</v>
      </c>
      <c r="J2123" t="s">
        <v>9</v>
      </c>
    </row>
    <row r="2124" spans="1:10">
      <c r="A2124" t="s">
        <v>2</v>
      </c>
      <c r="B2124" t="s">
        <v>10</v>
      </c>
      <c r="E2124" t="s">
        <v>11</v>
      </c>
      <c r="F2124" t="s">
        <v>12</v>
      </c>
      <c r="G2124" t="s">
        <v>13</v>
      </c>
      <c r="H2124" t="s">
        <v>14</v>
      </c>
    </row>
    <row r="2125" spans="1:10">
      <c r="A2125" t="s">
        <v>0</v>
      </c>
      <c r="B2125" t="s">
        <v>978</v>
      </c>
      <c r="D2125">
        <f>Image("https://scontent.cdninstagram.com/t51.2885-15/e15/12725018_220723884957301_20546387_n.jpg?ig_cache_key=MTIyMDk5NzQzMzgxNDMzNjA4Nw%3D%3D.2")</f>
        <v>0</v>
      </c>
    </row>
    <row r="2126" spans="1:10">
      <c r="A2126" t="s">
        <v>2</v>
      </c>
      <c r="B2126" t="s">
        <v>3</v>
      </c>
      <c r="E2126" t="s">
        <v>4</v>
      </c>
      <c r="F2126" t="s">
        <v>5</v>
      </c>
      <c r="G2126" t="s">
        <v>6</v>
      </c>
      <c r="H2126" t="s">
        <v>7</v>
      </c>
      <c r="I2126" t="s">
        <v>8</v>
      </c>
      <c r="J2126" t="s">
        <v>9</v>
      </c>
    </row>
    <row r="2127" spans="1:10">
      <c r="A2127" t="s">
        <v>2</v>
      </c>
      <c r="B2127" t="s">
        <v>10</v>
      </c>
      <c r="E2127" t="s">
        <v>11</v>
      </c>
      <c r="F2127" t="s">
        <v>12</v>
      </c>
      <c r="G2127" t="s">
        <v>13</v>
      </c>
      <c r="H2127" t="s">
        <v>14</v>
      </c>
    </row>
    <row r="2128" spans="1:10">
      <c r="A2128" t="s">
        <v>0</v>
      </c>
      <c r="B2128" t="s">
        <v>979</v>
      </c>
      <c r="D2128">
        <f>Image("https://scontent.cdninstagram.com/t51.2885-15/e15/12930827_1739477592935363_1054682646_n.jpg?ig_cache_key=MTIyMDk5NzI4MjcxODcyODc4NQ%3D%3D.2")</f>
        <v>0</v>
      </c>
    </row>
    <row r="2129" spans="1:10">
      <c r="A2129" t="s">
        <v>2</v>
      </c>
      <c r="B2129" t="s">
        <v>3</v>
      </c>
      <c r="E2129" t="s">
        <v>4</v>
      </c>
      <c r="F2129" t="s">
        <v>5</v>
      </c>
      <c r="G2129" t="s">
        <v>6</v>
      </c>
      <c r="H2129" t="s">
        <v>7</v>
      </c>
      <c r="I2129" t="s">
        <v>8</v>
      </c>
      <c r="J2129" t="s">
        <v>9</v>
      </c>
    </row>
    <row r="2130" spans="1:10">
      <c r="A2130" t="s">
        <v>2</v>
      </c>
      <c r="B2130" t="s">
        <v>10</v>
      </c>
      <c r="E2130" t="s">
        <v>11</v>
      </c>
      <c r="F2130" t="s">
        <v>12</v>
      </c>
      <c r="G2130" t="s">
        <v>13</v>
      </c>
      <c r="H2130" t="s">
        <v>14</v>
      </c>
    </row>
    <row r="2131" spans="1:10">
      <c r="A2131" t="s">
        <v>0</v>
      </c>
      <c r="B2131" t="s">
        <v>980</v>
      </c>
      <c r="D2131">
        <f>Image("https://scontent.cdninstagram.com/t51.2885-15/s640x640/sh0.08/e35/12446271_644533162352753_1403475543_n.jpg?ig_cache_key=MTIyMDM2MTg2MjQ2NzQxMzkyOA%3D%3D.2")</f>
        <v>0</v>
      </c>
    </row>
    <row r="2132" spans="1:10">
      <c r="A2132" t="s">
        <v>2</v>
      </c>
      <c r="B2132" t="s">
        <v>3</v>
      </c>
      <c r="E2132" t="s">
        <v>4</v>
      </c>
      <c r="F2132" t="s">
        <v>5</v>
      </c>
      <c r="G2132" t="s">
        <v>6</v>
      </c>
      <c r="H2132" t="s">
        <v>7</v>
      </c>
      <c r="I2132" t="s">
        <v>8</v>
      </c>
      <c r="J2132" t="s">
        <v>9</v>
      </c>
    </row>
    <row r="2133" spans="1:10">
      <c r="A2133" t="s">
        <v>2</v>
      </c>
      <c r="B2133" t="s">
        <v>10</v>
      </c>
      <c r="E2133" t="s">
        <v>11</v>
      </c>
      <c r="F2133" t="s">
        <v>12</v>
      </c>
      <c r="G2133" t="s">
        <v>13</v>
      </c>
      <c r="H2133" t="s">
        <v>14</v>
      </c>
    </row>
    <row r="2134" spans="1:10">
      <c r="A2134" t="s">
        <v>0</v>
      </c>
      <c r="B2134" t="s">
        <v>981</v>
      </c>
      <c r="D2134">
        <f>Image("https://scontent.cdninstagram.com/t51.2885-15/s640x640/sh0.08/e35/12907313_689954734440598_2071476859_n.jpg?ig_cache_key=MTIyMDI4NjU1ODAyNTY3MTg2Nw%3D%3D.2")</f>
        <v>0</v>
      </c>
    </row>
    <row r="2135" spans="1:10">
      <c r="A2135" t="s">
        <v>2</v>
      </c>
      <c r="B2135" t="s">
        <v>3</v>
      </c>
      <c r="E2135" t="s">
        <v>4</v>
      </c>
      <c r="F2135" t="s">
        <v>5</v>
      </c>
      <c r="G2135" t="s">
        <v>6</v>
      </c>
      <c r="H2135" t="s">
        <v>7</v>
      </c>
      <c r="I2135" t="s">
        <v>8</v>
      </c>
      <c r="J2135" t="s">
        <v>9</v>
      </c>
    </row>
    <row r="2136" spans="1:10">
      <c r="A2136" t="s">
        <v>2</v>
      </c>
      <c r="B2136" t="s">
        <v>10</v>
      </c>
      <c r="E2136" t="s">
        <v>11</v>
      </c>
      <c r="F2136" t="s">
        <v>12</v>
      </c>
      <c r="G2136" t="s">
        <v>13</v>
      </c>
      <c r="H2136" t="s">
        <v>14</v>
      </c>
    </row>
    <row r="2137" spans="1:10">
      <c r="A2137" t="s">
        <v>0</v>
      </c>
      <c r="B2137" t="s">
        <v>982</v>
      </c>
      <c r="D2137">
        <f>Image("https://scontent.cdninstagram.com/t51.2885-15/s640x640/sh0.08/e35/12918378_1535770730052443_1763584827_n.jpg?ig_cache_key=MTIyMDE5MjM0NDExNzk5NjI3Ng%3D%3D.2")</f>
        <v>0</v>
      </c>
    </row>
    <row r="2138" spans="1:10">
      <c r="A2138" t="s">
        <v>2</v>
      </c>
      <c r="B2138" t="s">
        <v>3</v>
      </c>
      <c r="C2138" t="s">
        <v>983</v>
      </c>
      <c r="E2138" t="s">
        <v>4</v>
      </c>
      <c r="F2138" t="s">
        <v>5</v>
      </c>
      <c r="G2138" t="s">
        <v>6</v>
      </c>
      <c r="H2138" t="s">
        <v>7</v>
      </c>
      <c r="I2138" t="s">
        <v>8</v>
      </c>
      <c r="J2138" t="s">
        <v>9</v>
      </c>
    </row>
    <row r="2139" spans="1:10">
      <c r="A2139" t="s">
        <v>2</v>
      </c>
      <c r="B2139" t="s">
        <v>10</v>
      </c>
      <c r="E2139" t="s">
        <v>11</v>
      </c>
      <c r="F2139" t="s">
        <v>12</v>
      </c>
      <c r="G2139" t="s">
        <v>13</v>
      </c>
      <c r="H2139" t="s">
        <v>14</v>
      </c>
    </row>
    <row r="2140" spans="1:10">
      <c r="A2140" t="s">
        <v>0</v>
      </c>
      <c r="B2140" t="s">
        <v>984</v>
      </c>
      <c r="D2140">
        <f>Image("https://scontent.cdninstagram.com/t51.2885-15/s640x640/sh0.08/e35/12446331_1610869312567778_465933472_n.jpg?ig_cache_key=MTIxOTY2NDkwMDM3Mzk5NzU0NA%3D%3D.2")</f>
        <v>0</v>
      </c>
    </row>
    <row r="2141" spans="1:10">
      <c r="A2141" t="s">
        <v>2</v>
      </c>
      <c r="B2141" t="s">
        <v>3</v>
      </c>
      <c r="E2141" t="s">
        <v>4</v>
      </c>
      <c r="F2141" t="s">
        <v>5</v>
      </c>
      <c r="G2141" t="s">
        <v>6</v>
      </c>
      <c r="H2141" t="s">
        <v>7</v>
      </c>
      <c r="I2141" t="s">
        <v>8</v>
      </c>
      <c r="J2141" t="s">
        <v>9</v>
      </c>
    </row>
    <row r="2142" spans="1:10">
      <c r="A2142" t="s">
        <v>2</v>
      </c>
      <c r="B2142" t="s">
        <v>10</v>
      </c>
      <c r="E2142" t="s">
        <v>11</v>
      </c>
      <c r="F2142" t="s">
        <v>12</v>
      </c>
      <c r="G2142" t="s">
        <v>13</v>
      </c>
      <c r="H2142" t="s">
        <v>14</v>
      </c>
    </row>
    <row r="2143" spans="1:10">
      <c r="A2143" t="s">
        <v>0</v>
      </c>
      <c r="B2143" t="s">
        <v>985</v>
      </c>
      <c r="D2143">
        <f>Image("https://scontent.cdninstagram.com/t51.2885-15/s640x640/sh0.08/e35/12940225_859815650811355_1435283131_n.jpg?ig_cache_key=MTIxOTY2NTIxMTU5MDQ4ODI3Mg%3D%3D.2")</f>
        <v>0</v>
      </c>
    </row>
    <row r="2144" spans="1:10">
      <c r="A2144" t="s">
        <v>2</v>
      </c>
      <c r="B2144" t="s">
        <v>3</v>
      </c>
      <c r="E2144" t="s">
        <v>4</v>
      </c>
      <c r="F2144" t="s">
        <v>5</v>
      </c>
      <c r="G2144" t="s">
        <v>6</v>
      </c>
      <c r="H2144" t="s">
        <v>7</v>
      </c>
      <c r="I2144" t="s">
        <v>8</v>
      </c>
      <c r="J2144" t="s">
        <v>9</v>
      </c>
    </row>
    <row r="2145" spans="1:10">
      <c r="A2145" t="s">
        <v>2</v>
      </c>
      <c r="B2145" t="s">
        <v>10</v>
      </c>
      <c r="E2145" t="s">
        <v>11</v>
      </c>
      <c r="F2145" t="s">
        <v>12</v>
      </c>
      <c r="G2145" t="s">
        <v>13</v>
      </c>
      <c r="H2145" t="s">
        <v>14</v>
      </c>
    </row>
    <row r="2146" spans="1:10">
      <c r="A2146" t="s">
        <v>0</v>
      </c>
      <c r="B2146" t="s">
        <v>986</v>
      </c>
      <c r="D2146">
        <f>Image("https://scontent.cdninstagram.com/t51.2885-15/e35/12677366_1570582306604013_1293633739_n.jpg?ig_cache_key=MTIxOTQ4MzA1NzUyMzY0ODQ0Mw%3D%3D.2")</f>
        <v>0</v>
      </c>
    </row>
    <row r="2147" spans="1:10">
      <c r="A2147" t="s">
        <v>2</v>
      </c>
      <c r="B2147" t="s">
        <v>3</v>
      </c>
      <c r="E2147" t="s">
        <v>4</v>
      </c>
      <c r="F2147" t="s">
        <v>5</v>
      </c>
      <c r="G2147" t="s">
        <v>6</v>
      </c>
      <c r="H2147" t="s">
        <v>7</v>
      </c>
      <c r="I2147" t="s">
        <v>8</v>
      </c>
      <c r="J2147" t="s">
        <v>9</v>
      </c>
    </row>
    <row r="2148" spans="1:10">
      <c r="A2148" t="s">
        <v>2</v>
      </c>
      <c r="B2148" t="s">
        <v>10</v>
      </c>
      <c r="E2148" t="s">
        <v>11</v>
      </c>
      <c r="F2148" t="s">
        <v>12</v>
      </c>
      <c r="G2148" t="s">
        <v>13</v>
      </c>
      <c r="H2148" t="s">
        <v>14</v>
      </c>
    </row>
    <row r="2149" spans="1:10">
      <c r="A2149" t="s">
        <v>0</v>
      </c>
      <c r="B2149" t="s">
        <v>987</v>
      </c>
      <c r="D2149">
        <f>Image("https://scontent.cdninstagram.com/t51.2885-15/s480x480/e35/1389660_217342891987314_2013188792_n.jpg?ig_cache_key=MTIxOTMxNDYzNjk5MTAzODA4Nw%3D%3D.2")</f>
        <v>0</v>
      </c>
    </row>
    <row r="2150" spans="1:10">
      <c r="A2150" t="s">
        <v>2</v>
      </c>
      <c r="B2150" t="s">
        <v>3</v>
      </c>
      <c r="E2150" t="s">
        <v>4</v>
      </c>
      <c r="F2150" t="s">
        <v>5</v>
      </c>
      <c r="G2150" t="s">
        <v>6</v>
      </c>
      <c r="H2150" t="s">
        <v>7</v>
      </c>
      <c r="I2150" t="s">
        <v>8</v>
      </c>
      <c r="J2150" t="s">
        <v>9</v>
      </c>
    </row>
    <row r="2151" spans="1:10">
      <c r="A2151" t="s">
        <v>2</v>
      </c>
      <c r="B2151" t="s">
        <v>10</v>
      </c>
      <c r="E2151" t="s">
        <v>11</v>
      </c>
      <c r="F2151" t="s">
        <v>12</v>
      </c>
      <c r="G2151" t="s">
        <v>13</v>
      </c>
      <c r="H2151" t="s">
        <v>14</v>
      </c>
    </row>
    <row r="2152" spans="1:10">
      <c r="A2152" t="s">
        <v>0</v>
      </c>
      <c r="B2152" t="s">
        <v>988</v>
      </c>
      <c r="D2152">
        <f>Image("https://scontent.cdninstagram.com/t51.2885-15/s480x480/e35/12907142_907645232679869_1013170111_n.jpg?ig_cache_key=MTIxODkzMTAwMzI5MzU4NzI1MQ%3D%3D.2")</f>
        <v>0</v>
      </c>
    </row>
    <row r="2153" spans="1:10">
      <c r="A2153" t="s">
        <v>2</v>
      </c>
      <c r="B2153" t="s">
        <v>3</v>
      </c>
      <c r="E2153" t="s">
        <v>4</v>
      </c>
      <c r="F2153" t="s">
        <v>5</v>
      </c>
      <c r="G2153" t="s">
        <v>6</v>
      </c>
      <c r="H2153" t="s">
        <v>7</v>
      </c>
      <c r="I2153" t="s">
        <v>8</v>
      </c>
      <c r="J2153" t="s">
        <v>9</v>
      </c>
    </row>
    <row r="2154" spans="1:10">
      <c r="A2154" t="s">
        <v>2</v>
      </c>
      <c r="B2154" t="s">
        <v>10</v>
      </c>
      <c r="E2154" t="s">
        <v>11</v>
      </c>
      <c r="F2154" t="s">
        <v>12</v>
      </c>
      <c r="G2154" t="s">
        <v>13</v>
      </c>
      <c r="H2154" t="s">
        <v>14</v>
      </c>
    </row>
    <row r="2155" spans="1:10">
      <c r="A2155" t="s">
        <v>0</v>
      </c>
      <c r="B2155" t="s">
        <v>989</v>
      </c>
      <c r="D2155">
        <f>Image("https://scontent.cdninstagram.com/t51.2885-15/e35/12328022_767713483363618_1240606575_n.jpg?ig_cache_key=MTIxODg2NjQzMjM4OTAzMzA4Mg%3D%3D.2")</f>
        <v>0</v>
      </c>
    </row>
    <row r="2156" spans="1:10">
      <c r="A2156" t="s">
        <v>2</v>
      </c>
      <c r="B2156" t="s">
        <v>3</v>
      </c>
      <c r="E2156" t="s">
        <v>4</v>
      </c>
      <c r="F2156" t="s">
        <v>5</v>
      </c>
      <c r="G2156" t="s">
        <v>6</v>
      </c>
      <c r="H2156" t="s">
        <v>7</v>
      </c>
      <c r="I2156" t="s">
        <v>8</v>
      </c>
      <c r="J2156" t="s">
        <v>9</v>
      </c>
    </row>
    <row r="2157" spans="1:10">
      <c r="A2157" t="s">
        <v>2</v>
      </c>
      <c r="B2157" t="s">
        <v>10</v>
      </c>
      <c r="E2157" t="s">
        <v>11</v>
      </c>
      <c r="F2157" t="s">
        <v>12</v>
      </c>
      <c r="G2157" t="s">
        <v>13</v>
      </c>
      <c r="H2157" t="s">
        <v>14</v>
      </c>
    </row>
    <row r="2158" spans="1:10">
      <c r="A2158" t="s">
        <v>0</v>
      </c>
      <c r="B2158" t="s">
        <v>990</v>
      </c>
      <c r="D2158">
        <f>Image("https://scontent.cdninstagram.com/t51.2885-15/e15/12907130_823325791144186_851600218_n.jpg?ig_cache_key=MTIxODcyNjc0MTAzNzQwOTU4OQ%3D%3D.2")</f>
        <v>0</v>
      </c>
    </row>
    <row r="2159" spans="1:10">
      <c r="A2159" t="s">
        <v>2</v>
      </c>
      <c r="B2159" t="s">
        <v>3</v>
      </c>
      <c r="E2159" t="s">
        <v>4</v>
      </c>
      <c r="F2159" t="s">
        <v>5</v>
      </c>
      <c r="G2159" t="s">
        <v>6</v>
      </c>
      <c r="H2159" t="s">
        <v>7</v>
      </c>
      <c r="I2159" t="s">
        <v>8</v>
      </c>
      <c r="J2159" t="s">
        <v>9</v>
      </c>
    </row>
    <row r="2160" spans="1:10">
      <c r="A2160" t="s">
        <v>2</v>
      </c>
      <c r="B2160" t="s">
        <v>10</v>
      </c>
      <c r="E2160" t="s">
        <v>11</v>
      </c>
      <c r="F2160" t="s">
        <v>12</v>
      </c>
      <c r="G2160" t="s">
        <v>13</v>
      </c>
      <c r="H2160" t="s">
        <v>14</v>
      </c>
    </row>
    <row r="2161" spans="1:10">
      <c r="A2161" t="s">
        <v>0</v>
      </c>
      <c r="B2161" t="s">
        <v>991</v>
      </c>
      <c r="D2161">
        <f>Image("https://scontent.cdninstagram.com/t51.2885-15/s640x640/sh0.08/e35/12930718_251231128554251_564800137_n.jpg?ig_cache_key=MTIxODQ4OTIwMDk3NTY2ODk2OA%3D%3D.2")</f>
        <v>0</v>
      </c>
    </row>
    <row r="2162" spans="1:10">
      <c r="A2162" t="s">
        <v>2</v>
      </c>
      <c r="B2162" t="s">
        <v>3</v>
      </c>
      <c r="C2162" t="s">
        <v>992</v>
      </c>
      <c r="E2162" t="s">
        <v>4</v>
      </c>
      <c r="F2162" t="s">
        <v>5</v>
      </c>
      <c r="G2162" t="s">
        <v>6</v>
      </c>
      <c r="H2162" t="s">
        <v>7</v>
      </c>
      <c r="I2162" t="s">
        <v>8</v>
      </c>
      <c r="J2162" t="s">
        <v>9</v>
      </c>
    </row>
    <row r="2163" spans="1:10">
      <c r="A2163" t="s">
        <v>2</v>
      </c>
      <c r="B2163" t="s">
        <v>10</v>
      </c>
      <c r="E2163" t="s">
        <v>11</v>
      </c>
      <c r="F2163" t="s">
        <v>12</v>
      </c>
      <c r="G2163" t="s">
        <v>13</v>
      </c>
      <c r="H2163" t="s">
        <v>14</v>
      </c>
    </row>
    <row r="2164" spans="1:10">
      <c r="A2164" t="s">
        <v>0</v>
      </c>
      <c r="B2164" t="s">
        <v>993</v>
      </c>
      <c r="D2164">
        <f>Image("https://scontent.cdninstagram.com/t51.2885-15/s640x640/sh0.08/e35/12724986_1585122625112720_526630379_n.jpg?ig_cache_key=MTIxODMxNzA4NTU2MTQ0NDUwOA%3D%3D.2")</f>
        <v>0</v>
      </c>
    </row>
    <row r="2165" spans="1:10">
      <c r="A2165" t="s">
        <v>2</v>
      </c>
      <c r="B2165" t="s">
        <v>3</v>
      </c>
      <c r="E2165" t="s">
        <v>4</v>
      </c>
      <c r="F2165" t="s">
        <v>5</v>
      </c>
      <c r="G2165" t="s">
        <v>6</v>
      </c>
      <c r="H2165" t="s">
        <v>7</v>
      </c>
      <c r="I2165" t="s">
        <v>8</v>
      </c>
      <c r="J2165" t="s">
        <v>9</v>
      </c>
    </row>
    <row r="2166" spans="1:10">
      <c r="A2166" t="s">
        <v>2</v>
      </c>
      <c r="B2166" t="s">
        <v>10</v>
      </c>
      <c r="E2166" t="s">
        <v>11</v>
      </c>
      <c r="F2166" t="s">
        <v>12</v>
      </c>
      <c r="G2166" t="s">
        <v>13</v>
      </c>
      <c r="H2166" t="s">
        <v>14</v>
      </c>
    </row>
    <row r="2167" spans="1:10">
      <c r="A2167" t="s">
        <v>0</v>
      </c>
      <c r="B2167" t="s">
        <v>994</v>
      </c>
      <c r="D2167">
        <f>Image("https://scontent.cdninstagram.com/t51.2885-15/e15/12383651_238204103194975_244885155_n.jpg?ig_cache_key=MTIxNzc2NzIzNDIzNjk2NTkzNg%3D%3D.2")</f>
        <v>0</v>
      </c>
    </row>
    <row r="2168" spans="1:10">
      <c r="A2168" t="s">
        <v>2</v>
      </c>
      <c r="B2168" t="s">
        <v>3</v>
      </c>
      <c r="E2168" t="s">
        <v>4</v>
      </c>
      <c r="F2168" t="s">
        <v>5</v>
      </c>
      <c r="G2168" t="s">
        <v>6</v>
      </c>
      <c r="H2168" t="s">
        <v>7</v>
      </c>
      <c r="I2168" t="s">
        <v>8</v>
      </c>
      <c r="J2168" t="s">
        <v>9</v>
      </c>
    </row>
    <row r="2169" spans="1:10">
      <c r="A2169" t="s">
        <v>2</v>
      </c>
      <c r="B2169" t="s">
        <v>10</v>
      </c>
      <c r="E2169" t="s">
        <v>11</v>
      </c>
      <c r="F2169" t="s">
        <v>12</v>
      </c>
      <c r="G2169" t="s">
        <v>13</v>
      </c>
      <c r="H2169" t="s">
        <v>14</v>
      </c>
    </row>
    <row r="2170" spans="1:10">
      <c r="A2170" t="s">
        <v>0</v>
      </c>
      <c r="B2170" t="s">
        <v>995</v>
      </c>
      <c r="D2170">
        <f>Image("https://scontent.cdninstagram.com/t51.2885-15/e15/12935056_1729005850648826_1130839085_n.jpg?ig_cache_key=MTIxNzI0NDg2NDE2NjM1NjQzMw%3D%3D.2")</f>
        <v>0</v>
      </c>
    </row>
    <row r="2171" spans="1:10">
      <c r="A2171" t="s">
        <v>2</v>
      </c>
      <c r="B2171" t="s">
        <v>3</v>
      </c>
      <c r="C2171" t="s">
        <v>996</v>
      </c>
      <c r="E2171" t="s">
        <v>4</v>
      </c>
      <c r="F2171" t="s">
        <v>5</v>
      </c>
      <c r="G2171" t="s">
        <v>6</v>
      </c>
      <c r="H2171" t="s">
        <v>7</v>
      </c>
      <c r="I2171" t="s">
        <v>8</v>
      </c>
      <c r="J2171" t="s">
        <v>9</v>
      </c>
    </row>
    <row r="2172" spans="1:10">
      <c r="A2172" t="s">
        <v>2</v>
      </c>
      <c r="B2172" t="s">
        <v>10</v>
      </c>
      <c r="E2172" t="s">
        <v>11</v>
      </c>
      <c r="F2172" t="s">
        <v>12</v>
      </c>
      <c r="G2172" t="s">
        <v>13</v>
      </c>
      <c r="H2172" t="s">
        <v>14</v>
      </c>
    </row>
    <row r="2173" spans="1:10">
      <c r="A2173" t="s">
        <v>0</v>
      </c>
      <c r="B2173" t="s">
        <v>997</v>
      </c>
      <c r="D2173">
        <f>Image("https://scontent.cdninstagram.com/t51.2885-15/e15/12905062_981755478569611_729009160_n.jpg?ig_cache_key=MTIxNTYxNjc2MTM4MTMzOTA2OQ%3D%3D.2")</f>
        <v>0</v>
      </c>
    </row>
    <row r="2174" spans="1:10">
      <c r="A2174" t="s">
        <v>2</v>
      </c>
      <c r="B2174" t="s">
        <v>3</v>
      </c>
      <c r="E2174" t="s">
        <v>4</v>
      </c>
      <c r="F2174" t="s">
        <v>5</v>
      </c>
      <c r="G2174" t="s">
        <v>6</v>
      </c>
      <c r="H2174" t="s">
        <v>7</v>
      </c>
      <c r="I2174" t="s">
        <v>8</v>
      </c>
      <c r="J2174" t="s">
        <v>9</v>
      </c>
    </row>
    <row r="2175" spans="1:10">
      <c r="A2175" t="s">
        <v>2</v>
      </c>
      <c r="B2175" t="s">
        <v>10</v>
      </c>
      <c r="E2175" t="s">
        <v>11</v>
      </c>
      <c r="F2175" t="s">
        <v>12</v>
      </c>
      <c r="G2175" t="s">
        <v>13</v>
      </c>
      <c r="H2175" t="s">
        <v>14</v>
      </c>
    </row>
    <row r="2176" spans="1:10">
      <c r="A2176" t="s">
        <v>0</v>
      </c>
      <c r="B2176" t="s">
        <v>998</v>
      </c>
      <c r="D2176">
        <f>Image("https://scontent.cdninstagram.com/t51.2885-15/e15/12912269_826339660805166_331916857_n.jpg?ig_cache_key=MTIxNTU1NTQ1NDg1MzA0ODI4Mg%3D%3D.2")</f>
        <v>0</v>
      </c>
    </row>
    <row r="2177" spans="1:10">
      <c r="A2177" t="s">
        <v>2</v>
      </c>
      <c r="B2177" t="s">
        <v>3</v>
      </c>
      <c r="E2177" t="s">
        <v>4</v>
      </c>
      <c r="F2177" t="s">
        <v>5</v>
      </c>
      <c r="G2177" t="s">
        <v>6</v>
      </c>
      <c r="H2177" t="s">
        <v>7</v>
      </c>
      <c r="I2177" t="s">
        <v>8</v>
      </c>
      <c r="J2177" t="s">
        <v>9</v>
      </c>
    </row>
    <row r="2178" spans="1:10">
      <c r="A2178" t="s">
        <v>2</v>
      </c>
      <c r="B2178" t="s">
        <v>10</v>
      </c>
      <c r="E2178" t="s">
        <v>11</v>
      </c>
      <c r="F2178" t="s">
        <v>12</v>
      </c>
      <c r="G2178" t="s">
        <v>13</v>
      </c>
      <c r="H2178" t="s">
        <v>14</v>
      </c>
    </row>
    <row r="2179" spans="1:10">
      <c r="A2179" t="s">
        <v>0</v>
      </c>
      <c r="B2179" t="s">
        <v>999</v>
      </c>
      <c r="D2179">
        <f>Image("https://scontent.cdninstagram.com/t51.2885-15/s320x320/e35/10598248_194651314249208_223881989_n.jpg?ig_cache_key=MTIxNDU5NDEyNjgxODY5OTAzMg%3D%3D.2")</f>
        <v>0</v>
      </c>
    </row>
    <row r="2180" spans="1:10">
      <c r="A2180" t="s">
        <v>2</v>
      </c>
      <c r="B2180" t="s">
        <v>3</v>
      </c>
      <c r="E2180" t="s">
        <v>4</v>
      </c>
      <c r="F2180" t="s">
        <v>5</v>
      </c>
      <c r="G2180" t="s">
        <v>6</v>
      </c>
      <c r="H2180" t="s">
        <v>7</v>
      </c>
      <c r="I2180" t="s">
        <v>8</v>
      </c>
      <c r="J2180" t="s">
        <v>9</v>
      </c>
    </row>
    <row r="2181" spans="1:10">
      <c r="A2181" t="s">
        <v>2</v>
      </c>
      <c r="B2181" t="s">
        <v>10</v>
      </c>
      <c r="E2181" t="s">
        <v>11</v>
      </c>
      <c r="F2181" t="s">
        <v>12</v>
      </c>
      <c r="G2181" t="s">
        <v>13</v>
      </c>
      <c r="H2181" t="s">
        <v>14</v>
      </c>
    </row>
    <row r="2182" spans="1:10">
      <c r="A2182" t="s">
        <v>0</v>
      </c>
      <c r="B2182" t="s">
        <v>1000</v>
      </c>
      <c r="D2182">
        <f>Image("https://scontent.cdninstagram.com/t51.2885-15/s640x640/sh0.08/e35/11372167_195703534142629_1491591986_n.jpg?ig_cache_key=MTIxMzM2Nzg1MjI1ODg1NzE3OQ%3D%3D.2")</f>
        <v>0</v>
      </c>
    </row>
    <row r="2183" spans="1:10">
      <c r="A2183" t="s">
        <v>2</v>
      </c>
      <c r="B2183" t="s">
        <v>3</v>
      </c>
      <c r="C2183" t="s">
        <v>1001</v>
      </c>
      <c r="E2183" t="s">
        <v>4</v>
      </c>
      <c r="F2183" t="s">
        <v>5</v>
      </c>
      <c r="G2183" t="s">
        <v>6</v>
      </c>
      <c r="H2183" t="s">
        <v>7</v>
      </c>
      <c r="I2183" t="s">
        <v>8</v>
      </c>
      <c r="J2183" t="s">
        <v>9</v>
      </c>
    </row>
    <row r="2184" spans="1:10">
      <c r="A2184" t="s">
        <v>2</v>
      </c>
      <c r="B2184" t="s">
        <v>10</v>
      </c>
      <c r="E2184" t="s">
        <v>11</v>
      </c>
      <c r="F2184" t="s">
        <v>12</v>
      </c>
      <c r="G2184" t="s">
        <v>13</v>
      </c>
      <c r="H2184" t="s">
        <v>14</v>
      </c>
    </row>
    <row r="2185" spans="1:10">
      <c r="A2185" t="s">
        <v>0</v>
      </c>
      <c r="B2185" t="s">
        <v>1002</v>
      </c>
      <c r="D2185">
        <f>Image("https://scontent.cdninstagram.com/t51.2885-15/s640x640/sh0.08/e35/12145434_1146096018774341_1533126828_n.jpg?ig_cache_key=MTIxMzMwOTIyMTEwNDQ5NDYyMg%3D%3D.2")</f>
        <v>0</v>
      </c>
    </row>
    <row r="2186" spans="1:10">
      <c r="A2186" t="s">
        <v>2</v>
      </c>
      <c r="B2186" t="s">
        <v>3</v>
      </c>
      <c r="C2186" t="s">
        <v>1003</v>
      </c>
      <c r="E2186" t="s">
        <v>4</v>
      </c>
      <c r="F2186" t="s">
        <v>5</v>
      </c>
      <c r="G2186" t="s">
        <v>6</v>
      </c>
      <c r="H2186" t="s">
        <v>7</v>
      </c>
      <c r="I2186" t="s">
        <v>8</v>
      </c>
      <c r="J2186" t="s">
        <v>9</v>
      </c>
    </row>
    <row r="2187" spans="1:10">
      <c r="A2187" t="s">
        <v>2</v>
      </c>
      <c r="B2187" t="s">
        <v>10</v>
      </c>
      <c r="E2187" t="s">
        <v>11</v>
      </c>
      <c r="F2187" t="s">
        <v>12</v>
      </c>
      <c r="G2187" t="s">
        <v>13</v>
      </c>
      <c r="H2187" t="s">
        <v>14</v>
      </c>
    </row>
    <row r="2188" spans="1:10">
      <c r="A2188" t="s">
        <v>0</v>
      </c>
      <c r="B2188" t="s">
        <v>1004</v>
      </c>
      <c r="D2188">
        <f>Image("https://scontent.cdninstagram.com/t51.2885-15/s640x640/sh0.08/e35/12798001_1680718028863957_58803862_n.jpg?ig_cache_key=MTIyMTAwMjIxODEzOTE0OTEwNw%3D%3D.2")</f>
        <v>0</v>
      </c>
    </row>
    <row r="2189" spans="1:10">
      <c r="A2189" t="s">
        <v>2</v>
      </c>
      <c r="B2189" t="s">
        <v>3</v>
      </c>
      <c r="E2189" t="s">
        <v>4</v>
      </c>
      <c r="F2189" t="s">
        <v>5</v>
      </c>
      <c r="G2189" t="s">
        <v>6</v>
      </c>
      <c r="H2189" t="s">
        <v>7</v>
      </c>
      <c r="I2189" t="s">
        <v>8</v>
      </c>
      <c r="J2189" t="s">
        <v>9</v>
      </c>
    </row>
    <row r="2190" spans="1:10">
      <c r="A2190" t="s">
        <v>2</v>
      </c>
      <c r="B2190" t="s">
        <v>10</v>
      </c>
      <c r="E2190" t="s">
        <v>11</v>
      </c>
      <c r="F2190" t="s">
        <v>12</v>
      </c>
      <c r="G2190" t="s">
        <v>13</v>
      </c>
      <c r="H2190" t="s">
        <v>14</v>
      </c>
    </row>
    <row r="2191" spans="1:10">
      <c r="A2191" t="s">
        <v>0</v>
      </c>
      <c r="B2191" t="s">
        <v>1005</v>
      </c>
      <c r="D2191">
        <f>Image("https://scontent.cdninstagram.com/t51.2885-15/s480x480/e35/12328040_975484692537398_482254958_n.jpg?ig_cache_key=MTIyMTAwMTM0NzI0ODc3OTYwNw%3D%3D.2")</f>
        <v>0</v>
      </c>
    </row>
    <row r="2192" spans="1:10">
      <c r="A2192" t="s">
        <v>2</v>
      </c>
      <c r="B2192" t="s">
        <v>3</v>
      </c>
      <c r="E2192" t="s">
        <v>4</v>
      </c>
      <c r="F2192" t="s">
        <v>5</v>
      </c>
      <c r="G2192" t="s">
        <v>6</v>
      </c>
      <c r="H2192" t="s">
        <v>7</v>
      </c>
      <c r="I2192" t="s">
        <v>8</v>
      </c>
      <c r="J2192" t="s">
        <v>9</v>
      </c>
    </row>
    <row r="2193" spans="1:10">
      <c r="A2193" t="s">
        <v>2</v>
      </c>
      <c r="B2193" t="s">
        <v>10</v>
      </c>
      <c r="E2193" t="s">
        <v>11</v>
      </c>
      <c r="F2193" t="s">
        <v>12</v>
      </c>
      <c r="G2193" t="s">
        <v>13</v>
      </c>
      <c r="H2193" t="s">
        <v>14</v>
      </c>
    </row>
    <row r="2194" spans="1:10">
      <c r="A2194" t="s">
        <v>0</v>
      </c>
      <c r="B2194" t="s">
        <v>1006</v>
      </c>
      <c r="D2194">
        <f>Image("https://scontent.cdninstagram.com/t51.2885-15/s640x640/sh0.08/e35/12918397_215673742139935_903816100_n.jpg?ig_cache_key=MTIyMTAwMDY1OTExNjgwOTA0MQ%3D%3D.2.l")</f>
        <v>0</v>
      </c>
    </row>
    <row r="2195" spans="1:10">
      <c r="A2195" t="s">
        <v>2</v>
      </c>
      <c r="B2195" t="s">
        <v>3</v>
      </c>
      <c r="C2195" t="s">
        <v>1007</v>
      </c>
      <c r="E2195" t="s">
        <v>4</v>
      </c>
      <c r="F2195" t="s">
        <v>5</v>
      </c>
      <c r="G2195" t="s">
        <v>6</v>
      </c>
      <c r="H2195" t="s">
        <v>7</v>
      </c>
      <c r="I2195" t="s">
        <v>8</v>
      </c>
      <c r="J2195" t="s">
        <v>9</v>
      </c>
    </row>
    <row r="2196" spans="1:10">
      <c r="A2196" t="s">
        <v>2</v>
      </c>
      <c r="B2196" t="s">
        <v>10</v>
      </c>
      <c r="E2196" t="s">
        <v>11</v>
      </c>
      <c r="F2196" t="s">
        <v>12</v>
      </c>
      <c r="G2196" t="s">
        <v>13</v>
      </c>
      <c r="H2196" t="s">
        <v>14</v>
      </c>
    </row>
    <row r="2197" spans="1:10">
      <c r="A2197" t="s">
        <v>0</v>
      </c>
      <c r="B2197" t="s">
        <v>1008</v>
      </c>
      <c r="D2197">
        <f>Image("https://scontent.cdninstagram.com/t51.2885-15/s640x640/sh0.08/e35/12950367_1600490996942805_1444762881_n.jpg?ig_cache_key=MTIyMDk5MzkwMjkwNjUwNjk0NQ%3D%3D.2")</f>
        <v>0</v>
      </c>
    </row>
    <row r="2198" spans="1:10">
      <c r="A2198" t="s">
        <v>2</v>
      </c>
      <c r="B2198" t="s">
        <v>3</v>
      </c>
      <c r="C2198" t="s">
        <v>1009</v>
      </c>
      <c r="E2198" t="s">
        <v>4</v>
      </c>
      <c r="F2198" t="s">
        <v>5</v>
      </c>
      <c r="G2198" t="s">
        <v>6</v>
      </c>
      <c r="H2198" t="s">
        <v>7</v>
      </c>
      <c r="I2198" t="s">
        <v>8</v>
      </c>
      <c r="J2198" t="s">
        <v>9</v>
      </c>
    </row>
    <row r="2199" spans="1:10">
      <c r="A2199" t="s">
        <v>2</v>
      </c>
      <c r="B2199" t="s">
        <v>10</v>
      </c>
      <c r="E2199" t="s">
        <v>11</v>
      </c>
      <c r="F2199" t="s">
        <v>12</v>
      </c>
      <c r="G2199" t="s">
        <v>13</v>
      </c>
      <c r="H2199" t="s">
        <v>14</v>
      </c>
    </row>
    <row r="2200" spans="1:10">
      <c r="A2200" t="s">
        <v>0</v>
      </c>
      <c r="B2200" t="s">
        <v>1010</v>
      </c>
      <c r="D2200">
        <f>Image("https://scontent.cdninstagram.com/t51.2885-15/s640x640/sh0.08/e35/12959931_244900239191051_1677055780_n.jpg?ig_cache_key=MTIyMDk5MjA2NDkzODY3MjU3NQ%3D%3D.2")</f>
        <v>0</v>
      </c>
    </row>
    <row r="2201" spans="1:10">
      <c r="A2201" t="s">
        <v>2</v>
      </c>
      <c r="B2201" t="s">
        <v>3</v>
      </c>
      <c r="E2201" t="s">
        <v>4</v>
      </c>
      <c r="F2201" t="s">
        <v>5</v>
      </c>
      <c r="G2201" t="s">
        <v>6</v>
      </c>
      <c r="H2201" t="s">
        <v>7</v>
      </c>
      <c r="I2201" t="s">
        <v>8</v>
      </c>
      <c r="J2201" t="s">
        <v>9</v>
      </c>
    </row>
    <row r="2202" spans="1:10">
      <c r="A2202" t="s">
        <v>2</v>
      </c>
      <c r="B2202" t="s">
        <v>10</v>
      </c>
      <c r="E2202" t="s">
        <v>11</v>
      </c>
      <c r="F2202" t="s">
        <v>12</v>
      </c>
      <c r="G2202" t="s">
        <v>13</v>
      </c>
      <c r="H2202" t="s">
        <v>14</v>
      </c>
    </row>
    <row r="2203" spans="1:10">
      <c r="A2203" t="s">
        <v>0</v>
      </c>
      <c r="B2203" t="s">
        <v>1011</v>
      </c>
      <c r="D2203">
        <f>Image("https://scontent.cdninstagram.com/t51.2885-15/s640x640/sh0.08/e35/11249820_768272296606168_151585290_n.jpg?ig_cache_key=MTIyMDk5MDQ3NDQ5MzA5NzYwMw%3D%3D.2")</f>
        <v>0</v>
      </c>
    </row>
    <row r="2204" spans="1:10">
      <c r="A2204" t="s">
        <v>2</v>
      </c>
      <c r="B2204" t="s">
        <v>3</v>
      </c>
      <c r="C2204" t="s">
        <v>1012</v>
      </c>
      <c r="E2204" t="s">
        <v>4</v>
      </c>
      <c r="F2204" t="s">
        <v>5</v>
      </c>
      <c r="G2204" t="s">
        <v>6</v>
      </c>
      <c r="H2204" t="s">
        <v>7</v>
      </c>
      <c r="I2204" t="s">
        <v>8</v>
      </c>
      <c r="J2204" t="s">
        <v>9</v>
      </c>
    </row>
    <row r="2205" spans="1:10">
      <c r="A2205" t="s">
        <v>2</v>
      </c>
      <c r="B2205" t="s">
        <v>10</v>
      </c>
      <c r="E2205" t="s">
        <v>11</v>
      </c>
      <c r="F2205" t="s">
        <v>12</v>
      </c>
      <c r="G2205" t="s">
        <v>13</v>
      </c>
      <c r="H2205" t="s">
        <v>14</v>
      </c>
    </row>
    <row r="2206" spans="1:10">
      <c r="A2206" t="s">
        <v>0</v>
      </c>
      <c r="B2206" t="s">
        <v>1013</v>
      </c>
      <c r="D2206">
        <f>Image("https://scontent.cdninstagram.com/t51.2885-15/s640x640/sh0.08/e35/12935015_215940262105444_1893211531_n.jpg?ig_cache_key=MTIyMDk4OTMzNzcwOTY1MTc2OA%3D%3D.2.l")</f>
        <v>0</v>
      </c>
    </row>
    <row r="2207" spans="1:10">
      <c r="A2207" t="s">
        <v>2</v>
      </c>
      <c r="B2207" t="s">
        <v>3</v>
      </c>
      <c r="E2207" t="s">
        <v>4</v>
      </c>
      <c r="F2207" t="s">
        <v>5</v>
      </c>
      <c r="G2207" t="s">
        <v>6</v>
      </c>
      <c r="H2207" t="s">
        <v>7</v>
      </c>
      <c r="I2207" t="s">
        <v>8</v>
      </c>
      <c r="J2207" t="s">
        <v>9</v>
      </c>
    </row>
    <row r="2208" spans="1:10">
      <c r="A2208" t="s">
        <v>2</v>
      </c>
      <c r="B2208" t="s">
        <v>10</v>
      </c>
      <c r="E2208" t="s">
        <v>11</v>
      </c>
      <c r="F2208" t="s">
        <v>12</v>
      </c>
      <c r="G2208" t="s">
        <v>13</v>
      </c>
      <c r="H2208" t="s">
        <v>14</v>
      </c>
    </row>
    <row r="2209" spans="1:10">
      <c r="A2209" t="s">
        <v>0</v>
      </c>
      <c r="B2209" t="s">
        <v>1014</v>
      </c>
      <c r="D2209">
        <f>Image("https://scontent.cdninstagram.com/t51.2885-15/s640x640/sh0.08/e35/12907323_988335137886238_920010471_n.jpg?ig_cache_key=MTIyMDk4ODMzNzg0MzM0MjA0OQ%3D%3D.2")</f>
        <v>0</v>
      </c>
    </row>
    <row r="2210" spans="1:10">
      <c r="A2210" t="s">
        <v>2</v>
      </c>
      <c r="B2210" t="s">
        <v>3</v>
      </c>
      <c r="C2210" t="s">
        <v>1015</v>
      </c>
      <c r="E2210" t="s">
        <v>4</v>
      </c>
      <c r="F2210" t="s">
        <v>5</v>
      </c>
      <c r="G2210" t="s">
        <v>6</v>
      </c>
      <c r="H2210" t="s">
        <v>7</v>
      </c>
      <c r="I2210" t="s">
        <v>8</v>
      </c>
      <c r="J2210" t="s">
        <v>9</v>
      </c>
    </row>
    <row r="2211" spans="1:10">
      <c r="A2211" t="s">
        <v>2</v>
      </c>
      <c r="B2211" t="s">
        <v>10</v>
      </c>
      <c r="E2211" t="s">
        <v>11</v>
      </c>
      <c r="F2211" t="s">
        <v>12</v>
      </c>
      <c r="G2211" t="s">
        <v>13</v>
      </c>
      <c r="H2211" t="s">
        <v>14</v>
      </c>
    </row>
    <row r="2212" spans="1:10">
      <c r="A2212" t="s">
        <v>0</v>
      </c>
      <c r="B2212" t="s">
        <v>1016</v>
      </c>
      <c r="D2212">
        <f>Image("https://scontent.cdninstagram.com/t51.2885-15/e15/12918444_1133475463350069_1228769981_n.jpg?ig_cache_key=MTIyMDk4NDU0ODI1ODgwNjY2Mw%3D%3D.2")</f>
        <v>0</v>
      </c>
    </row>
    <row r="2213" spans="1:10">
      <c r="A2213" t="s">
        <v>2</v>
      </c>
      <c r="B2213" t="s">
        <v>3</v>
      </c>
      <c r="C2213" t="s">
        <v>1017</v>
      </c>
      <c r="E2213" t="s">
        <v>4</v>
      </c>
      <c r="F2213" t="s">
        <v>5</v>
      </c>
      <c r="G2213" t="s">
        <v>6</v>
      </c>
      <c r="H2213" t="s">
        <v>7</v>
      </c>
      <c r="I2213" t="s">
        <v>8</v>
      </c>
      <c r="J2213" t="s">
        <v>9</v>
      </c>
    </row>
    <row r="2214" spans="1:10">
      <c r="A2214" t="s">
        <v>2</v>
      </c>
      <c r="B2214" t="s">
        <v>10</v>
      </c>
      <c r="E2214" t="s">
        <v>11</v>
      </c>
      <c r="F2214" t="s">
        <v>12</v>
      </c>
      <c r="G2214" t="s">
        <v>13</v>
      </c>
      <c r="H2214" t="s">
        <v>14</v>
      </c>
    </row>
    <row r="2215" spans="1:10">
      <c r="A2215" t="s">
        <v>0</v>
      </c>
      <c r="B2215" t="s">
        <v>1018</v>
      </c>
      <c r="D2215">
        <f>Image("https://scontent.cdninstagram.com/t51.2885-15/s320x320/e35/12519579_1691512887771266_1357398675_n.jpg?ig_cache_key=MTE5MDU0ODM1OTUzODk4NTQzNw%3D%3D.2")</f>
        <v>0</v>
      </c>
    </row>
    <row r="2216" spans="1:10">
      <c r="A2216" t="s">
        <v>2</v>
      </c>
      <c r="B2216" t="s">
        <v>3</v>
      </c>
      <c r="C2216" t="s">
        <v>1019</v>
      </c>
      <c r="E2216" t="s">
        <v>4</v>
      </c>
      <c r="F2216" t="s">
        <v>5</v>
      </c>
      <c r="G2216" t="s">
        <v>6</v>
      </c>
      <c r="H2216" t="s">
        <v>7</v>
      </c>
      <c r="I2216" t="s">
        <v>8</v>
      </c>
      <c r="J2216" t="s">
        <v>9</v>
      </c>
    </row>
    <row r="2217" spans="1:10">
      <c r="A2217" t="s">
        <v>2</v>
      </c>
      <c r="B2217" t="s">
        <v>10</v>
      </c>
      <c r="E2217" t="s">
        <v>11</v>
      </c>
      <c r="F2217" t="s">
        <v>12</v>
      </c>
      <c r="G2217" t="s">
        <v>13</v>
      </c>
      <c r="H2217" t="s">
        <v>14</v>
      </c>
    </row>
    <row r="2218" spans="1:10">
      <c r="A2218" t="s">
        <v>0</v>
      </c>
      <c r="B2218" t="s">
        <v>1020</v>
      </c>
      <c r="D2218">
        <f>Image("https://scontent.cdninstagram.com/t51.2885-15/s640x640/sh0.08/e35/12912456_1579131759064313_881343603_n.jpg?ig_cache_key=MTIyMDk4MjM4MDYxNTY1NTUyMA%3D%3D.2.l")</f>
        <v>0</v>
      </c>
    </row>
    <row r="2219" spans="1:10">
      <c r="A2219" t="s">
        <v>2</v>
      </c>
      <c r="B2219" t="s">
        <v>3</v>
      </c>
      <c r="E2219" t="s">
        <v>4</v>
      </c>
      <c r="F2219" t="s">
        <v>5</v>
      </c>
      <c r="G2219" t="s">
        <v>6</v>
      </c>
      <c r="H2219" t="s">
        <v>7</v>
      </c>
      <c r="I2219" t="s">
        <v>8</v>
      </c>
      <c r="J2219" t="s">
        <v>9</v>
      </c>
    </row>
    <row r="2220" spans="1:10">
      <c r="A2220" t="s">
        <v>2</v>
      </c>
      <c r="B2220" t="s">
        <v>10</v>
      </c>
      <c r="E2220" t="s">
        <v>11</v>
      </c>
      <c r="F2220" t="s">
        <v>12</v>
      </c>
      <c r="G2220" t="s">
        <v>13</v>
      </c>
      <c r="H2220" t="s">
        <v>14</v>
      </c>
    </row>
    <row r="2221" spans="1:10">
      <c r="A2221" t="s">
        <v>0</v>
      </c>
      <c r="B2221" t="s">
        <v>1021</v>
      </c>
      <c r="D2221">
        <f>Image("https://scontent.cdninstagram.com/t51.2885-15/s640x640/sh0.08/e35/12677532_801139293354895_353980990_n.jpg?ig_cache_key=MTIyMDk4MDIzMjc5MDU3Mjk3Mw%3D%3D.2.l")</f>
        <v>0</v>
      </c>
    </row>
    <row r="2222" spans="1:10">
      <c r="A2222" t="s">
        <v>2</v>
      </c>
      <c r="B2222" t="s">
        <v>3</v>
      </c>
      <c r="E2222" t="s">
        <v>4</v>
      </c>
      <c r="F2222" t="s">
        <v>5</v>
      </c>
      <c r="G2222" t="s">
        <v>6</v>
      </c>
      <c r="H2222" t="s">
        <v>7</v>
      </c>
      <c r="I2222" t="s">
        <v>8</v>
      </c>
      <c r="J2222" t="s">
        <v>9</v>
      </c>
    </row>
    <row r="2223" spans="1:10">
      <c r="A2223" t="s">
        <v>2</v>
      </c>
      <c r="B2223" t="s">
        <v>10</v>
      </c>
      <c r="E2223" t="s">
        <v>11</v>
      </c>
      <c r="F2223" t="s">
        <v>12</v>
      </c>
      <c r="G2223" t="s">
        <v>13</v>
      </c>
      <c r="H2223" t="s">
        <v>14</v>
      </c>
    </row>
    <row r="2224" spans="1:10">
      <c r="A2224" t="s">
        <v>0</v>
      </c>
      <c r="B2224" t="s">
        <v>1022</v>
      </c>
      <c r="D2224">
        <f>Image("https://scontent.cdninstagram.com/t51.2885-15/s640x640/sh0.08/e35/12904987_1378239638860265_925966427_n.jpg?ig_cache_key=MTIyMDk3OTAyNjQ5MjA3MDAzNw%3D%3D.2.l")</f>
        <v>0</v>
      </c>
    </row>
    <row r="2225" spans="1:10">
      <c r="A2225" t="s">
        <v>2</v>
      </c>
      <c r="B2225" t="s">
        <v>3</v>
      </c>
      <c r="E2225" t="s">
        <v>4</v>
      </c>
      <c r="F2225" t="s">
        <v>5</v>
      </c>
      <c r="G2225" t="s">
        <v>6</v>
      </c>
      <c r="H2225" t="s">
        <v>7</v>
      </c>
      <c r="I2225" t="s">
        <v>8</v>
      </c>
      <c r="J2225" t="s">
        <v>9</v>
      </c>
    </row>
    <row r="2226" spans="1:10">
      <c r="A2226" t="s">
        <v>2</v>
      </c>
      <c r="B2226" t="s">
        <v>10</v>
      </c>
      <c r="E2226" t="s">
        <v>11</v>
      </c>
      <c r="F2226" t="s">
        <v>12</v>
      </c>
      <c r="G2226" t="s">
        <v>13</v>
      </c>
      <c r="H2226" t="s">
        <v>14</v>
      </c>
    </row>
    <row r="2227" spans="1:10">
      <c r="A2227" t="s">
        <v>0</v>
      </c>
      <c r="B2227" t="s">
        <v>1023</v>
      </c>
      <c r="D2227">
        <f>Image("https://scontent.cdninstagram.com/t51.2885-15/s640x640/sh0.08/e35/12424432_995334273893489_1029868781_n.jpg?ig_cache_key=MTIyMDk3NzUyNDk3MDUxODYxNQ%3D%3D.2")</f>
        <v>0</v>
      </c>
    </row>
    <row r="2228" spans="1:10">
      <c r="A2228" t="s">
        <v>2</v>
      </c>
      <c r="B2228" t="s">
        <v>3</v>
      </c>
      <c r="E2228" t="s">
        <v>4</v>
      </c>
      <c r="F2228" t="s">
        <v>5</v>
      </c>
      <c r="G2228" t="s">
        <v>6</v>
      </c>
      <c r="H2228" t="s">
        <v>7</v>
      </c>
      <c r="I2228" t="s">
        <v>8</v>
      </c>
      <c r="J2228" t="s">
        <v>9</v>
      </c>
    </row>
    <row r="2229" spans="1:10">
      <c r="A2229" t="s">
        <v>2</v>
      </c>
      <c r="B2229" t="s">
        <v>10</v>
      </c>
      <c r="E2229" t="s">
        <v>11</v>
      </c>
      <c r="F2229" t="s">
        <v>12</v>
      </c>
      <c r="G2229" t="s">
        <v>13</v>
      </c>
      <c r="H2229" t="s">
        <v>14</v>
      </c>
    </row>
    <row r="2230" spans="1:10">
      <c r="A2230" t="s">
        <v>0</v>
      </c>
      <c r="B2230" t="s">
        <v>1024</v>
      </c>
      <c r="D2230">
        <f>Image("https://scontent.cdninstagram.com/t51.2885-15/s640x640/sh0.08/e35/12424925_260848260921571_1187510998_n.jpg?ig_cache_key=MTIyMDkxMDc2NDU0NTYzMDYyNA%3D%3D.2")</f>
        <v>0</v>
      </c>
    </row>
    <row r="2231" spans="1:10">
      <c r="A2231" t="s">
        <v>2</v>
      </c>
      <c r="B2231" t="s">
        <v>3</v>
      </c>
      <c r="E2231" t="s">
        <v>4</v>
      </c>
      <c r="F2231" t="s">
        <v>5</v>
      </c>
      <c r="G2231" t="s">
        <v>6</v>
      </c>
      <c r="H2231" t="s">
        <v>7</v>
      </c>
      <c r="I2231" t="s">
        <v>8</v>
      </c>
      <c r="J2231" t="s">
        <v>9</v>
      </c>
    </row>
    <row r="2232" spans="1:10">
      <c r="A2232" t="s">
        <v>2</v>
      </c>
      <c r="B2232" t="s">
        <v>10</v>
      </c>
      <c r="E2232" t="s">
        <v>11</v>
      </c>
      <c r="F2232" t="s">
        <v>12</v>
      </c>
      <c r="G2232" t="s">
        <v>13</v>
      </c>
      <c r="H2232" t="s">
        <v>14</v>
      </c>
    </row>
    <row r="2233" spans="1:10">
      <c r="A2233" t="s">
        <v>0</v>
      </c>
      <c r="B2233" t="s">
        <v>1025</v>
      </c>
      <c r="D2233">
        <f>Image("https://scontent.cdninstagram.com/t51.2885-15/s640x640/sh0.08/e35/12424751_179937789065216_177230812_n.jpg?ig_cache_key=MTIyMDk3MjkwMDQ0NzAwMTc3Nw%3D%3D.2.l")</f>
        <v>0</v>
      </c>
    </row>
    <row r="2234" spans="1:10">
      <c r="A2234" t="s">
        <v>2</v>
      </c>
      <c r="B2234" t="s">
        <v>3</v>
      </c>
      <c r="E2234" t="s">
        <v>4</v>
      </c>
      <c r="F2234" t="s">
        <v>5</v>
      </c>
      <c r="G2234" t="s">
        <v>6</v>
      </c>
      <c r="H2234" t="s">
        <v>7</v>
      </c>
      <c r="I2234" t="s">
        <v>8</v>
      </c>
      <c r="J2234" t="s">
        <v>9</v>
      </c>
    </row>
    <row r="2235" spans="1:10">
      <c r="A2235" t="s">
        <v>2</v>
      </c>
      <c r="B2235" t="s">
        <v>10</v>
      </c>
      <c r="E2235" t="s">
        <v>11</v>
      </c>
      <c r="F2235" t="s">
        <v>12</v>
      </c>
      <c r="G2235" t="s">
        <v>13</v>
      </c>
      <c r="H2235" t="s">
        <v>14</v>
      </c>
    </row>
    <row r="2236" spans="1:10">
      <c r="A2236" t="s">
        <v>0</v>
      </c>
      <c r="B2236" t="s">
        <v>1026</v>
      </c>
      <c r="D2236">
        <f>Image("https://scontent.cdninstagram.com/t51.2885-15/s640x640/sh0.08/e35/12328384_988476827902555_710765687_n.jpg?ig_cache_key=MTIyMDk2MjY2OTk4MTY2MzAzMA%3D%3D.2")</f>
        <v>0</v>
      </c>
    </row>
    <row r="2237" spans="1:10">
      <c r="A2237" t="s">
        <v>2</v>
      </c>
      <c r="B2237" t="s">
        <v>3</v>
      </c>
      <c r="E2237" t="s">
        <v>4</v>
      </c>
      <c r="F2237" t="s">
        <v>5</v>
      </c>
      <c r="G2237" t="s">
        <v>6</v>
      </c>
      <c r="H2237" t="s">
        <v>7</v>
      </c>
      <c r="I2237" t="s">
        <v>8</v>
      </c>
      <c r="J2237" t="s">
        <v>9</v>
      </c>
    </row>
    <row r="2238" spans="1:10">
      <c r="A2238" t="s">
        <v>2</v>
      </c>
      <c r="B2238" t="s">
        <v>10</v>
      </c>
      <c r="E2238" t="s">
        <v>11</v>
      </c>
      <c r="F2238" t="s">
        <v>12</v>
      </c>
      <c r="G2238" t="s">
        <v>13</v>
      </c>
      <c r="H2238" t="s">
        <v>14</v>
      </c>
    </row>
    <row r="2239" spans="1:10">
      <c r="A2239" t="s">
        <v>0</v>
      </c>
      <c r="B2239" t="s">
        <v>1027</v>
      </c>
      <c r="D2239">
        <f>Image("https://scontent.cdninstagram.com/t51.2885-15/s640x640/sh0.08/e35/12965794_589365771237654_428484757_n.jpg?ig_cache_key=MTIyMDk1NDk0NjI4NTY2ODI2NA%3D%3D.2")</f>
        <v>0</v>
      </c>
    </row>
    <row r="2240" spans="1:10">
      <c r="A2240" t="s">
        <v>2</v>
      </c>
      <c r="B2240" t="s">
        <v>3</v>
      </c>
      <c r="C2240" t="s">
        <v>1028</v>
      </c>
      <c r="E2240" t="s">
        <v>4</v>
      </c>
      <c r="F2240" t="s">
        <v>5</v>
      </c>
      <c r="G2240" t="s">
        <v>6</v>
      </c>
      <c r="H2240" t="s">
        <v>7</v>
      </c>
      <c r="I2240" t="s">
        <v>8</v>
      </c>
      <c r="J2240" t="s">
        <v>9</v>
      </c>
    </row>
    <row r="2241" spans="1:10">
      <c r="A2241" t="s">
        <v>2</v>
      </c>
      <c r="B2241" t="s">
        <v>10</v>
      </c>
      <c r="E2241" t="s">
        <v>11</v>
      </c>
      <c r="F2241" t="s">
        <v>12</v>
      </c>
      <c r="G2241" t="s">
        <v>13</v>
      </c>
      <c r="H2241" t="s">
        <v>14</v>
      </c>
    </row>
    <row r="2242" spans="1:10">
      <c r="A2242" t="s">
        <v>0</v>
      </c>
      <c r="B2242" t="s">
        <v>1029</v>
      </c>
      <c r="D2242">
        <f>Image("https://scontent.cdninstagram.com/t51.2885-15/e15/12724958_1242984319064579_1551762259_n.jpg?ig_cache_key=MTIyMDk1MzYzNzMwMDU3MTg4MQ%3D%3D.2")</f>
        <v>0</v>
      </c>
    </row>
    <row r="2243" spans="1:10">
      <c r="A2243" t="s">
        <v>2</v>
      </c>
      <c r="B2243" t="s">
        <v>3</v>
      </c>
      <c r="E2243" t="s">
        <v>4</v>
      </c>
      <c r="F2243" t="s">
        <v>5</v>
      </c>
      <c r="G2243" t="s">
        <v>6</v>
      </c>
      <c r="H2243" t="s">
        <v>7</v>
      </c>
      <c r="I2243" t="s">
        <v>8</v>
      </c>
      <c r="J2243" t="s">
        <v>9</v>
      </c>
    </row>
    <row r="2244" spans="1:10">
      <c r="A2244" t="s">
        <v>2</v>
      </c>
      <c r="B2244" t="s">
        <v>10</v>
      </c>
      <c r="E2244" t="s">
        <v>11</v>
      </c>
      <c r="F2244" t="s">
        <v>12</v>
      </c>
      <c r="G2244" t="s">
        <v>13</v>
      </c>
      <c r="H2244" t="s">
        <v>14</v>
      </c>
    </row>
    <row r="2245" spans="1:10">
      <c r="A2245" t="s">
        <v>0</v>
      </c>
      <c r="B2245" t="s">
        <v>1030</v>
      </c>
      <c r="D2245">
        <f>Image("https://scontent.cdninstagram.com/t51.2885-15/s640x640/sh0.08/e35/12935077_1619034121676529_1480525019_n.jpg?ig_cache_key=MTIyMDk0OTY5Mzc0MjY4NDIwNQ%3D%3D.2.l")</f>
        <v>0</v>
      </c>
    </row>
    <row r="2246" spans="1:10">
      <c r="A2246" t="s">
        <v>2</v>
      </c>
      <c r="B2246" t="s">
        <v>3</v>
      </c>
      <c r="C2246" t="s">
        <v>1031</v>
      </c>
      <c r="E2246" t="s">
        <v>4</v>
      </c>
      <c r="F2246" t="s">
        <v>5</v>
      </c>
      <c r="G2246" t="s">
        <v>6</v>
      </c>
      <c r="H2246" t="s">
        <v>7</v>
      </c>
      <c r="I2246" t="s">
        <v>8</v>
      </c>
      <c r="J2246" t="s">
        <v>9</v>
      </c>
    </row>
    <row r="2247" spans="1:10">
      <c r="A2247" t="s">
        <v>2</v>
      </c>
      <c r="B2247" t="s">
        <v>10</v>
      </c>
      <c r="E2247" t="s">
        <v>11</v>
      </c>
      <c r="F2247" t="s">
        <v>12</v>
      </c>
      <c r="G2247" t="s">
        <v>13</v>
      </c>
      <c r="H2247" t="s">
        <v>14</v>
      </c>
    </row>
    <row r="2248" spans="1:10">
      <c r="A2248" t="s">
        <v>0</v>
      </c>
      <c r="B2248" t="s">
        <v>1032</v>
      </c>
      <c r="D2248">
        <f>Image("https://scontent.cdninstagram.com/t51.2885-15/s640x640/sh0.08/e35/1209448_1669500083325228_1487184917_n.jpg?ig_cache_key=MTE2OTk4MDE3NzE2NDY4NjczMA%3D%3D.2")</f>
        <v>0</v>
      </c>
    </row>
    <row r="2249" spans="1:10">
      <c r="A2249" t="s">
        <v>2</v>
      </c>
      <c r="B2249" t="s">
        <v>3</v>
      </c>
      <c r="E2249" t="s">
        <v>4</v>
      </c>
      <c r="F2249" t="s">
        <v>5</v>
      </c>
      <c r="G2249" t="s">
        <v>6</v>
      </c>
      <c r="H2249" t="s">
        <v>7</v>
      </c>
      <c r="I2249" t="s">
        <v>8</v>
      </c>
      <c r="J2249" t="s">
        <v>9</v>
      </c>
    </row>
    <row r="2250" spans="1:10">
      <c r="A2250" t="s">
        <v>2</v>
      </c>
      <c r="B2250" t="s">
        <v>10</v>
      </c>
      <c r="E2250" t="s">
        <v>11</v>
      </c>
      <c r="F2250" t="s">
        <v>12</v>
      </c>
      <c r="G2250" t="s">
        <v>13</v>
      </c>
      <c r="H2250" t="s">
        <v>14</v>
      </c>
    </row>
    <row r="2251" spans="1:10">
      <c r="A2251" t="s">
        <v>0</v>
      </c>
      <c r="B2251" t="s">
        <v>1033</v>
      </c>
      <c r="D2251">
        <f>Image("https://scontent.cdninstagram.com/t51.2885-15/s640x640/sh0.08/e35/917855_1528545897444469_2000805385_n.jpg?ig_cache_key=MTE2NTQ3NDY3OTI1NDg3MzE0Ng%3D%3D.2")</f>
        <v>0</v>
      </c>
    </row>
    <row r="2252" spans="1:10">
      <c r="A2252" t="s">
        <v>2</v>
      </c>
      <c r="B2252" t="s">
        <v>3</v>
      </c>
      <c r="C2252" t="s">
        <v>1034</v>
      </c>
      <c r="E2252" t="s">
        <v>4</v>
      </c>
      <c r="F2252" t="s">
        <v>5</v>
      </c>
      <c r="G2252" t="s">
        <v>6</v>
      </c>
      <c r="H2252" t="s">
        <v>7</v>
      </c>
      <c r="I2252" t="s">
        <v>8</v>
      </c>
      <c r="J2252" t="s">
        <v>9</v>
      </c>
    </row>
    <row r="2253" spans="1:10">
      <c r="A2253" t="s">
        <v>2</v>
      </c>
      <c r="B2253" t="s">
        <v>10</v>
      </c>
      <c r="E2253" t="s">
        <v>11</v>
      </c>
      <c r="F2253" t="s">
        <v>12</v>
      </c>
      <c r="G2253" t="s">
        <v>13</v>
      </c>
      <c r="H2253" t="s">
        <v>14</v>
      </c>
    </row>
    <row r="2254" spans="1:10">
      <c r="A2254" t="s">
        <v>0</v>
      </c>
      <c r="B2254" t="s">
        <v>1035</v>
      </c>
      <c r="D2254">
        <f>Image("https://scontent.cdninstagram.com/t51.2885-15/s480x480/e35/11371189_1665730547013435_1006499184_n.jpg?ig_cache_key=MTExMzE1MDA0MDk1MjcyODczNA%3D%3D.2")</f>
        <v>0</v>
      </c>
    </row>
    <row r="2255" spans="1:10">
      <c r="A2255" t="s">
        <v>2</v>
      </c>
      <c r="B2255" t="s">
        <v>3</v>
      </c>
      <c r="C2255" t="s">
        <v>1036</v>
      </c>
      <c r="E2255" t="s">
        <v>4</v>
      </c>
      <c r="F2255" t="s">
        <v>5</v>
      </c>
      <c r="G2255" t="s">
        <v>6</v>
      </c>
      <c r="H2255" t="s">
        <v>7</v>
      </c>
      <c r="I2255" t="s">
        <v>8</v>
      </c>
      <c r="J2255" t="s">
        <v>9</v>
      </c>
    </row>
    <row r="2256" spans="1:10">
      <c r="A2256" t="s">
        <v>2</v>
      </c>
      <c r="B2256" t="s">
        <v>10</v>
      </c>
      <c r="E2256" t="s">
        <v>11</v>
      </c>
      <c r="F2256" t="s">
        <v>12</v>
      </c>
      <c r="G2256" t="s">
        <v>13</v>
      </c>
      <c r="H2256" t="s">
        <v>14</v>
      </c>
    </row>
    <row r="2257" spans="1:10">
      <c r="A2257" t="s">
        <v>0</v>
      </c>
      <c r="B2257" t="s">
        <v>1037</v>
      </c>
      <c r="D2257">
        <f>Image("https://scontent.cdninstagram.com/t51.2885-15/s640x640/sh0.08/e35/11950557_469106576611021_1019422339_n.jpg?ig_cache_key=MTExMjI2MTg3NjIwODE3MjkxOA%3D%3D.2")</f>
        <v>0</v>
      </c>
    </row>
    <row r="2258" spans="1:10">
      <c r="A2258" t="s">
        <v>2</v>
      </c>
      <c r="B2258" t="s">
        <v>3</v>
      </c>
      <c r="C2258" t="s">
        <v>1038</v>
      </c>
      <c r="E2258" t="s">
        <v>4</v>
      </c>
      <c r="F2258" t="s">
        <v>5</v>
      </c>
      <c r="G2258" t="s">
        <v>6</v>
      </c>
      <c r="H2258" t="s">
        <v>7</v>
      </c>
      <c r="I2258" t="s">
        <v>8</v>
      </c>
      <c r="J2258" t="s">
        <v>9</v>
      </c>
    </row>
    <row r="2259" spans="1:10">
      <c r="A2259" t="s">
        <v>2</v>
      </c>
      <c r="B2259" t="s">
        <v>10</v>
      </c>
      <c r="E2259" t="s">
        <v>11</v>
      </c>
      <c r="F2259" t="s">
        <v>12</v>
      </c>
      <c r="G2259" t="s">
        <v>13</v>
      </c>
      <c r="H2259" t="s">
        <v>14</v>
      </c>
    </row>
    <row r="2260" spans="1:10">
      <c r="A2260" t="s">
        <v>0</v>
      </c>
      <c r="B2260" t="s">
        <v>1039</v>
      </c>
      <c r="D2260">
        <f>Image("https://scontent.cdninstagram.com/t51.2885-15/s480x480/e35/11420725_1669545279930276_1195529717_n.jpg?ig_cache_key=MTExMDMyODc5Nzc2NTQ5NjMwNA%3D%3D.2")</f>
        <v>0</v>
      </c>
    </row>
    <row r="2261" spans="1:10">
      <c r="A2261" t="s">
        <v>2</v>
      </c>
      <c r="B2261" t="s">
        <v>3</v>
      </c>
      <c r="C2261" t="s">
        <v>1040</v>
      </c>
      <c r="E2261" t="s">
        <v>4</v>
      </c>
      <c r="F2261" t="s">
        <v>5</v>
      </c>
      <c r="G2261" t="s">
        <v>6</v>
      </c>
      <c r="H2261" t="s">
        <v>7</v>
      </c>
      <c r="I2261" t="s">
        <v>8</v>
      </c>
      <c r="J2261" t="s">
        <v>9</v>
      </c>
    </row>
    <row r="2262" spans="1:10">
      <c r="A2262" t="s">
        <v>2</v>
      </c>
      <c r="B2262" t="s">
        <v>10</v>
      </c>
      <c r="E2262" t="s">
        <v>11</v>
      </c>
      <c r="F2262" t="s">
        <v>12</v>
      </c>
      <c r="G2262" t="s">
        <v>13</v>
      </c>
      <c r="H2262" t="s">
        <v>14</v>
      </c>
    </row>
    <row r="2263" spans="1:10">
      <c r="A2263" t="s">
        <v>0</v>
      </c>
      <c r="B2263" t="s">
        <v>1041</v>
      </c>
      <c r="D2263">
        <f>Image("https://scontent.cdninstagram.com/t51.2885-15/s640x640/sh0.08/e35/12144058_798643070246492_2007386185_n.jpg?ig_cache_key=MTEwNjkxODI5Mzc0NDY2ODY2OA%3D%3D.2")</f>
        <v>0</v>
      </c>
    </row>
    <row r="2264" spans="1:10">
      <c r="A2264" t="s">
        <v>2</v>
      </c>
      <c r="B2264" t="s">
        <v>3</v>
      </c>
      <c r="E2264" t="s">
        <v>4</v>
      </c>
      <c r="F2264" t="s">
        <v>5</v>
      </c>
      <c r="G2264" t="s">
        <v>6</v>
      </c>
      <c r="H2264" t="s">
        <v>7</v>
      </c>
      <c r="I2264" t="s">
        <v>8</v>
      </c>
      <c r="J2264" t="s">
        <v>9</v>
      </c>
    </row>
    <row r="2265" spans="1:10">
      <c r="A2265" t="s">
        <v>2</v>
      </c>
      <c r="B2265" t="s">
        <v>10</v>
      </c>
      <c r="E2265" t="s">
        <v>11</v>
      </c>
      <c r="F2265" t="s">
        <v>12</v>
      </c>
      <c r="G2265" t="s">
        <v>13</v>
      </c>
      <c r="H2265" t="s">
        <v>14</v>
      </c>
    </row>
    <row r="2266" spans="1:10">
      <c r="A2266" t="s">
        <v>0</v>
      </c>
      <c r="B2266" t="s">
        <v>1042</v>
      </c>
      <c r="D2266">
        <f>Image("https://scontent.cdninstagram.com/t51.2885-15/e35/12105203_1694806580760745_368764713_n.jpg?ig_cache_key=MTA5OTg4MTk4NzAyMDQ3ODA5NA%3D%3D.2")</f>
        <v>0</v>
      </c>
    </row>
    <row r="2267" spans="1:10">
      <c r="A2267" t="s">
        <v>2</v>
      </c>
      <c r="B2267" t="s">
        <v>3</v>
      </c>
      <c r="C2267" t="s">
        <v>1043</v>
      </c>
      <c r="E2267" t="s">
        <v>4</v>
      </c>
      <c r="F2267" t="s">
        <v>5</v>
      </c>
      <c r="G2267" t="s">
        <v>6</v>
      </c>
      <c r="H2267" t="s">
        <v>7</v>
      </c>
      <c r="I2267" t="s">
        <v>8</v>
      </c>
      <c r="J2267" t="s">
        <v>9</v>
      </c>
    </row>
    <row r="2268" spans="1:10">
      <c r="A2268" t="s">
        <v>2</v>
      </c>
      <c r="B2268" t="s">
        <v>10</v>
      </c>
      <c r="E2268" t="s">
        <v>11</v>
      </c>
      <c r="F2268" t="s">
        <v>12</v>
      </c>
      <c r="G2268" t="s">
        <v>13</v>
      </c>
      <c r="H2268" t="s">
        <v>14</v>
      </c>
    </row>
    <row r="2269" spans="1:10">
      <c r="A2269" t="s">
        <v>0</v>
      </c>
      <c r="B2269" t="s">
        <v>1044</v>
      </c>
      <c r="D2269">
        <f>Image("https://scontent.cdninstagram.com/t51.2885-15/e35/11371240_605701136199872_531837825_n.jpg?ig_cache_key=MTA3MDg5NDQ5MjkzMTQ1ODg5NA%3D%3D.2")</f>
        <v>0</v>
      </c>
    </row>
    <row r="2270" spans="1:10">
      <c r="A2270" t="s">
        <v>2</v>
      </c>
      <c r="B2270" t="s">
        <v>3</v>
      </c>
      <c r="E2270" t="s">
        <v>4</v>
      </c>
      <c r="F2270" t="s">
        <v>5</v>
      </c>
      <c r="G2270" t="s">
        <v>6</v>
      </c>
      <c r="H2270" t="s">
        <v>7</v>
      </c>
      <c r="I2270" t="s">
        <v>8</v>
      </c>
      <c r="J2270" t="s">
        <v>9</v>
      </c>
    </row>
    <row r="2271" spans="1:10">
      <c r="A2271" t="s">
        <v>2</v>
      </c>
      <c r="B2271" t="s">
        <v>10</v>
      </c>
      <c r="E2271" t="s">
        <v>11</v>
      </c>
      <c r="F2271" t="s">
        <v>12</v>
      </c>
      <c r="G2271" t="s">
        <v>13</v>
      </c>
      <c r="H2271" t="s">
        <v>14</v>
      </c>
    </row>
    <row r="2272" spans="1:10">
      <c r="A2272" t="s">
        <v>0</v>
      </c>
      <c r="B2272" t="s">
        <v>1045</v>
      </c>
      <c r="D2272">
        <f>Image("https://scontent.cdninstagram.com/t51.2885-15/s640x640/sh0.08/e35/11849053_891021187612775_1636226946_n.jpg?ig_cache_key=MTA4MDQ4NTA0MDIyNTUwNjk2Mw%3D%3D.2")</f>
        <v>0</v>
      </c>
    </row>
    <row r="2273" spans="1:10">
      <c r="A2273" t="s">
        <v>2</v>
      </c>
      <c r="B2273" t="s">
        <v>3</v>
      </c>
      <c r="E2273" t="s">
        <v>4</v>
      </c>
      <c r="F2273" t="s">
        <v>5</v>
      </c>
      <c r="G2273" t="s">
        <v>6</v>
      </c>
      <c r="H2273" t="s">
        <v>7</v>
      </c>
      <c r="I2273" t="s">
        <v>8</v>
      </c>
      <c r="J2273" t="s">
        <v>9</v>
      </c>
    </row>
    <row r="2274" spans="1:10">
      <c r="A2274" t="s">
        <v>2</v>
      </c>
      <c r="B2274" t="s">
        <v>10</v>
      </c>
      <c r="E2274" t="s">
        <v>11</v>
      </c>
      <c r="F2274" t="s">
        <v>12</v>
      </c>
      <c r="G2274" t="s">
        <v>13</v>
      </c>
      <c r="H2274" t="s">
        <v>14</v>
      </c>
    </row>
    <row r="2275" spans="1:10">
      <c r="A2275" t="s">
        <v>0</v>
      </c>
      <c r="B2275" t="s">
        <v>1046</v>
      </c>
      <c r="D2275">
        <f>Image("https://scontent.cdninstagram.com/t51.2885-15/e15/11381784_883071995105589_1228515630_n.jpg?ig_cache_key=MTA0NTUwNjk5Mzk1NzM0NDI2Nw%3D%3D.2")</f>
        <v>0</v>
      </c>
    </row>
    <row r="2276" spans="1:10">
      <c r="A2276" t="s">
        <v>2</v>
      </c>
      <c r="B2276" t="s">
        <v>3</v>
      </c>
      <c r="E2276" t="s">
        <v>4</v>
      </c>
      <c r="F2276" t="s">
        <v>5</v>
      </c>
      <c r="G2276" t="s">
        <v>6</v>
      </c>
      <c r="H2276" t="s">
        <v>7</v>
      </c>
      <c r="I2276" t="s">
        <v>8</v>
      </c>
      <c r="J2276" t="s">
        <v>9</v>
      </c>
    </row>
    <row r="2277" spans="1:10">
      <c r="A2277" t="s">
        <v>2</v>
      </c>
      <c r="B2277" t="s">
        <v>10</v>
      </c>
      <c r="E2277" t="s">
        <v>11</v>
      </c>
      <c r="F2277" t="s">
        <v>12</v>
      </c>
      <c r="G2277" t="s">
        <v>13</v>
      </c>
      <c r="H2277" t="s">
        <v>14</v>
      </c>
    </row>
    <row r="2278" spans="1:10">
      <c r="A2278" t="s">
        <v>0</v>
      </c>
      <c r="B2278" t="s">
        <v>1047</v>
      </c>
      <c r="D2278">
        <f>Image("https://scontent.cdninstagram.com/t51.2885-15/s480x480/e35/11373850_1642921209253460_711371537_n.jpg?ig_cache_key=MTA0Mzg4MDYxNTAyNzE5Nzc2NA%3D%3D.2")</f>
        <v>0</v>
      </c>
    </row>
    <row r="2279" spans="1:10">
      <c r="A2279" t="s">
        <v>2</v>
      </c>
      <c r="B2279" t="s">
        <v>3</v>
      </c>
      <c r="C2279" t="s">
        <v>1048</v>
      </c>
      <c r="E2279" t="s">
        <v>4</v>
      </c>
      <c r="F2279" t="s">
        <v>5</v>
      </c>
      <c r="G2279" t="s">
        <v>6</v>
      </c>
      <c r="H2279" t="s">
        <v>7</v>
      </c>
      <c r="I2279" t="s">
        <v>8</v>
      </c>
      <c r="J2279" t="s">
        <v>9</v>
      </c>
    </row>
    <row r="2280" spans="1:10">
      <c r="A2280" t="s">
        <v>2</v>
      </c>
      <c r="B2280" t="s">
        <v>10</v>
      </c>
      <c r="E2280" t="s">
        <v>11</v>
      </c>
      <c r="F2280" t="s">
        <v>12</v>
      </c>
      <c r="G2280" t="s">
        <v>13</v>
      </c>
      <c r="H2280" t="s">
        <v>14</v>
      </c>
    </row>
    <row r="2281" spans="1:10">
      <c r="A2281" t="s">
        <v>0</v>
      </c>
      <c r="B2281" t="s">
        <v>1049</v>
      </c>
      <c r="D2281">
        <f>Image("https://scontent.cdninstagram.com/t51.2885-15/s480x480/e35/11356754_873358306068174_548121971_n.jpg?ig_cache_key=MTAzMjA2NTgwMjg3MzgxMDU0NQ%3D%3D.2")</f>
        <v>0</v>
      </c>
    </row>
    <row r="2282" spans="1:10">
      <c r="A2282" t="s">
        <v>2</v>
      </c>
      <c r="B2282" t="s">
        <v>3</v>
      </c>
      <c r="E2282" t="s">
        <v>4</v>
      </c>
      <c r="F2282" t="s">
        <v>5</v>
      </c>
      <c r="G2282" t="s">
        <v>6</v>
      </c>
      <c r="H2282" t="s">
        <v>7</v>
      </c>
      <c r="I2282" t="s">
        <v>8</v>
      </c>
      <c r="J2282" t="s">
        <v>9</v>
      </c>
    </row>
    <row r="2283" spans="1:10">
      <c r="A2283" t="s">
        <v>2</v>
      </c>
      <c r="B2283" t="s">
        <v>10</v>
      </c>
      <c r="E2283" t="s">
        <v>11</v>
      </c>
      <c r="F2283" t="s">
        <v>12</v>
      </c>
      <c r="G2283" t="s">
        <v>13</v>
      </c>
      <c r="H2283" t="s">
        <v>14</v>
      </c>
    </row>
    <row r="2284" spans="1:10">
      <c r="A2284" t="s">
        <v>0</v>
      </c>
      <c r="B2284" t="s">
        <v>1050</v>
      </c>
      <c r="D2284">
        <f>Image("https://scontent.cdninstagram.com/t51.2885-15/s640x640/sh0.08/e35/11249126_852987721464417_1539933562_n.jpg?ig_cache_key=MTAyNzU3NDkwNjA1MDk2OTg4MQ%3D%3D.2")</f>
        <v>0</v>
      </c>
    </row>
    <row r="2285" spans="1:10">
      <c r="A2285" t="s">
        <v>2</v>
      </c>
      <c r="B2285" t="s">
        <v>3</v>
      </c>
      <c r="E2285" t="s">
        <v>4</v>
      </c>
      <c r="F2285" t="s">
        <v>5</v>
      </c>
      <c r="G2285" t="s">
        <v>6</v>
      </c>
      <c r="H2285" t="s">
        <v>7</v>
      </c>
      <c r="I2285" t="s">
        <v>8</v>
      </c>
      <c r="J2285" t="s">
        <v>9</v>
      </c>
    </row>
    <row r="2286" spans="1:10">
      <c r="A2286" t="s">
        <v>2</v>
      </c>
      <c r="B2286" t="s">
        <v>10</v>
      </c>
      <c r="E2286" t="s">
        <v>11</v>
      </c>
      <c r="F2286" t="s">
        <v>12</v>
      </c>
      <c r="G2286" t="s">
        <v>13</v>
      </c>
      <c r="H2286" t="s">
        <v>14</v>
      </c>
    </row>
    <row r="2287" spans="1:10">
      <c r="A2287" t="s">
        <v>0</v>
      </c>
      <c r="B2287" t="s">
        <v>1051</v>
      </c>
      <c r="D2287">
        <f>Image("https://scontent.cdninstagram.com/t51.2885-15/e15/925971_1405412229749833_438561652_n.jpg?ig_cache_key=ODcwNDc3NjE0Nzg0MTkyODIw.2")</f>
        <v>0</v>
      </c>
    </row>
    <row r="2288" spans="1:10">
      <c r="A2288" t="s">
        <v>2</v>
      </c>
      <c r="B2288" t="s">
        <v>3</v>
      </c>
      <c r="C2288" t="s">
        <v>1052</v>
      </c>
      <c r="E2288" t="s">
        <v>4</v>
      </c>
      <c r="F2288" t="s">
        <v>5</v>
      </c>
      <c r="G2288" t="s">
        <v>6</v>
      </c>
      <c r="H2288" t="s">
        <v>7</v>
      </c>
      <c r="I2288" t="s">
        <v>8</v>
      </c>
      <c r="J2288" t="s">
        <v>9</v>
      </c>
    </row>
    <row r="2289" spans="1:10">
      <c r="A2289" t="s">
        <v>2</v>
      </c>
      <c r="B2289" t="s">
        <v>10</v>
      </c>
      <c r="E2289" t="s">
        <v>11</v>
      </c>
      <c r="F2289" t="s">
        <v>12</v>
      </c>
      <c r="G2289" t="s">
        <v>13</v>
      </c>
      <c r="H2289" t="s">
        <v>14</v>
      </c>
    </row>
    <row r="2290" spans="1:10">
      <c r="A2290" t="s">
        <v>0</v>
      </c>
      <c r="B2290" t="s">
        <v>1053</v>
      </c>
      <c r="D2290">
        <f>Image("https://scontent.cdninstagram.com/t51.2885-15/e15/11378037_1459794307654275_1549454229_n.jpg?ig_cache_key=MTAyMDQ0ODg0ODQ5ODg5NDQzMw%3D%3D.2")</f>
        <v>0</v>
      </c>
    </row>
    <row r="2291" spans="1:10">
      <c r="A2291" t="s">
        <v>2</v>
      </c>
      <c r="B2291" t="s">
        <v>3</v>
      </c>
      <c r="C2291" t="s">
        <v>1054</v>
      </c>
      <c r="E2291" t="s">
        <v>4</v>
      </c>
      <c r="F2291" t="s">
        <v>5</v>
      </c>
      <c r="G2291" t="s">
        <v>6</v>
      </c>
      <c r="H2291" t="s">
        <v>7</v>
      </c>
      <c r="I2291" t="s">
        <v>8</v>
      </c>
      <c r="J2291" t="s">
        <v>9</v>
      </c>
    </row>
    <row r="2292" spans="1:10">
      <c r="A2292" t="s">
        <v>2</v>
      </c>
      <c r="B2292" t="s">
        <v>10</v>
      </c>
      <c r="E2292" t="s">
        <v>11</v>
      </c>
      <c r="F2292" t="s">
        <v>12</v>
      </c>
      <c r="G2292" t="s">
        <v>13</v>
      </c>
      <c r="H2292" t="s">
        <v>14</v>
      </c>
    </row>
    <row r="2293" spans="1:10">
      <c r="A2293" t="s">
        <v>0</v>
      </c>
      <c r="B2293" t="s">
        <v>1055</v>
      </c>
      <c r="D2293">
        <f>Image("https://scontent.cdninstagram.com/t51.2885-15/s480x480/e35/12407174_211464385892667_1319058698_n.jpg?ig_cache_key=MTIyMDk3NzY3NTYxNTgzMjgxMQ%3D%3D.2")</f>
        <v>0</v>
      </c>
    </row>
    <row r="2294" spans="1:10">
      <c r="A2294" t="s">
        <v>2</v>
      </c>
      <c r="B2294" t="s">
        <v>3</v>
      </c>
      <c r="E2294" t="s">
        <v>4</v>
      </c>
      <c r="F2294" t="s">
        <v>5</v>
      </c>
      <c r="G2294" t="s">
        <v>6</v>
      </c>
      <c r="H2294" t="s">
        <v>7</v>
      </c>
      <c r="I2294" t="s">
        <v>8</v>
      </c>
      <c r="J2294" t="s">
        <v>9</v>
      </c>
    </row>
    <row r="2295" spans="1:10">
      <c r="A2295" t="s">
        <v>2</v>
      </c>
      <c r="B2295" t="s">
        <v>10</v>
      </c>
      <c r="E2295" t="s">
        <v>11</v>
      </c>
      <c r="F2295" t="s">
        <v>12</v>
      </c>
      <c r="G2295" t="s">
        <v>13</v>
      </c>
      <c r="H2295" t="s">
        <v>14</v>
      </c>
    </row>
    <row r="2296" spans="1:10">
      <c r="A2296" t="s">
        <v>0</v>
      </c>
      <c r="B2296" t="s">
        <v>1056</v>
      </c>
      <c r="D2296">
        <f>Image("https://scontent.cdninstagram.com/t51.2885-15/s640x640/sh0.08/e35/12930889_583895751771243_1824375013_n.jpg?ig_cache_key=MTIyMDk3NzYyNDgyMzA5MTIwMQ%3D%3D.2")</f>
        <v>0</v>
      </c>
    </row>
    <row r="2297" spans="1:10">
      <c r="A2297" t="s">
        <v>2</v>
      </c>
      <c r="B2297" t="s">
        <v>3</v>
      </c>
      <c r="E2297" t="s">
        <v>4</v>
      </c>
      <c r="F2297" t="s">
        <v>5</v>
      </c>
      <c r="G2297" t="s">
        <v>6</v>
      </c>
      <c r="H2297" t="s">
        <v>7</v>
      </c>
      <c r="I2297" t="s">
        <v>8</v>
      </c>
      <c r="J2297" t="s">
        <v>9</v>
      </c>
    </row>
    <row r="2298" spans="1:10">
      <c r="A2298" t="s">
        <v>2</v>
      </c>
      <c r="B2298" t="s">
        <v>10</v>
      </c>
      <c r="E2298" t="s">
        <v>11</v>
      </c>
      <c r="F2298" t="s">
        <v>12</v>
      </c>
      <c r="G2298" t="s">
        <v>13</v>
      </c>
      <c r="H2298" t="s">
        <v>14</v>
      </c>
    </row>
    <row r="2299" spans="1:10">
      <c r="A2299" t="s">
        <v>0</v>
      </c>
      <c r="B2299" t="s">
        <v>1057</v>
      </c>
      <c r="D2299">
        <f>Image("https://scontent.cdninstagram.com/t51.2885-15/s640x640/sh0.08/e35/12445785_974236992654445_1968552999_n.jpg?ig_cache_key=MTIyMDk3NzI4MjU5ODU1NzY3Ng%3D%3D.2")</f>
        <v>0</v>
      </c>
    </row>
    <row r="2300" spans="1:10">
      <c r="A2300" t="s">
        <v>2</v>
      </c>
      <c r="B2300" t="s">
        <v>3</v>
      </c>
      <c r="E2300" t="s">
        <v>4</v>
      </c>
      <c r="F2300" t="s">
        <v>5</v>
      </c>
      <c r="G2300" t="s">
        <v>6</v>
      </c>
      <c r="H2300" t="s">
        <v>7</v>
      </c>
      <c r="I2300" t="s">
        <v>8</v>
      </c>
      <c r="J2300" t="s">
        <v>9</v>
      </c>
    </row>
    <row r="2301" spans="1:10">
      <c r="A2301" t="s">
        <v>2</v>
      </c>
      <c r="B2301" t="s">
        <v>10</v>
      </c>
      <c r="E2301" t="s">
        <v>11</v>
      </c>
      <c r="F2301" t="s">
        <v>12</v>
      </c>
      <c r="G2301" t="s">
        <v>13</v>
      </c>
      <c r="H2301" t="s">
        <v>14</v>
      </c>
    </row>
    <row r="2302" spans="1:10">
      <c r="A2302" t="s">
        <v>0</v>
      </c>
      <c r="B2302" t="s">
        <v>1058</v>
      </c>
      <c r="D2302">
        <f>Image("https://scontent.cdninstagram.com/t51.2885-15/s640x640/sh0.08/e35/12930967_836459933164625_1157493643_n.jpg?ig_cache_key=MTIyMDk3NzI1NDQ2NTc2MDEwNA%3D%3D.2.l")</f>
        <v>0</v>
      </c>
    </row>
    <row r="2303" spans="1:10">
      <c r="A2303" t="s">
        <v>2</v>
      </c>
      <c r="B2303" t="s">
        <v>3</v>
      </c>
      <c r="E2303" t="s">
        <v>4</v>
      </c>
      <c r="F2303" t="s">
        <v>5</v>
      </c>
      <c r="G2303" t="s">
        <v>6</v>
      </c>
      <c r="H2303" t="s">
        <v>7</v>
      </c>
      <c r="I2303" t="s">
        <v>8</v>
      </c>
      <c r="J2303" t="s">
        <v>9</v>
      </c>
    </row>
    <row r="2304" spans="1:10">
      <c r="A2304" t="s">
        <v>2</v>
      </c>
      <c r="B2304" t="s">
        <v>10</v>
      </c>
      <c r="E2304" t="s">
        <v>11</v>
      </c>
      <c r="F2304" t="s">
        <v>12</v>
      </c>
      <c r="G2304" t="s">
        <v>13</v>
      </c>
      <c r="H2304" t="s">
        <v>14</v>
      </c>
    </row>
    <row r="2305" spans="1:10">
      <c r="A2305" t="s">
        <v>0</v>
      </c>
      <c r="B2305" t="s">
        <v>1059</v>
      </c>
      <c r="D2305">
        <f>Image("https://scontent.cdninstagram.com/t51.2885-15/s640x640/sh0.08/e35/12960122_604289549727918_1029499826_n.jpg?ig_cache_key=MTIyMDk3NjcwNzY4NTE4Nzk2Mg%3D%3D.2.l")</f>
        <v>0</v>
      </c>
    </row>
    <row r="2306" spans="1:10">
      <c r="A2306" t="s">
        <v>2</v>
      </c>
      <c r="B2306" t="s">
        <v>3</v>
      </c>
      <c r="E2306" t="s">
        <v>4</v>
      </c>
      <c r="F2306" t="s">
        <v>5</v>
      </c>
      <c r="G2306" t="s">
        <v>6</v>
      </c>
      <c r="H2306" t="s">
        <v>7</v>
      </c>
      <c r="I2306" t="s">
        <v>8</v>
      </c>
      <c r="J2306" t="s">
        <v>9</v>
      </c>
    </row>
    <row r="2307" spans="1:10">
      <c r="A2307" t="s">
        <v>2</v>
      </c>
      <c r="B2307" t="s">
        <v>10</v>
      </c>
      <c r="E2307" t="s">
        <v>11</v>
      </c>
      <c r="F2307" t="s">
        <v>12</v>
      </c>
      <c r="G2307" t="s">
        <v>13</v>
      </c>
      <c r="H2307" t="s">
        <v>14</v>
      </c>
    </row>
    <row r="2308" spans="1:10">
      <c r="A2308" t="s">
        <v>0</v>
      </c>
      <c r="B2308" t="s">
        <v>1060</v>
      </c>
      <c r="D2308">
        <f>Image("https://scontent.cdninstagram.com/t51.2885-15/e15/12930941_1009941762407060_2039794262_n.jpg?ig_cache_key=MTIyMDk3NTAyNDMyMDM0MzI5MA%3D%3D.2")</f>
        <v>0</v>
      </c>
    </row>
    <row r="2309" spans="1:10">
      <c r="A2309" t="s">
        <v>2</v>
      </c>
      <c r="B2309" t="s">
        <v>3</v>
      </c>
      <c r="C2309" t="s">
        <v>1061</v>
      </c>
      <c r="E2309" t="s">
        <v>4</v>
      </c>
      <c r="F2309" t="s">
        <v>5</v>
      </c>
      <c r="G2309" t="s">
        <v>6</v>
      </c>
      <c r="H2309" t="s">
        <v>7</v>
      </c>
      <c r="I2309" t="s">
        <v>8</v>
      </c>
      <c r="J2309" t="s">
        <v>9</v>
      </c>
    </row>
    <row r="2310" spans="1:10">
      <c r="A2310" t="s">
        <v>2</v>
      </c>
      <c r="B2310" t="s">
        <v>10</v>
      </c>
      <c r="E2310" t="s">
        <v>11</v>
      </c>
      <c r="F2310" t="s">
        <v>12</v>
      </c>
      <c r="G2310" t="s">
        <v>13</v>
      </c>
      <c r="H2310" t="s">
        <v>14</v>
      </c>
    </row>
    <row r="2311" spans="1:10">
      <c r="A2311" t="s">
        <v>0</v>
      </c>
      <c r="B2311" t="s">
        <v>1062</v>
      </c>
      <c r="D2311">
        <f>Image("https://scontent.cdninstagram.com/t51.2885-15/s640x640/sh0.08/e35/12918383_1741869142766636_528494596_n.jpg?ig_cache_key=MTIyMDk3NjA2Mzk3NTkwNTk2Mg%3D%3D.2.l")</f>
        <v>0</v>
      </c>
    </row>
    <row r="2312" spans="1:10">
      <c r="A2312" t="s">
        <v>2</v>
      </c>
      <c r="B2312" t="s">
        <v>3</v>
      </c>
      <c r="E2312" t="s">
        <v>4</v>
      </c>
      <c r="F2312" t="s">
        <v>5</v>
      </c>
      <c r="G2312" t="s">
        <v>6</v>
      </c>
      <c r="H2312" t="s">
        <v>7</v>
      </c>
      <c r="I2312" t="s">
        <v>8</v>
      </c>
      <c r="J2312" t="s">
        <v>9</v>
      </c>
    </row>
    <row r="2313" spans="1:10">
      <c r="A2313" t="s">
        <v>2</v>
      </c>
      <c r="B2313" t="s">
        <v>10</v>
      </c>
      <c r="E2313" t="s">
        <v>11</v>
      </c>
      <c r="F2313" t="s">
        <v>12</v>
      </c>
      <c r="G2313" t="s">
        <v>13</v>
      </c>
      <c r="H2313" t="s">
        <v>14</v>
      </c>
    </row>
    <row r="2314" spans="1:10">
      <c r="A2314" t="s">
        <v>0</v>
      </c>
      <c r="B2314" t="s">
        <v>1063</v>
      </c>
      <c r="D2314">
        <f>Image("https://scontent.cdninstagram.com/t51.2885-15/s640x640/sh0.08/e35/12918653_1345680428792112_1426840816_n.jpg?ig_cache_key=MTIyMDk3NTg2MDgyNDg3MzU1OQ%3D%3D.2")</f>
        <v>0</v>
      </c>
    </row>
    <row r="2315" spans="1:10">
      <c r="A2315" t="s">
        <v>2</v>
      </c>
      <c r="B2315" t="s">
        <v>3</v>
      </c>
      <c r="E2315" t="s">
        <v>4</v>
      </c>
      <c r="F2315" t="s">
        <v>5</v>
      </c>
      <c r="G2315" t="s">
        <v>6</v>
      </c>
      <c r="H2315" t="s">
        <v>7</v>
      </c>
      <c r="I2315" t="s">
        <v>8</v>
      </c>
      <c r="J2315" t="s">
        <v>9</v>
      </c>
    </row>
    <row r="2316" spans="1:10">
      <c r="A2316" t="s">
        <v>2</v>
      </c>
      <c r="B2316" t="s">
        <v>10</v>
      </c>
      <c r="E2316" t="s">
        <v>11</v>
      </c>
      <c r="F2316" t="s">
        <v>12</v>
      </c>
      <c r="G2316" t="s">
        <v>13</v>
      </c>
      <c r="H2316" t="s">
        <v>14</v>
      </c>
    </row>
    <row r="2317" spans="1:10">
      <c r="A2317" t="s">
        <v>0</v>
      </c>
      <c r="B2317" t="s">
        <v>1064</v>
      </c>
      <c r="D2317">
        <f>Image("https://scontent.cdninstagram.com/t51.2885-15/s640x640/sh0.08/e35/12905167_1675210862743733_638158764_n.jpg?ig_cache_key=MTIyMDk3NTYxMjYwMTcxMDc0Mg%3D%3D.2.l")</f>
        <v>0</v>
      </c>
    </row>
    <row r="2318" spans="1:10">
      <c r="A2318" t="s">
        <v>2</v>
      </c>
      <c r="B2318" t="s">
        <v>3</v>
      </c>
      <c r="E2318" t="s">
        <v>4</v>
      </c>
      <c r="F2318" t="s">
        <v>5</v>
      </c>
      <c r="G2318" t="s">
        <v>6</v>
      </c>
      <c r="H2318" t="s">
        <v>7</v>
      </c>
      <c r="I2318" t="s">
        <v>8</v>
      </c>
      <c r="J2318" t="s">
        <v>9</v>
      </c>
    </row>
    <row r="2319" spans="1:10">
      <c r="A2319" t="s">
        <v>2</v>
      </c>
      <c r="B2319" t="s">
        <v>10</v>
      </c>
      <c r="E2319" t="s">
        <v>11</v>
      </c>
      <c r="F2319" t="s">
        <v>12</v>
      </c>
      <c r="G2319" t="s">
        <v>13</v>
      </c>
      <c r="H2319" t="s">
        <v>14</v>
      </c>
    </row>
    <row r="2320" spans="1:10">
      <c r="A2320" t="s">
        <v>0</v>
      </c>
      <c r="B2320" t="s">
        <v>1065</v>
      </c>
      <c r="D2320">
        <f>Image("https://scontent.cdninstagram.com/t51.2885-15/s640x640/sh0.08/e35/12424942_1143456899005998_523994837_n.jpg?ig_cache_key=MTIyMDk3NTU2NTE3NjgxODIzMA%3D%3D.2.l")</f>
        <v>0</v>
      </c>
    </row>
    <row r="2321" spans="1:10">
      <c r="A2321" t="s">
        <v>2</v>
      </c>
      <c r="B2321" t="s">
        <v>3</v>
      </c>
      <c r="C2321" t="s">
        <v>1066</v>
      </c>
      <c r="E2321" t="s">
        <v>4</v>
      </c>
      <c r="F2321" t="s">
        <v>5</v>
      </c>
      <c r="G2321" t="s">
        <v>6</v>
      </c>
      <c r="H2321" t="s">
        <v>7</v>
      </c>
      <c r="I2321" t="s">
        <v>8</v>
      </c>
      <c r="J2321" t="s">
        <v>9</v>
      </c>
    </row>
    <row r="2322" spans="1:10">
      <c r="A2322" t="s">
        <v>2</v>
      </c>
      <c r="B2322" t="s">
        <v>10</v>
      </c>
      <c r="E2322" t="s">
        <v>11</v>
      </c>
      <c r="F2322" t="s">
        <v>12</v>
      </c>
      <c r="G2322" t="s">
        <v>13</v>
      </c>
      <c r="H2322" t="s">
        <v>14</v>
      </c>
    </row>
    <row r="2323" spans="1:10">
      <c r="A2323" t="s">
        <v>0</v>
      </c>
      <c r="B2323" t="s">
        <v>1067</v>
      </c>
      <c r="D2323">
        <f>Image("https://scontent.cdninstagram.com/t51.2885-15/s640x640/sh0.08/e35/12501820_1684598361757724_1672926892_n.jpg?ig_cache_key=MTIyMDk3NTM4NDM5NDAyNzU2OQ%3D%3D.2.l")</f>
        <v>0</v>
      </c>
    </row>
    <row r="2324" spans="1:10">
      <c r="A2324" t="s">
        <v>2</v>
      </c>
      <c r="B2324" t="s">
        <v>3</v>
      </c>
      <c r="E2324" t="s">
        <v>4</v>
      </c>
      <c r="F2324" t="s">
        <v>5</v>
      </c>
      <c r="G2324" t="s">
        <v>6</v>
      </c>
      <c r="H2324" t="s">
        <v>7</v>
      </c>
      <c r="I2324" t="s">
        <v>8</v>
      </c>
      <c r="J2324" t="s">
        <v>9</v>
      </c>
    </row>
    <row r="2325" spans="1:10">
      <c r="A2325" t="s">
        <v>2</v>
      </c>
      <c r="B2325" t="s">
        <v>10</v>
      </c>
      <c r="E2325" t="s">
        <v>11</v>
      </c>
      <c r="F2325" t="s">
        <v>12</v>
      </c>
      <c r="G2325" t="s">
        <v>13</v>
      </c>
      <c r="H2325" t="s">
        <v>14</v>
      </c>
    </row>
    <row r="2326" spans="1:10">
      <c r="A2326" t="s">
        <v>0</v>
      </c>
      <c r="B2326" t="s">
        <v>1068</v>
      </c>
      <c r="D2326">
        <f>Image("https://scontent.cdninstagram.com/t51.2885-15/s640x640/sh0.08/e35/12965099_1711243732475386_1961322878_n.jpg?ig_cache_key=MTIyMDk3NTIzMTYzMzExMzA4Mg%3D%3D.2.l")</f>
        <v>0</v>
      </c>
    </row>
    <row r="2327" spans="1:10">
      <c r="A2327" t="s">
        <v>2</v>
      </c>
      <c r="B2327" t="s">
        <v>3</v>
      </c>
      <c r="E2327" t="s">
        <v>4</v>
      </c>
      <c r="F2327" t="s">
        <v>5</v>
      </c>
      <c r="G2327" t="s">
        <v>6</v>
      </c>
      <c r="H2327" t="s">
        <v>7</v>
      </c>
      <c r="I2327" t="s">
        <v>8</v>
      </c>
      <c r="J2327" t="s">
        <v>9</v>
      </c>
    </row>
    <row r="2328" spans="1:10">
      <c r="A2328" t="s">
        <v>2</v>
      </c>
      <c r="B2328" t="s">
        <v>10</v>
      </c>
      <c r="E2328" t="s">
        <v>11</v>
      </c>
      <c r="F2328" t="s">
        <v>12</v>
      </c>
      <c r="G2328" t="s">
        <v>13</v>
      </c>
      <c r="H2328" t="s">
        <v>14</v>
      </c>
    </row>
    <row r="2329" spans="1:10">
      <c r="A2329" t="s">
        <v>0</v>
      </c>
      <c r="B2329" t="s">
        <v>1069</v>
      </c>
      <c r="D2329">
        <f>Image("https://scontent.cdninstagram.com/l/t51.2885-15/s480x480/e35/12724971_1059722397448945_1270351558_n.jpg?ig_cache_key=MTIyMDk3NTAxMjQ3MTc5NDI1Ng%3D%3D.2")</f>
        <v>0</v>
      </c>
    </row>
    <row r="2330" spans="1:10">
      <c r="A2330" t="s">
        <v>2</v>
      </c>
      <c r="B2330" t="s">
        <v>3</v>
      </c>
      <c r="E2330" t="s">
        <v>4</v>
      </c>
      <c r="F2330" t="s">
        <v>5</v>
      </c>
      <c r="G2330" t="s">
        <v>6</v>
      </c>
      <c r="H2330" t="s">
        <v>7</v>
      </c>
      <c r="I2330" t="s">
        <v>8</v>
      </c>
      <c r="J2330" t="s">
        <v>9</v>
      </c>
    </row>
    <row r="2331" spans="1:10">
      <c r="A2331" t="s">
        <v>2</v>
      </c>
      <c r="B2331" t="s">
        <v>10</v>
      </c>
      <c r="E2331" t="s">
        <v>11</v>
      </c>
      <c r="F2331" t="s">
        <v>12</v>
      </c>
      <c r="G2331" t="s">
        <v>13</v>
      </c>
      <c r="H2331" t="s">
        <v>14</v>
      </c>
    </row>
    <row r="2332" spans="1:10">
      <c r="A2332" t="s">
        <v>0</v>
      </c>
      <c r="B2332" t="s">
        <v>1070</v>
      </c>
      <c r="D2332">
        <f>Image("https://scontent.cdninstagram.com/t51.2885-15/s640x640/sh0.08/e35/12907408_193325297716575_230304055_n.jpg?ig_cache_key=MTIyMDk3NDkxOTc2MTQwNTcyMQ%3D%3D.2")</f>
        <v>0</v>
      </c>
    </row>
    <row r="2333" spans="1:10">
      <c r="A2333" t="s">
        <v>2</v>
      </c>
      <c r="B2333" t="s">
        <v>3</v>
      </c>
      <c r="E2333" t="s">
        <v>4</v>
      </c>
      <c r="F2333" t="s">
        <v>5</v>
      </c>
      <c r="G2333" t="s">
        <v>6</v>
      </c>
      <c r="H2333" t="s">
        <v>7</v>
      </c>
      <c r="I2333" t="s">
        <v>8</v>
      </c>
      <c r="J2333" t="s">
        <v>9</v>
      </c>
    </row>
    <row r="2334" spans="1:10">
      <c r="A2334" t="s">
        <v>2</v>
      </c>
      <c r="B2334" t="s">
        <v>10</v>
      </c>
      <c r="E2334" t="s">
        <v>11</v>
      </c>
      <c r="F2334" t="s">
        <v>12</v>
      </c>
      <c r="G2334" t="s">
        <v>13</v>
      </c>
      <c r="H2334" t="s">
        <v>14</v>
      </c>
    </row>
    <row r="2335" spans="1:10">
      <c r="A2335" t="s">
        <v>0</v>
      </c>
      <c r="B2335" t="s">
        <v>1071</v>
      </c>
      <c r="D2335">
        <f>Image("https://scontent.cdninstagram.com/t51.2885-15/s640x640/sh0.08/e35/12905180_1599298903724337_700514827_n.jpg?ig_cache_key=MTIyMDk3NDg4MzgyNTMxNDM2NQ%3D%3D.2")</f>
        <v>0</v>
      </c>
    </row>
    <row r="2336" spans="1:10">
      <c r="A2336" t="s">
        <v>2</v>
      </c>
      <c r="B2336" t="s">
        <v>3</v>
      </c>
      <c r="E2336" t="s">
        <v>4</v>
      </c>
      <c r="F2336" t="s">
        <v>5</v>
      </c>
      <c r="G2336" t="s">
        <v>6</v>
      </c>
      <c r="H2336" t="s">
        <v>7</v>
      </c>
      <c r="I2336" t="s">
        <v>8</v>
      </c>
      <c r="J2336" t="s">
        <v>9</v>
      </c>
    </row>
    <row r="2337" spans="1:10">
      <c r="A2337" t="s">
        <v>2</v>
      </c>
      <c r="B2337" t="s">
        <v>10</v>
      </c>
      <c r="E2337" t="s">
        <v>11</v>
      </c>
      <c r="F2337" t="s">
        <v>12</v>
      </c>
      <c r="G2337" t="s">
        <v>13</v>
      </c>
      <c r="H2337" t="s">
        <v>14</v>
      </c>
    </row>
    <row r="2338" spans="1:10">
      <c r="A2338" t="s">
        <v>0</v>
      </c>
      <c r="B2338" t="s">
        <v>1072</v>
      </c>
      <c r="D2338">
        <f>Image("https://scontent.cdninstagram.com/t51.2885-15/s640x640/sh0.08/e35/12917815_1716803155255618_1140424998_n.jpg?ig_cache_key=MTIyMDk3NDg2NzE2Nzg1NTcyMQ%3D%3D.2")</f>
        <v>0</v>
      </c>
    </row>
    <row r="2339" spans="1:10">
      <c r="A2339" t="s">
        <v>2</v>
      </c>
      <c r="B2339" t="s">
        <v>3</v>
      </c>
      <c r="E2339" t="s">
        <v>4</v>
      </c>
      <c r="F2339" t="s">
        <v>5</v>
      </c>
      <c r="G2339" t="s">
        <v>6</v>
      </c>
      <c r="H2339" t="s">
        <v>7</v>
      </c>
      <c r="I2339" t="s">
        <v>8</v>
      </c>
      <c r="J2339" t="s">
        <v>9</v>
      </c>
    </row>
    <row r="2340" spans="1:10">
      <c r="A2340" t="s">
        <v>2</v>
      </c>
      <c r="B2340" t="s">
        <v>10</v>
      </c>
      <c r="E2340" t="s">
        <v>11</v>
      </c>
      <c r="F2340" t="s">
        <v>12</v>
      </c>
      <c r="G2340" t="s">
        <v>13</v>
      </c>
      <c r="H2340" t="s">
        <v>14</v>
      </c>
    </row>
    <row r="2341" spans="1:10">
      <c r="A2341" t="s">
        <v>0</v>
      </c>
      <c r="B2341" t="s">
        <v>1073</v>
      </c>
      <c r="D2341">
        <f>Image("https://scontent.cdninstagram.com/t51.2885-15/e35/12917996_1017596101639503_1757424133_n.jpg?ig_cache_key=MTIyMDk3NDQ2NDE0MzQyOTg2NQ%3D%3D.2")</f>
        <v>0</v>
      </c>
    </row>
    <row r="2342" spans="1:10">
      <c r="A2342" t="s">
        <v>2</v>
      </c>
      <c r="B2342" t="s">
        <v>3</v>
      </c>
      <c r="C2342" t="s">
        <v>1074</v>
      </c>
      <c r="E2342" t="s">
        <v>4</v>
      </c>
      <c r="F2342" t="s">
        <v>5</v>
      </c>
      <c r="G2342" t="s">
        <v>6</v>
      </c>
      <c r="H2342" t="s">
        <v>7</v>
      </c>
      <c r="I2342" t="s">
        <v>8</v>
      </c>
      <c r="J2342" t="s">
        <v>9</v>
      </c>
    </row>
    <row r="2343" spans="1:10">
      <c r="A2343" t="s">
        <v>2</v>
      </c>
      <c r="B2343" t="s">
        <v>10</v>
      </c>
      <c r="E2343" t="s">
        <v>11</v>
      </c>
      <c r="F2343" t="s">
        <v>12</v>
      </c>
      <c r="G2343" t="s">
        <v>13</v>
      </c>
      <c r="H2343" t="s">
        <v>14</v>
      </c>
    </row>
    <row r="2344" spans="1:10">
      <c r="A2344" t="s">
        <v>0</v>
      </c>
      <c r="B2344" t="s">
        <v>1075</v>
      </c>
      <c r="D2344">
        <f>Image("https://scontent.cdninstagram.com/t51.2885-15/s640x640/sh0.08/e35/11850004_1623336391253171_150224069_n.jpg?ig_cache_key=MTA4MTIwOTYxNzY5MTEwMzY2Nw%3D%3D.2.l")</f>
        <v>0</v>
      </c>
    </row>
    <row r="2345" spans="1:10">
      <c r="A2345" t="s">
        <v>2</v>
      </c>
      <c r="B2345" t="s">
        <v>3</v>
      </c>
      <c r="E2345" t="s">
        <v>4</v>
      </c>
      <c r="F2345" t="s">
        <v>5</v>
      </c>
      <c r="G2345" t="s">
        <v>6</v>
      </c>
      <c r="H2345" t="s">
        <v>7</v>
      </c>
      <c r="I2345" t="s">
        <v>8</v>
      </c>
      <c r="J2345" t="s">
        <v>9</v>
      </c>
    </row>
    <row r="2346" spans="1:10">
      <c r="A2346" t="s">
        <v>2</v>
      </c>
      <c r="B2346" t="s">
        <v>10</v>
      </c>
      <c r="E2346" t="s">
        <v>11</v>
      </c>
      <c r="F2346" t="s">
        <v>12</v>
      </c>
      <c r="G2346" t="s">
        <v>13</v>
      </c>
      <c r="H2346" t="s">
        <v>14</v>
      </c>
    </row>
    <row r="2347" spans="1:10">
      <c r="A2347" t="s">
        <v>0</v>
      </c>
      <c r="B2347" t="s">
        <v>1076</v>
      </c>
      <c r="D2347">
        <f>Image("https://scontent.cdninstagram.com/t51.2885-15/s640x640/sh0.08/e35/12446206_1163736920338076_1875486777_n.jpg?ig_cache_key=MTIyMDY5MTQ0MjY1ODI2OTMwOQ%3D%3D.2.l")</f>
        <v>0</v>
      </c>
    </row>
    <row r="2348" spans="1:10">
      <c r="A2348" t="s">
        <v>2</v>
      </c>
      <c r="B2348" t="s">
        <v>3</v>
      </c>
      <c r="C2348" t="s">
        <v>1077</v>
      </c>
      <c r="E2348" t="s">
        <v>4</v>
      </c>
      <c r="F2348" t="s">
        <v>5</v>
      </c>
      <c r="G2348" t="s">
        <v>6</v>
      </c>
      <c r="H2348" t="s">
        <v>7</v>
      </c>
      <c r="I2348" t="s">
        <v>8</v>
      </c>
      <c r="J2348" t="s">
        <v>9</v>
      </c>
    </row>
    <row r="2349" spans="1:10">
      <c r="A2349" t="s">
        <v>2</v>
      </c>
      <c r="B2349" t="s">
        <v>10</v>
      </c>
      <c r="E2349" t="s">
        <v>11</v>
      </c>
      <c r="F2349" t="s">
        <v>12</v>
      </c>
      <c r="G2349" t="s">
        <v>13</v>
      </c>
      <c r="H2349" t="s">
        <v>14</v>
      </c>
    </row>
    <row r="2350" spans="1:10">
      <c r="A2350" t="s">
        <v>0</v>
      </c>
      <c r="B2350" t="s">
        <v>1078</v>
      </c>
      <c r="D2350">
        <f>Image("https://scontent.cdninstagram.com/t51.2885-15/s640x640/sh0.08/e35/12446197_1679089765674554_1889071800_n.jpg?ig_cache_key=MTIyMDU1OTUzOTIwNTg1MDQ3Mw%3D%3D.2")</f>
        <v>0</v>
      </c>
    </row>
    <row r="2351" spans="1:10">
      <c r="A2351" t="s">
        <v>2</v>
      </c>
      <c r="B2351" t="s">
        <v>3</v>
      </c>
      <c r="C2351" t="s">
        <v>1079</v>
      </c>
      <c r="E2351" t="s">
        <v>4</v>
      </c>
      <c r="F2351" t="s">
        <v>5</v>
      </c>
      <c r="G2351" t="s">
        <v>6</v>
      </c>
      <c r="H2351" t="s">
        <v>7</v>
      </c>
      <c r="I2351" t="s">
        <v>8</v>
      </c>
      <c r="J2351" t="s">
        <v>9</v>
      </c>
    </row>
    <row r="2352" spans="1:10">
      <c r="A2352" t="s">
        <v>2</v>
      </c>
      <c r="B2352" t="s">
        <v>10</v>
      </c>
      <c r="E2352" t="s">
        <v>11</v>
      </c>
      <c r="F2352" t="s">
        <v>12</v>
      </c>
      <c r="G2352" t="s">
        <v>13</v>
      </c>
      <c r="H2352" t="s">
        <v>14</v>
      </c>
    </row>
    <row r="2353" spans="1:10">
      <c r="A2353" t="s">
        <v>0</v>
      </c>
      <c r="B2353" t="s">
        <v>1080</v>
      </c>
      <c r="D2353">
        <f>Image("https://scontent.cdninstagram.com/t51.2885-15/s640x640/sh0.08/e35/12960049_261361417534880_2053878457_n.jpg?ig_cache_key=MTIyMDUzNDk1Mjg4NjI4NDE5Ng%3D%3D.2")</f>
        <v>0</v>
      </c>
    </row>
    <row r="2354" spans="1:10">
      <c r="A2354" t="s">
        <v>2</v>
      </c>
      <c r="B2354" t="s">
        <v>3</v>
      </c>
      <c r="C2354" t="s">
        <v>1081</v>
      </c>
      <c r="E2354" t="s">
        <v>4</v>
      </c>
      <c r="F2354" t="s">
        <v>5</v>
      </c>
      <c r="G2354" t="s">
        <v>6</v>
      </c>
      <c r="H2354" t="s">
        <v>7</v>
      </c>
      <c r="I2354" t="s">
        <v>8</v>
      </c>
      <c r="J2354" t="s">
        <v>9</v>
      </c>
    </row>
    <row r="2355" spans="1:10">
      <c r="A2355" t="s">
        <v>2</v>
      </c>
      <c r="B2355" t="s">
        <v>10</v>
      </c>
      <c r="E2355" t="s">
        <v>11</v>
      </c>
      <c r="F2355" t="s">
        <v>12</v>
      </c>
      <c r="G2355" t="s">
        <v>13</v>
      </c>
      <c r="H2355" t="s">
        <v>14</v>
      </c>
    </row>
    <row r="2356" spans="1:10">
      <c r="A2356" t="s">
        <v>0</v>
      </c>
      <c r="B2356" t="s">
        <v>1082</v>
      </c>
      <c r="D2356">
        <f>Image("https://scontent.cdninstagram.com/t51.2885-15/s640x640/sh0.08/e35/12530879_125991447798800_1739396718_n.jpg?ig_cache_key=MTIyMDQ4NTU4MTQ3MTk3MzM2Nw%3D%3D.2.l")</f>
        <v>0</v>
      </c>
    </row>
    <row r="2357" spans="1:10">
      <c r="A2357" t="s">
        <v>2</v>
      </c>
      <c r="B2357" t="s">
        <v>3</v>
      </c>
      <c r="C2357" t="s">
        <v>1083</v>
      </c>
      <c r="E2357" t="s">
        <v>4</v>
      </c>
      <c r="F2357" t="s">
        <v>5</v>
      </c>
      <c r="G2357" t="s">
        <v>6</v>
      </c>
      <c r="H2357" t="s">
        <v>7</v>
      </c>
      <c r="I2357" t="s">
        <v>8</v>
      </c>
      <c r="J2357" t="s">
        <v>9</v>
      </c>
    </row>
    <row r="2358" spans="1:10">
      <c r="A2358" t="s">
        <v>2</v>
      </c>
      <c r="B2358" t="s">
        <v>10</v>
      </c>
      <c r="E2358" t="s">
        <v>11</v>
      </c>
      <c r="F2358" t="s">
        <v>12</v>
      </c>
      <c r="G2358" t="s">
        <v>13</v>
      </c>
      <c r="H2358" t="s">
        <v>14</v>
      </c>
    </row>
    <row r="2359" spans="1:10">
      <c r="A2359" t="s">
        <v>0</v>
      </c>
      <c r="B2359" t="s">
        <v>1084</v>
      </c>
      <c r="D2359">
        <f>Image("https://scontent.cdninstagram.com/t51.2885-15/s640x640/sh0.08/e35/12446290_117339525332730_13563236_n.jpg?ig_cache_key=MTIyMDQ3NDU3NTQ1MDc5Mjc5OA%3D%3D.2.l")</f>
        <v>0</v>
      </c>
    </row>
    <row r="2360" spans="1:10">
      <c r="A2360" t="s">
        <v>2</v>
      </c>
      <c r="B2360" t="s">
        <v>3</v>
      </c>
      <c r="C2360" t="s">
        <v>1085</v>
      </c>
      <c r="E2360" t="s">
        <v>4</v>
      </c>
      <c r="F2360" t="s">
        <v>5</v>
      </c>
      <c r="G2360" t="s">
        <v>6</v>
      </c>
      <c r="H2360" t="s">
        <v>7</v>
      </c>
      <c r="I2360" t="s">
        <v>8</v>
      </c>
      <c r="J2360" t="s">
        <v>9</v>
      </c>
    </row>
    <row r="2361" spans="1:10">
      <c r="A2361" t="s">
        <v>2</v>
      </c>
      <c r="B2361" t="s">
        <v>10</v>
      </c>
      <c r="E2361" t="s">
        <v>11</v>
      </c>
      <c r="F2361" t="s">
        <v>12</v>
      </c>
      <c r="G2361" t="s">
        <v>13</v>
      </c>
      <c r="H2361" t="s">
        <v>14</v>
      </c>
    </row>
    <row r="2362" spans="1:10">
      <c r="A2362" t="s">
        <v>0</v>
      </c>
      <c r="B2362" t="s">
        <v>1086</v>
      </c>
      <c r="D2362">
        <f>Image("https://scontent.cdninstagram.com/t51.2885-15/s640x640/sh0.08/e35/12445912_510876299037437_1232609403_n.jpg?ig_cache_key=MTIyMDQ3Mzk3NTAyNjM4NzQ2MA%3D%3D.2")</f>
        <v>0</v>
      </c>
    </row>
    <row r="2363" spans="1:10">
      <c r="A2363" t="s">
        <v>2</v>
      </c>
      <c r="B2363" t="s">
        <v>3</v>
      </c>
      <c r="E2363" t="s">
        <v>4</v>
      </c>
      <c r="F2363" t="s">
        <v>5</v>
      </c>
      <c r="G2363" t="s">
        <v>6</v>
      </c>
      <c r="H2363" t="s">
        <v>7</v>
      </c>
      <c r="I2363" t="s">
        <v>8</v>
      </c>
      <c r="J2363" t="s">
        <v>9</v>
      </c>
    </row>
    <row r="2364" spans="1:10">
      <c r="A2364" t="s">
        <v>2</v>
      </c>
      <c r="B2364" t="s">
        <v>10</v>
      </c>
      <c r="E2364" t="s">
        <v>11</v>
      </c>
      <c r="F2364" t="s">
        <v>12</v>
      </c>
      <c r="G2364" t="s">
        <v>13</v>
      </c>
      <c r="H2364" t="s">
        <v>14</v>
      </c>
    </row>
    <row r="2365" spans="1:10">
      <c r="A2365" t="s">
        <v>0</v>
      </c>
      <c r="B2365" t="s">
        <v>1087</v>
      </c>
      <c r="D2365">
        <f>Image("https://scontent.cdninstagram.com/t51.2885-15/e15/12907291_1007415286001535_127513116_n.jpg?ig_cache_key=MTIyMDQzNDI4MTI4NTE2MTQ1NA%3D%3D.2")</f>
        <v>0</v>
      </c>
    </row>
    <row r="2366" spans="1:10">
      <c r="A2366" t="s">
        <v>2</v>
      </c>
      <c r="B2366" t="s">
        <v>3</v>
      </c>
      <c r="E2366" t="s">
        <v>4</v>
      </c>
      <c r="F2366" t="s">
        <v>5</v>
      </c>
      <c r="G2366" t="s">
        <v>6</v>
      </c>
      <c r="H2366" t="s">
        <v>7</v>
      </c>
      <c r="I2366" t="s">
        <v>8</v>
      </c>
      <c r="J2366" t="s">
        <v>9</v>
      </c>
    </row>
    <row r="2367" spans="1:10">
      <c r="A2367" t="s">
        <v>2</v>
      </c>
      <c r="B2367" t="s">
        <v>10</v>
      </c>
      <c r="E2367" t="s">
        <v>11</v>
      </c>
      <c r="F2367" t="s">
        <v>12</v>
      </c>
      <c r="G2367" t="s">
        <v>13</v>
      </c>
      <c r="H2367" t="s">
        <v>14</v>
      </c>
    </row>
    <row r="2368" spans="1:10">
      <c r="A2368" t="s">
        <v>0</v>
      </c>
      <c r="B2368" t="s">
        <v>1088</v>
      </c>
      <c r="D2368">
        <f>Image("https://scontent.cdninstagram.com/t51.2885-15/s640x640/sh0.08/e35/12383115_527096634136749_606319820_n.jpg?ig_cache_key=MTIyMDQyNDg2NDc3NjI0NjM0NQ%3D%3D.2")</f>
        <v>0</v>
      </c>
    </row>
    <row r="2369" spans="1:10">
      <c r="A2369" t="s">
        <v>2</v>
      </c>
      <c r="B2369" t="s">
        <v>3</v>
      </c>
      <c r="E2369" t="s">
        <v>4</v>
      </c>
      <c r="F2369" t="s">
        <v>5</v>
      </c>
      <c r="G2369" t="s">
        <v>6</v>
      </c>
      <c r="H2369" t="s">
        <v>7</v>
      </c>
      <c r="I2369" t="s">
        <v>8</v>
      </c>
      <c r="J2369" t="s">
        <v>9</v>
      </c>
    </row>
    <row r="2370" spans="1:10">
      <c r="A2370" t="s">
        <v>2</v>
      </c>
      <c r="B2370" t="s">
        <v>10</v>
      </c>
      <c r="E2370" t="s">
        <v>11</v>
      </c>
      <c r="F2370" t="s">
        <v>12</v>
      </c>
      <c r="G2370" t="s">
        <v>13</v>
      </c>
      <c r="H2370" t="s">
        <v>14</v>
      </c>
    </row>
    <row r="2371" spans="1:10">
      <c r="A2371" t="s">
        <v>0</v>
      </c>
      <c r="B2371" t="s">
        <v>1089</v>
      </c>
      <c r="D2371">
        <f>Image("https://scontent.cdninstagram.com/t51.2885-15/s640x640/sh0.08/e35/12965136_1704612989799350_63291494_n.jpg?ig_cache_key=MTIyMDQyNDM5ODM1NDQ3ODQ1Mw%3D%3D.2.l")</f>
        <v>0</v>
      </c>
    </row>
    <row r="2372" spans="1:10">
      <c r="A2372" t="s">
        <v>2</v>
      </c>
      <c r="B2372" t="s">
        <v>3</v>
      </c>
      <c r="E2372" t="s">
        <v>4</v>
      </c>
      <c r="F2372" t="s">
        <v>5</v>
      </c>
      <c r="G2372" t="s">
        <v>6</v>
      </c>
      <c r="H2372" t="s">
        <v>7</v>
      </c>
      <c r="I2372" t="s">
        <v>8</v>
      </c>
      <c r="J2372" t="s">
        <v>9</v>
      </c>
    </row>
    <row r="2373" spans="1:10">
      <c r="A2373" t="s">
        <v>2</v>
      </c>
      <c r="B2373" t="s">
        <v>10</v>
      </c>
      <c r="E2373" t="s">
        <v>11</v>
      </c>
      <c r="F2373" t="s">
        <v>12</v>
      </c>
      <c r="G2373" t="s">
        <v>13</v>
      </c>
      <c r="H2373" t="s">
        <v>14</v>
      </c>
    </row>
    <row r="2374" spans="1:10">
      <c r="A2374" t="s">
        <v>0</v>
      </c>
      <c r="B2374" t="s">
        <v>1090</v>
      </c>
      <c r="D2374">
        <f>Image("https://scontent.cdninstagram.com/t51.2885-15/s640x640/sh0.08/e35/12677535_1591953754457555_1034506390_n.jpg?ig_cache_key=MTIyMDQwNzc1MTkxODMzNDA3MA%3D%3D.2")</f>
        <v>0</v>
      </c>
    </row>
    <row r="2375" spans="1:10">
      <c r="A2375" t="s">
        <v>2</v>
      </c>
      <c r="B2375" t="s">
        <v>3</v>
      </c>
      <c r="C2375" t="s">
        <v>1091</v>
      </c>
      <c r="E2375" t="s">
        <v>4</v>
      </c>
      <c r="F2375" t="s">
        <v>5</v>
      </c>
      <c r="G2375" t="s">
        <v>6</v>
      </c>
      <c r="H2375" t="s">
        <v>7</v>
      </c>
      <c r="I2375" t="s">
        <v>8</v>
      </c>
      <c r="J2375" t="s">
        <v>9</v>
      </c>
    </row>
    <row r="2376" spans="1:10">
      <c r="A2376" t="s">
        <v>2</v>
      </c>
      <c r="B2376" t="s">
        <v>10</v>
      </c>
      <c r="E2376" t="s">
        <v>11</v>
      </c>
      <c r="F2376" t="s">
        <v>12</v>
      </c>
      <c r="G2376" t="s">
        <v>13</v>
      </c>
      <c r="H2376" t="s">
        <v>14</v>
      </c>
    </row>
    <row r="2377" spans="1:10">
      <c r="A2377" t="s">
        <v>0</v>
      </c>
      <c r="B2377" t="s">
        <v>1092</v>
      </c>
      <c r="D2377">
        <f>Image("https://scontent.cdninstagram.com/t51.2885-15/e35/12907385_786989161436539_2138272479_n.jpg?ig_cache_key=MTIyMDQwMjI0MTExMjI0MTU1OQ%3D%3D.2")</f>
        <v>0</v>
      </c>
    </row>
    <row r="2378" spans="1:10">
      <c r="A2378" t="s">
        <v>2</v>
      </c>
      <c r="B2378" t="s">
        <v>3</v>
      </c>
      <c r="E2378" t="s">
        <v>4</v>
      </c>
      <c r="F2378" t="s">
        <v>5</v>
      </c>
      <c r="G2378" t="s">
        <v>6</v>
      </c>
      <c r="H2378" t="s">
        <v>7</v>
      </c>
      <c r="I2378" t="s">
        <v>8</v>
      </c>
      <c r="J2378" t="s">
        <v>9</v>
      </c>
    </row>
    <row r="2379" spans="1:10">
      <c r="A2379" t="s">
        <v>2</v>
      </c>
      <c r="B2379" t="s">
        <v>10</v>
      </c>
      <c r="E2379" t="s">
        <v>11</v>
      </c>
      <c r="F2379" t="s">
        <v>12</v>
      </c>
      <c r="G2379" t="s">
        <v>13</v>
      </c>
      <c r="H2379" t="s">
        <v>14</v>
      </c>
    </row>
    <row r="2380" spans="1:10">
      <c r="A2380" t="s">
        <v>0</v>
      </c>
      <c r="B2380" t="s">
        <v>1093</v>
      </c>
      <c r="D2380">
        <f>Image("https://scontent.cdninstagram.com/t51.2885-15/s640x640/sh0.08/e35/12940315_1586339088350336_853459539_n.jpg?ig_cache_key=MTIyMDEwMDAwMTA1NzgxMDMwNQ%3D%3D.2")</f>
        <v>0</v>
      </c>
    </row>
    <row r="2381" spans="1:10">
      <c r="A2381" t="s">
        <v>2</v>
      </c>
      <c r="B2381" t="s">
        <v>3</v>
      </c>
      <c r="E2381" t="s">
        <v>4</v>
      </c>
      <c r="F2381" t="s">
        <v>5</v>
      </c>
      <c r="G2381" t="s">
        <v>6</v>
      </c>
      <c r="H2381" t="s">
        <v>7</v>
      </c>
      <c r="I2381" t="s">
        <v>8</v>
      </c>
      <c r="J2381" t="s">
        <v>9</v>
      </c>
    </row>
    <row r="2382" spans="1:10">
      <c r="A2382" t="s">
        <v>2</v>
      </c>
      <c r="B2382" t="s">
        <v>10</v>
      </c>
      <c r="E2382" t="s">
        <v>11</v>
      </c>
      <c r="F2382" t="s">
        <v>12</v>
      </c>
      <c r="G2382" t="s">
        <v>13</v>
      </c>
      <c r="H2382" t="s">
        <v>14</v>
      </c>
    </row>
    <row r="2383" spans="1:10">
      <c r="A2383" t="s">
        <v>0</v>
      </c>
      <c r="B2383" t="s">
        <v>1094</v>
      </c>
      <c r="D2383">
        <f>Image("https://scontent.cdninstagram.com/t51.2885-15/e35/12383675_151131315281598_1995017029_n.jpg?ig_cache_key=MTIyMDAzOTQ0ODYwNjQwMjkxOA%3D%3D.2")</f>
        <v>0</v>
      </c>
    </row>
    <row r="2384" spans="1:10">
      <c r="A2384" t="s">
        <v>2</v>
      </c>
      <c r="B2384" t="s">
        <v>3</v>
      </c>
      <c r="E2384" t="s">
        <v>4</v>
      </c>
      <c r="F2384" t="s">
        <v>5</v>
      </c>
      <c r="G2384" t="s">
        <v>6</v>
      </c>
      <c r="H2384" t="s">
        <v>7</v>
      </c>
      <c r="I2384" t="s">
        <v>8</v>
      </c>
      <c r="J2384" t="s">
        <v>9</v>
      </c>
    </row>
    <row r="2385" spans="1:10">
      <c r="A2385" t="s">
        <v>2</v>
      </c>
      <c r="B2385" t="s">
        <v>10</v>
      </c>
      <c r="E2385" t="s">
        <v>11</v>
      </c>
      <c r="F2385" t="s">
        <v>12</v>
      </c>
      <c r="G2385" t="s">
        <v>13</v>
      </c>
      <c r="H2385" t="s">
        <v>14</v>
      </c>
    </row>
    <row r="2386" spans="1:10">
      <c r="A2386" t="s">
        <v>0</v>
      </c>
      <c r="B2386" t="s">
        <v>1095</v>
      </c>
      <c r="D2386">
        <f>Image("https://scontent.cdninstagram.com/t51.2885-15/s640x640/sh0.08/e35/12519117_937839809667502_460017525_n.jpg?ig_cache_key=MTIxOTk4MzA2ODU3MjIxMjU1Ng%3D%3D.2")</f>
        <v>0</v>
      </c>
    </row>
    <row r="2387" spans="1:10">
      <c r="A2387" t="s">
        <v>2</v>
      </c>
      <c r="B2387" t="s">
        <v>3</v>
      </c>
      <c r="E2387" t="s">
        <v>4</v>
      </c>
      <c r="F2387" t="s">
        <v>5</v>
      </c>
      <c r="G2387" t="s">
        <v>6</v>
      </c>
      <c r="H2387" t="s">
        <v>7</v>
      </c>
      <c r="I2387" t="s">
        <v>8</v>
      </c>
      <c r="J2387" t="s">
        <v>9</v>
      </c>
    </row>
    <row r="2388" spans="1:10">
      <c r="A2388" t="s">
        <v>2</v>
      </c>
      <c r="B2388" t="s">
        <v>10</v>
      </c>
      <c r="E2388" t="s">
        <v>11</v>
      </c>
      <c r="F2388" t="s">
        <v>12</v>
      </c>
      <c r="G2388" t="s">
        <v>13</v>
      </c>
      <c r="H2388" t="s">
        <v>14</v>
      </c>
    </row>
    <row r="2389" spans="1:10">
      <c r="A2389" t="s">
        <v>0</v>
      </c>
      <c r="B2389" t="s">
        <v>1096</v>
      </c>
      <c r="D2389">
        <f>Image("https://scontent.cdninstagram.com/t51.2885-15/s640x640/sh0.08/e35/12912307_728677187269640_383012030_n.jpg?ig_cache_key=MTIxOTk0MTAzODQ3NTc0NDc2Mw%3D%3D.2.l")</f>
        <v>0</v>
      </c>
    </row>
    <row r="2390" spans="1:10">
      <c r="A2390" t="s">
        <v>2</v>
      </c>
      <c r="B2390" t="s">
        <v>3</v>
      </c>
      <c r="E2390" t="s">
        <v>4</v>
      </c>
      <c r="F2390" t="s">
        <v>5</v>
      </c>
      <c r="G2390" t="s">
        <v>6</v>
      </c>
      <c r="H2390" t="s">
        <v>7</v>
      </c>
      <c r="I2390" t="s">
        <v>8</v>
      </c>
      <c r="J2390" t="s">
        <v>9</v>
      </c>
    </row>
    <row r="2391" spans="1:10">
      <c r="A2391" t="s">
        <v>2</v>
      </c>
      <c r="B2391" t="s">
        <v>10</v>
      </c>
      <c r="E2391" t="s">
        <v>11</v>
      </c>
      <c r="F2391" t="s">
        <v>12</v>
      </c>
      <c r="G2391" t="s">
        <v>13</v>
      </c>
      <c r="H2391" t="s">
        <v>14</v>
      </c>
    </row>
    <row r="2392" spans="1:10">
      <c r="A2392" t="s">
        <v>0</v>
      </c>
      <c r="B2392" t="s">
        <v>1097</v>
      </c>
      <c r="D2392">
        <f>Image("https://scontent.cdninstagram.com/t51.2885-15/s640x640/sh0.08/e35/12912630_193053451078668_1278438203_n.jpg?ig_cache_key=MTIxOTg5NzEwMjQ5MjkzMzM5Mw%3D%3D.2")</f>
        <v>0</v>
      </c>
    </row>
    <row r="2393" spans="1:10">
      <c r="A2393" t="s">
        <v>2</v>
      </c>
      <c r="B2393" t="s">
        <v>3</v>
      </c>
      <c r="E2393" t="s">
        <v>4</v>
      </c>
      <c r="F2393" t="s">
        <v>5</v>
      </c>
      <c r="G2393" t="s">
        <v>6</v>
      </c>
      <c r="H2393" t="s">
        <v>7</v>
      </c>
      <c r="I2393" t="s">
        <v>8</v>
      </c>
      <c r="J2393" t="s">
        <v>9</v>
      </c>
    </row>
    <row r="2394" spans="1:10">
      <c r="A2394" t="s">
        <v>2</v>
      </c>
      <c r="B2394" t="s">
        <v>10</v>
      </c>
      <c r="E2394" t="s">
        <v>11</v>
      </c>
      <c r="F2394" t="s">
        <v>12</v>
      </c>
      <c r="G2394" t="s">
        <v>13</v>
      </c>
      <c r="H2394" t="s">
        <v>14</v>
      </c>
    </row>
    <row r="2395" spans="1:10">
      <c r="A2395" t="s">
        <v>0</v>
      </c>
      <c r="B2395" t="s">
        <v>1098</v>
      </c>
      <c r="D2395">
        <f>Image("https://scontent.cdninstagram.com/t51.2885-15/s640x640/sh0.08/e35/12725043_255752858094891_1755230247_n.jpg?ig_cache_key=MTIxOTg1NDQ5MTQ1MDUxNjgzMA%3D%3D.2.l")</f>
        <v>0</v>
      </c>
    </row>
    <row r="2396" spans="1:10">
      <c r="A2396" t="s">
        <v>2</v>
      </c>
      <c r="B2396" t="s">
        <v>3</v>
      </c>
      <c r="E2396" t="s">
        <v>4</v>
      </c>
      <c r="F2396" t="s">
        <v>5</v>
      </c>
      <c r="G2396" t="s">
        <v>6</v>
      </c>
      <c r="H2396" t="s">
        <v>7</v>
      </c>
      <c r="I2396" t="s">
        <v>8</v>
      </c>
      <c r="J2396" t="s">
        <v>9</v>
      </c>
    </row>
    <row r="2397" spans="1:10">
      <c r="A2397" t="s">
        <v>2</v>
      </c>
      <c r="B2397" t="s">
        <v>10</v>
      </c>
      <c r="E2397" t="s">
        <v>11</v>
      </c>
      <c r="F2397" t="s">
        <v>12</v>
      </c>
      <c r="G2397" t="s">
        <v>13</v>
      </c>
      <c r="H2397" t="s">
        <v>14</v>
      </c>
    </row>
    <row r="2398" spans="1:10">
      <c r="A2398" t="s">
        <v>0</v>
      </c>
      <c r="B2398" t="s">
        <v>1099</v>
      </c>
      <c r="D2398">
        <f>Image("https://scontent.cdninstagram.com/t51.2885-15/s640x640/sh0.08/e35/12950212_999167296786784_2066930725_n.jpg?ig_cache_key=MTIxOTgxNjk4MjUwMTczMzExMA%3D%3D.2.l")</f>
        <v>0</v>
      </c>
    </row>
    <row r="2399" spans="1:10">
      <c r="A2399" t="s">
        <v>2</v>
      </c>
      <c r="B2399" t="s">
        <v>3</v>
      </c>
      <c r="C2399" t="s">
        <v>1100</v>
      </c>
      <c r="E2399" t="s">
        <v>4</v>
      </c>
      <c r="F2399" t="s">
        <v>5</v>
      </c>
      <c r="G2399" t="s">
        <v>6</v>
      </c>
      <c r="H2399" t="s">
        <v>7</v>
      </c>
      <c r="I2399" t="s">
        <v>8</v>
      </c>
      <c r="J2399" t="s">
        <v>9</v>
      </c>
    </row>
    <row r="2400" spans="1:10">
      <c r="A2400" t="s">
        <v>2</v>
      </c>
      <c r="B2400" t="s">
        <v>10</v>
      </c>
      <c r="E2400" t="s">
        <v>11</v>
      </c>
      <c r="F2400" t="s">
        <v>12</v>
      </c>
      <c r="G2400" t="s">
        <v>13</v>
      </c>
      <c r="H2400" t="s">
        <v>14</v>
      </c>
    </row>
    <row r="2401" spans="1:10">
      <c r="A2401" t="s">
        <v>0</v>
      </c>
      <c r="B2401" t="s">
        <v>1101</v>
      </c>
      <c r="D2401">
        <f>Image("https://scontent.cdninstagram.com/t51.2885-15/s640x640/sh0.08/e35/11821222_454481734737252_1302882366_n.jpg?ig_cache_key=MTA3Njk0Nzk5MTA1OTY2ODc4Mw%3D%3D.2")</f>
        <v>0</v>
      </c>
    </row>
    <row r="2402" spans="1:10">
      <c r="A2402" t="s">
        <v>2</v>
      </c>
      <c r="B2402" t="s">
        <v>3</v>
      </c>
      <c r="C2402" t="s">
        <v>1102</v>
      </c>
      <c r="E2402" t="s">
        <v>4</v>
      </c>
      <c r="F2402" t="s">
        <v>5</v>
      </c>
      <c r="G2402" t="s">
        <v>6</v>
      </c>
      <c r="H2402" t="s">
        <v>7</v>
      </c>
      <c r="I2402" t="s">
        <v>8</v>
      </c>
      <c r="J2402" t="s">
        <v>9</v>
      </c>
    </row>
    <row r="2403" spans="1:10">
      <c r="A2403" t="s">
        <v>2</v>
      </c>
      <c r="B2403" t="s">
        <v>10</v>
      </c>
      <c r="E2403" t="s">
        <v>11</v>
      </c>
      <c r="F2403" t="s">
        <v>12</v>
      </c>
      <c r="G2403" t="s">
        <v>13</v>
      </c>
      <c r="H2403" t="s">
        <v>14</v>
      </c>
    </row>
    <row r="2404" spans="1:10">
      <c r="A2404" t="s">
        <v>0</v>
      </c>
      <c r="B2404" t="s">
        <v>1103</v>
      </c>
      <c r="D2404">
        <f>Image("https://scontent.cdninstagram.com/t51.2885-15/e15/12940194_1305721789457295_52889872_n.jpg?ig_cache_key=MTIyMDkzNDEzOTMzMTg3MTc3NA%3D%3D.2.l")</f>
        <v>0</v>
      </c>
    </row>
    <row r="2405" spans="1:10">
      <c r="A2405" t="s">
        <v>2</v>
      </c>
      <c r="B2405" t="s">
        <v>3</v>
      </c>
      <c r="C2405" t="s">
        <v>1104</v>
      </c>
      <c r="E2405" t="s">
        <v>4</v>
      </c>
      <c r="F2405" t="s">
        <v>5</v>
      </c>
      <c r="G2405" t="s">
        <v>6</v>
      </c>
      <c r="H2405" t="s">
        <v>7</v>
      </c>
      <c r="I2405" t="s">
        <v>8</v>
      </c>
      <c r="J2405" t="s">
        <v>9</v>
      </c>
    </row>
    <row r="2406" spans="1:10">
      <c r="A2406" t="s">
        <v>2</v>
      </c>
      <c r="B2406" t="s">
        <v>10</v>
      </c>
      <c r="E2406" t="s">
        <v>11</v>
      </c>
      <c r="F2406" t="s">
        <v>12</v>
      </c>
      <c r="G2406" t="s">
        <v>13</v>
      </c>
      <c r="H2406" t="s">
        <v>14</v>
      </c>
    </row>
    <row r="2407" spans="1:10">
      <c r="A2407" t="s">
        <v>0</v>
      </c>
      <c r="B2407" t="s">
        <v>1105</v>
      </c>
      <c r="D2407">
        <f>Image("https://scontent.cdninstagram.com/t51.2885-15/s480x480/e35/12940241_1715778888689456_1184363602_n.jpg?ig_cache_key=MTIyMDk3MjUzMjA3ODE2MTQ1NQ%3D%3D.2")</f>
        <v>0</v>
      </c>
    </row>
    <row r="2408" spans="1:10">
      <c r="A2408" t="s">
        <v>2</v>
      </c>
      <c r="B2408" t="s">
        <v>3</v>
      </c>
      <c r="E2408" t="s">
        <v>4</v>
      </c>
      <c r="F2408" t="s">
        <v>5</v>
      </c>
      <c r="G2408" t="s">
        <v>6</v>
      </c>
      <c r="H2408" t="s">
        <v>7</v>
      </c>
      <c r="I2408" t="s">
        <v>8</v>
      </c>
      <c r="J2408" t="s">
        <v>9</v>
      </c>
    </row>
    <row r="2409" spans="1:10">
      <c r="A2409" t="s">
        <v>2</v>
      </c>
      <c r="B2409" t="s">
        <v>10</v>
      </c>
      <c r="E2409" t="s">
        <v>11</v>
      </c>
      <c r="F2409" t="s">
        <v>12</v>
      </c>
      <c r="G2409" t="s">
        <v>13</v>
      </c>
      <c r="H2409" t="s">
        <v>14</v>
      </c>
    </row>
    <row r="2410" spans="1:10">
      <c r="A2410" t="s">
        <v>0</v>
      </c>
      <c r="B2410" t="s">
        <v>1106</v>
      </c>
      <c r="D2410">
        <f>Image("https://scontent.cdninstagram.com/t51.2885-15/s640x640/sh0.08/e35/12917875_1183839778317582_867765984_n.jpg?ig_cache_key=MTIyMDk2NDQ2ODY1NzE2MTQ4OA%3D%3D.2.l")</f>
        <v>0</v>
      </c>
    </row>
    <row r="2411" spans="1:10">
      <c r="A2411" t="s">
        <v>2</v>
      </c>
      <c r="B2411" t="s">
        <v>3</v>
      </c>
      <c r="C2411" t="s">
        <v>1107</v>
      </c>
      <c r="E2411" t="s">
        <v>4</v>
      </c>
      <c r="F2411" t="s">
        <v>5</v>
      </c>
      <c r="G2411" t="s">
        <v>6</v>
      </c>
      <c r="H2411" t="s">
        <v>7</v>
      </c>
      <c r="I2411" t="s">
        <v>8</v>
      </c>
      <c r="J2411" t="s">
        <v>9</v>
      </c>
    </row>
    <row r="2412" spans="1:10">
      <c r="A2412" t="s">
        <v>2</v>
      </c>
      <c r="B2412" t="s">
        <v>10</v>
      </c>
      <c r="E2412" t="s">
        <v>11</v>
      </c>
      <c r="F2412" t="s">
        <v>12</v>
      </c>
      <c r="G2412" t="s">
        <v>13</v>
      </c>
      <c r="H2412" t="s">
        <v>14</v>
      </c>
    </row>
    <row r="2413" spans="1:10">
      <c r="A2413" t="s">
        <v>0</v>
      </c>
      <c r="B2413" t="s">
        <v>1108</v>
      </c>
      <c r="D2413">
        <f>Image("https://scontent.cdninstagram.com/t51.2885-15/s640x640/sh0.08/e35/12677563_1877514012475357_1375110362_n.jpg?ig_cache_key=MTIyMDk0MTk0MzYwNzQ0NjEyNg%3D%3D.2")</f>
        <v>0</v>
      </c>
    </row>
    <row r="2414" spans="1:10">
      <c r="A2414" t="s">
        <v>2</v>
      </c>
      <c r="B2414" t="s">
        <v>3</v>
      </c>
      <c r="E2414" t="s">
        <v>4</v>
      </c>
      <c r="F2414" t="s">
        <v>5</v>
      </c>
      <c r="G2414" t="s">
        <v>6</v>
      </c>
      <c r="H2414" t="s">
        <v>7</v>
      </c>
      <c r="I2414" t="s">
        <v>8</v>
      </c>
      <c r="J2414" t="s">
        <v>9</v>
      </c>
    </row>
    <row r="2415" spans="1:10">
      <c r="A2415" t="s">
        <v>2</v>
      </c>
      <c r="B2415" t="s">
        <v>10</v>
      </c>
      <c r="E2415" t="s">
        <v>11</v>
      </c>
      <c r="F2415" t="s">
        <v>12</v>
      </c>
      <c r="G2415" t="s">
        <v>13</v>
      </c>
      <c r="H2415" t="s">
        <v>14</v>
      </c>
    </row>
    <row r="2416" spans="1:10">
      <c r="A2416" t="s">
        <v>0</v>
      </c>
      <c r="B2416" t="s">
        <v>1109</v>
      </c>
      <c r="D2416">
        <f>Image("https://scontent.cdninstagram.com/t51.2885-15/s640x640/sh0.08/e35/12918562_555065647987011_212818307_n.jpg?ig_cache_key=MTIyMDkzNjkyMzkwMDYxNTEyMg%3D%3D.2")</f>
        <v>0</v>
      </c>
    </row>
    <row r="2417" spans="1:10">
      <c r="A2417" t="s">
        <v>2</v>
      </c>
      <c r="B2417" t="s">
        <v>3</v>
      </c>
      <c r="E2417" t="s">
        <v>4</v>
      </c>
      <c r="F2417" t="s">
        <v>5</v>
      </c>
      <c r="G2417" t="s">
        <v>6</v>
      </c>
      <c r="H2417" t="s">
        <v>7</v>
      </c>
      <c r="I2417" t="s">
        <v>8</v>
      </c>
      <c r="J2417" t="s">
        <v>9</v>
      </c>
    </row>
    <row r="2418" spans="1:10">
      <c r="A2418" t="s">
        <v>2</v>
      </c>
      <c r="B2418" t="s">
        <v>10</v>
      </c>
      <c r="E2418" t="s">
        <v>11</v>
      </c>
      <c r="F2418" t="s">
        <v>12</v>
      </c>
      <c r="G2418" t="s">
        <v>13</v>
      </c>
      <c r="H2418" t="s">
        <v>14</v>
      </c>
    </row>
    <row r="2419" spans="1:10">
      <c r="A2419" t="s">
        <v>0</v>
      </c>
      <c r="B2419" t="s">
        <v>1110</v>
      </c>
      <c r="D2419">
        <f>Image("https://scontent.cdninstagram.com/t51.2885-15/s640x640/sh0.08/e35/12935130_714089818732796_1199819759_n.jpg?ig_cache_key=MTIyMDkxMDM4NDM0NzE4Njg3MA%3D%3D.2")</f>
        <v>0</v>
      </c>
    </row>
    <row r="2420" spans="1:10">
      <c r="A2420" t="s">
        <v>2</v>
      </c>
      <c r="B2420" t="s">
        <v>3</v>
      </c>
      <c r="C2420" t="s">
        <v>1111</v>
      </c>
      <c r="E2420" t="s">
        <v>4</v>
      </c>
      <c r="F2420" t="s">
        <v>5</v>
      </c>
      <c r="G2420" t="s">
        <v>6</v>
      </c>
      <c r="H2420" t="s">
        <v>7</v>
      </c>
      <c r="I2420" t="s">
        <v>8</v>
      </c>
      <c r="J2420" t="s">
        <v>9</v>
      </c>
    </row>
    <row r="2421" spans="1:10">
      <c r="A2421" t="s">
        <v>2</v>
      </c>
      <c r="B2421" t="s">
        <v>10</v>
      </c>
      <c r="E2421" t="s">
        <v>11</v>
      </c>
      <c r="F2421" t="s">
        <v>12</v>
      </c>
      <c r="G2421" t="s">
        <v>13</v>
      </c>
      <c r="H2421" t="s">
        <v>14</v>
      </c>
    </row>
    <row r="2422" spans="1:10">
      <c r="A2422" t="s">
        <v>0</v>
      </c>
      <c r="B2422" t="s">
        <v>1112</v>
      </c>
      <c r="D2422">
        <f>Image("https://scontent.cdninstagram.com/t51.2885-15/s640x640/sh0.08/e35/12519423_1719891598257289_1579590336_n.jpg?ig_cache_key=MTIyMDg3NTA3MjQwMDc3OTg0Ng%3D%3D.2.l")</f>
        <v>0</v>
      </c>
    </row>
    <row r="2423" spans="1:10">
      <c r="A2423" t="s">
        <v>2</v>
      </c>
      <c r="B2423" t="s">
        <v>3</v>
      </c>
      <c r="E2423" t="s">
        <v>4</v>
      </c>
      <c r="F2423" t="s">
        <v>5</v>
      </c>
      <c r="G2423" t="s">
        <v>6</v>
      </c>
      <c r="H2423" t="s">
        <v>7</v>
      </c>
      <c r="I2423" t="s">
        <v>8</v>
      </c>
      <c r="J2423" t="s">
        <v>9</v>
      </c>
    </row>
    <row r="2424" spans="1:10">
      <c r="A2424" t="s">
        <v>2</v>
      </c>
      <c r="B2424" t="s">
        <v>10</v>
      </c>
      <c r="E2424" t="s">
        <v>11</v>
      </c>
      <c r="F2424" t="s">
        <v>12</v>
      </c>
      <c r="G2424" t="s">
        <v>13</v>
      </c>
      <c r="H2424" t="s">
        <v>14</v>
      </c>
    </row>
    <row r="2425" spans="1:10">
      <c r="A2425" t="s">
        <v>0</v>
      </c>
      <c r="B2425" t="s">
        <v>1113</v>
      </c>
      <c r="D2425">
        <f>Image("https://scontent.cdninstagram.com/t51.2885-15/s640x640/sh0.08/e35/12907378_206893443034043_1726405795_n.jpg?ig_cache_key=MTIyMDgzOTE4NDAwNjY3NDQ4Nw%3D%3D.2")</f>
        <v>0</v>
      </c>
    </row>
    <row r="2426" spans="1:10">
      <c r="A2426" t="s">
        <v>2</v>
      </c>
      <c r="B2426" t="s">
        <v>3</v>
      </c>
      <c r="E2426" t="s">
        <v>4</v>
      </c>
      <c r="F2426" t="s">
        <v>5</v>
      </c>
      <c r="G2426" t="s">
        <v>6</v>
      </c>
      <c r="H2426" t="s">
        <v>7</v>
      </c>
      <c r="I2426" t="s">
        <v>8</v>
      </c>
      <c r="J2426" t="s">
        <v>9</v>
      </c>
    </row>
    <row r="2427" spans="1:10">
      <c r="A2427" t="s">
        <v>2</v>
      </c>
      <c r="B2427" t="s">
        <v>10</v>
      </c>
      <c r="E2427" t="s">
        <v>11</v>
      </c>
      <c r="F2427" t="s">
        <v>12</v>
      </c>
      <c r="G2427" t="s">
        <v>13</v>
      </c>
      <c r="H2427" t="s">
        <v>14</v>
      </c>
    </row>
    <row r="2428" spans="1:10">
      <c r="A2428" t="s">
        <v>0</v>
      </c>
      <c r="B2428" t="s">
        <v>1114</v>
      </c>
      <c r="D2428">
        <f>Image("https://scontent.cdninstagram.com/t51.2885-15/e35/12918669_1068019643261777_2027810861_n.jpg?ig_cache_key=MTIyMDgyNTE0MjIwODk0NzA3NA%3D%3D.2")</f>
        <v>0</v>
      </c>
    </row>
    <row r="2429" spans="1:10">
      <c r="A2429" t="s">
        <v>2</v>
      </c>
      <c r="B2429" t="s">
        <v>3</v>
      </c>
      <c r="E2429" t="s">
        <v>4</v>
      </c>
      <c r="F2429" t="s">
        <v>5</v>
      </c>
      <c r="G2429" t="s">
        <v>6</v>
      </c>
      <c r="H2429" t="s">
        <v>7</v>
      </c>
      <c r="I2429" t="s">
        <v>8</v>
      </c>
      <c r="J2429" t="s">
        <v>9</v>
      </c>
    </row>
    <row r="2430" spans="1:10">
      <c r="A2430" t="s">
        <v>2</v>
      </c>
      <c r="B2430" t="s">
        <v>10</v>
      </c>
      <c r="E2430" t="s">
        <v>11</v>
      </c>
      <c r="F2430" t="s">
        <v>12</v>
      </c>
      <c r="G2430" t="s">
        <v>13</v>
      </c>
      <c r="H2430" t="s">
        <v>14</v>
      </c>
    </row>
    <row r="2431" spans="1:10">
      <c r="A2431" t="s">
        <v>0</v>
      </c>
      <c r="B2431" t="s">
        <v>1115</v>
      </c>
      <c r="D2431">
        <f>Image("https://scontent.cdninstagram.com/t51.2885-15/s640x640/sh0.08/e35/12907324_1161777337299386_299834162_n.jpg?ig_cache_key=MTIyMDc1MjA5MjYwNTk4Nzk5Mw%3D%3D.2")</f>
        <v>0</v>
      </c>
    </row>
    <row r="2432" spans="1:10">
      <c r="A2432" t="s">
        <v>2</v>
      </c>
      <c r="B2432" t="s">
        <v>3</v>
      </c>
      <c r="C2432" t="s">
        <v>1116</v>
      </c>
      <c r="E2432" t="s">
        <v>4</v>
      </c>
      <c r="F2432" t="s">
        <v>5</v>
      </c>
      <c r="G2432" t="s">
        <v>6</v>
      </c>
      <c r="H2432" t="s">
        <v>7</v>
      </c>
      <c r="I2432" t="s">
        <v>8</v>
      </c>
      <c r="J2432" t="s">
        <v>9</v>
      </c>
    </row>
    <row r="2433" spans="1:10">
      <c r="A2433" t="s">
        <v>2</v>
      </c>
      <c r="B2433" t="s">
        <v>10</v>
      </c>
      <c r="E2433" t="s">
        <v>11</v>
      </c>
      <c r="F2433" t="s">
        <v>12</v>
      </c>
      <c r="G2433" t="s">
        <v>13</v>
      </c>
      <c r="H2433" t="s">
        <v>14</v>
      </c>
    </row>
    <row r="2434" spans="1:10">
      <c r="A2434" t="s">
        <v>0</v>
      </c>
      <c r="B2434" t="s">
        <v>1117</v>
      </c>
      <c r="D2434">
        <f>Image("https://scontent.cdninstagram.com/t51.2885-15/s480x480/e35/12446197_600714926764525_1882780460_n.jpg?ig_cache_key=MTIyMDY4NjIxNDc3MjY2MTQ5NA%3D%3D.2")</f>
        <v>0</v>
      </c>
    </row>
    <row r="2435" spans="1:10">
      <c r="A2435" t="s">
        <v>2</v>
      </c>
      <c r="B2435" t="s">
        <v>3</v>
      </c>
      <c r="C2435" t="s">
        <v>1118</v>
      </c>
      <c r="E2435" t="s">
        <v>4</v>
      </c>
      <c r="F2435" t="s">
        <v>5</v>
      </c>
      <c r="G2435" t="s">
        <v>6</v>
      </c>
      <c r="H2435" t="s">
        <v>7</v>
      </c>
      <c r="I2435" t="s">
        <v>8</v>
      </c>
      <c r="J2435" t="s">
        <v>9</v>
      </c>
    </row>
    <row r="2436" spans="1:10">
      <c r="A2436" t="s">
        <v>2</v>
      </c>
      <c r="B2436" t="s">
        <v>10</v>
      </c>
      <c r="E2436" t="s">
        <v>11</v>
      </c>
      <c r="F2436" t="s">
        <v>12</v>
      </c>
      <c r="G2436" t="s">
        <v>13</v>
      </c>
      <c r="H2436" t="s">
        <v>14</v>
      </c>
    </row>
    <row r="2437" spans="1:10">
      <c r="A2437" t="s">
        <v>0</v>
      </c>
      <c r="B2437" t="s">
        <v>1119</v>
      </c>
      <c r="D2437">
        <f>Image("https://scontent.cdninstagram.com/t51.2885-15/e15/12677211_555599727942136_1803577875_n.jpg?ig_cache_key=MTIyMDY3Mjc4NDc2Njg1Njk1Ng%3D%3D.2")</f>
        <v>0</v>
      </c>
    </row>
    <row r="2438" spans="1:10">
      <c r="A2438" t="s">
        <v>2</v>
      </c>
      <c r="B2438" t="s">
        <v>3</v>
      </c>
      <c r="C2438" t="s">
        <v>1120</v>
      </c>
      <c r="E2438" t="s">
        <v>4</v>
      </c>
      <c r="F2438" t="s">
        <v>5</v>
      </c>
      <c r="G2438" t="s">
        <v>6</v>
      </c>
      <c r="H2438" t="s">
        <v>7</v>
      </c>
      <c r="I2438" t="s">
        <v>8</v>
      </c>
      <c r="J2438" t="s">
        <v>9</v>
      </c>
    </row>
    <row r="2439" spans="1:10">
      <c r="A2439" t="s">
        <v>2</v>
      </c>
      <c r="B2439" t="s">
        <v>10</v>
      </c>
      <c r="E2439" t="s">
        <v>11</v>
      </c>
      <c r="F2439" t="s">
        <v>12</v>
      </c>
      <c r="G2439" t="s">
        <v>13</v>
      </c>
      <c r="H2439" t="s">
        <v>14</v>
      </c>
    </row>
    <row r="2440" spans="1:10">
      <c r="A2440" t="s">
        <v>0</v>
      </c>
      <c r="B2440" t="s">
        <v>1121</v>
      </c>
      <c r="D2440">
        <f>Image("https://scontent.cdninstagram.com/t51.2885-15/e35/12328267_254180308261136_657017847_n.jpg?ig_cache_key=MTIyMDY1NDk4ODczODMxNjY4NA%3D%3D.2")</f>
        <v>0</v>
      </c>
    </row>
    <row r="2441" spans="1:10">
      <c r="A2441" t="s">
        <v>2</v>
      </c>
      <c r="B2441" t="s">
        <v>3</v>
      </c>
      <c r="C2441" t="s">
        <v>1122</v>
      </c>
      <c r="E2441" t="s">
        <v>4</v>
      </c>
      <c r="F2441" t="s">
        <v>5</v>
      </c>
      <c r="G2441" t="s">
        <v>6</v>
      </c>
      <c r="H2441" t="s">
        <v>7</v>
      </c>
      <c r="I2441" t="s">
        <v>8</v>
      </c>
      <c r="J2441" t="s">
        <v>9</v>
      </c>
    </row>
    <row r="2442" spans="1:10">
      <c r="A2442" t="s">
        <v>2</v>
      </c>
      <c r="B2442" t="s">
        <v>10</v>
      </c>
      <c r="E2442" t="s">
        <v>11</v>
      </c>
      <c r="F2442" t="s">
        <v>12</v>
      </c>
      <c r="G2442" t="s">
        <v>13</v>
      </c>
      <c r="H2442" t="s">
        <v>14</v>
      </c>
    </row>
    <row r="2443" spans="1:10">
      <c r="A2443" t="s">
        <v>0</v>
      </c>
      <c r="B2443" t="s">
        <v>1123</v>
      </c>
      <c r="D2443">
        <f>Image("https://scontent.cdninstagram.com/t51.2885-15/s640x640/sh0.08/e35/12904983_463335677196582_1494418083_n.jpg?ig_cache_key=MTIyMDY0NTY1MzQwMjMzODM0MA%3D%3D.2")</f>
        <v>0</v>
      </c>
    </row>
    <row r="2444" spans="1:10">
      <c r="A2444" t="s">
        <v>2</v>
      </c>
      <c r="B2444" t="s">
        <v>3</v>
      </c>
      <c r="E2444" t="s">
        <v>4</v>
      </c>
      <c r="F2444" t="s">
        <v>5</v>
      </c>
      <c r="G2444" t="s">
        <v>6</v>
      </c>
      <c r="H2444" t="s">
        <v>7</v>
      </c>
      <c r="I2444" t="s">
        <v>8</v>
      </c>
      <c r="J2444" t="s">
        <v>9</v>
      </c>
    </row>
    <row r="2445" spans="1:10">
      <c r="A2445" t="s">
        <v>2</v>
      </c>
      <c r="B2445" t="s">
        <v>10</v>
      </c>
      <c r="E2445" t="s">
        <v>11</v>
      </c>
      <c r="F2445" t="s">
        <v>12</v>
      </c>
      <c r="G2445" t="s">
        <v>13</v>
      </c>
      <c r="H2445" t="s">
        <v>14</v>
      </c>
    </row>
    <row r="2446" spans="1:10">
      <c r="A2446" t="s">
        <v>0</v>
      </c>
      <c r="B2446" t="s">
        <v>1124</v>
      </c>
      <c r="D2446">
        <f>Image("https://scontent.cdninstagram.com/t51.2885-15/s640x640/sh0.08/e35/12907144_1578781802449904_1080895609_n.jpg?ig_cache_key=MTIyMDYzMDAyODYyMDI0MzYwMw%3D%3D.2.l")</f>
        <v>0</v>
      </c>
    </row>
    <row r="2447" spans="1:10">
      <c r="A2447" t="s">
        <v>2</v>
      </c>
      <c r="B2447" t="s">
        <v>3</v>
      </c>
      <c r="C2447" t="s">
        <v>1125</v>
      </c>
      <c r="E2447" t="s">
        <v>4</v>
      </c>
      <c r="F2447" t="s">
        <v>5</v>
      </c>
      <c r="G2447" t="s">
        <v>6</v>
      </c>
      <c r="H2447" t="s">
        <v>7</v>
      </c>
      <c r="I2447" t="s">
        <v>8</v>
      </c>
      <c r="J2447" t="s">
        <v>9</v>
      </c>
    </row>
    <row r="2448" spans="1:10">
      <c r="A2448" t="s">
        <v>2</v>
      </c>
      <c r="B2448" t="s">
        <v>10</v>
      </c>
      <c r="E2448" t="s">
        <v>11</v>
      </c>
      <c r="F2448" t="s">
        <v>12</v>
      </c>
      <c r="G2448" t="s">
        <v>13</v>
      </c>
      <c r="H2448" t="s">
        <v>14</v>
      </c>
    </row>
    <row r="2449" spans="1:10">
      <c r="A2449" t="s">
        <v>0</v>
      </c>
      <c r="B2449" t="s">
        <v>1126</v>
      </c>
      <c r="D2449">
        <f>Image("https://scontent.cdninstagram.com/t51.2885-15/e35/12822303_457361627787375_269454987_n.jpg?ig_cache_key=MTIyMDU4MzE5Nzc2NDM1ODg5OQ%3D%3D.2")</f>
        <v>0</v>
      </c>
    </row>
    <row r="2450" spans="1:10">
      <c r="A2450" t="s">
        <v>2</v>
      </c>
      <c r="B2450" t="s">
        <v>3</v>
      </c>
      <c r="C2450" t="s">
        <v>1127</v>
      </c>
      <c r="E2450" t="s">
        <v>4</v>
      </c>
      <c r="F2450" t="s">
        <v>5</v>
      </c>
      <c r="G2450" t="s">
        <v>6</v>
      </c>
      <c r="H2450" t="s">
        <v>7</v>
      </c>
      <c r="I2450" t="s">
        <v>8</v>
      </c>
      <c r="J2450" t="s">
        <v>9</v>
      </c>
    </row>
    <row r="2451" spans="1:10">
      <c r="A2451" t="s">
        <v>2</v>
      </c>
      <c r="B2451" t="s">
        <v>10</v>
      </c>
      <c r="E2451" t="s">
        <v>11</v>
      </c>
      <c r="F2451" t="s">
        <v>12</v>
      </c>
      <c r="G2451" t="s">
        <v>13</v>
      </c>
      <c r="H2451" t="s">
        <v>14</v>
      </c>
    </row>
    <row r="2452" spans="1:10">
      <c r="A2452" t="s">
        <v>0</v>
      </c>
      <c r="B2452" t="s">
        <v>1128</v>
      </c>
      <c r="D2452">
        <f>Image("https://scontent.cdninstagram.com/t51.2885-15/s640x640/sh0.08/e35/12940180_1039814872756230_1109870302_n.jpg?ig_cache_key=MTIyMDU3MzIyMTkwNjIwNzMyOQ%3D%3D.2")</f>
        <v>0</v>
      </c>
    </row>
    <row r="2453" spans="1:10">
      <c r="A2453" t="s">
        <v>2</v>
      </c>
      <c r="B2453" t="s">
        <v>3</v>
      </c>
      <c r="C2453" t="s">
        <v>1129</v>
      </c>
      <c r="E2453" t="s">
        <v>4</v>
      </c>
      <c r="F2453" t="s">
        <v>5</v>
      </c>
      <c r="G2453" t="s">
        <v>6</v>
      </c>
      <c r="H2453" t="s">
        <v>7</v>
      </c>
      <c r="I2453" t="s">
        <v>8</v>
      </c>
      <c r="J2453" t="s">
        <v>9</v>
      </c>
    </row>
    <row r="2454" spans="1:10">
      <c r="A2454" t="s">
        <v>2</v>
      </c>
      <c r="B2454" t="s">
        <v>10</v>
      </c>
      <c r="E2454" t="s">
        <v>11</v>
      </c>
      <c r="F2454" t="s">
        <v>12</v>
      </c>
      <c r="G2454" t="s">
        <v>13</v>
      </c>
      <c r="H2454" t="s">
        <v>14</v>
      </c>
    </row>
    <row r="2455" spans="1:10">
      <c r="A2455" t="s">
        <v>0</v>
      </c>
      <c r="B2455" t="s">
        <v>1130</v>
      </c>
      <c r="D2455">
        <f>Image("https://scontent.cdninstagram.com/t51.2885-15/e15/12519109_596443500521786_401154771_n.jpg?ig_cache_key=MTIyMDgwMzYwNzc5NzQ2MzY2Mw%3D%3D.2")</f>
        <v>0</v>
      </c>
    </row>
    <row r="2456" spans="1:10">
      <c r="A2456" t="s">
        <v>2</v>
      </c>
      <c r="B2456" t="s">
        <v>3</v>
      </c>
      <c r="E2456" t="s">
        <v>4</v>
      </c>
      <c r="F2456" t="s">
        <v>5</v>
      </c>
      <c r="G2456" t="s">
        <v>6</v>
      </c>
      <c r="H2456" t="s">
        <v>7</v>
      </c>
      <c r="I2456" t="s">
        <v>8</v>
      </c>
      <c r="J2456" t="s">
        <v>9</v>
      </c>
    </row>
    <row r="2457" spans="1:10">
      <c r="A2457" t="s">
        <v>2</v>
      </c>
      <c r="B2457" t="s">
        <v>10</v>
      </c>
      <c r="E2457" t="s">
        <v>11</v>
      </c>
      <c r="F2457" t="s">
        <v>12</v>
      </c>
      <c r="G2457" t="s">
        <v>13</v>
      </c>
      <c r="H2457" t="s">
        <v>14</v>
      </c>
    </row>
    <row r="2458" spans="1:10">
      <c r="A2458" t="s">
        <v>0</v>
      </c>
      <c r="B2458" t="s">
        <v>1131</v>
      </c>
      <c r="D2458">
        <f>Image("https://scontent.cdninstagram.com/t51.2885-15/s640x640/sh0.08/e35/1172987_1605580633099441_1971782769_n.jpg?ig_cache_key=MTIyMDc5MzAzMzU5MTg0NDQzMg%3D%3D.2")</f>
        <v>0</v>
      </c>
    </row>
    <row r="2459" spans="1:10">
      <c r="A2459" t="s">
        <v>2</v>
      </c>
      <c r="B2459" t="s">
        <v>3</v>
      </c>
      <c r="E2459" t="s">
        <v>4</v>
      </c>
      <c r="F2459" t="s">
        <v>5</v>
      </c>
      <c r="G2459" t="s">
        <v>6</v>
      </c>
      <c r="H2459" t="s">
        <v>7</v>
      </c>
      <c r="I2459" t="s">
        <v>8</v>
      </c>
      <c r="J2459" t="s">
        <v>9</v>
      </c>
    </row>
    <row r="2460" spans="1:10">
      <c r="A2460" t="s">
        <v>2</v>
      </c>
      <c r="B2460" t="s">
        <v>10</v>
      </c>
      <c r="E2460" t="s">
        <v>11</v>
      </c>
      <c r="F2460" t="s">
        <v>12</v>
      </c>
      <c r="G2460" t="s">
        <v>13</v>
      </c>
      <c r="H2460" t="s">
        <v>14</v>
      </c>
    </row>
    <row r="2461" spans="1:10">
      <c r="A2461" t="s">
        <v>0</v>
      </c>
      <c r="B2461" t="s">
        <v>1132</v>
      </c>
      <c r="D2461">
        <f>Image("https://scontent.cdninstagram.com/t51.2885-15/s640x640/sh0.08/e35/11355237_1690277224586593_844545685_n.jpg?ig_cache_key=MTIyMDc1NDY5NTYzMzE5NTU0Mg%3D%3D.2")</f>
        <v>0</v>
      </c>
    </row>
    <row r="2462" spans="1:10">
      <c r="A2462" t="s">
        <v>2</v>
      </c>
      <c r="B2462" t="s">
        <v>3</v>
      </c>
      <c r="E2462" t="s">
        <v>4</v>
      </c>
      <c r="F2462" t="s">
        <v>5</v>
      </c>
      <c r="G2462" t="s">
        <v>6</v>
      </c>
      <c r="H2462" t="s">
        <v>7</v>
      </c>
      <c r="I2462" t="s">
        <v>8</v>
      </c>
      <c r="J2462" t="s">
        <v>9</v>
      </c>
    </row>
    <row r="2463" spans="1:10">
      <c r="A2463" t="s">
        <v>2</v>
      </c>
      <c r="B2463" t="s">
        <v>10</v>
      </c>
      <c r="E2463" t="s">
        <v>11</v>
      </c>
      <c r="F2463" t="s">
        <v>12</v>
      </c>
      <c r="G2463" t="s">
        <v>13</v>
      </c>
      <c r="H2463" t="s">
        <v>14</v>
      </c>
    </row>
    <row r="2464" spans="1:10">
      <c r="A2464" t="s">
        <v>0</v>
      </c>
      <c r="B2464" t="s">
        <v>1133</v>
      </c>
      <c r="D2464">
        <f>Image("https://scontent.cdninstagram.com/t51.2885-15/s640x640/sh0.08/e35/12424909_485904001618507_323725102_n.jpg?ig_cache_key=MTIyMDc0NTQxODk2NDIwOTgyMA%3D%3D.2.l")</f>
        <v>0</v>
      </c>
    </row>
    <row r="2465" spans="1:10">
      <c r="A2465" t="s">
        <v>2</v>
      </c>
      <c r="B2465" t="s">
        <v>3</v>
      </c>
      <c r="E2465" t="s">
        <v>4</v>
      </c>
      <c r="F2465" t="s">
        <v>5</v>
      </c>
      <c r="G2465" t="s">
        <v>6</v>
      </c>
      <c r="H2465" t="s">
        <v>7</v>
      </c>
      <c r="I2465" t="s">
        <v>8</v>
      </c>
      <c r="J2465" t="s">
        <v>9</v>
      </c>
    </row>
    <row r="2466" spans="1:10">
      <c r="A2466" t="s">
        <v>2</v>
      </c>
      <c r="B2466" t="s">
        <v>10</v>
      </c>
      <c r="E2466" t="s">
        <v>11</v>
      </c>
      <c r="F2466" t="s">
        <v>12</v>
      </c>
      <c r="G2466" t="s">
        <v>13</v>
      </c>
      <c r="H2466" t="s">
        <v>14</v>
      </c>
    </row>
    <row r="2467" spans="1:10">
      <c r="A2467" t="s">
        <v>0</v>
      </c>
      <c r="B2467" t="s">
        <v>1134</v>
      </c>
      <c r="D2467">
        <f>Image("https://scontent.cdninstagram.com/t51.2885-15/s640x640/sh0.08/e35/12905187_1160234877344679_1203923596_n.jpg?ig_cache_key=MTIyMDY0MjA4NTQzMTI2NTk4MA%3D%3D.2")</f>
        <v>0</v>
      </c>
    </row>
    <row r="2468" spans="1:10">
      <c r="A2468" t="s">
        <v>2</v>
      </c>
      <c r="B2468" t="s">
        <v>3</v>
      </c>
      <c r="E2468" t="s">
        <v>4</v>
      </c>
      <c r="F2468" t="s">
        <v>5</v>
      </c>
      <c r="G2468" t="s">
        <v>6</v>
      </c>
      <c r="H2468" t="s">
        <v>7</v>
      </c>
      <c r="I2468" t="s">
        <v>8</v>
      </c>
      <c r="J2468" t="s">
        <v>9</v>
      </c>
    </row>
    <row r="2469" spans="1:10">
      <c r="A2469" t="s">
        <v>2</v>
      </c>
      <c r="B2469" t="s">
        <v>10</v>
      </c>
      <c r="E2469" t="s">
        <v>11</v>
      </c>
      <c r="F2469" t="s">
        <v>12</v>
      </c>
      <c r="G2469" t="s">
        <v>13</v>
      </c>
      <c r="H2469" t="s">
        <v>14</v>
      </c>
    </row>
    <row r="2470" spans="1:10">
      <c r="A2470" t="s">
        <v>0</v>
      </c>
      <c r="B2470" t="s">
        <v>1135</v>
      </c>
      <c r="D2470">
        <f>Image("https://scontent.cdninstagram.com/t51.2885-15/s640x640/sh0.08/e35/12917952_211082265933957_1653908381_n.jpg?ig_cache_key=MTIyMDU0NzU2MzA2MTI3OTUzOQ%3D%3D.2.l")</f>
        <v>0</v>
      </c>
    </row>
    <row r="2471" spans="1:10">
      <c r="A2471" t="s">
        <v>2</v>
      </c>
      <c r="B2471" t="s">
        <v>3</v>
      </c>
      <c r="C2471" t="s">
        <v>1136</v>
      </c>
      <c r="E2471" t="s">
        <v>4</v>
      </c>
      <c r="F2471" t="s">
        <v>5</v>
      </c>
      <c r="G2471" t="s">
        <v>6</v>
      </c>
      <c r="H2471" t="s">
        <v>7</v>
      </c>
      <c r="I2471" t="s">
        <v>8</v>
      </c>
      <c r="J2471" t="s">
        <v>9</v>
      </c>
    </row>
    <row r="2472" spans="1:10">
      <c r="A2472" t="s">
        <v>2</v>
      </c>
      <c r="B2472" t="s">
        <v>10</v>
      </c>
      <c r="E2472" t="s">
        <v>11</v>
      </c>
      <c r="F2472" t="s">
        <v>12</v>
      </c>
      <c r="G2472" t="s">
        <v>13</v>
      </c>
      <c r="H2472" t="s">
        <v>14</v>
      </c>
    </row>
    <row r="2473" spans="1:10">
      <c r="A2473" t="s">
        <v>0</v>
      </c>
      <c r="B2473" t="s">
        <v>1137</v>
      </c>
      <c r="D2473">
        <f>Image("https://scontent.cdninstagram.com/t51.2885-15/s480x480/e35/12940170_1001510999932382_1563664870_n.jpg?ig_cache_key=MTIyMDM0MDcwMDgwMjc1NjE0OA%3D%3D.2")</f>
        <v>0</v>
      </c>
    </row>
    <row r="2474" spans="1:10">
      <c r="A2474" t="s">
        <v>2</v>
      </c>
      <c r="B2474" t="s">
        <v>3</v>
      </c>
      <c r="E2474" t="s">
        <v>4</v>
      </c>
      <c r="F2474" t="s">
        <v>5</v>
      </c>
      <c r="G2474" t="s">
        <v>6</v>
      </c>
      <c r="H2474" t="s">
        <v>7</v>
      </c>
      <c r="I2474" t="s">
        <v>8</v>
      </c>
      <c r="J2474" t="s">
        <v>9</v>
      </c>
    </row>
    <row r="2475" spans="1:10">
      <c r="A2475" t="s">
        <v>2</v>
      </c>
      <c r="B2475" t="s">
        <v>10</v>
      </c>
      <c r="E2475" t="s">
        <v>11</v>
      </c>
      <c r="F2475" t="s">
        <v>12</v>
      </c>
      <c r="G2475" t="s">
        <v>13</v>
      </c>
      <c r="H2475" t="s">
        <v>14</v>
      </c>
    </row>
    <row r="2476" spans="1:10">
      <c r="A2476" t="s">
        <v>0</v>
      </c>
      <c r="B2476" t="s">
        <v>1138</v>
      </c>
      <c r="D2476">
        <f>Image("https://scontent.cdninstagram.com/t51.2885-15/s640x640/sh0.08/e35/12935121_1036622876410531_1632697243_n.jpg?ig_cache_key=MTIyMDE2NjM2NzA4OTk5OTE4Mw%3D%3D.2.l")</f>
        <v>0</v>
      </c>
    </row>
    <row r="2477" spans="1:10">
      <c r="A2477" t="s">
        <v>2</v>
      </c>
      <c r="B2477" t="s">
        <v>3</v>
      </c>
      <c r="C2477" t="s">
        <v>1139</v>
      </c>
      <c r="E2477" t="s">
        <v>4</v>
      </c>
      <c r="F2477" t="s">
        <v>5</v>
      </c>
      <c r="G2477" t="s">
        <v>6</v>
      </c>
      <c r="H2477" t="s">
        <v>7</v>
      </c>
      <c r="I2477" t="s">
        <v>8</v>
      </c>
      <c r="J2477" t="s">
        <v>9</v>
      </c>
    </row>
    <row r="2478" spans="1:10">
      <c r="A2478" t="s">
        <v>2</v>
      </c>
      <c r="B2478" t="s">
        <v>10</v>
      </c>
      <c r="E2478" t="s">
        <v>11</v>
      </c>
      <c r="F2478" t="s">
        <v>12</v>
      </c>
      <c r="G2478" t="s">
        <v>13</v>
      </c>
      <c r="H2478" t="s">
        <v>14</v>
      </c>
    </row>
    <row r="2479" spans="1:10">
      <c r="A2479" t="s">
        <v>0</v>
      </c>
      <c r="B2479" t="s">
        <v>1140</v>
      </c>
      <c r="D2479">
        <f>Image("https://scontent.cdninstagram.com/t51.2885-15/s640x640/sh0.08/e35/12950206_1671459803118969_886948266_n.jpg?ig_cache_key=MTIyMDEwOTkwMTA2OTY4Mjc2NA%3D%3D.2.l")</f>
        <v>0</v>
      </c>
    </row>
    <row r="2480" spans="1:10">
      <c r="A2480" t="s">
        <v>2</v>
      </c>
      <c r="B2480" t="s">
        <v>3</v>
      </c>
      <c r="C2480" t="s">
        <v>1141</v>
      </c>
      <c r="E2480" t="s">
        <v>4</v>
      </c>
      <c r="F2480" t="s">
        <v>5</v>
      </c>
      <c r="G2480" t="s">
        <v>6</v>
      </c>
      <c r="H2480" t="s">
        <v>7</v>
      </c>
      <c r="I2480" t="s">
        <v>8</v>
      </c>
      <c r="J2480" t="s">
        <v>9</v>
      </c>
    </row>
    <row r="2481" spans="1:10">
      <c r="A2481" t="s">
        <v>2</v>
      </c>
      <c r="B2481" t="s">
        <v>10</v>
      </c>
      <c r="E2481" t="s">
        <v>11</v>
      </c>
      <c r="F2481" t="s">
        <v>12</v>
      </c>
      <c r="G2481" t="s">
        <v>13</v>
      </c>
      <c r="H2481" t="s">
        <v>14</v>
      </c>
    </row>
    <row r="2482" spans="1:10">
      <c r="A2482" t="s">
        <v>0</v>
      </c>
      <c r="B2482" t="s">
        <v>1142</v>
      </c>
      <c r="D2482">
        <f>Image("https://scontent.cdninstagram.com/t51.2885-15/s640x640/sh0.08/e35/12519562_864858250291691_2013430761_n.jpg?ig_cache_key=MTIyMDAyMTQzODYxOTY4NTgzNw%3D%3D.2.l")</f>
        <v>0</v>
      </c>
    </row>
    <row r="2483" spans="1:10">
      <c r="A2483" t="s">
        <v>2</v>
      </c>
      <c r="B2483" t="s">
        <v>3</v>
      </c>
      <c r="E2483" t="s">
        <v>4</v>
      </c>
      <c r="F2483" t="s">
        <v>5</v>
      </c>
      <c r="G2483" t="s">
        <v>6</v>
      </c>
      <c r="H2483" t="s">
        <v>7</v>
      </c>
      <c r="I2483" t="s">
        <v>8</v>
      </c>
      <c r="J2483" t="s">
        <v>9</v>
      </c>
    </row>
    <row r="2484" spans="1:10">
      <c r="A2484" t="s">
        <v>2</v>
      </c>
      <c r="B2484" t="s">
        <v>10</v>
      </c>
      <c r="E2484" t="s">
        <v>11</v>
      </c>
      <c r="F2484" t="s">
        <v>12</v>
      </c>
      <c r="G2484" t="s">
        <v>13</v>
      </c>
      <c r="H2484" t="s">
        <v>14</v>
      </c>
    </row>
    <row r="2485" spans="1:10">
      <c r="A2485" t="s">
        <v>0</v>
      </c>
      <c r="B2485" t="s">
        <v>1143</v>
      </c>
      <c r="D2485">
        <f>Image("https://scontent.cdninstagram.com/t51.2885-15/s640x640/sh0.08/e35/12501538_1719894368287086_1467122620_n.jpg?ig_cache_key=MTIyMDAyMDc1NTk0MTgwODE2MQ%3D%3D.2.l")</f>
        <v>0</v>
      </c>
    </row>
    <row r="2486" spans="1:10">
      <c r="A2486" t="s">
        <v>2</v>
      </c>
      <c r="B2486" t="s">
        <v>3</v>
      </c>
      <c r="E2486" t="s">
        <v>4</v>
      </c>
      <c r="F2486" t="s">
        <v>5</v>
      </c>
      <c r="G2486" t="s">
        <v>6</v>
      </c>
      <c r="H2486" t="s">
        <v>7</v>
      </c>
      <c r="I2486" t="s">
        <v>8</v>
      </c>
      <c r="J2486" t="s">
        <v>9</v>
      </c>
    </row>
    <row r="2487" spans="1:10">
      <c r="A2487" t="s">
        <v>2</v>
      </c>
      <c r="B2487" t="s">
        <v>10</v>
      </c>
      <c r="E2487" t="s">
        <v>11</v>
      </c>
      <c r="F2487" t="s">
        <v>12</v>
      </c>
      <c r="G2487" t="s">
        <v>13</v>
      </c>
      <c r="H2487" t="s">
        <v>14</v>
      </c>
    </row>
    <row r="2488" spans="1:10">
      <c r="A2488" t="s">
        <v>0</v>
      </c>
      <c r="B2488" t="s">
        <v>1144</v>
      </c>
      <c r="D2488">
        <f>Image("https://scontent.cdninstagram.com/t51.2885-15/s320x320/e35/12826225_124967621234884_151397039_n.jpg?ig_cache_key=MTIyMDAxOTczNzAzNjMxNDYzNA%3D%3D.2.l")</f>
        <v>0</v>
      </c>
    </row>
    <row r="2489" spans="1:10">
      <c r="A2489" t="s">
        <v>2</v>
      </c>
      <c r="B2489" t="s">
        <v>3</v>
      </c>
      <c r="E2489" t="s">
        <v>4</v>
      </c>
      <c r="F2489" t="s">
        <v>5</v>
      </c>
      <c r="G2489" t="s">
        <v>6</v>
      </c>
      <c r="H2489" t="s">
        <v>7</v>
      </c>
      <c r="I2489" t="s">
        <v>8</v>
      </c>
      <c r="J2489" t="s">
        <v>9</v>
      </c>
    </row>
    <row r="2490" spans="1:10">
      <c r="A2490" t="s">
        <v>2</v>
      </c>
      <c r="B2490" t="s">
        <v>10</v>
      </c>
      <c r="E2490" t="s">
        <v>11</v>
      </c>
      <c r="F2490" t="s">
        <v>12</v>
      </c>
      <c r="G2490" t="s">
        <v>13</v>
      </c>
      <c r="H2490" t="s">
        <v>14</v>
      </c>
    </row>
    <row r="2491" spans="1:10">
      <c r="A2491" t="s">
        <v>0</v>
      </c>
      <c r="B2491" t="s">
        <v>1145</v>
      </c>
      <c r="D2491">
        <f>Image("https://scontent.cdninstagram.com/t51.2885-15/s480x480/e35/12912365_1683989108533920_931410099_n.jpg?ig_cache_key=MTIyMDAxOTA2NDA3NzAxNjA1OA%3D%3D.2.l")</f>
        <v>0</v>
      </c>
    </row>
    <row r="2492" spans="1:10">
      <c r="A2492" t="s">
        <v>2</v>
      </c>
      <c r="B2492" t="s">
        <v>3</v>
      </c>
      <c r="E2492" t="s">
        <v>4</v>
      </c>
      <c r="F2492" t="s">
        <v>5</v>
      </c>
      <c r="G2492" t="s">
        <v>6</v>
      </c>
      <c r="H2492" t="s">
        <v>7</v>
      </c>
      <c r="I2492" t="s">
        <v>8</v>
      </c>
      <c r="J2492" t="s">
        <v>9</v>
      </c>
    </row>
    <row r="2493" spans="1:10">
      <c r="A2493" t="s">
        <v>2</v>
      </c>
      <c r="B2493" t="s">
        <v>10</v>
      </c>
      <c r="E2493" t="s">
        <v>11</v>
      </c>
      <c r="F2493" t="s">
        <v>12</v>
      </c>
      <c r="G2493" t="s">
        <v>13</v>
      </c>
      <c r="H2493" t="s">
        <v>14</v>
      </c>
    </row>
    <row r="2494" spans="1:10">
      <c r="A2494" t="s">
        <v>0</v>
      </c>
      <c r="B2494" t="s">
        <v>1146</v>
      </c>
      <c r="D2494">
        <f>Image("https://scontent.cdninstagram.com/t51.2885-15/e15/12935153_1051874204883957_295005979_n.jpg?ig_cache_key=MTIyMDAxNTgwOTc2MTY3MTc2MA%3D%3D.2.l")</f>
        <v>0</v>
      </c>
    </row>
    <row r="2495" spans="1:10">
      <c r="A2495" t="s">
        <v>2</v>
      </c>
      <c r="B2495" t="s">
        <v>3</v>
      </c>
      <c r="E2495" t="s">
        <v>4</v>
      </c>
      <c r="F2495" t="s">
        <v>5</v>
      </c>
      <c r="G2495" t="s">
        <v>6</v>
      </c>
      <c r="H2495" t="s">
        <v>7</v>
      </c>
      <c r="I2495" t="s">
        <v>8</v>
      </c>
      <c r="J2495" t="s">
        <v>9</v>
      </c>
    </row>
    <row r="2496" spans="1:10">
      <c r="A2496" t="s">
        <v>2</v>
      </c>
      <c r="B2496" t="s">
        <v>10</v>
      </c>
      <c r="E2496" t="s">
        <v>11</v>
      </c>
      <c r="F2496" t="s">
        <v>12</v>
      </c>
      <c r="G2496" t="s">
        <v>13</v>
      </c>
      <c r="H2496" t="s">
        <v>14</v>
      </c>
    </row>
    <row r="2497" spans="1:10">
      <c r="A2497" t="s">
        <v>0</v>
      </c>
      <c r="B2497" t="s">
        <v>1147</v>
      </c>
      <c r="D2497">
        <f>Image("https://scontent.cdninstagram.com/t51.2885-15/e35/12912571_1117972608253812_1564398176_n.jpg?ig_cache_key=MTIxOTkzMjI1NTQxNjIzMTM4Nw%3D%3D.2")</f>
        <v>0</v>
      </c>
    </row>
    <row r="2498" spans="1:10">
      <c r="A2498" t="s">
        <v>2</v>
      </c>
      <c r="B2498" t="s">
        <v>3</v>
      </c>
      <c r="C2498" t="s">
        <v>1148</v>
      </c>
      <c r="E2498" t="s">
        <v>4</v>
      </c>
      <c r="F2498" t="s">
        <v>5</v>
      </c>
      <c r="G2498" t="s">
        <v>6</v>
      </c>
      <c r="H2498" t="s">
        <v>7</v>
      </c>
      <c r="I2498" t="s">
        <v>8</v>
      </c>
      <c r="J2498" t="s">
        <v>9</v>
      </c>
    </row>
    <row r="2499" spans="1:10">
      <c r="A2499" t="s">
        <v>2</v>
      </c>
      <c r="B2499" t="s">
        <v>10</v>
      </c>
      <c r="E2499" t="s">
        <v>11</v>
      </c>
      <c r="F2499" t="s">
        <v>12</v>
      </c>
      <c r="G2499" t="s">
        <v>13</v>
      </c>
      <c r="H2499" t="s">
        <v>14</v>
      </c>
    </row>
    <row r="2500" spans="1:10">
      <c r="A2500" t="s">
        <v>0</v>
      </c>
      <c r="B2500" t="s">
        <v>1149</v>
      </c>
      <c r="D2500">
        <f>Image("https://scontent.cdninstagram.com/t51.2885-15/s640x640/sh0.08/e35/12479604_460529084151546_1464924654_n.jpg?ig_cache_key=MTIxOTkxMTA4NTAyNzcwMDYzMw%3D%3D.2.l")</f>
        <v>0</v>
      </c>
    </row>
    <row r="2501" spans="1:10">
      <c r="A2501" t="s">
        <v>2</v>
      </c>
      <c r="B2501" t="s">
        <v>3</v>
      </c>
      <c r="E2501" t="s">
        <v>4</v>
      </c>
      <c r="F2501" t="s">
        <v>5</v>
      </c>
      <c r="G2501" t="s">
        <v>6</v>
      </c>
      <c r="H2501" t="s">
        <v>7</v>
      </c>
      <c r="I2501" t="s">
        <v>8</v>
      </c>
      <c r="J2501" t="s">
        <v>9</v>
      </c>
    </row>
    <row r="2502" spans="1:10">
      <c r="A2502" t="s">
        <v>2</v>
      </c>
      <c r="B2502" t="s">
        <v>10</v>
      </c>
      <c r="E2502" t="s">
        <v>11</v>
      </c>
      <c r="F2502" t="s">
        <v>12</v>
      </c>
      <c r="G2502" t="s">
        <v>13</v>
      </c>
      <c r="H2502" t="s">
        <v>14</v>
      </c>
    </row>
    <row r="2503" spans="1:10">
      <c r="A2503" t="s">
        <v>0</v>
      </c>
      <c r="B2503" t="s">
        <v>1150</v>
      </c>
      <c r="D2503">
        <f>Image("https://scontent.cdninstagram.com/t51.2885-15/s640x640/sh0.08/e35/12677237_1060719237320014_1536800011_n.jpg?ig_cache_key=MTIxOTUyNTk2NzQ3NDI1NzQ3Mg%3D%3D.2")</f>
        <v>0</v>
      </c>
    </row>
    <row r="2504" spans="1:10">
      <c r="A2504" t="s">
        <v>2</v>
      </c>
      <c r="B2504" t="s">
        <v>3</v>
      </c>
      <c r="C2504" t="s">
        <v>1151</v>
      </c>
      <c r="E2504" t="s">
        <v>4</v>
      </c>
      <c r="F2504" t="s">
        <v>5</v>
      </c>
      <c r="G2504" t="s">
        <v>6</v>
      </c>
      <c r="H2504" t="s">
        <v>7</v>
      </c>
      <c r="I2504" t="s">
        <v>8</v>
      </c>
      <c r="J2504" t="s">
        <v>9</v>
      </c>
    </row>
    <row r="2505" spans="1:10">
      <c r="A2505" t="s">
        <v>2</v>
      </c>
      <c r="B2505" t="s">
        <v>10</v>
      </c>
      <c r="E2505" t="s">
        <v>11</v>
      </c>
      <c r="F2505" t="s">
        <v>12</v>
      </c>
      <c r="G2505" t="s">
        <v>13</v>
      </c>
      <c r="H2505" t="s">
        <v>14</v>
      </c>
    </row>
    <row r="2506" spans="1:10">
      <c r="A2506" t="s">
        <v>0</v>
      </c>
      <c r="B2506" t="s">
        <v>1152</v>
      </c>
      <c r="D2506">
        <f>Image("https://scontent.cdninstagram.com/t51.2885-15/s640x640/sh0.08/e35/11248005_1126265204084519_438240043_n.jpg?ig_cache_key=MTIxOTc0MTgyNDExOTAzMjA0Mg%3D%3D.2.l")</f>
        <v>0</v>
      </c>
    </row>
    <row r="2507" spans="1:10">
      <c r="A2507" t="s">
        <v>2</v>
      </c>
      <c r="B2507" t="s">
        <v>3</v>
      </c>
      <c r="E2507" t="s">
        <v>4</v>
      </c>
      <c r="F2507" t="s">
        <v>5</v>
      </c>
      <c r="G2507" t="s">
        <v>6</v>
      </c>
      <c r="H2507" t="s">
        <v>7</v>
      </c>
      <c r="I2507" t="s">
        <v>8</v>
      </c>
      <c r="J2507" t="s">
        <v>9</v>
      </c>
    </row>
    <row r="2508" spans="1:10">
      <c r="A2508" t="s">
        <v>2</v>
      </c>
      <c r="B2508" t="s">
        <v>10</v>
      </c>
      <c r="E2508" t="s">
        <v>11</v>
      </c>
      <c r="F2508" t="s">
        <v>12</v>
      </c>
      <c r="G2508" t="s">
        <v>13</v>
      </c>
      <c r="H2508" t="s">
        <v>14</v>
      </c>
    </row>
    <row r="2509" spans="1:10">
      <c r="A2509" t="s">
        <v>0</v>
      </c>
      <c r="B2509" t="s">
        <v>1153</v>
      </c>
      <c r="D2509">
        <f>Image("https://scontent.cdninstagram.com/t51.2885-15/s640x640/sh0.08/e35/12141867_1036306359741810_1034589390_n.jpg?ig_cache_key=MTIxOTcxOTUzNDg1MzA0OTg0MA%3D%3D.2.l")</f>
        <v>0</v>
      </c>
    </row>
    <row r="2510" spans="1:10">
      <c r="A2510" t="s">
        <v>2</v>
      </c>
      <c r="B2510" t="s">
        <v>3</v>
      </c>
      <c r="E2510" t="s">
        <v>4</v>
      </c>
      <c r="F2510" t="s">
        <v>5</v>
      </c>
      <c r="G2510" t="s">
        <v>6</v>
      </c>
      <c r="H2510" t="s">
        <v>7</v>
      </c>
      <c r="I2510" t="s">
        <v>8</v>
      </c>
      <c r="J2510" t="s">
        <v>9</v>
      </c>
    </row>
    <row r="2511" spans="1:10">
      <c r="A2511" t="s">
        <v>2</v>
      </c>
      <c r="B2511" t="s">
        <v>10</v>
      </c>
      <c r="E2511" t="s">
        <v>11</v>
      </c>
      <c r="F2511" t="s">
        <v>12</v>
      </c>
      <c r="G2511" t="s">
        <v>13</v>
      </c>
      <c r="H2511" t="s">
        <v>14</v>
      </c>
    </row>
    <row r="2512" spans="1:10">
      <c r="A2512" t="s">
        <v>0</v>
      </c>
      <c r="B2512" t="s">
        <v>1154</v>
      </c>
      <c r="D2512">
        <f>Image("https://scontent.cdninstagram.com/t51.2885-15/s640x640/sh0.08/e35/12519445_479768528898385_2020816090_n.jpg?ig_cache_key=MTIyMDk0MzYxODEwMjEwNjkxMw%3D%3D.2")</f>
        <v>0</v>
      </c>
    </row>
    <row r="2513" spans="1:10">
      <c r="A2513" t="s">
        <v>2</v>
      </c>
      <c r="B2513" t="s">
        <v>3</v>
      </c>
      <c r="E2513" t="s">
        <v>4</v>
      </c>
      <c r="F2513" t="s">
        <v>5</v>
      </c>
      <c r="G2513" t="s">
        <v>6</v>
      </c>
      <c r="H2513" t="s">
        <v>7</v>
      </c>
      <c r="I2513" t="s">
        <v>8</v>
      </c>
      <c r="J2513" t="s">
        <v>9</v>
      </c>
    </row>
    <row r="2514" spans="1:10">
      <c r="A2514" t="s">
        <v>2</v>
      </c>
      <c r="B2514" t="s">
        <v>10</v>
      </c>
      <c r="E2514" t="s">
        <v>11</v>
      </c>
      <c r="F2514" t="s">
        <v>12</v>
      </c>
      <c r="G2514" t="s">
        <v>13</v>
      </c>
      <c r="H2514" t="s">
        <v>14</v>
      </c>
    </row>
    <row r="2515" spans="1:10">
      <c r="A2515" t="s">
        <v>0</v>
      </c>
      <c r="B2515" t="s">
        <v>1155</v>
      </c>
      <c r="D2515">
        <f>Image("https://scontent.cdninstagram.com/t51.2885-15/s640x640/sh0.08/e35/12940783_1017941108282785_13388806_n.jpg?ig_cache_key=MTIxOTEwNjE4MzM5MTY2MjU1OA%3D%3D.2.l")</f>
        <v>0</v>
      </c>
    </row>
    <row r="2516" spans="1:10">
      <c r="A2516" t="s">
        <v>2</v>
      </c>
      <c r="B2516" t="s">
        <v>3</v>
      </c>
      <c r="C2516" t="s">
        <v>1156</v>
      </c>
      <c r="E2516" t="s">
        <v>4</v>
      </c>
      <c r="F2516" t="s">
        <v>5</v>
      </c>
      <c r="G2516" t="s">
        <v>6</v>
      </c>
      <c r="H2516" t="s">
        <v>7</v>
      </c>
      <c r="I2516" t="s">
        <v>8</v>
      </c>
      <c r="J2516" t="s">
        <v>9</v>
      </c>
    </row>
    <row r="2517" spans="1:10">
      <c r="A2517" t="s">
        <v>2</v>
      </c>
      <c r="B2517" t="s">
        <v>10</v>
      </c>
      <c r="E2517" t="s">
        <v>11</v>
      </c>
      <c r="F2517" t="s">
        <v>12</v>
      </c>
      <c r="G2517" t="s">
        <v>13</v>
      </c>
      <c r="H2517" t="s">
        <v>14</v>
      </c>
    </row>
    <row r="2518" spans="1:10">
      <c r="A2518" t="s">
        <v>0</v>
      </c>
      <c r="B2518" t="s">
        <v>1157</v>
      </c>
      <c r="D2518">
        <f>Image("https://scontent.cdninstagram.com/t51.2885-15/s640x640/sh0.08/e35/12950410_1043396322373488_1062577188_n.jpg?ig_cache_key=MTIxODk0MjcyMTg3MjI5NzIzMA%3D%3D.2.l")</f>
        <v>0</v>
      </c>
    </row>
    <row r="2519" spans="1:10">
      <c r="A2519" t="s">
        <v>2</v>
      </c>
      <c r="B2519" t="s">
        <v>3</v>
      </c>
      <c r="E2519" t="s">
        <v>4</v>
      </c>
      <c r="F2519" t="s">
        <v>5</v>
      </c>
      <c r="G2519" t="s">
        <v>6</v>
      </c>
      <c r="H2519" t="s">
        <v>7</v>
      </c>
      <c r="I2519" t="s">
        <v>8</v>
      </c>
      <c r="J2519" t="s">
        <v>9</v>
      </c>
    </row>
    <row r="2520" spans="1:10">
      <c r="A2520" t="s">
        <v>2</v>
      </c>
      <c r="B2520" t="s">
        <v>10</v>
      </c>
      <c r="E2520" t="s">
        <v>11</v>
      </c>
      <c r="F2520" t="s">
        <v>12</v>
      </c>
      <c r="G2520" t="s">
        <v>13</v>
      </c>
      <c r="H2520" t="s">
        <v>14</v>
      </c>
    </row>
    <row r="2521" spans="1:10">
      <c r="A2521" t="s">
        <v>0</v>
      </c>
      <c r="B2521" t="s">
        <v>1158</v>
      </c>
      <c r="D2521">
        <f>Image("https://scontent.cdninstagram.com/t51.2885-15/s640x640/sh0.08/e35/12905123_188404091546135_350751007_n.jpg?ig_cache_key=MTIxODg0MzQ4Nzk2ODczMTQyNA%3D%3D.2.l")</f>
        <v>0</v>
      </c>
    </row>
    <row r="2522" spans="1:10">
      <c r="A2522" t="s">
        <v>2</v>
      </c>
      <c r="B2522" t="s">
        <v>3</v>
      </c>
      <c r="E2522" t="s">
        <v>4</v>
      </c>
      <c r="F2522" t="s">
        <v>5</v>
      </c>
      <c r="G2522" t="s">
        <v>6</v>
      </c>
      <c r="H2522" t="s">
        <v>7</v>
      </c>
      <c r="I2522" t="s">
        <v>8</v>
      </c>
      <c r="J2522" t="s">
        <v>9</v>
      </c>
    </row>
    <row r="2523" spans="1:10">
      <c r="A2523" t="s">
        <v>2</v>
      </c>
      <c r="B2523" t="s">
        <v>10</v>
      </c>
      <c r="E2523" t="s">
        <v>11</v>
      </c>
      <c r="F2523" t="s">
        <v>12</v>
      </c>
      <c r="G2523" t="s">
        <v>13</v>
      </c>
      <c r="H2523" t="s">
        <v>14</v>
      </c>
    </row>
    <row r="2524" spans="1:10">
      <c r="A2524" t="s">
        <v>0</v>
      </c>
      <c r="B2524" t="s">
        <v>1159</v>
      </c>
      <c r="D2524">
        <f>Image("https://scontent.cdninstagram.com/t51.2885-15/s320x320/e35/12135165_1523519557954290_1439051112_n.jpg?ig_cache_key=MTIxODc4ODQ4ODM3MTk2MTUyMg%3D%3D.2")</f>
        <v>0</v>
      </c>
    </row>
    <row r="2525" spans="1:10">
      <c r="A2525" t="s">
        <v>2</v>
      </c>
      <c r="B2525" t="s">
        <v>3</v>
      </c>
      <c r="E2525" t="s">
        <v>4</v>
      </c>
      <c r="F2525" t="s">
        <v>5</v>
      </c>
      <c r="G2525" t="s">
        <v>6</v>
      </c>
      <c r="H2525" t="s">
        <v>7</v>
      </c>
      <c r="I2525" t="s">
        <v>8</v>
      </c>
      <c r="J2525" t="s">
        <v>9</v>
      </c>
    </row>
    <row r="2526" spans="1:10">
      <c r="A2526" t="s">
        <v>2</v>
      </c>
      <c r="B2526" t="s">
        <v>10</v>
      </c>
      <c r="E2526" t="s">
        <v>11</v>
      </c>
      <c r="F2526" t="s">
        <v>12</v>
      </c>
      <c r="G2526" t="s">
        <v>13</v>
      </c>
      <c r="H2526" t="s">
        <v>14</v>
      </c>
    </row>
    <row r="2527" spans="1:10">
      <c r="A2527" t="s">
        <v>0</v>
      </c>
      <c r="B2527" t="s">
        <v>1158</v>
      </c>
      <c r="D2527">
        <f>Image("https://scontent.cdninstagram.com/t51.2885-15/s640x640/sh0.08/e35/12724659_901223883310001_301358948_n.jpg?ig_cache_key=MTIxODE1MzE2NjU0OTA2NjE2MQ%3D%3D.2")</f>
        <v>0</v>
      </c>
    </row>
    <row r="2528" spans="1:10">
      <c r="A2528" t="s">
        <v>2</v>
      </c>
      <c r="B2528" t="s">
        <v>3</v>
      </c>
      <c r="E2528" t="s">
        <v>4</v>
      </c>
      <c r="F2528" t="s">
        <v>5</v>
      </c>
      <c r="G2528" t="s">
        <v>6</v>
      </c>
      <c r="H2528" t="s">
        <v>7</v>
      </c>
      <c r="I2528" t="s">
        <v>8</v>
      </c>
      <c r="J2528" t="s">
        <v>9</v>
      </c>
    </row>
    <row r="2529" spans="1:10">
      <c r="A2529" t="s">
        <v>2</v>
      </c>
      <c r="B2529" t="s">
        <v>10</v>
      </c>
      <c r="E2529" t="s">
        <v>11</v>
      </c>
      <c r="F2529" t="s">
        <v>12</v>
      </c>
      <c r="G2529" t="s">
        <v>13</v>
      </c>
      <c r="H2529" t="s">
        <v>14</v>
      </c>
    </row>
    <row r="2530" spans="1:10">
      <c r="A2530" t="s">
        <v>0</v>
      </c>
      <c r="B2530" t="s">
        <v>1158</v>
      </c>
      <c r="D2530">
        <f>Image("https://scontent.cdninstagram.com/t51.2885-15/s640x640/sh0.08/e35/11374033_1352632661428787_894253281_n.jpg?ig_cache_key=MTIxNjA1NjQzOTI1NTkwMDMyMg%3D%3D.2.l")</f>
        <v>0</v>
      </c>
    </row>
    <row r="2531" spans="1:10">
      <c r="A2531" t="s">
        <v>2</v>
      </c>
      <c r="B2531" t="s">
        <v>3</v>
      </c>
      <c r="E2531" t="s">
        <v>4</v>
      </c>
      <c r="F2531" t="s">
        <v>5</v>
      </c>
      <c r="G2531" t="s">
        <v>6</v>
      </c>
      <c r="H2531" t="s">
        <v>7</v>
      </c>
      <c r="I2531" t="s">
        <v>8</v>
      </c>
      <c r="J2531" t="s">
        <v>9</v>
      </c>
    </row>
    <row r="2532" spans="1:10">
      <c r="A2532" t="s">
        <v>2</v>
      </c>
      <c r="B2532" t="s">
        <v>10</v>
      </c>
      <c r="E2532" t="s">
        <v>11</v>
      </c>
      <c r="F2532" t="s">
        <v>12</v>
      </c>
      <c r="G2532" t="s">
        <v>13</v>
      </c>
      <c r="H2532" t="s">
        <v>14</v>
      </c>
    </row>
    <row r="2533" spans="1:10">
      <c r="A2533" t="s">
        <v>0</v>
      </c>
      <c r="B2533" t="s">
        <v>1160</v>
      </c>
      <c r="D2533">
        <f>Image("https://scontent.cdninstagram.com/t51.2885-15/s480x480/e35/12917795_272865503045336_569271244_n.jpg?ig_cache_key=MTIxNzU2OTc4MDIzMzA2NTAzNg%3D%3D.2.l")</f>
        <v>0</v>
      </c>
    </row>
    <row r="2534" spans="1:10">
      <c r="A2534" t="s">
        <v>2</v>
      </c>
      <c r="B2534" t="s">
        <v>3</v>
      </c>
      <c r="E2534" t="s">
        <v>4</v>
      </c>
      <c r="F2534" t="s">
        <v>5</v>
      </c>
      <c r="G2534" t="s">
        <v>6</v>
      </c>
      <c r="H2534" t="s">
        <v>7</v>
      </c>
      <c r="I2534" t="s">
        <v>8</v>
      </c>
      <c r="J2534" t="s">
        <v>9</v>
      </c>
    </row>
    <row r="2535" spans="1:10">
      <c r="A2535" t="s">
        <v>2</v>
      </c>
      <c r="B2535" t="s">
        <v>10</v>
      </c>
      <c r="E2535" t="s">
        <v>11</v>
      </c>
      <c r="F2535" t="s">
        <v>12</v>
      </c>
      <c r="G2535" t="s">
        <v>13</v>
      </c>
      <c r="H2535" t="s">
        <v>14</v>
      </c>
    </row>
    <row r="2536" spans="1:10">
      <c r="A2536" t="s">
        <v>0</v>
      </c>
      <c r="B2536" t="s">
        <v>1161</v>
      </c>
      <c r="D2536">
        <f>Image("https://scontent.cdninstagram.com/t51.2885-15/s640x640/sh0.08/e35/12530879_754263268038056_321331656_n.jpg?ig_cache_key=MTIxNzA0MjU0MTc4NzM0NTU0OA%3D%3D.2")</f>
        <v>0</v>
      </c>
    </row>
    <row r="2537" spans="1:10">
      <c r="A2537" t="s">
        <v>2</v>
      </c>
      <c r="B2537" t="s">
        <v>3</v>
      </c>
      <c r="E2537" t="s">
        <v>4</v>
      </c>
      <c r="F2537" t="s">
        <v>5</v>
      </c>
      <c r="G2537" t="s">
        <v>6</v>
      </c>
      <c r="H2537" t="s">
        <v>7</v>
      </c>
      <c r="I2537" t="s">
        <v>8</v>
      </c>
      <c r="J2537" t="s">
        <v>9</v>
      </c>
    </row>
    <row r="2538" spans="1:10">
      <c r="A2538" t="s">
        <v>2</v>
      </c>
      <c r="B2538" t="s">
        <v>10</v>
      </c>
      <c r="E2538" t="s">
        <v>11</v>
      </c>
      <c r="F2538" t="s">
        <v>12</v>
      </c>
      <c r="G2538" t="s">
        <v>13</v>
      </c>
      <c r="H2538" t="s">
        <v>14</v>
      </c>
    </row>
    <row r="2539" spans="1:10">
      <c r="A2539" t="s">
        <v>0</v>
      </c>
      <c r="B2539" t="s">
        <v>1162</v>
      </c>
      <c r="D2539">
        <f>Image("https://scontent.cdninstagram.com/t51.2885-15/s640x640/sh0.08/e35/12328264_998028313616554_1108728926_n.jpg?ig_cache_key=MTIxNjgwMTIzMTIxMDIwNTk5Mw%3D%3D.2")</f>
        <v>0</v>
      </c>
    </row>
    <row r="2540" spans="1:10">
      <c r="A2540" t="s">
        <v>2</v>
      </c>
      <c r="B2540" t="s">
        <v>3</v>
      </c>
      <c r="C2540" t="s">
        <v>1163</v>
      </c>
      <c r="E2540" t="s">
        <v>4</v>
      </c>
      <c r="F2540" t="s">
        <v>5</v>
      </c>
      <c r="G2540" t="s">
        <v>6</v>
      </c>
      <c r="H2540" t="s">
        <v>7</v>
      </c>
      <c r="I2540" t="s">
        <v>8</v>
      </c>
      <c r="J2540" t="s">
        <v>9</v>
      </c>
    </row>
    <row r="2541" spans="1:10">
      <c r="A2541" t="s">
        <v>2</v>
      </c>
      <c r="B2541" t="s">
        <v>10</v>
      </c>
      <c r="E2541" t="s">
        <v>11</v>
      </c>
      <c r="F2541" t="s">
        <v>12</v>
      </c>
      <c r="G2541" t="s">
        <v>13</v>
      </c>
      <c r="H2541" t="s">
        <v>14</v>
      </c>
    </row>
    <row r="2542" spans="1:10">
      <c r="A2542" t="s">
        <v>0</v>
      </c>
      <c r="B2542" t="s">
        <v>1164</v>
      </c>
      <c r="D2542">
        <f>Image("https://scontent.cdninstagram.com/t51.2885-15/s640x640/sh0.08/e35/12912723_1015587515161203_1706324551_n.jpg?ig_cache_key=MTIxNjMzOTYzMjQ5NjA1NjQ3Mg%3D%3D.2")</f>
        <v>0</v>
      </c>
    </row>
    <row r="2543" spans="1:10">
      <c r="A2543" t="s">
        <v>2</v>
      </c>
      <c r="B2543" t="s">
        <v>3</v>
      </c>
      <c r="E2543" t="s">
        <v>4</v>
      </c>
      <c r="F2543" t="s">
        <v>5</v>
      </c>
      <c r="G2543" t="s">
        <v>6</v>
      </c>
      <c r="H2543" t="s">
        <v>7</v>
      </c>
      <c r="I2543" t="s">
        <v>8</v>
      </c>
      <c r="J2543" t="s">
        <v>9</v>
      </c>
    </row>
    <row r="2544" spans="1:10">
      <c r="A2544" t="s">
        <v>2</v>
      </c>
      <c r="B2544" t="s">
        <v>10</v>
      </c>
      <c r="E2544" t="s">
        <v>11</v>
      </c>
      <c r="F2544" t="s">
        <v>12</v>
      </c>
      <c r="G2544" t="s">
        <v>13</v>
      </c>
      <c r="H2544" t="s">
        <v>14</v>
      </c>
    </row>
    <row r="2545" spans="1:10">
      <c r="A2545" t="s">
        <v>0</v>
      </c>
      <c r="B2545" t="s">
        <v>1165</v>
      </c>
      <c r="D2545">
        <f>Image("https://scontent.cdninstagram.com/t51.2885-15/e35/12907258_1712763725634321_1259075015_n.jpg?ig_cache_key=MTIxNjE2MTY1MzUyMzc5MTkzMA%3D%3D.2")</f>
        <v>0</v>
      </c>
    </row>
    <row r="2546" spans="1:10">
      <c r="A2546" t="s">
        <v>2</v>
      </c>
      <c r="B2546" t="s">
        <v>3</v>
      </c>
      <c r="E2546" t="s">
        <v>4</v>
      </c>
      <c r="F2546" t="s">
        <v>5</v>
      </c>
      <c r="G2546" t="s">
        <v>6</v>
      </c>
      <c r="H2546" t="s">
        <v>7</v>
      </c>
      <c r="I2546" t="s">
        <v>8</v>
      </c>
      <c r="J2546" t="s">
        <v>9</v>
      </c>
    </row>
    <row r="2547" spans="1:10">
      <c r="A2547" t="s">
        <v>2</v>
      </c>
      <c r="B2547" t="s">
        <v>10</v>
      </c>
      <c r="E2547" t="s">
        <v>11</v>
      </c>
      <c r="F2547" t="s">
        <v>12</v>
      </c>
      <c r="G2547" t="s">
        <v>13</v>
      </c>
      <c r="H2547" t="s">
        <v>14</v>
      </c>
    </row>
    <row r="2548" spans="1:10">
      <c r="A2548" t="s">
        <v>0</v>
      </c>
      <c r="B2548" t="s">
        <v>1166</v>
      </c>
      <c r="D2548">
        <f>Image("https://scontent.cdninstagram.com/t51.2885-15/s640x640/sh0.08/e35/12531039_1347569701936953_2085410086_n.jpg?ig_cache_key=MTIxNDUwOTk3MDc1NjA2MjM4Nw%3D%3D.2")</f>
        <v>0</v>
      </c>
    </row>
    <row r="2549" spans="1:10">
      <c r="A2549" t="s">
        <v>2</v>
      </c>
      <c r="B2549" t="s">
        <v>3</v>
      </c>
      <c r="E2549" t="s">
        <v>4</v>
      </c>
      <c r="F2549" t="s">
        <v>5</v>
      </c>
      <c r="G2549" t="s">
        <v>6</v>
      </c>
      <c r="H2549" t="s">
        <v>7</v>
      </c>
      <c r="I2549" t="s">
        <v>8</v>
      </c>
      <c r="J2549" t="s">
        <v>9</v>
      </c>
    </row>
    <row r="2550" spans="1:10">
      <c r="A2550" t="s">
        <v>2</v>
      </c>
      <c r="B2550" t="s">
        <v>10</v>
      </c>
      <c r="E2550" t="s">
        <v>11</v>
      </c>
      <c r="F2550" t="s">
        <v>12</v>
      </c>
      <c r="G2550" t="s">
        <v>13</v>
      </c>
      <c r="H2550" t="s">
        <v>14</v>
      </c>
    </row>
    <row r="2551" spans="1:10">
      <c r="A2551" t="s">
        <v>0</v>
      </c>
      <c r="B2551" t="s">
        <v>1167</v>
      </c>
      <c r="D2551">
        <f>Image("https://scontent.cdninstagram.com/t51.2885-15/s640x640/sh0.08/e35/12328278_1710865019126083_920939437_n.jpg?ig_cache_key=MTIxNDM0NTcwNzEzMTM1ODk1Ng%3D%3D.2")</f>
        <v>0</v>
      </c>
    </row>
    <row r="2552" spans="1:10">
      <c r="A2552" t="s">
        <v>2</v>
      </c>
      <c r="B2552" t="s">
        <v>3</v>
      </c>
      <c r="E2552" t="s">
        <v>4</v>
      </c>
      <c r="F2552" t="s">
        <v>5</v>
      </c>
      <c r="G2552" t="s">
        <v>6</v>
      </c>
      <c r="H2552" t="s">
        <v>7</v>
      </c>
      <c r="I2552" t="s">
        <v>8</v>
      </c>
      <c r="J2552" t="s">
        <v>9</v>
      </c>
    </row>
    <row r="2553" spans="1:10">
      <c r="A2553" t="s">
        <v>2</v>
      </c>
      <c r="B2553" t="s">
        <v>10</v>
      </c>
      <c r="E2553" t="s">
        <v>11</v>
      </c>
      <c r="F2553" t="s">
        <v>12</v>
      </c>
      <c r="G2553" t="s">
        <v>13</v>
      </c>
      <c r="H2553" t="s">
        <v>14</v>
      </c>
    </row>
    <row r="2554" spans="1:10">
      <c r="A2554" t="s">
        <v>0</v>
      </c>
      <c r="B2554" t="s">
        <v>1158</v>
      </c>
      <c r="D2554">
        <f>Image("https://scontent.cdninstagram.com/t51.2885-15/s640x640/sh0.08/e35/12912280_1857673797792872_254147743_n.jpg?ig_cache_key=MTIxNDI2MzM4MTc3MDE1MDcxMw%3D%3D.2")</f>
        <v>0</v>
      </c>
    </row>
    <row r="2555" spans="1:10">
      <c r="A2555" t="s">
        <v>2</v>
      </c>
      <c r="B2555" t="s">
        <v>3</v>
      </c>
      <c r="C2555" t="s">
        <v>1168</v>
      </c>
      <c r="E2555" t="s">
        <v>4</v>
      </c>
      <c r="F2555" t="s">
        <v>5</v>
      </c>
      <c r="G2555" t="s">
        <v>6</v>
      </c>
      <c r="H2555" t="s">
        <v>7</v>
      </c>
      <c r="I2555" t="s">
        <v>8</v>
      </c>
      <c r="J2555" t="s">
        <v>9</v>
      </c>
    </row>
    <row r="2556" spans="1:10">
      <c r="A2556" t="s">
        <v>2</v>
      </c>
      <c r="B2556" t="s">
        <v>10</v>
      </c>
      <c r="E2556" t="s">
        <v>11</v>
      </c>
      <c r="F2556" t="s">
        <v>12</v>
      </c>
      <c r="G2556" t="s">
        <v>13</v>
      </c>
      <c r="H2556" t="s">
        <v>14</v>
      </c>
    </row>
    <row r="2557" spans="1:10">
      <c r="A2557" t="s">
        <v>0</v>
      </c>
      <c r="B2557" t="s">
        <v>1158</v>
      </c>
      <c r="D2557">
        <f>Image("https://scontent.cdninstagram.com/t51.2885-15/s640x640/sh0.08/e35/12907133_1746586412226575_507217972_n.jpg?ig_cache_key=MTIxNDAxNTE5ODY4NzE3NTU4MA%3D%3D.2")</f>
        <v>0</v>
      </c>
    </row>
    <row r="2558" spans="1:10">
      <c r="A2558" t="s">
        <v>2</v>
      </c>
      <c r="B2558" t="s">
        <v>3</v>
      </c>
      <c r="E2558" t="s">
        <v>4</v>
      </c>
      <c r="F2558" t="s">
        <v>5</v>
      </c>
      <c r="G2558" t="s">
        <v>6</v>
      </c>
      <c r="H2558" t="s">
        <v>7</v>
      </c>
      <c r="I2558" t="s">
        <v>8</v>
      </c>
      <c r="J2558" t="s">
        <v>9</v>
      </c>
    </row>
    <row r="2559" spans="1:10">
      <c r="A2559" t="s">
        <v>2</v>
      </c>
      <c r="B2559" t="s">
        <v>10</v>
      </c>
      <c r="E2559" t="s">
        <v>11</v>
      </c>
      <c r="F2559" t="s">
        <v>12</v>
      </c>
      <c r="G2559" t="s">
        <v>13</v>
      </c>
      <c r="H2559" t="s">
        <v>14</v>
      </c>
    </row>
    <row r="2560" spans="1:10">
      <c r="A2560" t="s">
        <v>0</v>
      </c>
      <c r="B2560" t="s">
        <v>1169</v>
      </c>
      <c r="D2560">
        <f>Image("https://scontent.cdninstagram.com/t51.2885-15/s640x640/sh0.08/e35/12751432_1745726262324627_906524234_n.jpg?ig_cache_key=MTIxMzk0NjM5NzQ1NTE5OTUzNA%3D%3D.2.l")</f>
        <v>0</v>
      </c>
    </row>
    <row r="2561" spans="1:10">
      <c r="A2561" t="s">
        <v>2</v>
      </c>
      <c r="B2561" t="s">
        <v>3</v>
      </c>
      <c r="E2561" t="s">
        <v>4</v>
      </c>
      <c r="F2561" t="s">
        <v>5</v>
      </c>
      <c r="G2561" t="s">
        <v>6</v>
      </c>
      <c r="H2561" t="s">
        <v>7</v>
      </c>
      <c r="I2561" t="s">
        <v>8</v>
      </c>
      <c r="J2561" t="s">
        <v>9</v>
      </c>
    </row>
    <row r="2562" spans="1:10">
      <c r="A2562" t="s">
        <v>2</v>
      </c>
      <c r="B2562" t="s">
        <v>10</v>
      </c>
      <c r="E2562" t="s">
        <v>11</v>
      </c>
      <c r="F2562" t="s">
        <v>12</v>
      </c>
      <c r="G2562" t="s">
        <v>13</v>
      </c>
      <c r="H2562" t="s">
        <v>14</v>
      </c>
    </row>
    <row r="2563" spans="1:10">
      <c r="A2563" t="s">
        <v>0</v>
      </c>
      <c r="B2563" t="s">
        <v>1170</v>
      </c>
      <c r="D2563">
        <f>Image("https://scontent.cdninstagram.com/t51.2885-15/s640x640/sh0.08/e35/12531173_528577210656016_766942133_n.jpg?ig_cache_key=MTIxMzIzNjY4MjEyNzQ4NjEzMA%3D%3D.2.l")</f>
        <v>0</v>
      </c>
    </row>
    <row r="2564" spans="1:10">
      <c r="A2564" t="s">
        <v>2</v>
      </c>
      <c r="B2564" t="s">
        <v>3</v>
      </c>
      <c r="C2564" t="s">
        <v>1171</v>
      </c>
      <c r="E2564" t="s">
        <v>4</v>
      </c>
      <c r="F2564" t="s">
        <v>5</v>
      </c>
      <c r="G2564" t="s">
        <v>6</v>
      </c>
      <c r="H2564" t="s">
        <v>7</v>
      </c>
      <c r="I2564" t="s">
        <v>8</v>
      </c>
      <c r="J2564" t="s">
        <v>9</v>
      </c>
    </row>
    <row r="2565" spans="1:10">
      <c r="A2565" t="s">
        <v>2</v>
      </c>
      <c r="B2565" t="s">
        <v>10</v>
      </c>
      <c r="E2565" t="s">
        <v>11</v>
      </c>
      <c r="F2565" t="s">
        <v>12</v>
      </c>
      <c r="G2565" t="s">
        <v>13</v>
      </c>
      <c r="H2565" t="s">
        <v>14</v>
      </c>
    </row>
    <row r="2566" spans="1:10">
      <c r="A2566" t="s">
        <v>0</v>
      </c>
      <c r="B2566" t="s">
        <v>1172</v>
      </c>
      <c r="D2566">
        <f>Image("https://scontent.cdninstagram.com/t51.2885-15/s640x640/sh0.08/e35/10005330_1530867583876738_846899019_n.jpg?ig_cache_key=MTIxMzEwMDcxMDQwMDI3NDQxNQ%3D%3D.2.l")</f>
        <v>0</v>
      </c>
    </row>
    <row r="2567" spans="1:10">
      <c r="A2567" t="s">
        <v>2</v>
      </c>
      <c r="B2567" t="s">
        <v>3</v>
      </c>
      <c r="E2567" t="s">
        <v>4</v>
      </c>
      <c r="F2567" t="s">
        <v>5</v>
      </c>
      <c r="G2567" t="s">
        <v>6</v>
      </c>
      <c r="H2567" t="s">
        <v>7</v>
      </c>
      <c r="I2567" t="s">
        <v>8</v>
      </c>
      <c r="J2567" t="s">
        <v>9</v>
      </c>
    </row>
    <row r="2568" spans="1:10">
      <c r="A2568" t="s">
        <v>2</v>
      </c>
      <c r="B2568" t="s">
        <v>10</v>
      </c>
      <c r="E2568" t="s">
        <v>11</v>
      </c>
      <c r="F2568" t="s">
        <v>12</v>
      </c>
      <c r="G2568" t="s">
        <v>13</v>
      </c>
      <c r="H2568" t="s">
        <v>14</v>
      </c>
    </row>
    <row r="2569" spans="1:10">
      <c r="A2569" t="s">
        <v>0</v>
      </c>
      <c r="B2569" t="s">
        <v>1173</v>
      </c>
      <c r="D2569">
        <f>Image("https://scontent.cdninstagram.com/t51.2885-15/s480x480/e35/12950397_930233610431667_1946577343_n.jpg?ig_cache_key=MTIyMDk1ODczMzE2NjUyMTc5OA%3D%3D.2")</f>
        <v>0</v>
      </c>
    </row>
    <row r="2570" spans="1:10">
      <c r="A2570" t="s">
        <v>2</v>
      </c>
      <c r="B2570" t="s">
        <v>3</v>
      </c>
      <c r="E2570" t="s">
        <v>4</v>
      </c>
      <c r="F2570" t="s">
        <v>5</v>
      </c>
      <c r="G2570" t="s">
        <v>6</v>
      </c>
      <c r="H2570" t="s">
        <v>7</v>
      </c>
      <c r="I2570" t="s">
        <v>8</v>
      </c>
      <c r="J2570" t="s">
        <v>9</v>
      </c>
    </row>
    <row r="2571" spans="1:10">
      <c r="A2571" t="s">
        <v>2</v>
      </c>
      <c r="B2571" t="s">
        <v>10</v>
      </c>
      <c r="E2571" t="s">
        <v>11</v>
      </c>
      <c r="F2571" t="s">
        <v>12</v>
      </c>
      <c r="G2571" t="s">
        <v>13</v>
      </c>
      <c r="H2571" t="s">
        <v>14</v>
      </c>
    </row>
    <row r="2572" spans="1:10">
      <c r="A2572" t="s">
        <v>0</v>
      </c>
      <c r="B2572" t="s">
        <v>1174</v>
      </c>
      <c r="D2572">
        <f>Image("https://scontent.cdninstagram.com/t51.2885-15/s640x640/sh0.08/e35/12519413_222386761458482_85746484_n.jpg?ig_cache_key=MTIyMDk0NDg5MTMzOTc4NjEyMw%3D%3D.2")</f>
        <v>0</v>
      </c>
    </row>
    <row r="2573" spans="1:10">
      <c r="A2573" t="s">
        <v>2</v>
      </c>
      <c r="B2573" t="s">
        <v>3</v>
      </c>
      <c r="E2573" t="s">
        <v>4</v>
      </c>
      <c r="F2573" t="s">
        <v>5</v>
      </c>
      <c r="G2573" t="s">
        <v>6</v>
      </c>
      <c r="H2573" t="s">
        <v>7</v>
      </c>
      <c r="I2573" t="s">
        <v>8</v>
      </c>
      <c r="J2573" t="s">
        <v>9</v>
      </c>
    </row>
    <row r="2574" spans="1:10">
      <c r="A2574" t="s">
        <v>2</v>
      </c>
      <c r="B2574" t="s">
        <v>10</v>
      </c>
      <c r="E2574" t="s">
        <v>11</v>
      </c>
      <c r="F2574" t="s">
        <v>12</v>
      </c>
      <c r="G2574" t="s">
        <v>13</v>
      </c>
      <c r="H2574" t="s">
        <v>14</v>
      </c>
    </row>
    <row r="2575" spans="1:10">
      <c r="A2575" t="s">
        <v>0</v>
      </c>
      <c r="B2575" t="s">
        <v>1175</v>
      </c>
      <c r="D2575">
        <f>Image("https://scontent.cdninstagram.com/t51.2885-15/s480x480/e35/12446337_209772426079342_1043496561_n.jpg?ig_cache_key=MTIyMDc2NDE2MTI2MjI3Nzk2Ng%3D%3D.2")</f>
        <v>0</v>
      </c>
    </row>
    <row r="2576" spans="1:10">
      <c r="A2576" t="s">
        <v>2</v>
      </c>
      <c r="B2576" t="s">
        <v>3</v>
      </c>
      <c r="E2576" t="s">
        <v>4</v>
      </c>
      <c r="F2576" t="s">
        <v>5</v>
      </c>
      <c r="G2576" t="s">
        <v>6</v>
      </c>
      <c r="H2576" t="s">
        <v>7</v>
      </c>
      <c r="I2576" t="s">
        <v>8</v>
      </c>
      <c r="J2576" t="s">
        <v>9</v>
      </c>
    </row>
    <row r="2577" spans="1:10">
      <c r="A2577" t="s">
        <v>2</v>
      </c>
      <c r="B2577" t="s">
        <v>10</v>
      </c>
      <c r="E2577" t="s">
        <v>11</v>
      </c>
      <c r="F2577" t="s">
        <v>12</v>
      </c>
      <c r="G2577" t="s">
        <v>13</v>
      </c>
      <c r="H2577" t="s">
        <v>14</v>
      </c>
    </row>
    <row r="2578" spans="1:10">
      <c r="A2578" t="s">
        <v>0</v>
      </c>
      <c r="B2578" t="s">
        <v>1176</v>
      </c>
      <c r="D2578">
        <f>Image("https://scontent.cdninstagram.com/t51.2885-15/s640x640/sh0.08/e35/12918381_210213452687977_204062171_n.jpg?ig_cache_key=MTIyMDQzNzg1NzE0ODkzOTQ0Nw%3D%3D.2")</f>
        <v>0</v>
      </c>
    </row>
    <row r="2579" spans="1:10">
      <c r="A2579" t="s">
        <v>2</v>
      </c>
      <c r="B2579" t="s">
        <v>3</v>
      </c>
      <c r="E2579" t="s">
        <v>4</v>
      </c>
      <c r="F2579" t="s">
        <v>5</v>
      </c>
      <c r="G2579" t="s">
        <v>6</v>
      </c>
      <c r="H2579" t="s">
        <v>7</v>
      </c>
      <c r="I2579" t="s">
        <v>8</v>
      </c>
      <c r="J2579" t="s">
        <v>9</v>
      </c>
    </row>
    <row r="2580" spans="1:10">
      <c r="A2580" t="s">
        <v>2</v>
      </c>
      <c r="B2580" t="s">
        <v>10</v>
      </c>
      <c r="E2580" t="s">
        <v>11</v>
      </c>
      <c r="F2580" t="s">
        <v>12</v>
      </c>
      <c r="G2580" t="s">
        <v>13</v>
      </c>
      <c r="H2580" t="s">
        <v>14</v>
      </c>
    </row>
    <row r="2581" spans="1:10">
      <c r="A2581" t="s">
        <v>0</v>
      </c>
      <c r="B2581" t="s">
        <v>1177</v>
      </c>
      <c r="D2581">
        <f>Image("https://scontent.cdninstagram.com/t51.2885-15/s640x640/sh0.08/e35/12935151_1709020902676958_1049413863_n.jpg?ig_cache_key=MTIyMDMyNTc3MjUxOTcxNjI1MA%3D%3D.2.l")</f>
        <v>0</v>
      </c>
    </row>
    <row r="2582" spans="1:10">
      <c r="A2582" t="s">
        <v>2</v>
      </c>
      <c r="B2582" t="s">
        <v>3</v>
      </c>
      <c r="C2582" t="s">
        <v>1178</v>
      </c>
      <c r="E2582" t="s">
        <v>4</v>
      </c>
      <c r="F2582" t="s">
        <v>5</v>
      </c>
      <c r="G2582" t="s">
        <v>6</v>
      </c>
      <c r="H2582" t="s">
        <v>7</v>
      </c>
      <c r="I2582" t="s">
        <v>8</v>
      </c>
      <c r="J2582" t="s">
        <v>9</v>
      </c>
    </row>
    <row r="2583" spans="1:10">
      <c r="A2583" t="s">
        <v>2</v>
      </c>
      <c r="B2583" t="s">
        <v>10</v>
      </c>
      <c r="E2583" t="s">
        <v>11</v>
      </c>
      <c r="F2583" t="s">
        <v>12</v>
      </c>
      <c r="G2583" t="s">
        <v>13</v>
      </c>
      <c r="H2583" t="s">
        <v>14</v>
      </c>
    </row>
    <row r="2584" spans="1:10">
      <c r="A2584" t="s">
        <v>0</v>
      </c>
      <c r="B2584" t="s">
        <v>1179</v>
      </c>
      <c r="D2584">
        <f>Image("https://scontent.cdninstagram.com/t51.2885-15/s640x640/sh0.08/e35/12934956_1712145785693233_1044524997_n.jpg?ig_cache_key=MTIyMDA1OTQyOTk3OTQ2OTQ2Nw%3D%3D.2.l")</f>
        <v>0</v>
      </c>
    </row>
    <row r="2585" spans="1:10">
      <c r="A2585" t="s">
        <v>2</v>
      </c>
      <c r="B2585" t="s">
        <v>3</v>
      </c>
      <c r="C2585" t="s">
        <v>1180</v>
      </c>
      <c r="E2585" t="s">
        <v>4</v>
      </c>
      <c r="F2585" t="s">
        <v>5</v>
      </c>
      <c r="G2585" t="s">
        <v>6</v>
      </c>
      <c r="H2585" t="s">
        <v>7</v>
      </c>
      <c r="I2585" t="s">
        <v>8</v>
      </c>
      <c r="J2585" t="s">
        <v>9</v>
      </c>
    </row>
    <row r="2586" spans="1:10">
      <c r="A2586" t="s">
        <v>2</v>
      </c>
      <c r="B2586" t="s">
        <v>10</v>
      </c>
      <c r="E2586" t="s">
        <v>11</v>
      </c>
      <c r="F2586" t="s">
        <v>12</v>
      </c>
      <c r="G2586" t="s">
        <v>13</v>
      </c>
      <c r="H2586" t="s">
        <v>14</v>
      </c>
    </row>
    <row r="2587" spans="1:10">
      <c r="A2587" t="s">
        <v>0</v>
      </c>
      <c r="B2587" t="s">
        <v>1181</v>
      </c>
      <c r="D2587">
        <f>Image("https://scontent.cdninstagram.com/t51.2885-15/s640x640/sh0.08/e35/12905034_1530855230542999_1964535420_n.jpg?ig_cache_key=MTIyMDAzMTQxMjA0NTUyNzAwMA%3D%3D.2.l")</f>
        <v>0</v>
      </c>
    </row>
    <row r="2588" spans="1:10">
      <c r="A2588" t="s">
        <v>2</v>
      </c>
      <c r="B2588" t="s">
        <v>3</v>
      </c>
      <c r="C2588" t="s">
        <v>1182</v>
      </c>
      <c r="E2588" t="s">
        <v>4</v>
      </c>
      <c r="F2588" t="s">
        <v>5</v>
      </c>
      <c r="G2588" t="s">
        <v>6</v>
      </c>
      <c r="H2588" t="s">
        <v>7</v>
      </c>
      <c r="I2588" t="s">
        <v>8</v>
      </c>
      <c r="J2588" t="s">
        <v>9</v>
      </c>
    </row>
    <row r="2589" spans="1:10">
      <c r="A2589" t="s">
        <v>2</v>
      </c>
      <c r="B2589" t="s">
        <v>10</v>
      </c>
      <c r="E2589" t="s">
        <v>11</v>
      </c>
      <c r="F2589" t="s">
        <v>12</v>
      </c>
      <c r="G2589" t="s">
        <v>13</v>
      </c>
      <c r="H2589" t="s">
        <v>14</v>
      </c>
    </row>
    <row r="2590" spans="1:10">
      <c r="A2590" t="s">
        <v>0</v>
      </c>
      <c r="B2590" t="s">
        <v>1183</v>
      </c>
      <c r="D2590">
        <f>Image("https://scontent.cdninstagram.com/t51.2885-15/e15/12940290_1005835619471088_1271028030_n.jpg?ig_cache_key=MTIxOTk2ODY5NDIwNTk0MDg2OQ%3D%3D.2.l")</f>
        <v>0</v>
      </c>
    </row>
    <row r="2591" spans="1:10">
      <c r="A2591" t="s">
        <v>2</v>
      </c>
      <c r="B2591" t="s">
        <v>3</v>
      </c>
      <c r="E2591" t="s">
        <v>4</v>
      </c>
      <c r="F2591" t="s">
        <v>5</v>
      </c>
      <c r="G2591" t="s">
        <v>6</v>
      </c>
      <c r="H2591" t="s">
        <v>7</v>
      </c>
      <c r="I2591" t="s">
        <v>8</v>
      </c>
      <c r="J2591" t="s">
        <v>9</v>
      </c>
    </row>
    <row r="2592" spans="1:10">
      <c r="A2592" t="s">
        <v>2</v>
      </c>
      <c r="B2592" t="s">
        <v>10</v>
      </c>
      <c r="E2592" t="s">
        <v>11</v>
      </c>
      <c r="F2592" t="s">
        <v>12</v>
      </c>
      <c r="G2592" t="s">
        <v>13</v>
      </c>
      <c r="H2592" t="s">
        <v>14</v>
      </c>
    </row>
    <row r="2593" spans="1:10">
      <c r="A2593" t="s">
        <v>0</v>
      </c>
      <c r="B2593" t="s">
        <v>1184</v>
      </c>
      <c r="D2593">
        <f>Image("https://scontent.cdninstagram.com/t51.2885-15/s640x640/sh0.08/e35/12934839_243387826011232_20535259_n.jpg?ig_cache_key=MTIxOTgyOTAxNDMyNDcwNjY1OQ%3D%3D.2")</f>
        <v>0</v>
      </c>
    </row>
    <row r="2594" spans="1:10">
      <c r="A2594" t="s">
        <v>2</v>
      </c>
      <c r="B2594" t="s">
        <v>3</v>
      </c>
      <c r="E2594" t="s">
        <v>4</v>
      </c>
      <c r="F2594" t="s">
        <v>5</v>
      </c>
      <c r="G2594" t="s">
        <v>6</v>
      </c>
      <c r="H2594" t="s">
        <v>7</v>
      </c>
      <c r="I2594" t="s">
        <v>8</v>
      </c>
      <c r="J2594" t="s">
        <v>9</v>
      </c>
    </row>
    <row r="2595" spans="1:10">
      <c r="A2595" t="s">
        <v>2</v>
      </c>
      <c r="B2595" t="s">
        <v>10</v>
      </c>
      <c r="E2595" t="s">
        <v>11</v>
      </c>
      <c r="F2595" t="s">
        <v>12</v>
      </c>
      <c r="G2595" t="s">
        <v>13</v>
      </c>
      <c r="H2595" t="s">
        <v>14</v>
      </c>
    </row>
    <row r="2596" spans="1:10">
      <c r="A2596" t="s">
        <v>0</v>
      </c>
      <c r="B2596" t="s">
        <v>1185</v>
      </c>
      <c r="D2596">
        <f>Image("https://scontent.cdninstagram.com/t51.2885-15/s640x640/sh0.08/e35/12445785_254835104857432_1374735482_n.jpg?ig_cache_key=MTIxOTc2MDkyNjczMDc1MDMwMA%3D%3D.2")</f>
        <v>0</v>
      </c>
    </row>
    <row r="2597" spans="1:10">
      <c r="A2597" t="s">
        <v>2</v>
      </c>
      <c r="B2597" t="s">
        <v>3</v>
      </c>
      <c r="E2597" t="s">
        <v>4</v>
      </c>
      <c r="F2597" t="s">
        <v>5</v>
      </c>
      <c r="G2597" t="s">
        <v>6</v>
      </c>
      <c r="H2597" t="s">
        <v>7</v>
      </c>
      <c r="I2597" t="s">
        <v>8</v>
      </c>
      <c r="J2597" t="s">
        <v>9</v>
      </c>
    </row>
    <row r="2598" spans="1:10">
      <c r="A2598" t="s">
        <v>2</v>
      </c>
      <c r="B2598" t="s">
        <v>10</v>
      </c>
      <c r="E2598" t="s">
        <v>11</v>
      </c>
      <c r="F2598" t="s">
        <v>12</v>
      </c>
      <c r="G2598" t="s">
        <v>13</v>
      </c>
      <c r="H2598" t="s">
        <v>14</v>
      </c>
    </row>
    <row r="2599" spans="1:10">
      <c r="A2599" t="s">
        <v>0</v>
      </c>
      <c r="B2599" t="s">
        <v>1186</v>
      </c>
      <c r="D2599">
        <f>Image("https://scontent.cdninstagram.com/t51.2885-15/s640x640/sh0.08/e35/12912458_220703061630610_1771741736_n.jpg?ig_cache_key=MTIxNjg0OTU0MzgwNTMyODE1Mw%3D%3D.2.l")</f>
        <v>0</v>
      </c>
    </row>
    <row r="2600" spans="1:10">
      <c r="A2600" t="s">
        <v>2</v>
      </c>
      <c r="B2600" t="s">
        <v>3</v>
      </c>
      <c r="E2600" t="s">
        <v>4</v>
      </c>
      <c r="F2600" t="s">
        <v>5</v>
      </c>
      <c r="G2600" t="s">
        <v>6</v>
      </c>
      <c r="H2600" t="s">
        <v>7</v>
      </c>
      <c r="I2600" t="s">
        <v>8</v>
      </c>
      <c r="J2600" t="s">
        <v>9</v>
      </c>
    </row>
    <row r="2601" spans="1:10">
      <c r="A2601" t="s">
        <v>2</v>
      </c>
      <c r="B2601" t="s">
        <v>10</v>
      </c>
      <c r="E2601" t="s">
        <v>11</v>
      </c>
      <c r="F2601" t="s">
        <v>12</v>
      </c>
      <c r="G2601" t="s">
        <v>13</v>
      </c>
      <c r="H2601" t="s">
        <v>14</v>
      </c>
    </row>
    <row r="2602" spans="1:10">
      <c r="A2602" t="s">
        <v>0</v>
      </c>
      <c r="B2602" t="s">
        <v>1187</v>
      </c>
      <c r="D2602">
        <f>Image("https://scontent.cdninstagram.com/t51.2885-15/s480x480/e35/12918602_1577635542552188_337916510_n.jpg?ig_cache_key=MTIxNTg0OTQxNzM2NzYxMzY2MQ%3D%3D.2")</f>
        <v>0</v>
      </c>
    </row>
    <row r="2603" spans="1:10">
      <c r="A2603" t="s">
        <v>2</v>
      </c>
      <c r="B2603" t="s">
        <v>3</v>
      </c>
      <c r="C2603" t="s">
        <v>1188</v>
      </c>
      <c r="E2603" t="s">
        <v>4</v>
      </c>
      <c r="F2603" t="s">
        <v>5</v>
      </c>
      <c r="G2603" t="s">
        <v>6</v>
      </c>
      <c r="H2603" t="s">
        <v>7</v>
      </c>
      <c r="I2603" t="s">
        <v>8</v>
      </c>
      <c r="J2603" t="s">
        <v>9</v>
      </c>
    </row>
    <row r="2604" spans="1:10">
      <c r="A2604" t="s">
        <v>2</v>
      </c>
      <c r="B2604" t="s">
        <v>10</v>
      </c>
      <c r="E2604" t="s">
        <v>11</v>
      </c>
      <c r="F2604" t="s">
        <v>12</v>
      </c>
      <c r="G2604" t="s">
        <v>13</v>
      </c>
      <c r="H2604" t="s">
        <v>14</v>
      </c>
    </row>
    <row r="2605" spans="1:10">
      <c r="A2605" t="s">
        <v>0</v>
      </c>
      <c r="B2605" t="s">
        <v>1189</v>
      </c>
      <c r="D2605">
        <f>Image("https://scontent.cdninstagram.com/t51.2885-15/s640x640/sh0.08/e35/12501788_1714214015495067_2009059196_n.jpg?ig_cache_key=MTIxNTA1NjUyNTI0NTYwNjcyMA%3D%3D.2.l")</f>
        <v>0</v>
      </c>
    </row>
    <row r="2606" spans="1:10">
      <c r="A2606" t="s">
        <v>2</v>
      </c>
      <c r="B2606" t="s">
        <v>3</v>
      </c>
      <c r="C2606" t="s">
        <v>1190</v>
      </c>
      <c r="E2606" t="s">
        <v>4</v>
      </c>
      <c r="F2606" t="s">
        <v>5</v>
      </c>
      <c r="G2606" t="s">
        <v>6</v>
      </c>
      <c r="H2606" t="s">
        <v>7</v>
      </c>
      <c r="I2606" t="s">
        <v>8</v>
      </c>
      <c r="J2606" t="s">
        <v>9</v>
      </c>
    </row>
    <row r="2607" spans="1:10">
      <c r="A2607" t="s">
        <v>2</v>
      </c>
      <c r="B2607" t="s">
        <v>10</v>
      </c>
      <c r="E2607" t="s">
        <v>11</v>
      </c>
      <c r="F2607" t="s">
        <v>12</v>
      </c>
      <c r="G2607" t="s">
        <v>13</v>
      </c>
      <c r="H2607" t="s">
        <v>14</v>
      </c>
    </row>
    <row r="2608" spans="1:10">
      <c r="A2608" t="s">
        <v>0</v>
      </c>
      <c r="B2608" t="s">
        <v>1191</v>
      </c>
      <c r="D2608">
        <f>Image("https://scontent.cdninstagram.com/t51.2885-15/s640x640/sh0.08/e35/12328007_584533521712708_798688305_n.jpg?ig_cache_key=MTIxNDg2MzQ0Mjk0OTQ1NDMzOA%3D%3D.2.l")</f>
        <v>0</v>
      </c>
    </row>
    <row r="2609" spans="1:10">
      <c r="A2609" t="s">
        <v>2</v>
      </c>
      <c r="B2609" t="s">
        <v>3</v>
      </c>
      <c r="C2609" t="s">
        <v>1192</v>
      </c>
      <c r="E2609" t="s">
        <v>4</v>
      </c>
      <c r="F2609" t="s">
        <v>5</v>
      </c>
      <c r="G2609" t="s">
        <v>6</v>
      </c>
      <c r="H2609" t="s">
        <v>7</v>
      </c>
      <c r="I2609" t="s">
        <v>8</v>
      </c>
      <c r="J2609" t="s">
        <v>9</v>
      </c>
    </row>
    <row r="2610" spans="1:10">
      <c r="A2610" t="s">
        <v>2</v>
      </c>
      <c r="B2610" t="s">
        <v>10</v>
      </c>
      <c r="E2610" t="s">
        <v>11</v>
      </c>
      <c r="F2610" t="s">
        <v>12</v>
      </c>
      <c r="G2610" t="s">
        <v>13</v>
      </c>
      <c r="H2610" t="s">
        <v>14</v>
      </c>
    </row>
    <row r="2611" spans="1:10">
      <c r="A2611" t="s">
        <v>0</v>
      </c>
      <c r="B2611" t="s">
        <v>1193</v>
      </c>
      <c r="D2611">
        <f>Image("https://scontent.cdninstagram.com/t51.2885-15/s640x640/sh0.08/e35/11850369_530930780411737_287306747_n.jpg?ig_cache_key=MTIxMjI5NTUyMDM4MzY4ODc0Mg%3D%3D.2")</f>
        <v>0</v>
      </c>
    </row>
    <row r="2612" spans="1:10">
      <c r="A2612" t="s">
        <v>2</v>
      </c>
      <c r="B2612" t="s">
        <v>3</v>
      </c>
      <c r="C2612" t="s">
        <v>1194</v>
      </c>
      <c r="E2612" t="s">
        <v>4</v>
      </c>
      <c r="F2612" t="s">
        <v>5</v>
      </c>
      <c r="G2612" t="s">
        <v>6</v>
      </c>
      <c r="H2612" t="s">
        <v>7</v>
      </c>
      <c r="I2612" t="s">
        <v>8</v>
      </c>
      <c r="J2612" t="s">
        <v>9</v>
      </c>
    </row>
    <row r="2613" spans="1:10">
      <c r="A2613" t="s">
        <v>2</v>
      </c>
      <c r="B2613" t="s">
        <v>10</v>
      </c>
      <c r="E2613" t="s">
        <v>11</v>
      </c>
      <c r="F2613" t="s">
        <v>12</v>
      </c>
      <c r="G2613" t="s">
        <v>13</v>
      </c>
      <c r="H2613" t="s">
        <v>14</v>
      </c>
    </row>
    <row r="2614" spans="1:10">
      <c r="A2614" t="s">
        <v>0</v>
      </c>
      <c r="B2614" t="s">
        <v>1195</v>
      </c>
      <c r="D2614">
        <f>Image("https://scontent.cdninstagram.com/t51.2885-15/s640x640/sh0.08/e35/10467697_1676010669316430_533396454_n.jpg?ig_cache_key=MTIxMjI4MDk0NDgzODA0NTcwOQ%3D%3D.2.l")</f>
        <v>0</v>
      </c>
    </row>
    <row r="2615" spans="1:10">
      <c r="A2615" t="s">
        <v>2</v>
      </c>
      <c r="B2615" t="s">
        <v>3</v>
      </c>
      <c r="E2615" t="s">
        <v>4</v>
      </c>
      <c r="F2615" t="s">
        <v>5</v>
      </c>
      <c r="G2615" t="s">
        <v>6</v>
      </c>
      <c r="H2615" t="s">
        <v>7</v>
      </c>
      <c r="I2615" t="s">
        <v>8</v>
      </c>
      <c r="J2615" t="s">
        <v>9</v>
      </c>
    </row>
    <row r="2616" spans="1:10">
      <c r="A2616" t="s">
        <v>2</v>
      </c>
      <c r="B2616" t="s">
        <v>10</v>
      </c>
      <c r="E2616" t="s">
        <v>11</v>
      </c>
      <c r="F2616" t="s">
        <v>12</v>
      </c>
      <c r="G2616" t="s">
        <v>13</v>
      </c>
      <c r="H2616" t="s">
        <v>14</v>
      </c>
    </row>
    <row r="2617" spans="1:10">
      <c r="A2617" t="s">
        <v>0</v>
      </c>
      <c r="B2617" t="s">
        <v>1196</v>
      </c>
      <c r="D2617">
        <f>Image("https://scontent.cdninstagram.com/t51.2885-15/s640x640/sh0.08/e35/12819154_198497303858836_143989228_n.jpg?ig_cache_key=MTIwNjkxMTAyNjM5MTI1OTUyMQ%3D%3D.2")</f>
        <v>0</v>
      </c>
    </row>
    <row r="2618" spans="1:10">
      <c r="A2618" t="s">
        <v>2</v>
      </c>
      <c r="B2618" t="s">
        <v>3</v>
      </c>
      <c r="C2618" t="s">
        <v>1197</v>
      </c>
      <c r="E2618" t="s">
        <v>4</v>
      </c>
      <c r="F2618" t="s">
        <v>5</v>
      </c>
      <c r="G2618" t="s">
        <v>6</v>
      </c>
      <c r="H2618" t="s">
        <v>7</v>
      </c>
      <c r="I2618" t="s">
        <v>8</v>
      </c>
      <c r="J2618" t="s">
        <v>9</v>
      </c>
    </row>
    <row r="2619" spans="1:10">
      <c r="A2619" t="s">
        <v>2</v>
      </c>
      <c r="B2619" t="s">
        <v>10</v>
      </c>
      <c r="E2619" t="s">
        <v>11</v>
      </c>
      <c r="F2619" t="s">
        <v>12</v>
      </c>
      <c r="G2619" t="s">
        <v>13</v>
      </c>
      <c r="H2619" t="s">
        <v>14</v>
      </c>
    </row>
    <row r="2620" spans="1:10">
      <c r="A2620" t="s">
        <v>0</v>
      </c>
      <c r="B2620" t="s">
        <v>1198</v>
      </c>
      <c r="D2620">
        <f>Image("https://scontent.cdninstagram.com/t51.2885-15/e15/10013075_1518330008472301_639340707_n.jpg?ig_cache_key=MTIwNjYxNTYzNjU2NzE5NTg3OA%3D%3D.2.l")</f>
        <v>0</v>
      </c>
    </row>
    <row r="2621" spans="1:10">
      <c r="A2621" t="s">
        <v>2</v>
      </c>
      <c r="B2621" t="s">
        <v>3</v>
      </c>
      <c r="C2621" t="s">
        <v>1199</v>
      </c>
      <c r="E2621" t="s">
        <v>4</v>
      </c>
      <c r="F2621" t="s">
        <v>5</v>
      </c>
      <c r="G2621" t="s">
        <v>6</v>
      </c>
      <c r="H2621" t="s">
        <v>7</v>
      </c>
      <c r="I2621" t="s">
        <v>8</v>
      </c>
      <c r="J2621" t="s">
        <v>9</v>
      </c>
    </row>
    <row r="2622" spans="1:10">
      <c r="A2622" t="s">
        <v>2</v>
      </c>
      <c r="B2622" t="s">
        <v>10</v>
      </c>
      <c r="E2622" t="s">
        <v>11</v>
      </c>
      <c r="F2622" t="s">
        <v>12</v>
      </c>
      <c r="G2622" t="s">
        <v>13</v>
      </c>
      <c r="H2622" t="s">
        <v>14</v>
      </c>
    </row>
    <row r="2623" spans="1:10">
      <c r="A2623" t="s">
        <v>0</v>
      </c>
      <c r="B2623" t="s">
        <v>1200</v>
      </c>
      <c r="D2623">
        <f>Image("https://scontent.cdninstagram.com/t51.2885-15/s640x640/sh0.08/e35/10012582_1565843727062728_1873701360_n.jpg?ig_cache_key=MTE5ODY0MTczMTgwNDg4OTA3Ng%3D%3D.2")</f>
        <v>0</v>
      </c>
    </row>
    <row r="2624" spans="1:10">
      <c r="A2624" t="s">
        <v>2</v>
      </c>
      <c r="B2624" t="s">
        <v>3</v>
      </c>
      <c r="E2624" t="s">
        <v>4</v>
      </c>
      <c r="F2624" t="s">
        <v>5</v>
      </c>
      <c r="G2624" t="s">
        <v>6</v>
      </c>
      <c r="H2624" t="s">
        <v>7</v>
      </c>
      <c r="I2624" t="s">
        <v>8</v>
      </c>
      <c r="J2624" t="s">
        <v>9</v>
      </c>
    </row>
    <row r="2625" spans="1:10">
      <c r="A2625" t="s">
        <v>2</v>
      </c>
      <c r="B2625" t="s">
        <v>10</v>
      </c>
      <c r="E2625" t="s">
        <v>11</v>
      </c>
      <c r="F2625" t="s">
        <v>12</v>
      </c>
      <c r="G2625" t="s">
        <v>13</v>
      </c>
      <c r="H2625" t="s">
        <v>14</v>
      </c>
    </row>
    <row r="2626" spans="1:10">
      <c r="A2626" t="s">
        <v>0</v>
      </c>
      <c r="B2626" t="s">
        <v>1201</v>
      </c>
      <c r="D2626">
        <f>Image("https://scontent.cdninstagram.com/t51.2885-15/s640x640/sh0.08/e35/12747718_219445588402929_1546665080_n.jpg?ig_cache_key=MTE5NTQ0NjIyMzY0NzUxMjMwNQ%3D%3D.2")</f>
        <v>0</v>
      </c>
    </row>
    <row r="2627" spans="1:10">
      <c r="A2627" t="s">
        <v>2</v>
      </c>
      <c r="B2627" t="s">
        <v>3</v>
      </c>
      <c r="C2627" t="s">
        <v>1202</v>
      </c>
      <c r="E2627" t="s">
        <v>4</v>
      </c>
      <c r="F2627" t="s">
        <v>5</v>
      </c>
      <c r="G2627" t="s">
        <v>6</v>
      </c>
      <c r="H2627" t="s">
        <v>7</v>
      </c>
      <c r="I2627" t="s">
        <v>8</v>
      </c>
      <c r="J2627" t="s">
        <v>9</v>
      </c>
    </row>
    <row r="2628" spans="1:10">
      <c r="A2628" t="s">
        <v>2</v>
      </c>
      <c r="B2628" t="s">
        <v>10</v>
      </c>
      <c r="E2628" t="s">
        <v>11</v>
      </c>
      <c r="F2628" t="s">
        <v>12</v>
      </c>
      <c r="G2628" t="s">
        <v>13</v>
      </c>
      <c r="H2628" t="s">
        <v>14</v>
      </c>
    </row>
    <row r="2629" spans="1:10">
      <c r="A2629" t="s">
        <v>0</v>
      </c>
      <c r="B2629" t="s">
        <v>1203</v>
      </c>
      <c r="D2629">
        <f>Image("https://scontent.cdninstagram.com/t51.2885-15/s480x480/e35/12748414_1009822215722133_1158709509_n.jpg?ig_cache_key=MTE5NTEyMjk3OTk5MDUyMTg0OA%3D%3D.2")</f>
        <v>0</v>
      </c>
    </row>
    <row r="2630" spans="1:10">
      <c r="A2630" t="s">
        <v>2</v>
      </c>
      <c r="B2630" t="s">
        <v>3</v>
      </c>
      <c r="E2630" t="s">
        <v>4</v>
      </c>
      <c r="F2630" t="s">
        <v>5</v>
      </c>
      <c r="G2630" t="s">
        <v>6</v>
      </c>
      <c r="H2630" t="s">
        <v>7</v>
      </c>
      <c r="I2630" t="s">
        <v>8</v>
      </c>
      <c r="J2630" t="s">
        <v>9</v>
      </c>
    </row>
    <row r="2631" spans="1:10">
      <c r="A2631" t="s">
        <v>2</v>
      </c>
      <c r="B2631" t="s">
        <v>10</v>
      </c>
      <c r="E2631" t="s">
        <v>11</v>
      </c>
      <c r="F2631" t="s">
        <v>12</v>
      </c>
      <c r="G2631" t="s">
        <v>13</v>
      </c>
      <c r="H2631" t="s">
        <v>14</v>
      </c>
    </row>
    <row r="2632" spans="1:10">
      <c r="A2632" t="s">
        <v>0</v>
      </c>
      <c r="B2632" t="s">
        <v>1204</v>
      </c>
      <c r="D2632">
        <f>Image("https://scontent.cdninstagram.com/t51.2885-15/s640x640/sh0.08/e35/12747733_990106991105922_294597349_n.jpg?ig_cache_key=MTE5NDgyNDAxMzg2ODA5ODM1NA%3D%3D.2.l")</f>
        <v>0</v>
      </c>
    </row>
    <row r="2633" spans="1:10">
      <c r="A2633" t="s">
        <v>2</v>
      </c>
      <c r="B2633" t="s">
        <v>3</v>
      </c>
      <c r="C2633" t="s">
        <v>1205</v>
      </c>
      <c r="E2633" t="s">
        <v>4</v>
      </c>
      <c r="F2633" t="s">
        <v>5</v>
      </c>
      <c r="G2633" t="s">
        <v>6</v>
      </c>
      <c r="H2633" t="s">
        <v>7</v>
      </c>
      <c r="I2633" t="s">
        <v>8</v>
      </c>
      <c r="J2633" t="s">
        <v>9</v>
      </c>
    </row>
    <row r="2634" spans="1:10">
      <c r="A2634" t="s">
        <v>2</v>
      </c>
      <c r="B2634" t="s">
        <v>10</v>
      </c>
      <c r="E2634" t="s">
        <v>11</v>
      </c>
      <c r="F2634" t="s">
        <v>12</v>
      </c>
      <c r="G2634" t="s">
        <v>13</v>
      </c>
      <c r="H2634" t="s">
        <v>14</v>
      </c>
    </row>
    <row r="2635" spans="1:10">
      <c r="A2635" t="s">
        <v>0</v>
      </c>
      <c r="B2635" t="s">
        <v>1206</v>
      </c>
      <c r="D2635">
        <f>Image("https://scontent.cdninstagram.com/t51.2885-15/s640x640/sh0.08/e35/12750302_969472029756144_81186829_n.jpg?ig_cache_key=MTE5MjUwNDkzOTc0MzMwOTk4MA%3D%3D.2")</f>
        <v>0</v>
      </c>
    </row>
    <row r="2636" spans="1:10">
      <c r="A2636" t="s">
        <v>2</v>
      </c>
      <c r="B2636" t="s">
        <v>3</v>
      </c>
      <c r="E2636" t="s">
        <v>4</v>
      </c>
      <c r="F2636" t="s">
        <v>5</v>
      </c>
      <c r="G2636" t="s">
        <v>6</v>
      </c>
      <c r="H2636" t="s">
        <v>7</v>
      </c>
      <c r="I2636" t="s">
        <v>8</v>
      </c>
      <c r="J2636" t="s">
        <v>9</v>
      </c>
    </row>
    <row r="2637" spans="1:10">
      <c r="A2637" t="s">
        <v>2</v>
      </c>
      <c r="B2637" t="s">
        <v>10</v>
      </c>
      <c r="E2637" t="s">
        <v>11</v>
      </c>
      <c r="F2637" t="s">
        <v>12</v>
      </c>
      <c r="G2637" t="s">
        <v>13</v>
      </c>
      <c r="H2637" t="s">
        <v>14</v>
      </c>
    </row>
    <row r="2638" spans="1:10">
      <c r="A2638" t="s">
        <v>0</v>
      </c>
      <c r="B2638" t="s">
        <v>1207</v>
      </c>
      <c r="D2638">
        <f>Image("https://scontent.cdninstagram.com/t51.2885-15/s640x640/sh0.08/e35/12716536_932931636822195_943638345_n.jpg?ig_cache_key=MTE5MDE4ODA3NDQ2Nzk2MzM3Nw%3D%3D.2.l")</f>
        <v>0</v>
      </c>
    </row>
    <row r="2639" spans="1:10">
      <c r="A2639" t="s">
        <v>2</v>
      </c>
      <c r="B2639" t="s">
        <v>3</v>
      </c>
      <c r="E2639" t="s">
        <v>4</v>
      </c>
      <c r="F2639" t="s">
        <v>5</v>
      </c>
      <c r="G2639" t="s">
        <v>6</v>
      </c>
      <c r="H2639" t="s">
        <v>7</v>
      </c>
      <c r="I2639" t="s">
        <v>8</v>
      </c>
      <c r="J2639" t="s">
        <v>9</v>
      </c>
    </row>
    <row r="2640" spans="1:10">
      <c r="A2640" t="s">
        <v>2</v>
      </c>
      <c r="B2640" t="s">
        <v>10</v>
      </c>
      <c r="E2640" t="s">
        <v>11</v>
      </c>
      <c r="F2640" t="s">
        <v>12</v>
      </c>
      <c r="G2640" t="s">
        <v>13</v>
      </c>
      <c r="H2640" t="s">
        <v>14</v>
      </c>
    </row>
    <row r="2641" spans="1:10">
      <c r="A2641" t="s">
        <v>0</v>
      </c>
      <c r="B2641" t="s">
        <v>1208</v>
      </c>
      <c r="D2641">
        <f>Image("https://scontent.cdninstagram.com/t51.2885-15/s640x640/sh0.08/e35/12716734_194584787570771_390826618_n.jpg?ig_cache_key=MTE4OTQ0Nzk1NjIzNDk1MjU3OQ%3D%3D.2")</f>
        <v>0</v>
      </c>
    </row>
    <row r="2642" spans="1:10">
      <c r="A2642" t="s">
        <v>2</v>
      </c>
      <c r="B2642" t="s">
        <v>3</v>
      </c>
      <c r="E2642" t="s">
        <v>4</v>
      </c>
      <c r="F2642" t="s">
        <v>5</v>
      </c>
      <c r="G2642" t="s">
        <v>6</v>
      </c>
      <c r="H2642" t="s">
        <v>7</v>
      </c>
      <c r="I2642" t="s">
        <v>8</v>
      </c>
      <c r="J2642" t="s">
        <v>9</v>
      </c>
    </row>
    <row r="2643" spans="1:10">
      <c r="A2643" t="s">
        <v>2</v>
      </c>
      <c r="B2643" t="s">
        <v>10</v>
      </c>
      <c r="E2643" t="s">
        <v>11</v>
      </c>
      <c r="F2643" t="s">
        <v>12</v>
      </c>
      <c r="G2643" t="s">
        <v>13</v>
      </c>
      <c r="H2643" t="s">
        <v>14</v>
      </c>
    </row>
    <row r="2644" spans="1:10">
      <c r="A2644" t="s">
        <v>0</v>
      </c>
      <c r="B2644" t="s">
        <v>1209</v>
      </c>
      <c r="D2644">
        <f>Image("https://scontent.cdninstagram.com/t51.2885-15/e15/12728654_901741926612120_1554554523_n.jpg?ig_cache_key=MTE4NDI0NDYxNDQ5Njg3MzQxMQ%3D%3D.2")</f>
        <v>0</v>
      </c>
    </row>
    <row r="2645" spans="1:10">
      <c r="A2645" t="s">
        <v>2</v>
      </c>
      <c r="B2645" t="s">
        <v>3</v>
      </c>
      <c r="C2645" t="s">
        <v>1210</v>
      </c>
      <c r="E2645" t="s">
        <v>4</v>
      </c>
      <c r="F2645" t="s">
        <v>5</v>
      </c>
      <c r="G2645" t="s">
        <v>6</v>
      </c>
      <c r="H2645" t="s">
        <v>7</v>
      </c>
      <c r="I2645" t="s">
        <v>8</v>
      </c>
      <c r="J2645" t="s">
        <v>9</v>
      </c>
    </row>
    <row r="2646" spans="1:10">
      <c r="A2646" t="s">
        <v>2</v>
      </c>
      <c r="B2646" t="s">
        <v>10</v>
      </c>
      <c r="E2646" t="s">
        <v>11</v>
      </c>
      <c r="F2646" t="s">
        <v>12</v>
      </c>
      <c r="G2646" t="s">
        <v>13</v>
      </c>
      <c r="H2646" t="s">
        <v>14</v>
      </c>
    </row>
    <row r="2647" spans="1:10">
      <c r="A2647" t="s">
        <v>0</v>
      </c>
      <c r="B2647" t="s">
        <v>1211</v>
      </c>
      <c r="D2647">
        <f>Image("https://scontent.cdninstagram.com/t51.2885-15/s480x480/e35/12716853_189849494707961_519778028_n.jpg?ig_cache_key=MTE4MzgyNTQwNjQwMDQyOTgzMg%3D%3D.2")</f>
        <v>0</v>
      </c>
    </row>
    <row r="2648" spans="1:10">
      <c r="A2648" t="s">
        <v>2</v>
      </c>
      <c r="B2648" t="s">
        <v>3</v>
      </c>
      <c r="E2648" t="s">
        <v>4</v>
      </c>
      <c r="F2648" t="s">
        <v>5</v>
      </c>
      <c r="G2648" t="s">
        <v>6</v>
      </c>
      <c r="H2648" t="s">
        <v>7</v>
      </c>
      <c r="I2648" t="s">
        <v>8</v>
      </c>
      <c r="J2648" t="s">
        <v>9</v>
      </c>
    </row>
    <row r="2649" spans="1:10">
      <c r="A2649" t="s">
        <v>2</v>
      </c>
      <c r="B2649" t="s">
        <v>10</v>
      </c>
      <c r="E2649" t="s">
        <v>11</v>
      </c>
      <c r="F2649" t="s">
        <v>12</v>
      </c>
      <c r="G2649" t="s">
        <v>13</v>
      </c>
      <c r="H2649" t="s">
        <v>14</v>
      </c>
    </row>
    <row r="2650" spans="1:10">
      <c r="A2650" t="s">
        <v>0</v>
      </c>
      <c r="B2650" t="s">
        <v>1212</v>
      </c>
      <c r="D2650">
        <f>Image("https://scontent.cdninstagram.com/t51.2885-15/e35/12599358_1677993132476524_1558052972_n.jpg?ig_cache_key=MTE4MjUwMTIxODkyODI2OTkyMQ%3D%3D.2.l")</f>
        <v>0</v>
      </c>
    </row>
    <row r="2651" spans="1:10">
      <c r="A2651" t="s">
        <v>2</v>
      </c>
      <c r="B2651" t="s">
        <v>3</v>
      </c>
      <c r="E2651" t="s">
        <v>4</v>
      </c>
      <c r="F2651" t="s">
        <v>5</v>
      </c>
      <c r="G2651" t="s">
        <v>6</v>
      </c>
      <c r="H2651" t="s">
        <v>7</v>
      </c>
      <c r="I2651" t="s">
        <v>8</v>
      </c>
      <c r="J2651" t="s">
        <v>9</v>
      </c>
    </row>
    <row r="2652" spans="1:10">
      <c r="A2652" t="s">
        <v>2</v>
      </c>
      <c r="B2652" t="s">
        <v>10</v>
      </c>
      <c r="E2652" t="s">
        <v>11</v>
      </c>
      <c r="F2652" t="s">
        <v>12</v>
      </c>
      <c r="G2652" t="s">
        <v>13</v>
      </c>
      <c r="H2652" t="s">
        <v>14</v>
      </c>
    </row>
    <row r="2653" spans="1:10">
      <c r="A2653" t="s">
        <v>0</v>
      </c>
      <c r="B2653" t="s">
        <v>1213</v>
      </c>
      <c r="D2653">
        <f>Image("https://scontent.cdninstagram.com/t51.2885-15/s640x640/sh0.08/e35/12568828_871177856313137_549833605_n.jpg?ig_cache_key=MTE4MDQ2NzMzMjE5MDE3MzcwNA%3D%3D.2")</f>
        <v>0</v>
      </c>
    </row>
    <row r="2654" spans="1:10">
      <c r="A2654" t="s">
        <v>2</v>
      </c>
      <c r="B2654" t="s">
        <v>3</v>
      </c>
      <c r="C2654" t="s">
        <v>1214</v>
      </c>
      <c r="E2654" t="s">
        <v>4</v>
      </c>
      <c r="F2654" t="s">
        <v>5</v>
      </c>
      <c r="G2654" t="s">
        <v>6</v>
      </c>
      <c r="H2654" t="s">
        <v>7</v>
      </c>
      <c r="I2654" t="s">
        <v>8</v>
      </c>
      <c r="J2654" t="s">
        <v>9</v>
      </c>
    </row>
    <row r="2655" spans="1:10">
      <c r="A2655" t="s">
        <v>2</v>
      </c>
      <c r="B2655" t="s">
        <v>10</v>
      </c>
      <c r="E2655" t="s">
        <v>11</v>
      </c>
      <c r="F2655" t="s">
        <v>12</v>
      </c>
      <c r="G2655" t="s">
        <v>13</v>
      </c>
      <c r="H2655" t="s">
        <v>14</v>
      </c>
    </row>
    <row r="2656" spans="1:10">
      <c r="A2656" t="s">
        <v>0</v>
      </c>
      <c r="B2656" t="s">
        <v>1215</v>
      </c>
      <c r="D2656">
        <f>Image("https://scontent.cdninstagram.com/t51.2885-15/e15/12479554_1680089515582074_1872887779_n.jpg?ig_cache_key=MTE3ODkyOTUyMDE0Nzg2OTY4NQ%3D%3D.2")</f>
        <v>0</v>
      </c>
    </row>
    <row r="2657" spans="1:10">
      <c r="A2657" t="s">
        <v>2</v>
      </c>
      <c r="B2657" t="s">
        <v>3</v>
      </c>
      <c r="C2657" t="s">
        <v>1216</v>
      </c>
      <c r="E2657" t="s">
        <v>4</v>
      </c>
      <c r="F2657" t="s">
        <v>5</v>
      </c>
      <c r="G2657" t="s">
        <v>6</v>
      </c>
      <c r="H2657" t="s">
        <v>7</v>
      </c>
      <c r="I2657" t="s">
        <v>8</v>
      </c>
      <c r="J2657" t="s">
        <v>9</v>
      </c>
    </row>
    <row r="2658" spans="1:10">
      <c r="A2658" t="s">
        <v>2</v>
      </c>
      <c r="B2658" t="s">
        <v>10</v>
      </c>
      <c r="E2658" t="s">
        <v>11</v>
      </c>
      <c r="F2658" t="s">
        <v>12</v>
      </c>
      <c r="G2658" t="s">
        <v>13</v>
      </c>
      <c r="H2658" t="s">
        <v>14</v>
      </c>
    </row>
    <row r="2659" spans="1:10">
      <c r="A2659" t="s">
        <v>0</v>
      </c>
      <c r="B2659" t="s">
        <v>1217</v>
      </c>
      <c r="D2659">
        <f>Image("https://scontent.cdninstagram.com/t51.2885-15/s640x640/sh0.08/e35/11379322_249171425416476_186926793_n.jpg?ig_cache_key=MTIxMTExMzU2MDczOTQwMTcwMQ%3D%3D.2")</f>
        <v>0</v>
      </c>
    </row>
    <row r="2660" spans="1:10">
      <c r="A2660" t="s">
        <v>2</v>
      </c>
      <c r="B2660" t="s">
        <v>3</v>
      </c>
      <c r="C2660" t="s">
        <v>1218</v>
      </c>
      <c r="E2660" t="s">
        <v>4</v>
      </c>
      <c r="F2660" t="s">
        <v>5</v>
      </c>
      <c r="G2660" t="s">
        <v>6</v>
      </c>
      <c r="H2660" t="s">
        <v>7</v>
      </c>
      <c r="I2660" t="s">
        <v>8</v>
      </c>
      <c r="J2660" t="s">
        <v>9</v>
      </c>
    </row>
    <row r="2661" spans="1:10">
      <c r="A2661" t="s">
        <v>2</v>
      </c>
      <c r="B2661" t="s">
        <v>10</v>
      </c>
      <c r="E2661" t="s">
        <v>11</v>
      </c>
      <c r="F2661" t="s">
        <v>12</v>
      </c>
      <c r="G2661" t="s">
        <v>13</v>
      </c>
      <c r="H2661" t="s">
        <v>14</v>
      </c>
    </row>
    <row r="2662" spans="1:10">
      <c r="A2662" t="s">
        <v>0</v>
      </c>
      <c r="B2662" t="s">
        <v>1219</v>
      </c>
      <c r="D2662">
        <f>Image("https://scontent.cdninstagram.com/t51.2885-15/s640x640/sh0.08/e35/12555859_1678902222368472_1996171362_n.jpg?ig_cache_key=MTE3NDY1MDY5NDYxNDUyOTU5Mw%3D%3D.2")</f>
        <v>0</v>
      </c>
    </row>
    <row r="2663" spans="1:10">
      <c r="A2663" t="s">
        <v>2</v>
      </c>
      <c r="B2663" t="s">
        <v>3</v>
      </c>
      <c r="C2663" t="s">
        <v>1220</v>
      </c>
      <c r="E2663" t="s">
        <v>4</v>
      </c>
      <c r="F2663" t="s">
        <v>5</v>
      </c>
      <c r="G2663" t="s">
        <v>6</v>
      </c>
      <c r="H2663" t="s">
        <v>7</v>
      </c>
      <c r="I2663" t="s">
        <v>8</v>
      </c>
      <c r="J2663" t="s">
        <v>9</v>
      </c>
    </row>
    <row r="2664" spans="1:10">
      <c r="A2664" t="s">
        <v>2</v>
      </c>
      <c r="B2664" t="s">
        <v>10</v>
      </c>
      <c r="E2664" t="s">
        <v>11</v>
      </c>
      <c r="F2664" t="s">
        <v>12</v>
      </c>
      <c r="G2664" t="s">
        <v>13</v>
      </c>
      <c r="H2664" t="s">
        <v>14</v>
      </c>
    </row>
    <row r="2665" spans="1:10">
      <c r="A2665" t="s">
        <v>0</v>
      </c>
      <c r="B2665" t="s">
        <v>1221</v>
      </c>
      <c r="D2665">
        <f>Image("https://scontent.cdninstagram.com/t51.2885-15/s640x640/sh0.08/e35/11910061_299122473591684_1655553193_n.jpg?ig_cache_key=MTA4MDU1NjgzNjcyNDk3NTU4Ng%3D%3D.2.l")</f>
        <v>0</v>
      </c>
    </row>
    <row r="2666" spans="1:10">
      <c r="A2666" t="s">
        <v>2</v>
      </c>
      <c r="B2666" t="s">
        <v>3</v>
      </c>
      <c r="C2666" t="s">
        <v>1222</v>
      </c>
      <c r="E2666" t="s">
        <v>4</v>
      </c>
      <c r="F2666" t="s">
        <v>5</v>
      </c>
      <c r="G2666" t="s">
        <v>6</v>
      </c>
      <c r="H2666" t="s">
        <v>7</v>
      </c>
      <c r="I2666" t="s">
        <v>8</v>
      </c>
      <c r="J2666" t="s">
        <v>9</v>
      </c>
    </row>
    <row r="2667" spans="1:10">
      <c r="A2667" t="s">
        <v>2</v>
      </c>
      <c r="B2667" t="s">
        <v>10</v>
      </c>
      <c r="E2667" t="s">
        <v>11</v>
      </c>
      <c r="F2667" t="s">
        <v>12</v>
      </c>
      <c r="G2667" t="s">
        <v>13</v>
      </c>
      <c r="H2667" t="s">
        <v>14</v>
      </c>
    </row>
    <row r="2668" spans="1:10">
      <c r="A2668" t="s">
        <v>0</v>
      </c>
      <c r="B2668" t="s">
        <v>1223</v>
      </c>
      <c r="D2668">
        <f>Image("https://scontent.cdninstagram.com/t51.2885-15/s320x320/e35/10843892_1650447288525192_1909975472_n.jpg?ig_cache_key=MTAyNTcyMjYzOTAyNzExNDgxNA%3D%3D.2")</f>
        <v>0</v>
      </c>
    </row>
    <row r="2669" spans="1:10">
      <c r="A2669" t="s">
        <v>2</v>
      </c>
      <c r="B2669" t="s">
        <v>3</v>
      </c>
      <c r="E2669" t="s">
        <v>4</v>
      </c>
      <c r="F2669" t="s">
        <v>5</v>
      </c>
      <c r="G2669" t="s">
        <v>6</v>
      </c>
      <c r="H2669" t="s">
        <v>7</v>
      </c>
      <c r="I2669" t="s">
        <v>8</v>
      </c>
      <c r="J2669" t="s">
        <v>9</v>
      </c>
    </row>
    <row r="2670" spans="1:10">
      <c r="A2670" t="s">
        <v>2</v>
      </c>
      <c r="B2670" t="s">
        <v>10</v>
      </c>
      <c r="E2670" t="s">
        <v>11</v>
      </c>
      <c r="F2670" t="s">
        <v>12</v>
      </c>
      <c r="G2670" t="s">
        <v>13</v>
      </c>
      <c r="H2670" t="s">
        <v>14</v>
      </c>
    </row>
    <row r="2671" spans="1:10">
      <c r="A2671" t="s">
        <v>0</v>
      </c>
      <c r="B2671" t="s">
        <v>1224</v>
      </c>
      <c r="D2671">
        <f>Image("https://scontent.cdninstagram.com/t51.2885-15/e15/10952649_1772789392946698_1534659470_n.jpg?ig_cache_key=OTI2MjMyNzEyODE0MjY4Mjgw.2")</f>
        <v>0</v>
      </c>
    </row>
    <row r="2672" spans="1:10">
      <c r="A2672" t="s">
        <v>2</v>
      </c>
      <c r="B2672" t="s">
        <v>3</v>
      </c>
      <c r="C2672" t="s">
        <v>1225</v>
      </c>
      <c r="E2672" t="s">
        <v>4</v>
      </c>
      <c r="F2672" t="s">
        <v>5</v>
      </c>
      <c r="G2672" t="s">
        <v>6</v>
      </c>
      <c r="H2672" t="s">
        <v>7</v>
      </c>
      <c r="I2672" t="s">
        <v>8</v>
      </c>
      <c r="J2672" t="s">
        <v>9</v>
      </c>
    </row>
    <row r="2673" spans="1:10">
      <c r="A2673" t="s">
        <v>2</v>
      </c>
      <c r="B2673" t="s">
        <v>10</v>
      </c>
      <c r="E2673" t="s">
        <v>11</v>
      </c>
      <c r="F2673" t="s">
        <v>12</v>
      </c>
      <c r="G2673" t="s">
        <v>13</v>
      </c>
      <c r="H2673" t="s">
        <v>14</v>
      </c>
    </row>
    <row r="2674" spans="1:10">
      <c r="A2674" t="s">
        <v>0</v>
      </c>
      <c r="B2674" t="s">
        <v>1226</v>
      </c>
      <c r="D2674">
        <f>Image("https://scontent.cdninstagram.com/t51.2885-15/e15/11324464_1447985262168088_1445712505_n.jpg?ig_cache_key=NTM3ODM0OTI2Njk5MDUzMjk2.2")</f>
        <v>0</v>
      </c>
    </row>
    <row r="2675" spans="1:10">
      <c r="A2675" t="s">
        <v>2</v>
      </c>
      <c r="B2675" t="s">
        <v>3</v>
      </c>
      <c r="C2675" t="s">
        <v>1227</v>
      </c>
      <c r="E2675" t="s">
        <v>4</v>
      </c>
      <c r="F2675" t="s">
        <v>5</v>
      </c>
      <c r="G2675" t="s">
        <v>6</v>
      </c>
      <c r="H2675" t="s">
        <v>7</v>
      </c>
      <c r="I2675" t="s">
        <v>8</v>
      </c>
      <c r="J2675" t="s">
        <v>9</v>
      </c>
    </row>
    <row r="2676" spans="1:10">
      <c r="A2676" t="s">
        <v>2</v>
      </c>
      <c r="B2676" t="s">
        <v>10</v>
      </c>
      <c r="E2676" t="s">
        <v>11</v>
      </c>
      <c r="F2676" t="s">
        <v>12</v>
      </c>
      <c r="G2676" t="s">
        <v>13</v>
      </c>
      <c r="H2676" t="s">
        <v>14</v>
      </c>
    </row>
    <row r="2677" spans="1:10">
      <c r="A2677" t="s">
        <v>0</v>
      </c>
      <c r="B2677" t="s">
        <v>1228</v>
      </c>
      <c r="D2677">
        <f>Image("https://scontent.cdninstagram.com/t51.2885-15/e15/11373761_1605379356399189_1902492135_n.jpg?ig_cache_key=NTE0NjgxMTE1MDU2ODg3NTUy.2")</f>
        <v>0</v>
      </c>
    </row>
    <row r="2678" spans="1:10">
      <c r="A2678" t="s">
        <v>2</v>
      </c>
      <c r="B2678" t="s">
        <v>3</v>
      </c>
      <c r="C2678" t="s">
        <v>1229</v>
      </c>
      <c r="E2678" t="s">
        <v>4</v>
      </c>
      <c r="F2678" t="s">
        <v>5</v>
      </c>
      <c r="G2678" t="s">
        <v>6</v>
      </c>
      <c r="H2678" t="s">
        <v>7</v>
      </c>
      <c r="I2678" t="s">
        <v>8</v>
      </c>
      <c r="J2678" t="s">
        <v>9</v>
      </c>
    </row>
    <row r="2679" spans="1:10">
      <c r="A2679" t="s">
        <v>2</v>
      </c>
      <c r="B2679" t="s">
        <v>10</v>
      </c>
      <c r="E2679" t="s">
        <v>11</v>
      </c>
      <c r="F2679" t="s">
        <v>12</v>
      </c>
      <c r="G2679" t="s">
        <v>13</v>
      </c>
      <c r="H2679" t="s">
        <v>14</v>
      </c>
    </row>
    <row r="2680" spans="1:10">
      <c r="A2680" t="s">
        <v>0</v>
      </c>
      <c r="B2680" t="s">
        <v>1230</v>
      </c>
      <c r="D2680">
        <f>Image("https://scontent.cdninstagram.com/t51.2885-15/s640x640/sh0.08/e35/11248005_560283594148020_269777577_n.jpg?ig_cache_key=MTIyMDE0OTg0OTI4MDY4OTAyNQ%3D%3D.2")</f>
        <v>0</v>
      </c>
    </row>
    <row r="2681" spans="1:10">
      <c r="A2681" t="s">
        <v>2</v>
      </c>
      <c r="B2681" t="s">
        <v>3</v>
      </c>
      <c r="E2681" t="s">
        <v>4</v>
      </c>
      <c r="F2681" t="s">
        <v>5</v>
      </c>
      <c r="G2681" t="s">
        <v>6</v>
      </c>
      <c r="H2681" t="s">
        <v>7</v>
      </c>
      <c r="I2681" t="s">
        <v>8</v>
      </c>
      <c r="J2681" t="s">
        <v>9</v>
      </c>
    </row>
    <row r="2682" spans="1:10">
      <c r="A2682" t="s">
        <v>2</v>
      </c>
      <c r="B2682" t="s">
        <v>10</v>
      </c>
      <c r="E2682" t="s">
        <v>11</v>
      </c>
      <c r="F2682" t="s">
        <v>12</v>
      </c>
      <c r="G2682" t="s">
        <v>13</v>
      </c>
      <c r="H2682" t="s">
        <v>14</v>
      </c>
    </row>
    <row r="2683" spans="1:10">
      <c r="A2683" t="s">
        <v>0</v>
      </c>
      <c r="B2683" t="s">
        <v>1231</v>
      </c>
      <c r="D2683">
        <f>Image("https://scontent.cdninstagram.com/t51.2885-15/s320x320/e35/12930714_572378082925627_1060130541_n.jpg?ig_cache_key=MTIxNjU4NTY3MTU4NTA1MzgxMg%3D%3D.2")</f>
        <v>0</v>
      </c>
    </row>
    <row r="2684" spans="1:10">
      <c r="A2684" t="s">
        <v>2</v>
      </c>
      <c r="B2684" t="s">
        <v>3</v>
      </c>
      <c r="E2684" t="s">
        <v>4</v>
      </c>
      <c r="F2684" t="s">
        <v>5</v>
      </c>
      <c r="G2684" t="s">
        <v>6</v>
      </c>
      <c r="H2684" t="s">
        <v>7</v>
      </c>
      <c r="I2684" t="s">
        <v>8</v>
      </c>
      <c r="J2684" t="s">
        <v>9</v>
      </c>
    </row>
    <row r="2685" spans="1:10">
      <c r="A2685" t="s">
        <v>2</v>
      </c>
      <c r="B2685" t="s">
        <v>10</v>
      </c>
      <c r="E2685" t="s">
        <v>11</v>
      </c>
      <c r="F2685" t="s">
        <v>12</v>
      </c>
      <c r="G2685" t="s">
        <v>13</v>
      </c>
      <c r="H2685" t="s">
        <v>14</v>
      </c>
    </row>
    <row r="2686" spans="1:10">
      <c r="A2686" t="s">
        <v>0</v>
      </c>
      <c r="B2686" t="s">
        <v>1232</v>
      </c>
      <c r="D2686">
        <f>Image("https://scontent.cdninstagram.com/t51.2885-15/s640x640/sh0.08/e35/12141849_1009484345766801_71327957_n.jpg?ig_cache_key=MTIxNjM4Mjc5MzcxMTAyMTYzNA%3D%3D.2.l")</f>
        <v>0</v>
      </c>
    </row>
    <row r="2687" spans="1:10">
      <c r="A2687" t="s">
        <v>2</v>
      </c>
      <c r="B2687" t="s">
        <v>3</v>
      </c>
      <c r="E2687" t="s">
        <v>4</v>
      </c>
      <c r="F2687" t="s">
        <v>5</v>
      </c>
      <c r="G2687" t="s">
        <v>6</v>
      </c>
      <c r="H2687" t="s">
        <v>7</v>
      </c>
      <c r="I2687" t="s">
        <v>8</v>
      </c>
      <c r="J2687" t="s">
        <v>9</v>
      </c>
    </row>
    <row r="2688" spans="1:10">
      <c r="A2688" t="s">
        <v>2</v>
      </c>
      <c r="B2688" t="s">
        <v>10</v>
      </c>
      <c r="E2688" t="s">
        <v>11</v>
      </c>
      <c r="F2688" t="s">
        <v>12</v>
      </c>
      <c r="G2688" t="s">
        <v>13</v>
      </c>
      <c r="H2688" t="s">
        <v>14</v>
      </c>
    </row>
    <row r="2689" spans="1:10">
      <c r="A2689" t="s">
        <v>0</v>
      </c>
      <c r="B2689" t="s">
        <v>1233</v>
      </c>
      <c r="D2689">
        <f>Image("https://scontent.cdninstagram.com/t51.2885-15/s640x640/e15/12905278_1711878752421902_706029896_n.jpg?ig_cache_key=MTIxNjMyNzQ0NjU5MTg2ODIyNQ%3D%3D.2")</f>
        <v>0</v>
      </c>
    </row>
    <row r="2690" spans="1:10">
      <c r="A2690" t="s">
        <v>2</v>
      </c>
      <c r="B2690" t="s">
        <v>3</v>
      </c>
      <c r="E2690" t="s">
        <v>4</v>
      </c>
      <c r="F2690" t="s">
        <v>5</v>
      </c>
      <c r="G2690" t="s">
        <v>6</v>
      </c>
      <c r="H2690" t="s">
        <v>7</v>
      </c>
      <c r="I2690" t="s">
        <v>8</v>
      </c>
      <c r="J2690" t="s">
        <v>9</v>
      </c>
    </row>
    <row r="2691" spans="1:10">
      <c r="A2691" t="s">
        <v>2</v>
      </c>
      <c r="B2691" t="s">
        <v>10</v>
      </c>
      <c r="E2691" t="s">
        <v>11</v>
      </c>
      <c r="F2691" t="s">
        <v>12</v>
      </c>
      <c r="G2691" t="s">
        <v>13</v>
      </c>
      <c r="H2691" t="s">
        <v>14</v>
      </c>
    </row>
    <row r="2692" spans="1:10">
      <c r="A2692" t="s">
        <v>0</v>
      </c>
      <c r="B2692" t="s">
        <v>1234</v>
      </c>
      <c r="D2692">
        <f>Image("https://scontent.cdninstagram.com/t51.2885-15/s640x640/sh0.08/e35/10632051_1021987601184455_555669559_n.jpg?ig_cache_key=MTIxNDc3MjU5Mjc3MTI5MTc0OQ%3D%3D.2")</f>
        <v>0</v>
      </c>
    </row>
    <row r="2693" spans="1:10">
      <c r="A2693" t="s">
        <v>2</v>
      </c>
      <c r="B2693" t="s">
        <v>3</v>
      </c>
      <c r="C2693" t="s">
        <v>1235</v>
      </c>
      <c r="E2693" t="s">
        <v>4</v>
      </c>
      <c r="F2693" t="s">
        <v>5</v>
      </c>
      <c r="G2693" t="s">
        <v>6</v>
      </c>
      <c r="H2693" t="s">
        <v>7</v>
      </c>
      <c r="I2693" t="s">
        <v>8</v>
      </c>
      <c r="J2693" t="s">
        <v>9</v>
      </c>
    </row>
    <row r="2694" spans="1:10">
      <c r="A2694" t="s">
        <v>2</v>
      </c>
      <c r="B2694" t="s">
        <v>10</v>
      </c>
      <c r="E2694" t="s">
        <v>11</v>
      </c>
      <c r="F2694" t="s">
        <v>12</v>
      </c>
      <c r="G2694" t="s">
        <v>13</v>
      </c>
      <c r="H2694" t="s">
        <v>14</v>
      </c>
    </row>
    <row r="2695" spans="1:10">
      <c r="A2695" t="s">
        <v>0</v>
      </c>
      <c r="B2695" t="s">
        <v>1236</v>
      </c>
      <c r="D2695">
        <f>Image("https://scontent.cdninstagram.com/t51.2885-15/s640x640/sh0.08/e35/12677536_1068801639844213_1484978404_n.jpg?ig_cache_key=MTIxNDU5ODYzOTM3NTg2MjI0NQ%3D%3D.2")</f>
        <v>0</v>
      </c>
    </row>
    <row r="2696" spans="1:10">
      <c r="A2696" t="s">
        <v>2</v>
      </c>
      <c r="B2696" t="s">
        <v>3</v>
      </c>
      <c r="E2696" t="s">
        <v>4</v>
      </c>
      <c r="F2696" t="s">
        <v>5</v>
      </c>
      <c r="G2696" t="s">
        <v>6</v>
      </c>
      <c r="H2696" t="s">
        <v>7</v>
      </c>
      <c r="I2696" t="s">
        <v>8</v>
      </c>
      <c r="J2696" t="s">
        <v>9</v>
      </c>
    </row>
    <row r="2697" spans="1:10">
      <c r="A2697" t="s">
        <v>2</v>
      </c>
      <c r="B2697" t="s">
        <v>10</v>
      </c>
      <c r="E2697" t="s">
        <v>11</v>
      </c>
      <c r="F2697" t="s">
        <v>12</v>
      </c>
      <c r="G2697" t="s">
        <v>13</v>
      </c>
      <c r="H2697" t="s">
        <v>14</v>
      </c>
    </row>
    <row r="2698" spans="1:10">
      <c r="A2698" t="s">
        <v>0</v>
      </c>
      <c r="B2698" t="s">
        <v>1237</v>
      </c>
      <c r="D2698">
        <f>Image("https://scontent.cdninstagram.com/t51.2885-15/e35/12093466_1540054499628805_595699438_n.jpg?ig_cache_key=MTIxMTg4NTg3MzM3MTMyNjE1MQ%3D%3D.2")</f>
        <v>0</v>
      </c>
    </row>
    <row r="2699" spans="1:10">
      <c r="A2699" t="s">
        <v>2</v>
      </c>
      <c r="B2699" t="s">
        <v>3</v>
      </c>
      <c r="C2699" t="s">
        <v>1238</v>
      </c>
      <c r="E2699" t="s">
        <v>4</v>
      </c>
      <c r="F2699" t="s">
        <v>5</v>
      </c>
      <c r="G2699" t="s">
        <v>6</v>
      </c>
      <c r="H2699" t="s">
        <v>7</v>
      </c>
      <c r="I2699" t="s">
        <v>8</v>
      </c>
      <c r="J2699" t="s">
        <v>9</v>
      </c>
    </row>
    <row r="2700" spans="1:10">
      <c r="A2700" t="s">
        <v>2</v>
      </c>
      <c r="B2700" t="s">
        <v>10</v>
      </c>
      <c r="E2700" t="s">
        <v>11</v>
      </c>
      <c r="F2700" t="s">
        <v>12</v>
      </c>
      <c r="G2700" t="s">
        <v>13</v>
      </c>
      <c r="H2700" t="s">
        <v>14</v>
      </c>
    </row>
    <row r="2701" spans="1:10">
      <c r="A2701" t="s">
        <v>0</v>
      </c>
      <c r="B2701" t="s">
        <v>1239</v>
      </c>
      <c r="D2701">
        <f>Image("https://scontent.cdninstagram.com/t51.2885-15/s480x480/e35/12383341_1003960863020401_599519222_n.jpg?ig_cache_key=MTIxMTY2NTI1ODYxODU3MDcwNw%3D%3D.2")</f>
        <v>0</v>
      </c>
    </row>
    <row r="2702" spans="1:10">
      <c r="A2702" t="s">
        <v>2</v>
      </c>
      <c r="B2702" t="s">
        <v>3</v>
      </c>
      <c r="E2702" t="s">
        <v>4</v>
      </c>
      <c r="F2702" t="s">
        <v>5</v>
      </c>
      <c r="G2702" t="s">
        <v>6</v>
      </c>
      <c r="H2702" t="s">
        <v>7</v>
      </c>
      <c r="I2702" t="s">
        <v>8</v>
      </c>
      <c r="J2702" t="s">
        <v>9</v>
      </c>
    </row>
    <row r="2703" spans="1:10">
      <c r="A2703" t="s">
        <v>2</v>
      </c>
      <c r="B2703" t="s">
        <v>10</v>
      </c>
      <c r="E2703" t="s">
        <v>11</v>
      </c>
      <c r="F2703" t="s">
        <v>12</v>
      </c>
      <c r="G2703" t="s">
        <v>13</v>
      </c>
      <c r="H2703" t="s">
        <v>14</v>
      </c>
    </row>
    <row r="2704" spans="1:10">
      <c r="A2704" t="s">
        <v>0</v>
      </c>
      <c r="B2704" t="s">
        <v>1240</v>
      </c>
      <c r="D2704">
        <f>Image("https://scontent.cdninstagram.com/t51.2885-15/s640x640/sh0.08/e35/12599518_437480389778655_1693758685_n.jpg?ig_cache_key=MTIxMDk5NDk5OTg5Nzc2OTM3Nw%3D%3D.2")</f>
        <v>0</v>
      </c>
    </row>
    <row r="2705" spans="1:10">
      <c r="A2705" t="s">
        <v>2</v>
      </c>
      <c r="B2705" t="s">
        <v>3</v>
      </c>
      <c r="C2705" t="s">
        <v>1241</v>
      </c>
      <c r="E2705" t="s">
        <v>4</v>
      </c>
      <c r="F2705" t="s">
        <v>5</v>
      </c>
      <c r="G2705" t="s">
        <v>6</v>
      </c>
      <c r="H2705" t="s">
        <v>7</v>
      </c>
      <c r="I2705" t="s">
        <v>8</v>
      </c>
      <c r="J2705" t="s">
        <v>9</v>
      </c>
    </row>
    <row r="2706" spans="1:10">
      <c r="A2706" t="s">
        <v>2</v>
      </c>
      <c r="B2706" t="s">
        <v>10</v>
      </c>
      <c r="E2706" t="s">
        <v>11</v>
      </c>
      <c r="F2706" t="s">
        <v>12</v>
      </c>
      <c r="G2706" t="s">
        <v>13</v>
      </c>
      <c r="H2706" t="s">
        <v>14</v>
      </c>
    </row>
    <row r="2707" spans="1:10">
      <c r="A2707" t="s">
        <v>0</v>
      </c>
      <c r="B2707" t="s">
        <v>1242</v>
      </c>
      <c r="D2707">
        <f>Image("https://scontent.cdninstagram.com/t51.2885-15/s480x480/e35/10665419_475592929232225_105825540_n.jpg?ig_cache_key=MTIxMDM0ODk3NDUyMzUwNjU2MQ%3D%3D.2.l")</f>
        <v>0</v>
      </c>
    </row>
    <row r="2708" spans="1:10">
      <c r="A2708" t="s">
        <v>2</v>
      </c>
      <c r="B2708" t="s">
        <v>3</v>
      </c>
      <c r="E2708" t="s">
        <v>4</v>
      </c>
      <c r="F2708" t="s">
        <v>5</v>
      </c>
      <c r="G2708" t="s">
        <v>6</v>
      </c>
      <c r="H2708" t="s">
        <v>7</v>
      </c>
      <c r="I2708" t="s">
        <v>8</v>
      </c>
      <c r="J2708" t="s">
        <v>9</v>
      </c>
    </row>
    <row r="2709" spans="1:10">
      <c r="A2709" t="s">
        <v>2</v>
      </c>
      <c r="B2709" t="s">
        <v>10</v>
      </c>
      <c r="E2709" t="s">
        <v>11</v>
      </c>
      <c r="F2709" t="s">
        <v>12</v>
      </c>
      <c r="G2709" t="s">
        <v>13</v>
      </c>
      <c r="H2709" t="s">
        <v>14</v>
      </c>
    </row>
    <row r="2710" spans="1:10">
      <c r="A2710" t="s">
        <v>0</v>
      </c>
      <c r="B2710" t="s">
        <v>1243</v>
      </c>
      <c r="D2710">
        <f>Image("https://scontent.cdninstagram.com/t51.2885-15/s640x640/sh0.08/e35/10593536_1525019984469841_650028822_n.jpg?ig_cache_key=MTIwODg3OTYyNDQ3MDY4OTg0Mw%3D%3D.2")</f>
        <v>0</v>
      </c>
    </row>
    <row r="2711" spans="1:10">
      <c r="A2711" t="s">
        <v>2</v>
      </c>
      <c r="B2711" t="s">
        <v>3</v>
      </c>
      <c r="C2711" t="s">
        <v>1244</v>
      </c>
      <c r="E2711" t="s">
        <v>4</v>
      </c>
      <c r="F2711" t="s">
        <v>5</v>
      </c>
      <c r="G2711" t="s">
        <v>6</v>
      </c>
      <c r="H2711" t="s">
        <v>7</v>
      </c>
      <c r="I2711" t="s">
        <v>8</v>
      </c>
      <c r="J2711" t="s">
        <v>9</v>
      </c>
    </row>
    <row r="2712" spans="1:10">
      <c r="A2712" t="s">
        <v>2</v>
      </c>
      <c r="B2712" t="s">
        <v>10</v>
      </c>
      <c r="E2712" t="s">
        <v>11</v>
      </c>
      <c r="F2712" t="s">
        <v>12</v>
      </c>
      <c r="G2712" t="s">
        <v>13</v>
      </c>
      <c r="H2712" t="s">
        <v>14</v>
      </c>
    </row>
    <row r="2713" spans="1:10">
      <c r="A2713" t="s">
        <v>0</v>
      </c>
      <c r="B2713" t="s">
        <v>1245</v>
      </c>
      <c r="D2713">
        <f>Image("https://scontent.cdninstagram.com/t51.2885-15/s640x640/e15/12818976_818858924907804_1594806622_n.jpg?ig_cache_key=MTIwNjE2MjA5NTAyMDI0ODYxNA%3D%3D.2.l")</f>
        <v>0</v>
      </c>
    </row>
    <row r="2714" spans="1:10">
      <c r="A2714" t="s">
        <v>2</v>
      </c>
      <c r="B2714" t="s">
        <v>3</v>
      </c>
      <c r="C2714" t="s">
        <v>1246</v>
      </c>
      <c r="E2714" t="s">
        <v>4</v>
      </c>
      <c r="F2714" t="s">
        <v>5</v>
      </c>
      <c r="G2714" t="s">
        <v>6</v>
      </c>
      <c r="H2714" t="s">
        <v>7</v>
      </c>
      <c r="I2714" t="s">
        <v>8</v>
      </c>
      <c r="J2714" t="s">
        <v>9</v>
      </c>
    </row>
    <row r="2715" spans="1:10">
      <c r="A2715" t="s">
        <v>2</v>
      </c>
      <c r="B2715" t="s">
        <v>10</v>
      </c>
      <c r="E2715" t="s">
        <v>11</v>
      </c>
      <c r="F2715" t="s">
        <v>12</v>
      </c>
      <c r="G2715" t="s">
        <v>13</v>
      </c>
      <c r="H2715" t="s">
        <v>14</v>
      </c>
    </row>
    <row r="2716" spans="1:10">
      <c r="A2716" t="s">
        <v>0</v>
      </c>
      <c r="B2716" t="s">
        <v>1247</v>
      </c>
      <c r="D2716">
        <f>Image("https://scontent.cdninstagram.com/t51.2885-15/s480x480/e35/12825738_1683482051869077_453703890_n.jpg?ig_cache_key=MTIwNTMxMjE0ODg5MjE5MjI5MA%3D%3D.2.l")</f>
        <v>0</v>
      </c>
    </row>
    <row r="2717" spans="1:10">
      <c r="A2717" t="s">
        <v>2</v>
      </c>
      <c r="B2717" t="s">
        <v>3</v>
      </c>
      <c r="E2717" t="s">
        <v>4</v>
      </c>
      <c r="F2717" t="s">
        <v>5</v>
      </c>
      <c r="G2717" t="s">
        <v>6</v>
      </c>
      <c r="H2717" t="s">
        <v>7</v>
      </c>
      <c r="I2717" t="s">
        <v>8</v>
      </c>
      <c r="J2717" t="s">
        <v>9</v>
      </c>
    </row>
    <row r="2718" spans="1:10">
      <c r="A2718" t="s">
        <v>2</v>
      </c>
      <c r="B2718" t="s">
        <v>10</v>
      </c>
      <c r="E2718" t="s">
        <v>11</v>
      </c>
      <c r="F2718" t="s">
        <v>12</v>
      </c>
      <c r="G2718" t="s">
        <v>13</v>
      </c>
      <c r="H2718" t="s">
        <v>14</v>
      </c>
    </row>
    <row r="2719" spans="1:10">
      <c r="A2719" t="s">
        <v>0</v>
      </c>
      <c r="B2719" t="s">
        <v>1248</v>
      </c>
      <c r="D2719">
        <f>Image("https://scontent.cdninstagram.com/t51.2885-15/s640x640/sh0.08/e35/12816787_1588101628180590_1584863822_n.jpg?ig_cache_key=MTIwNTMwMzk0Mzg1OTA2Mzc2MQ%3D%3D.2")</f>
        <v>0</v>
      </c>
    </row>
    <row r="2720" spans="1:10">
      <c r="A2720" t="s">
        <v>2</v>
      </c>
      <c r="B2720" t="s">
        <v>3</v>
      </c>
      <c r="E2720" t="s">
        <v>4</v>
      </c>
      <c r="F2720" t="s">
        <v>5</v>
      </c>
      <c r="G2720" t="s">
        <v>6</v>
      </c>
      <c r="H2720" t="s">
        <v>7</v>
      </c>
      <c r="I2720" t="s">
        <v>8</v>
      </c>
      <c r="J2720" t="s">
        <v>9</v>
      </c>
    </row>
    <row r="2721" spans="1:10">
      <c r="A2721" t="s">
        <v>2</v>
      </c>
      <c r="B2721" t="s">
        <v>10</v>
      </c>
      <c r="E2721" t="s">
        <v>11</v>
      </c>
      <c r="F2721" t="s">
        <v>12</v>
      </c>
      <c r="G2721" t="s">
        <v>13</v>
      </c>
      <c r="H2721" t="s">
        <v>14</v>
      </c>
    </row>
    <row r="2722" spans="1:10">
      <c r="A2722" t="s">
        <v>0</v>
      </c>
      <c r="B2722" t="s">
        <v>1249</v>
      </c>
      <c r="D2722">
        <f>Image("https://scontent.cdninstagram.com/t51.2885-15/s640x640/sh0.08/e35/11259693_1565326333781783_902471879_n.jpg?ig_cache_key=MTIwNTE3MTkxNDAwNDUxOTE2OA%3D%3D.2.l")</f>
        <v>0</v>
      </c>
    </row>
    <row r="2723" spans="1:10">
      <c r="A2723" t="s">
        <v>2</v>
      </c>
      <c r="B2723" t="s">
        <v>3</v>
      </c>
      <c r="C2723" t="s">
        <v>1250</v>
      </c>
      <c r="E2723" t="s">
        <v>4</v>
      </c>
      <c r="F2723" t="s">
        <v>5</v>
      </c>
      <c r="G2723" t="s">
        <v>6</v>
      </c>
      <c r="H2723" t="s">
        <v>7</v>
      </c>
      <c r="I2723" t="s">
        <v>8</v>
      </c>
      <c r="J2723" t="s">
        <v>9</v>
      </c>
    </row>
    <row r="2724" spans="1:10">
      <c r="A2724" t="s">
        <v>2</v>
      </c>
      <c r="B2724" t="s">
        <v>10</v>
      </c>
      <c r="E2724" t="s">
        <v>11</v>
      </c>
      <c r="F2724" t="s">
        <v>12</v>
      </c>
      <c r="G2724" t="s">
        <v>13</v>
      </c>
      <c r="H2724" t="s">
        <v>14</v>
      </c>
    </row>
    <row r="2725" spans="1:10">
      <c r="A2725" t="s">
        <v>0</v>
      </c>
      <c r="B2725" t="s">
        <v>1251</v>
      </c>
      <c r="D2725">
        <f>Image("https://scontent.cdninstagram.com/t51.2885-15/s640x640/sh0.08/e35/12825741_476137619177500_1157695099_n.jpg?ig_cache_key=MTIwNTAyNDkxNzQ5NDQ4MzMyMw%3D%3D.2")</f>
        <v>0</v>
      </c>
    </row>
    <row r="2726" spans="1:10">
      <c r="A2726" t="s">
        <v>2</v>
      </c>
      <c r="B2726" t="s">
        <v>3</v>
      </c>
      <c r="E2726" t="s">
        <v>4</v>
      </c>
      <c r="F2726" t="s">
        <v>5</v>
      </c>
      <c r="G2726" t="s">
        <v>6</v>
      </c>
      <c r="H2726" t="s">
        <v>7</v>
      </c>
      <c r="I2726" t="s">
        <v>8</v>
      </c>
      <c r="J2726" t="s">
        <v>9</v>
      </c>
    </row>
    <row r="2727" spans="1:10">
      <c r="A2727" t="s">
        <v>2</v>
      </c>
      <c r="B2727" t="s">
        <v>10</v>
      </c>
      <c r="E2727" t="s">
        <v>11</v>
      </c>
      <c r="F2727" t="s">
        <v>12</v>
      </c>
      <c r="G2727" t="s">
        <v>13</v>
      </c>
      <c r="H2727" t="s">
        <v>14</v>
      </c>
    </row>
    <row r="2728" spans="1:10">
      <c r="A2728" t="s">
        <v>0</v>
      </c>
      <c r="B2728" t="s">
        <v>1252</v>
      </c>
      <c r="D2728">
        <f>Image("https://scontent.cdninstagram.com/l/t51.2885-15/s640x640/sh0.08/e35/12826030_484024141799310_1262484885_n.jpg?ig_cache_key=MTIwNDYyNDI2MjIwNjQ3NzMwMg%3D%3D.2.l")</f>
        <v>0</v>
      </c>
    </row>
    <row r="2729" spans="1:10">
      <c r="A2729" t="s">
        <v>2</v>
      </c>
      <c r="B2729" t="s">
        <v>3</v>
      </c>
      <c r="C2729" t="s">
        <v>1253</v>
      </c>
      <c r="E2729" t="s">
        <v>4</v>
      </c>
      <c r="F2729" t="s">
        <v>5</v>
      </c>
      <c r="G2729" t="s">
        <v>6</v>
      </c>
      <c r="H2729" t="s">
        <v>7</v>
      </c>
      <c r="I2729" t="s">
        <v>8</v>
      </c>
      <c r="J2729" t="s">
        <v>9</v>
      </c>
    </row>
    <row r="2730" spans="1:10">
      <c r="A2730" t="s">
        <v>2</v>
      </c>
      <c r="B2730" t="s">
        <v>10</v>
      </c>
      <c r="E2730" t="s">
        <v>11</v>
      </c>
      <c r="F2730" t="s">
        <v>12</v>
      </c>
      <c r="G2730" t="s">
        <v>13</v>
      </c>
      <c r="H2730" t="s">
        <v>14</v>
      </c>
    </row>
    <row r="2731" spans="1:10">
      <c r="A2731" t="s">
        <v>0</v>
      </c>
      <c r="B2731" t="s">
        <v>1254</v>
      </c>
      <c r="D2731">
        <f>Image("https://scontent.cdninstagram.com/t51.2885-15/e15/1515614_1753790391519668_1227483340_n.jpg?ig_cache_key=MTIwMTgxMzI3MzUyMDI4MzA1NQ%3D%3D.2")</f>
        <v>0</v>
      </c>
    </row>
    <row r="2732" spans="1:10">
      <c r="A2732" t="s">
        <v>2</v>
      </c>
      <c r="B2732" t="s">
        <v>3</v>
      </c>
      <c r="C2732" t="s">
        <v>1255</v>
      </c>
      <c r="E2732" t="s">
        <v>4</v>
      </c>
      <c r="F2732" t="s">
        <v>5</v>
      </c>
      <c r="G2732" t="s">
        <v>6</v>
      </c>
      <c r="H2732" t="s">
        <v>7</v>
      </c>
      <c r="I2732" t="s">
        <v>8</v>
      </c>
      <c r="J2732" t="s">
        <v>9</v>
      </c>
    </row>
    <row r="2733" spans="1:10">
      <c r="A2733" t="s">
        <v>2</v>
      </c>
      <c r="B2733" t="s">
        <v>10</v>
      </c>
      <c r="E2733" t="s">
        <v>11</v>
      </c>
      <c r="F2733" t="s">
        <v>12</v>
      </c>
      <c r="G2733" t="s">
        <v>13</v>
      </c>
      <c r="H2733" t="s">
        <v>14</v>
      </c>
    </row>
    <row r="2734" spans="1:10">
      <c r="A2734" t="s">
        <v>0</v>
      </c>
      <c r="B2734" t="s">
        <v>1256</v>
      </c>
      <c r="D2734">
        <f>Image("https://scontent.cdninstagram.com/t51.2885-15/s320x320/e35/12825997_210994839259338_160517474_n.jpg?ig_cache_key=MTIwMTA1OTA5NTkxMzY0MTUwMA%3D%3D.2")</f>
        <v>0</v>
      </c>
    </row>
    <row r="2735" spans="1:10">
      <c r="A2735" t="s">
        <v>2</v>
      </c>
      <c r="B2735" t="s">
        <v>3</v>
      </c>
      <c r="C2735" t="s">
        <v>1257</v>
      </c>
      <c r="E2735" t="s">
        <v>4</v>
      </c>
      <c r="F2735" t="s">
        <v>5</v>
      </c>
      <c r="G2735" t="s">
        <v>6</v>
      </c>
      <c r="H2735" t="s">
        <v>7</v>
      </c>
      <c r="I2735" t="s">
        <v>8</v>
      </c>
      <c r="J2735" t="s">
        <v>9</v>
      </c>
    </row>
    <row r="2736" spans="1:10">
      <c r="A2736" t="s">
        <v>2</v>
      </c>
      <c r="B2736" t="s">
        <v>10</v>
      </c>
      <c r="E2736" t="s">
        <v>11</v>
      </c>
      <c r="F2736" t="s">
        <v>12</v>
      </c>
      <c r="G2736" t="s">
        <v>13</v>
      </c>
      <c r="H2736" t="s">
        <v>14</v>
      </c>
    </row>
    <row r="2737" spans="1:10">
      <c r="A2737" t="s">
        <v>0</v>
      </c>
      <c r="B2737" t="s">
        <v>1258</v>
      </c>
      <c r="D2737">
        <f>Image("https://scontent.cdninstagram.com/t51.2885-15/s640x640/sh0.08/e35/12599290_219525765069481_109976522_n.jpg?ig_cache_key=MTIyMDk3ODgwMDQ0MDc3Mjk1NA%3D%3D.2.l")</f>
        <v>0</v>
      </c>
    </row>
    <row r="2738" spans="1:10">
      <c r="A2738" t="s">
        <v>2</v>
      </c>
      <c r="B2738" t="s">
        <v>3</v>
      </c>
      <c r="E2738" t="s">
        <v>4</v>
      </c>
      <c r="F2738" t="s">
        <v>5</v>
      </c>
      <c r="G2738" t="s">
        <v>6</v>
      </c>
      <c r="H2738" t="s">
        <v>7</v>
      </c>
      <c r="I2738" t="s">
        <v>8</v>
      </c>
      <c r="J2738" t="s">
        <v>9</v>
      </c>
    </row>
    <row r="2739" spans="1:10">
      <c r="A2739" t="s">
        <v>2</v>
      </c>
      <c r="B2739" t="s">
        <v>10</v>
      </c>
      <c r="E2739" t="s">
        <v>11</v>
      </c>
      <c r="F2739" t="s">
        <v>12</v>
      </c>
      <c r="G2739" t="s">
        <v>13</v>
      </c>
      <c r="H2739" t="s">
        <v>14</v>
      </c>
    </row>
    <row r="2740" spans="1:10">
      <c r="A2740" t="s">
        <v>0</v>
      </c>
      <c r="B2740" t="s">
        <v>1259</v>
      </c>
      <c r="D2740">
        <f>Image("https://scontent.cdninstagram.com/t51.2885-15/s640x640/sh0.08/e35/12912456_156393891421854_1628188747_n.jpg?ig_cache_key=MTIyMDk3NTA3MTM1NTYzMzk2Mg%3D%3D.2")</f>
        <v>0</v>
      </c>
    </row>
    <row r="2741" spans="1:10">
      <c r="A2741" t="s">
        <v>2</v>
      </c>
      <c r="B2741" t="s">
        <v>3</v>
      </c>
      <c r="C2741" t="s">
        <v>1260</v>
      </c>
      <c r="E2741" t="s">
        <v>4</v>
      </c>
      <c r="F2741" t="s">
        <v>5</v>
      </c>
      <c r="G2741" t="s">
        <v>6</v>
      </c>
      <c r="H2741" t="s">
        <v>7</v>
      </c>
      <c r="I2741" t="s">
        <v>8</v>
      </c>
      <c r="J2741" t="s">
        <v>9</v>
      </c>
    </row>
    <row r="2742" spans="1:10">
      <c r="A2742" t="s">
        <v>2</v>
      </c>
      <c r="B2742" t="s">
        <v>10</v>
      </c>
      <c r="E2742" t="s">
        <v>11</v>
      </c>
      <c r="F2742" t="s">
        <v>12</v>
      </c>
      <c r="G2742" t="s">
        <v>13</v>
      </c>
      <c r="H2742" t="s">
        <v>14</v>
      </c>
    </row>
    <row r="2743" spans="1:10">
      <c r="A2743" t="s">
        <v>0</v>
      </c>
      <c r="B2743" t="s">
        <v>1261</v>
      </c>
      <c r="D2743">
        <f>Image("https://scontent.cdninstagram.com/t51.2885-15/s640x640/sh0.08/e35/12965634_257801147892392_1339585360_n.jpg?ig_cache_key=MTIyMDk3MDA0NDAyNjEwNzQ2Mg%3D%3D.2")</f>
        <v>0</v>
      </c>
    </row>
    <row r="2744" spans="1:10">
      <c r="A2744" t="s">
        <v>2</v>
      </c>
      <c r="B2744" t="s">
        <v>3</v>
      </c>
      <c r="E2744" t="s">
        <v>4</v>
      </c>
      <c r="F2744" t="s">
        <v>5</v>
      </c>
      <c r="G2744" t="s">
        <v>6</v>
      </c>
      <c r="H2744" t="s">
        <v>7</v>
      </c>
      <c r="I2744" t="s">
        <v>8</v>
      </c>
      <c r="J2744" t="s">
        <v>9</v>
      </c>
    </row>
    <row r="2745" spans="1:10">
      <c r="A2745" t="s">
        <v>2</v>
      </c>
      <c r="B2745" t="s">
        <v>10</v>
      </c>
      <c r="E2745" t="s">
        <v>11</v>
      </c>
      <c r="F2745" t="s">
        <v>12</v>
      </c>
      <c r="G2745" t="s">
        <v>13</v>
      </c>
      <c r="H2745" t="s">
        <v>14</v>
      </c>
    </row>
    <row r="2746" spans="1:10">
      <c r="A2746" t="s">
        <v>0</v>
      </c>
      <c r="B2746" t="s">
        <v>1262</v>
      </c>
      <c r="D2746">
        <f>Image("https://scontent.cdninstagram.com/t51.2885-15/s480x480/e35/12479070_1695948400675179_1593653154_n.jpg?ig_cache_key=MTIyMDk2NjA3NTkyMjkyOTUxMw%3D%3D.2")</f>
        <v>0</v>
      </c>
    </row>
    <row r="2747" spans="1:10">
      <c r="A2747" t="s">
        <v>2</v>
      </c>
      <c r="B2747" t="s">
        <v>3</v>
      </c>
      <c r="E2747" t="s">
        <v>4</v>
      </c>
      <c r="F2747" t="s">
        <v>5</v>
      </c>
      <c r="G2747" t="s">
        <v>6</v>
      </c>
      <c r="H2747" t="s">
        <v>7</v>
      </c>
      <c r="I2747" t="s">
        <v>8</v>
      </c>
      <c r="J2747" t="s">
        <v>9</v>
      </c>
    </row>
    <row r="2748" spans="1:10">
      <c r="A2748" t="s">
        <v>2</v>
      </c>
      <c r="B2748" t="s">
        <v>10</v>
      </c>
      <c r="E2748" t="s">
        <v>11</v>
      </c>
      <c r="F2748" t="s">
        <v>12</v>
      </c>
      <c r="G2748" t="s">
        <v>13</v>
      </c>
      <c r="H2748" t="s">
        <v>14</v>
      </c>
    </row>
    <row r="2749" spans="1:10">
      <c r="A2749" t="s">
        <v>0</v>
      </c>
      <c r="B2749" t="s">
        <v>1263</v>
      </c>
      <c r="D2749">
        <f>Image("https://scontent.cdninstagram.com/t51.2885-15/s640x640/sh0.08/e35/12912283_222082591483333_1653046221_n.jpg?ig_cache_key=MTIyMDk2MjAwODE0NDAyNzIxMg%3D%3D.2")</f>
        <v>0</v>
      </c>
    </row>
    <row r="2750" spans="1:10">
      <c r="A2750" t="s">
        <v>2</v>
      </c>
      <c r="B2750" t="s">
        <v>3</v>
      </c>
      <c r="C2750" t="s">
        <v>1264</v>
      </c>
      <c r="E2750" t="s">
        <v>4</v>
      </c>
      <c r="F2750" t="s">
        <v>5</v>
      </c>
      <c r="G2750" t="s">
        <v>6</v>
      </c>
      <c r="H2750" t="s">
        <v>7</v>
      </c>
      <c r="I2750" t="s">
        <v>8</v>
      </c>
      <c r="J2750" t="s">
        <v>9</v>
      </c>
    </row>
    <row r="2751" spans="1:10">
      <c r="A2751" t="s">
        <v>2</v>
      </c>
      <c r="B2751" t="s">
        <v>10</v>
      </c>
      <c r="E2751" t="s">
        <v>11</v>
      </c>
      <c r="F2751" t="s">
        <v>12</v>
      </c>
      <c r="G2751" t="s">
        <v>13</v>
      </c>
      <c r="H2751" t="s">
        <v>14</v>
      </c>
    </row>
    <row r="2752" spans="1:10">
      <c r="A2752" t="s">
        <v>0</v>
      </c>
      <c r="B2752" t="s">
        <v>1265</v>
      </c>
      <c r="D2752">
        <f>Image("https://scontent.cdninstagram.com/t51.2885-15/s640x640/sh0.08/e35/12935101_1040196499349050_181934413_n.jpg?ig_cache_key=MTIyMDM2NDY3MjIyMDkxMjM0Ng%3D%3D.2")</f>
        <v>0</v>
      </c>
    </row>
    <row r="2753" spans="1:10">
      <c r="A2753" t="s">
        <v>2</v>
      </c>
      <c r="B2753" t="s">
        <v>3</v>
      </c>
      <c r="C2753" t="s">
        <v>1266</v>
      </c>
      <c r="E2753" t="s">
        <v>4</v>
      </c>
      <c r="F2753" t="s">
        <v>5</v>
      </c>
      <c r="G2753" t="s">
        <v>6</v>
      </c>
      <c r="H2753" t="s">
        <v>7</v>
      </c>
      <c r="I2753" t="s">
        <v>8</v>
      </c>
      <c r="J2753" t="s">
        <v>9</v>
      </c>
    </row>
    <row r="2754" spans="1:10">
      <c r="A2754" t="s">
        <v>2</v>
      </c>
      <c r="B2754" t="s">
        <v>10</v>
      </c>
      <c r="E2754" t="s">
        <v>11</v>
      </c>
      <c r="F2754" t="s">
        <v>12</v>
      </c>
      <c r="G2754" t="s">
        <v>13</v>
      </c>
      <c r="H2754" t="s">
        <v>14</v>
      </c>
    </row>
    <row r="2755" spans="1:10">
      <c r="A2755" t="s">
        <v>0</v>
      </c>
      <c r="B2755" t="s">
        <v>1267</v>
      </c>
      <c r="D2755">
        <f>Image("https://scontent.cdninstagram.com/t51.2885-15/s640x640/sh0.08/e35/12479646_613509798797356_1951460678_n.jpg?ig_cache_key=MTIyMDk1ODAzNzgyMzAzOTQ4NQ%3D%3D.2")</f>
        <v>0</v>
      </c>
    </row>
    <row r="2756" spans="1:10">
      <c r="A2756" t="s">
        <v>2</v>
      </c>
      <c r="B2756" t="s">
        <v>3</v>
      </c>
      <c r="E2756" t="s">
        <v>4</v>
      </c>
      <c r="F2756" t="s">
        <v>5</v>
      </c>
      <c r="G2756" t="s">
        <v>6</v>
      </c>
      <c r="H2756" t="s">
        <v>7</v>
      </c>
      <c r="I2756" t="s">
        <v>8</v>
      </c>
      <c r="J2756" t="s">
        <v>9</v>
      </c>
    </row>
    <row r="2757" spans="1:10">
      <c r="A2757" t="s">
        <v>2</v>
      </c>
      <c r="B2757" t="s">
        <v>10</v>
      </c>
      <c r="E2757" t="s">
        <v>11</v>
      </c>
      <c r="F2757" t="s">
        <v>12</v>
      </c>
      <c r="G2757" t="s">
        <v>13</v>
      </c>
      <c r="H2757" t="s">
        <v>14</v>
      </c>
    </row>
    <row r="2758" spans="1:10">
      <c r="A2758" t="s">
        <v>0</v>
      </c>
      <c r="B2758" t="s">
        <v>1268</v>
      </c>
      <c r="D2758">
        <f>Image("https://scontent.cdninstagram.com/t51.2885-15/s640x640/sh0.08/e35/12424943_872788612844460_552553848_n.jpg?ig_cache_key=MTIyMDk1MjkzMzk5MzU0MjMyOQ%3D%3D.2.l")</f>
        <v>0</v>
      </c>
    </row>
    <row r="2759" spans="1:10">
      <c r="A2759" t="s">
        <v>2</v>
      </c>
      <c r="B2759" t="s">
        <v>3</v>
      </c>
      <c r="E2759" t="s">
        <v>4</v>
      </c>
      <c r="F2759" t="s">
        <v>5</v>
      </c>
      <c r="G2759" t="s">
        <v>6</v>
      </c>
      <c r="H2759" t="s">
        <v>7</v>
      </c>
      <c r="I2759" t="s">
        <v>8</v>
      </c>
      <c r="J2759" t="s">
        <v>9</v>
      </c>
    </row>
    <row r="2760" spans="1:10">
      <c r="A2760" t="s">
        <v>2</v>
      </c>
      <c r="B2760" t="s">
        <v>10</v>
      </c>
      <c r="E2760" t="s">
        <v>11</v>
      </c>
      <c r="F2760" t="s">
        <v>12</v>
      </c>
      <c r="G2760" t="s">
        <v>13</v>
      </c>
      <c r="H2760" t="s">
        <v>14</v>
      </c>
    </row>
    <row r="2761" spans="1:10">
      <c r="A2761" t="s">
        <v>0</v>
      </c>
      <c r="B2761" t="s">
        <v>1269</v>
      </c>
      <c r="D2761">
        <f>Image("https://scontent.cdninstagram.com/t51.2885-15/s640x640/sh0.08/e35/12530891_1577466249231207_1823899193_n.jpg?ig_cache_key=MTIyMDk1MDMzMzM5Mjg1MDgzNA%3D%3D.2.l")</f>
        <v>0</v>
      </c>
    </row>
    <row r="2762" spans="1:10">
      <c r="A2762" t="s">
        <v>2</v>
      </c>
      <c r="B2762" t="s">
        <v>3</v>
      </c>
      <c r="E2762" t="s">
        <v>4</v>
      </c>
      <c r="F2762" t="s">
        <v>5</v>
      </c>
      <c r="G2762" t="s">
        <v>6</v>
      </c>
      <c r="H2762" t="s">
        <v>7</v>
      </c>
      <c r="I2762" t="s">
        <v>8</v>
      </c>
      <c r="J2762" t="s">
        <v>9</v>
      </c>
    </row>
    <row r="2763" spans="1:10">
      <c r="A2763" t="s">
        <v>2</v>
      </c>
      <c r="B2763" t="s">
        <v>10</v>
      </c>
      <c r="E2763" t="s">
        <v>11</v>
      </c>
      <c r="F2763" t="s">
        <v>12</v>
      </c>
      <c r="G2763" t="s">
        <v>13</v>
      </c>
      <c r="H2763" t="s">
        <v>14</v>
      </c>
    </row>
    <row r="2764" spans="1:10">
      <c r="A2764" t="s">
        <v>0</v>
      </c>
      <c r="B2764" t="s">
        <v>1270</v>
      </c>
      <c r="D2764">
        <f>Image("https://scontent.cdninstagram.com/t51.2885-15/s480x480/e35/10593468_969706499811562_2063730761_n.jpg?ig_cache_key=MTIyMDk0MjY4OTc2NTUwNzkyNw%3D%3D.2")</f>
        <v>0</v>
      </c>
    </row>
    <row r="2765" spans="1:10">
      <c r="A2765" t="s">
        <v>2</v>
      </c>
      <c r="B2765" t="s">
        <v>3</v>
      </c>
      <c r="E2765" t="s">
        <v>4</v>
      </c>
      <c r="F2765" t="s">
        <v>5</v>
      </c>
      <c r="G2765" t="s">
        <v>6</v>
      </c>
      <c r="H2765" t="s">
        <v>7</v>
      </c>
      <c r="I2765" t="s">
        <v>8</v>
      </c>
      <c r="J2765" t="s">
        <v>9</v>
      </c>
    </row>
    <row r="2766" spans="1:10">
      <c r="A2766" t="s">
        <v>2</v>
      </c>
      <c r="B2766" t="s">
        <v>10</v>
      </c>
      <c r="E2766" t="s">
        <v>11</v>
      </c>
      <c r="F2766" t="s">
        <v>12</v>
      </c>
      <c r="G2766" t="s">
        <v>13</v>
      </c>
      <c r="H2766" t="s">
        <v>14</v>
      </c>
    </row>
    <row r="2767" spans="1:10">
      <c r="A2767" t="s">
        <v>0</v>
      </c>
      <c r="B2767" t="s">
        <v>1271</v>
      </c>
      <c r="D2767">
        <f>Image("https://scontent.cdninstagram.com/t51.2885-15/s480x480/e35/12950460_210002752712234_295338147_n.jpg?ig_cache_key=MTIyMDkzNzQ1NjEzMzI1NTcwMQ%3D%3D.2.l")</f>
        <v>0</v>
      </c>
    </row>
    <row r="2768" spans="1:10">
      <c r="A2768" t="s">
        <v>2</v>
      </c>
      <c r="B2768" t="s">
        <v>3</v>
      </c>
      <c r="E2768" t="s">
        <v>4</v>
      </c>
      <c r="F2768" t="s">
        <v>5</v>
      </c>
      <c r="G2768" t="s">
        <v>6</v>
      </c>
      <c r="H2768" t="s">
        <v>7</v>
      </c>
      <c r="I2768" t="s">
        <v>8</v>
      </c>
      <c r="J2768" t="s">
        <v>9</v>
      </c>
    </row>
    <row r="2769" spans="1:10">
      <c r="A2769" t="s">
        <v>2</v>
      </c>
      <c r="B2769" t="s">
        <v>10</v>
      </c>
      <c r="E2769" t="s">
        <v>11</v>
      </c>
      <c r="F2769" t="s">
        <v>12</v>
      </c>
      <c r="G2769" t="s">
        <v>13</v>
      </c>
      <c r="H2769" t="s">
        <v>14</v>
      </c>
    </row>
    <row r="2770" spans="1:10">
      <c r="A2770" t="s">
        <v>0</v>
      </c>
      <c r="B2770" t="s">
        <v>1272</v>
      </c>
      <c r="D2770">
        <f>Image("https://scontent.cdninstagram.com/t51.2885-15/s640x640/sh0.08/e35/11260567_223695041326416_1900640096_n.jpg?ig_cache_key=MTIyMDkzNjkzNDI2NjYxMjg4Nw%3D%3D.2")</f>
        <v>0</v>
      </c>
    </row>
    <row r="2771" spans="1:10">
      <c r="A2771" t="s">
        <v>2</v>
      </c>
      <c r="B2771" t="s">
        <v>3</v>
      </c>
      <c r="C2771" t="s">
        <v>1273</v>
      </c>
      <c r="E2771" t="s">
        <v>4</v>
      </c>
      <c r="F2771" t="s">
        <v>5</v>
      </c>
      <c r="G2771" t="s">
        <v>6</v>
      </c>
      <c r="H2771" t="s">
        <v>7</v>
      </c>
      <c r="I2771" t="s">
        <v>8</v>
      </c>
      <c r="J2771" t="s">
        <v>9</v>
      </c>
    </row>
    <row r="2772" spans="1:10">
      <c r="A2772" t="s">
        <v>2</v>
      </c>
      <c r="B2772" t="s">
        <v>10</v>
      </c>
      <c r="E2772" t="s">
        <v>11</v>
      </c>
      <c r="F2772" t="s">
        <v>12</v>
      </c>
      <c r="G2772" t="s">
        <v>13</v>
      </c>
      <c r="H2772" t="s">
        <v>14</v>
      </c>
    </row>
    <row r="2773" spans="1:10">
      <c r="A2773" t="s">
        <v>0</v>
      </c>
      <c r="B2773" t="s">
        <v>1274</v>
      </c>
      <c r="D2773">
        <f>Image("https://scontent.cdninstagram.com/t51.2885-15/s640x640/sh0.08/e35/12907354_1018712148209357_1117196146_n.jpg?ig_cache_key=MTIyMDkzNDQwNjMwMTI2NDI3Ng%3D%3D.2")</f>
        <v>0</v>
      </c>
    </row>
    <row r="2774" spans="1:10">
      <c r="A2774" t="s">
        <v>2</v>
      </c>
      <c r="B2774" t="s">
        <v>3</v>
      </c>
      <c r="E2774" t="s">
        <v>4</v>
      </c>
      <c r="F2774" t="s">
        <v>5</v>
      </c>
      <c r="G2774" t="s">
        <v>6</v>
      </c>
      <c r="H2774" t="s">
        <v>7</v>
      </c>
      <c r="I2774" t="s">
        <v>8</v>
      </c>
      <c r="J2774" t="s">
        <v>9</v>
      </c>
    </row>
    <row r="2775" spans="1:10">
      <c r="A2775" t="s">
        <v>2</v>
      </c>
      <c r="B2775" t="s">
        <v>10</v>
      </c>
      <c r="E2775" t="s">
        <v>11</v>
      </c>
      <c r="F2775" t="s">
        <v>12</v>
      </c>
      <c r="G2775" t="s">
        <v>13</v>
      </c>
      <c r="H2775" t="s">
        <v>14</v>
      </c>
    </row>
    <row r="2776" spans="1:10">
      <c r="A2776" t="s">
        <v>0</v>
      </c>
      <c r="B2776" t="s">
        <v>1275</v>
      </c>
      <c r="D2776">
        <f>Image("https://scontent.cdninstagram.com/t51.2885-15/s640x640/sh0.08/e35/12328404_1214272795249587_1036120852_n.jpg?ig_cache_key=MTIyMDkyMzA2MTY2MzQ1NDYxNA%3D%3D.2.l")</f>
        <v>0</v>
      </c>
    </row>
    <row r="2777" spans="1:10">
      <c r="A2777" t="s">
        <v>2</v>
      </c>
      <c r="B2777" t="s">
        <v>3</v>
      </c>
      <c r="C2777" t="s">
        <v>1276</v>
      </c>
      <c r="E2777" t="s">
        <v>4</v>
      </c>
      <c r="F2777" t="s">
        <v>5</v>
      </c>
      <c r="G2777" t="s">
        <v>6</v>
      </c>
      <c r="H2777" t="s">
        <v>7</v>
      </c>
      <c r="I2777" t="s">
        <v>8</v>
      </c>
      <c r="J2777" t="s">
        <v>9</v>
      </c>
    </row>
    <row r="2778" spans="1:10">
      <c r="A2778" t="s">
        <v>2</v>
      </c>
      <c r="B2778" t="s">
        <v>10</v>
      </c>
      <c r="E2778" t="s">
        <v>11</v>
      </c>
      <c r="F2778" t="s">
        <v>12</v>
      </c>
      <c r="G2778" t="s">
        <v>13</v>
      </c>
      <c r="H2778" t="s">
        <v>14</v>
      </c>
    </row>
    <row r="2779" spans="1:10">
      <c r="A2779" t="s">
        <v>0</v>
      </c>
      <c r="B2779" t="s">
        <v>1277</v>
      </c>
      <c r="D2779">
        <f>Image("https://scontent.cdninstagram.com/t51.2885-15/s640x640/sh0.08/e35/12120405_1576499525993799_1371241894_n.jpg?ig_cache_key=MTIyMDkxOTQwNTQ3NDIxMjQyMg%3D%3D.2")</f>
        <v>0</v>
      </c>
    </row>
    <row r="2780" spans="1:10">
      <c r="A2780" t="s">
        <v>2</v>
      </c>
      <c r="B2780" t="s">
        <v>3</v>
      </c>
      <c r="C2780" t="s">
        <v>1278</v>
      </c>
      <c r="E2780" t="s">
        <v>4</v>
      </c>
      <c r="F2780" t="s">
        <v>5</v>
      </c>
      <c r="G2780" t="s">
        <v>6</v>
      </c>
      <c r="H2780" t="s">
        <v>7</v>
      </c>
      <c r="I2780" t="s">
        <v>8</v>
      </c>
      <c r="J2780" t="s">
        <v>9</v>
      </c>
    </row>
    <row r="2781" spans="1:10">
      <c r="A2781" t="s">
        <v>2</v>
      </c>
      <c r="B2781" t="s">
        <v>10</v>
      </c>
      <c r="E2781" t="s">
        <v>11</v>
      </c>
      <c r="F2781" t="s">
        <v>12</v>
      </c>
      <c r="G2781" t="s">
        <v>13</v>
      </c>
      <c r="H2781" t="s">
        <v>14</v>
      </c>
    </row>
    <row r="2782" spans="1:10">
      <c r="A2782" t="s">
        <v>0</v>
      </c>
      <c r="B2782" t="s">
        <v>1279</v>
      </c>
      <c r="D2782">
        <f>Image("https://scontent.cdninstagram.com/t51.2885-15/s640x640/sh0.08/e35/12918604_1219109068114069_1247967060_n.jpg?ig_cache_key=MTIyMDkxODU5ODg0NDAyNjE4Mw%3D%3D.2.l")</f>
        <v>0</v>
      </c>
    </row>
    <row r="2783" spans="1:10">
      <c r="A2783" t="s">
        <v>2</v>
      </c>
      <c r="B2783" t="s">
        <v>3</v>
      </c>
      <c r="C2783" t="s">
        <v>1280</v>
      </c>
      <c r="E2783" t="s">
        <v>4</v>
      </c>
      <c r="F2783" t="s">
        <v>5</v>
      </c>
      <c r="G2783" t="s">
        <v>6</v>
      </c>
      <c r="H2783" t="s">
        <v>7</v>
      </c>
      <c r="I2783" t="s">
        <v>8</v>
      </c>
      <c r="J2783" t="s">
        <v>9</v>
      </c>
    </row>
    <row r="2784" spans="1:10">
      <c r="A2784" t="s">
        <v>2</v>
      </c>
      <c r="B2784" t="s">
        <v>10</v>
      </c>
      <c r="E2784" t="s">
        <v>11</v>
      </c>
      <c r="F2784" t="s">
        <v>12</v>
      </c>
      <c r="G2784" t="s">
        <v>13</v>
      </c>
      <c r="H2784" t="s">
        <v>14</v>
      </c>
    </row>
    <row r="2785" spans="1:10">
      <c r="A2785" t="s">
        <v>0</v>
      </c>
      <c r="B2785" t="s">
        <v>1281</v>
      </c>
      <c r="D2785">
        <f>Image("https://scontent.cdninstagram.com/t51.2885-15/s640x640/sh0.08/e35/12530877_846026472187476_1344346211_n.jpg?ig_cache_key=MTIyMDg5NjIyOTAwNzY2ODg2OQ%3D%3D.2")</f>
        <v>0</v>
      </c>
    </row>
    <row r="2786" spans="1:10">
      <c r="A2786" t="s">
        <v>2</v>
      </c>
      <c r="B2786" t="s">
        <v>3</v>
      </c>
      <c r="C2786" t="s">
        <v>1282</v>
      </c>
      <c r="E2786" t="s">
        <v>4</v>
      </c>
      <c r="F2786" t="s">
        <v>5</v>
      </c>
      <c r="G2786" t="s">
        <v>6</v>
      </c>
      <c r="H2786" t="s">
        <v>7</v>
      </c>
      <c r="I2786" t="s">
        <v>8</v>
      </c>
      <c r="J2786" t="s">
        <v>9</v>
      </c>
    </row>
    <row r="2787" spans="1:10">
      <c r="A2787" t="s">
        <v>2</v>
      </c>
      <c r="B2787" t="s">
        <v>10</v>
      </c>
      <c r="E2787" t="s">
        <v>11</v>
      </c>
      <c r="F2787" t="s">
        <v>12</v>
      </c>
      <c r="G2787" t="s">
        <v>13</v>
      </c>
      <c r="H2787" t="s">
        <v>14</v>
      </c>
    </row>
    <row r="2788" spans="1:10">
      <c r="A2788" t="s">
        <v>0</v>
      </c>
      <c r="B2788" t="s">
        <v>1283</v>
      </c>
      <c r="D2788">
        <f>Image("https://scontent.cdninstagram.com/t51.2885-15/s640x640/sh0.08/e35/12940137_1042981639120311_898990656_n.jpg?ig_cache_key=MTIxOTUxNTU5NjAyNDc0OTY1Ng%3D%3D.2.l")</f>
        <v>0</v>
      </c>
    </row>
    <row r="2789" spans="1:10">
      <c r="A2789" t="s">
        <v>2</v>
      </c>
      <c r="B2789" t="s">
        <v>3</v>
      </c>
      <c r="E2789" t="s">
        <v>4</v>
      </c>
      <c r="F2789" t="s">
        <v>5</v>
      </c>
      <c r="G2789" t="s">
        <v>6</v>
      </c>
      <c r="H2789" t="s">
        <v>7</v>
      </c>
      <c r="I2789" t="s">
        <v>8</v>
      </c>
      <c r="J2789" t="s">
        <v>9</v>
      </c>
    </row>
    <row r="2790" spans="1:10">
      <c r="A2790" t="s">
        <v>2</v>
      </c>
      <c r="B2790" t="s">
        <v>10</v>
      </c>
      <c r="E2790" t="s">
        <v>11</v>
      </c>
      <c r="F2790" t="s">
        <v>12</v>
      </c>
      <c r="G2790" t="s">
        <v>13</v>
      </c>
      <c r="H2790" t="s">
        <v>14</v>
      </c>
    </row>
    <row r="2791" spans="1:10">
      <c r="A2791" t="s">
        <v>0</v>
      </c>
      <c r="B2791" t="s">
        <v>1284</v>
      </c>
      <c r="D2791">
        <f>Image("https://scontent.cdninstagram.com/t51.2885-15/s640x640/sh0.08/e35/12599541_508576472659866_1625838688_n.jpg?ig_cache_key=MTIxOTUxNjE0NzM2NjAxMDQ2Ng%3D%3D.2")</f>
        <v>0</v>
      </c>
    </row>
    <row r="2792" spans="1:10">
      <c r="A2792" t="s">
        <v>2</v>
      </c>
      <c r="B2792" t="s">
        <v>3</v>
      </c>
      <c r="E2792" t="s">
        <v>4</v>
      </c>
      <c r="F2792" t="s">
        <v>5</v>
      </c>
      <c r="G2792" t="s">
        <v>6</v>
      </c>
      <c r="H2792" t="s">
        <v>7</v>
      </c>
      <c r="I2792" t="s">
        <v>8</v>
      </c>
      <c r="J2792" t="s">
        <v>9</v>
      </c>
    </row>
    <row r="2793" spans="1:10">
      <c r="A2793" t="s">
        <v>2</v>
      </c>
      <c r="B2793" t="s">
        <v>10</v>
      </c>
      <c r="E2793" t="s">
        <v>11</v>
      </c>
      <c r="F2793" t="s">
        <v>12</v>
      </c>
      <c r="G2793" t="s">
        <v>13</v>
      </c>
      <c r="H2793" t="s">
        <v>14</v>
      </c>
    </row>
    <row r="2794" spans="1:10">
      <c r="A2794" t="s">
        <v>0</v>
      </c>
      <c r="B2794" t="s">
        <v>1285</v>
      </c>
      <c r="D2794">
        <f>Image("https://scontent.cdninstagram.com/t51.2885-15/s640x640/sh0.08/e35/12383359_1573454366316667_1019782136_n.jpg?ig_cache_key=MTIyMDk3ODA5OTYzNTQyODQ0OA%3D%3D.2")</f>
        <v>0</v>
      </c>
    </row>
    <row r="2795" spans="1:10">
      <c r="A2795" t="s">
        <v>2</v>
      </c>
      <c r="B2795" t="s">
        <v>3</v>
      </c>
      <c r="E2795" t="s">
        <v>4</v>
      </c>
      <c r="F2795" t="s">
        <v>5</v>
      </c>
      <c r="G2795" t="s">
        <v>6</v>
      </c>
      <c r="H2795" t="s">
        <v>7</v>
      </c>
      <c r="I2795" t="s">
        <v>8</v>
      </c>
      <c r="J2795" t="s">
        <v>9</v>
      </c>
    </row>
    <row r="2796" spans="1:10">
      <c r="A2796" t="s">
        <v>2</v>
      </c>
      <c r="B2796" t="s">
        <v>10</v>
      </c>
      <c r="E2796" t="s">
        <v>11</v>
      </c>
      <c r="F2796" t="s">
        <v>12</v>
      </c>
      <c r="G2796" t="s">
        <v>13</v>
      </c>
      <c r="H2796" t="s">
        <v>14</v>
      </c>
    </row>
    <row r="2797" spans="1:10">
      <c r="A2797" t="s">
        <v>0</v>
      </c>
      <c r="B2797" t="s">
        <v>1286</v>
      </c>
      <c r="D2797">
        <f>Image("https://scontent.cdninstagram.com/t51.2885-15/s640x640/sh0.08/e35/12677570_1821981554695839_1698589027_n.jpg?ig_cache_key=MTIyMDk3ODU3MDM4NTk5ODI1OA%3D%3D.2.l")</f>
        <v>0</v>
      </c>
    </row>
    <row r="2798" spans="1:10">
      <c r="A2798" t="s">
        <v>2</v>
      </c>
      <c r="B2798" t="s">
        <v>3</v>
      </c>
      <c r="E2798" t="s">
        <v>4</v>
      </c>
      <c r="F2798" t="s">
        <v>5</v>
      </c>
      <c r="G2798" t="s">
        <v>6</v>
      </c>
      <c r="H2798" t="s">
        <v>7</v>
      </c>
      <c r="I2798" t="s">
        <v>8</v>
      </c>
      <c r="J2798" t="s">
        <v>9</v>
      </c>
    </row>
    <row r="2799" spans="1:10">
      <c r="A2799" t="s">
        <v>2</v>
      </c>
      <c r="B2799" t="s">
        <v>10</v>
      </c>
      <c r="E2799" t="s">
        <v>11</v>
      </c>
      <c r="F2799" t="s">
        <v>12</v>
      </c>
      <c r="G2799" t="s">
        <v>13</v>
      </c>
      <c r="H2799" t="s">
        <v>14</v>
      </c>
    </row>
    <row r="2800" spans="1:10">
      <c r="A2800" t="s">
        <v>0</v>
      </c>
      <c r="B2800" t="s">
        <v>1287</v>
      </c>
      <c r="D2800">
        <f>Image("https://scontent.cdninstagram.com/t51.2885-15/s640x640/sh0.08/e35/12328023_1682641195335016_1710652787_n.jpg?ig_cache_key=MTIyMDk3ODUzMzIxNjQ4ODQ0Mw%3D%3D.2")</f>
        <v>0</v>
      </c>
    </row>
    <row r="2801" spans="1:10">
      <c r="A2801" t="s">
        <v>2</v>
      </c>
      <c r="B2801" t="s">
        <v>3</v>
      </c>
      <c r="E2801" t="s">
        <v>4</v>
      </c>
      <c r="F2801" t="s">
        <v>5</v>
      </c>
      <c r="G2801" t="s">
        <v>6</v>
      </c>
      <c r="H2801" t="s">
        <v>7</v>
      </c>
      <c r="I2801" t="s">
        <v>8</v>
      </c>
      <c r="J2801" t="s">
        <v>9</v>
      </c>
    </row>
    <row r="2802" spans="1:10">
      <c r="A2802" t="s">
        <v>2</v>
      </c>
      <c r="B2802" t="s">
        <v>10</v>
      </c>
      <c r="E2802" t="s">
        <v>11</v>
      </c>
      <c r="F2802" t="s">
        <v>12</v>
      </c>
      <c r="G2802" t="s">
        <v>13</v>
      </c>
      <c r="H2802" t="s">
        <v>14</v>
      </c>
    </row>
    <row r="2803" spans="1:10">
      <c r="A2803" t="s">
        <v>0</v>
      </c>
      <c r="B2803" t="s">
        <v>1288</v>
      </c>
      <c r="D2803">
        <f>Image("https://scontent.cdninstagram.com/t51.2885-15/s640x640/sh0.08/e35/12930906_964157900359045_1139947916_n.jpg?ig_cache_key=MTIyMDk3ODQ2ODI3ODE5MzE3Nw%3D%3D.2")</f>
        <v>0</v>
      </c>
    </row>
    <row r="2804" spans="1:10">
      <c r="A2804" t="s">
        <v>2</v>
      </c>
      <c r="B2804" t="s">
        <v>3</v>
      </c>
      <c r="E2804" t="s">
        <v>4</v>
      </c>
      <c r="F2804" t="s">
        <v>5</v>
      </c>
      <c r="G2804" t="s">
        <v>6</v>
      </c>
      <c r="H2804" t="s">
        <v>7</v>
      </c>
      <c r="I2804" t="s">
        <v>8</v>
      </c>
      <c r="J2804" t="s">
        <v>9</v>
      </c>
    </row>
    <row r="2805" spans="1:10">
      <c r="A2805" t="s">
        <v>2</v>
      </c>
      <c r="B2805" t="s">
        <v>10</v>
      </c>
      <c r="E2805" t="s">
        <v>11</v>
      </c>
      <c r="F2805" t="s">
        <v>12</v>
      </c>
      <c r="G2805" t="s">
        <v>13</v>
      </c>
      <c r="H2805" t="s">
        <v>14</v>
      </c>
    </row>
    <row r="2806" spans="1:10">
      <c r="A2806" t="s">
        <v>0</v>
      </c>
      <c r="B2806" t="s">
        <v>1289</v>
      </c>
      <c r="D2806">
        <f>Image("https://scontent.cdninstagram.com/t51.2885-15/s640x640/sh0.08/e35/12950393_221452234888111_1170459790_n.jpg?ig_cache_key=MTIyMDk3NTMwMDAyNDk0MTAzOA%3D%3D.2")</f>
        <v>0</v>
      </c>
    </row>
    <row r="2807" spans="1:10">
      <c r="A2807" t="s">
        <v>2</v>
      </c>
      <c r="B2807" t="s">
        <v>3</v>
      </c>
      <c r="E2807" t="s">
        <v>4</v>
      </c>
      <c r="F2807" t="s">
        <v>5</v>
      </c>
      <c r="G2807" t="s">
        <v>6</v>
      </c>
      <c r="H2807" t="s">
        <v>7</v>
      </c>
      <c r="I2807" t="s">
        <v>8</v>
      </c>
      <c r="J2807" t="s">
        <v>9</v>
      </c>
    </row>
    <row r="2808" spans="1:10">
      <c r="A2808" t="s">
        <v>2</v>
      </c>
      <c r="B2808" t="s">
        <v>10</v>
      </c>
      <c r="E2808" t="s">
        <v>11</v>
      </c>
      <c r="F2808" t="s">
        <v>12</v>
      </c>
      <c r="G2808" t="s">
        <v>13</v>
      </c>
      <c r="H2808" t="s">
        <v>14</v>
      </c>
    </row>
    <row r="2809" spans="1:10">
      <c r="A2809" t="s">
        <v>0</v>
      </c>
      <c r="B2809" t="s">
        <v>1290</v>
      </c>
      <c r="D2809">
        <f>Image("https://scontent.cdninstagram.com/t51.2885-15/s640x640/sh0.08/e35/12231003_1708402969435045_848226824_n.jpg?ig_cache_key=MTIyMDk3ODM4ODA2NjAzNTIyNg%3D%3D.2.l")</f>
        <v>0</v>
      </c>
    </row>
    <row r="2810" spans="1:10">
      <c r="A2810" t="s">
        <v>2</v>
      </c>
      <c r="B2810" t="s">
        <v>3</v>
      </c>
      <c r="E2810" t="s">
        <v>4</v>
      </c>
      <c r="F2810" t="s">
        <v>5</v>
      </c>
      <c r="G2810" t="s">
        <v>6</v>
      </c>
      <c r="H2810" t="s">
        <v>7</v>
      </c>
      <c r="I2810" t="s">
        <v>8</v>
      </c>
      <c r="J2810" t="s">
        <v>9</v>
      </c>
    </row>
    <row r="2811" spans="1:10">
      <c r="A2811" t="s">
        <v>2</v>
      </c>
      <c r="B2811" t="s">
        <v>10</v>
      </c>
      <c r="E2811" t="s">
        <v>11</v>
      </c>
      <c r="F2811" t="s">
        <v>12</v>
      </c>
      <c r="G2811" t="s">
        <v>13</v>
      </c>
      <c r="H2811" t="s">
        <v>14</v>
      </c>
    </row>
    <row r="2812" spans="1:10">
      <c r="A2812" t="s">
        <v>0</v>
      </c>
      <c r="B2812" t="s">
        <v>1291</v>
      </c>
      <c r="D2812">
        <f>Image("https://scontent.cdninstagram.com/t51.2885-15/s640x640/sh0.08/e35/12479241_1182336065123835_1551673000_n.jpg?ig_cache_key=MTIyMDk3NzI4NTk5MDI1MTE0Mg%3D%3D.2")</f>
        <v>0</v>
      </c>
    </row>
    <row r="2813" spans="1:10">
      <c r="A2813" t="s">
        <v>2</v>
      </c>
      <c r="B2813" t="s">
        <v>3</v>
      </c>
      <c r="E2813" t="s">
        <v>4</v>
      </c>
      <c r="F2813" t="s">
        <v>5</v>
      </c>
      <c r="G2813" t="s">
        <v>6</v>
      </c>
      <c r="H2813" t="s">
        <v>7</v>
      </c>
      <c r="I2813" t="s">
        <v>8</v>
      </c>
      <c r="J2813" t="s">
        <v>9</v>
      </c>
    </row>
    <row r="2814" spans="1:10">
      <c r="A2814" t="s">
        <v>2</v>
      </c>
      <c r="B2814" t="s">
        <v>10</v>
      </c>
      <c r="E2814" t="s">
        <v>11</v>
      </c>
      <c r="F2814" t="s">
        <v>12</v>
      </c>
      <c r="G2814" t="s">
        <v>13</v>
      </c>
      <c r="H2814" t="s">
        <v>14</v>
      </c>
    </row>
    <row r="2815" spans="1:10">
      <c r="A2815" t="s">
        <v>0</v>
      </c>
      <c r="B2815" t="s">
        <v>1292</v>
      </c>
      <c r="D2815">
        <f>Image("https://scontent.cdninstagram.com/t51.2885-15/s480x480/e35/12383676_885860604870343_1375853563_n.jpg?ig_cache_key=MTIyMDk3ODI2ODk2NjAyNjA2Ng%3D%3D.2")</f>
        <v>0</v>
      </c>
    </row>
    <row r="2816" spans="1:10">
      <c r="A2816" t="s">
        <v>2</v>
      </c>
      <c r="B2816" t="s">
        <v>3</v>
      </c>
      <c r="E2816" t="s">
        <v>4</v>
      </c>
      <c r="F2816" t="s">
        <v>5</v>
      </c>
      <c r="G2816" t="s">
        <v>6</v>
      </c>
      <c r="H2816" t="s">
        <v>7</v>
      </c>
      <c r="I2816" t="s">
        <v>8</v>
      </c>
      <c r="J2816" t="s">
        <v>9</v>
      </c>
    </row>
    <row r="2817" spans="1:10">
      <c r="A2817" t="s">
        <v>2</v>
      </c>
      <c r="B2817" t="s">
        <v>10</v>
      </c>
      <c r="E2817" t="s">
        <v>11</v>
      </c>
      <c r="F2817" t="s">
        <v>12</v>
      </c>
      <c r="G2817" t="s">
        <v>13</v>
      </c>
      <c r="H2817" t="s">
        <v>14</v>
      </c>
    </row>
    <row r="2818" spans="1:10">
      <c r="A2818" t="s">
        <v>0</v>
      </c>
      <c r="B2818" t="s">
        <v>1293</v>
      </c>
      <c r="D2818">
        <f>Image("https://scontent.cdninstagram.com/t51.2885-15/e35/12105189_907327859356271_251123571_n.jpg?ig_cache_key=MTA5ODE3Njk3MDA2MzIzNzAzOA%3D%3D.2")</f>
        <v>0</v>
      </c>
    </row>
    <row r="2819" spans="1:10">
      <c r="A2819" t="s">
        <v>2</v>
      </c>
      <c r="B2819" t="s">
        <v>3</v>
      </c>
      <c r="C2819" t="s">
        <v>1294</v>
      </c>
      <c r="E2819" t="s">
        <v>4</v>
      </c>
      <c r="F2819" t="s">
        <v>5</v>
      </c>
      <c r="G2819" t="s">
        <v>6</v>
      </c>
      <c r="H2819" t="s">
        <v>7</v>
      </c>
      <c r="I2819" t="s">
        <v>8</v>
      </c>
      <c r="J2819" t="s">
        <v>9</v>
      </c>
    </row>
    <row r="2820" spans="1:10">
      <c r="A2820" t="s">
        <v>2</v>
      </c>
      <c r="B2820" t="s">
        <v>10</v>
      </c>
      <c r="E2820" t="s">
        <v>11</v>
      </c>
      <c r="F2820" t="s">
        <v>12</v>
      </c>
      <c r="G2820" t="s">
        <v>13</v>
      </c>
      <c r="H2820" t="s">
        <v>14</v>
      </c>
    </row>
    <row r="2821" spans="1:10">
      <c r="A2821" t="s">
        <v>0</v>
      </c>
      <c r="B2821" t="s">
        <v>1295</v>
      </c>
      <c r="D2821">
        <f>Image("https://scontent.cdninstagram.com/t51.2885-15/s640x640/sh0.08/e35/12930743_602967186527302_1009852436_n.jpg?ig_cache_key=MTIyMDk3NzU3Njc4MTg5OTIwMA%3D%3D.2.l")</f>
        <v>0</v>
      </c>
    </row>
    <row r="2822" spans="1:10">
      <c r="A2822" t="s">
        <v>2</v>
      </c>
      <c r="B2822" t="s">
        <v>3</v>
      </c>
      <c r="E2822" t="s">
        <v>4</v>
      </c>
      <c r="F2822" t="s">
        <v>5</v>
      </c>
      <c r="G2822" t="s">
        <v>6</v>
      </c>
      <c r="H2822" t="s">
        <v>7</v>
      </c>
      <c r="I2822" t="s">
        <v>8</v>
      </c>
      <c r="J2822" t="s">
        <v>9</v>
      </c>
    </row>
    <row r="2823" spans="1:10">
      <c r="A2823" t="s">
        <v>2</v>
      </c>
      <c r="B2823" t="s">
        <v>10</v>
      </c>
      <c r="E2823" t="s">
        <v>11</v>
      </c>
      <c r="F2823" t="s">
        <v>12</v>
      </c>
      <c r="G2823" t="s">
        <v>13</v>
      </c>
      <c r="H2823" t="s">
        <v>14</v>
      </c>
    </row>
    <row r="2824" spans="1:10">
      <c r="A2824" t="s">
        <v>0</v>
      </c>
      <c r="B2824" t="s">
        <v>1296</v>
      </c>
      <c r="D2824">
        <f>Image("https://scontent.cdninstagram.com/t51.2885-15/s480x480/e35/11934817_458898704319181_1681218149_n.jpg?ig_cache_key=MTIyMDk3NzUyMTcwMDI3NzE0OA%3D%3D.2.l")</f>
        <v>0</v>
      </c>
    </row>
    <row r="2825" spans="1:10">
      <c r="A2825" t="s">
        <v>2</v>
      </c>
      <c r="B2825" t="s">
        <v>3</v>
      </c>
      <c r="E2825" t="s">
        <v>4</v>
      </c>
      <c r="F2825" t="s">
        <v>5</v>
      </c>
      <c r="G2825" t="s">
        <v>6</v>
      </c>
      <c r="H2825" t="s">
        <v>7</v>
      </c>
      <c r="I2825" t="s">
        <v>8</v>
      </c>
      <c r="J2825" t="s">
        <v>9</v>
      </c>
    </row>
    <row r="2826" spans="1:10">
      <c r="A2826" t="s">
        <v>2</v>
      </c>
      <c r="B2826" t="s">
        <v>10</v>
      </c>
      <c r="E2826" t="s">
        <v>11</v>
      </c>
      <c r="F2826" t="s">
        <v>12</v>
      </c>
      <c r="G2826" t="s">
        <v>13</v>
      </c>
      <c r="H2826" t="s">
        <v>14</v>
      </c>
    </row>
    <row r="2827" spans="1:10">
      <c r="A2827" t="s">
        <v>0</v>
      </c>
      <c r="B2827" t="s">
        <v>1297</v>
      </c>
      <c r="D2827">
        <f>Image("https://scontent.cdninstagram.com/t51.2885-15/s640x640/sh0.08/e35/12965104_901046430013581_1034010166_n.jpg?ig_cache_key=MTIyMDk3NzQ4NjI0MjY1Njg4MA%3D%3D.2.l")</f>
        <v>0</v>
      </c>
    </row>
    <row r="2828" spans="1:10">
      <c r="A2828" t="s">
        <v>2</v>
      </c>
      <c r="B2828" t="s">
        <v>3</v>
      </c>
      <c r="E2828" t="s">
        <v>4</v>
      </c>
      <c r="F2828" t="s">
        <v>5</v>
      </c>
      <c r="G2828" t="s">
        <v>6</v>
      </c>
      <c r="H2828" t="s">
        <v>7</v>
      </c>
      <c r="I2828" t="s">
        <v>8</v>
      </c>
      <c r="J2828" t="s">
        <v>9</v>
      </c>
    </row>
    <row r="2829" spans="1:10">
      <c r="A2829" t="s">
        <v>2</v>
      </c>
      <c r="B2829" t="s">
        <v>10</v>
      </c>
      <c r="E2829" t="s">
        <v>11</v>
      </c>
      <c r="F2829" t="s">
        <v>12</v>
      </c>
      <c r="G2829" t="s">
        <v>13</v>
      </c>
      <c r="H2829" t="s">
        <v>14</v>
      </c>
    </row>
    <row r="2830" spans="1:10">
      <c r="A2830" t="s">
        <v>0</v>
      </c>
      <c r="B2830" t="s">
        <v>1298</v>
      </c>
      <c r="D2830">
        <f>Image("https://scontent.cdninstagram.com/t51.2885-15/s640x640/e15/12940891_821985711268452_432315696_n.jpg?ig_cache_key=MTIyMDk3NzQ1NTEyOTQyMzg0MA%3D%3D.2.l")</f>
        <v>0</v>
      </c>
    </row>
    <row r="2831" spans="1:10">
      <c r="A2831" t="s">
        <v>2</v>
      </c>
      <c r="B2831" t="s">
        <v>3</v>
      </c>
      <c r="E2831" t="s">
        <v>4</v>
      </c>
      <c r="F2831" t="s">
        <v>5</v>
      </c>
      <c r="G2831" t="s">
        <v>6</v>
      </c>
      <c r="H2831" t="s">
        <v>7</v>
      </c>
      <c r="I2831" t="s">
        <v>8</v>
      </c>
      <c r="J2831" t="s">
        <v>9</v>
      </c>
    </row>
    <row r="2832" spans="1:10">
      <c r="A2832" t="s">
        <v>2</v>
      </c>
      <c r="B2832" t="s">
        <v>10</v>
      </c>
      <c r="E2832" t="s">
        <v>11</v>
      </c>
      <c r="F2832" t="s">
        <v>12</v>
      </c>
      <c r="G2832" t="s">
        <v>13</v>
      </c>
      <c r="H2832" t="s">
        <v>14</v>
      </c>
    </row>
    <row r="2833" spans="1:10">
      <c r="A2833" t="s">
        <v>0</v>
      </c>
      <c r="B2833" t="s">
        <v>1299</v>
      </c>
      <c r="D2833">
        <f>Image("https://scontent.cdninstagram.com/t51.2885-15/s640x640/sh0.08/e35/12407638_1693208814229424_137239863_n.jpg?ig_cache_key=MTE2NDQ5NDU1MzI4ODQyOTMyOA%3D%3D.2.l")</f>
        <v>0</v>
      </c>
    </row>
    <row r="2834" spans="1:10">
      <c r="A2834" t="s">
        <v>2</v>
      </c>
      <c r="B2834" t="s">
        <v>3</v>
      </c>
      <c r="C2834" t="s">
        <v>1300</v>
      </c>
      <c r="E2834" t="s">
        <v>4</v>
      </c>
      <c r="F2834" t="s">
        <v>5</v>
      </c>
      <c r="G2834" t="s">
        <v>6</v>
      </c>
      <c r="H2834" t="s">
        <v>7</v>
      </c>
      <c r="I2834" t="s">
        <v>8</v>
      </c>
      <c r="J2834" t="s">
        <v>9</v>
      </c>
    </row>
    <row r="2835" spans="1:10">
      <c r="A2835" t="s">
        <v>2</v>
      </c>
      <c r="B2835" t="s">
        <v>10</v>
      </c>
      <c r="E2835" t="s">
        <v>11</v>
      </c>
      <c r="F2835" t="s">
        <v>12</v>
      </c>
      <c r="G2835" t="s">
        <v>13</v>
      </c>
      <c r="H2835" t="s">
        <v>14</v>
      </c>
    </row>
    <row r="2836" spans="1:10">
      <c r="A2836" t="s">
        <v>0</v>
      </c>
      <c r="B2836" t="s">
        <v>1301</v>
      </c>
      <c r="D2836">
        <f>Image("https://scontent.cdninstagram.com/t51.2885-15/s640x640/sh0.08/e35/12959993_1539132743048147_462110496_n.jpg?ig_cache_key=MTIyMDk3NzI1ODA3MzMxMjA0Nw%3D%3D.2.l")</f>
        <v>0</v>
      </c>
    </row>
    <row r="2837" spans="1:10">
      <c r="A2837" t="s">
        <v>2</v>
      </c>
      <c r="B2837" t="s">
        <v>3</v>
      </c>
      <c r="E2837" t="s">
        <v>4</v>
      </c>
      <c r="F2837" t="s">
        <v>5</v>
      </c>
      <c r="G2837" t="s">
        <v>6</v>
      </c>
      <c r="H2837" t="s">
        <v>7</v>
      </c>
      <c r="I2837" t="s">
        <v>8</v>
      </c>
      <c r="J2837" t="s">
        <v>9</v>
      </c>
    </row>
    <row r="2838" spans="1:10">
      <c r="A2838" t="s">
        <v>2</v>
      </c>
      <c r="B2838" t="s">
        <v>10</v>
      </c>
      <c r="E2838" t="s">
        <v>11</v>
      </c>
      <c r="F2838" t="s">
        <v>12</v>
      </c>
      <c r="G2838" t="s">
        <v>13</v>
      </c>
      <c r="H2838" t="s">
        <v>14</v>
      </c>
    </row>
    <row r="2839" spans="1:10">
      <c r="A2839" t="s">
        <v>0</v>
      </c>
      <c r="B2839" t="s">
        <v>1302</v>
      </c>
      <c r="D2839">
        <f>Image("https://scontent.cdninstagram.com/t51.2885-15/s640x640/sh0.08/e35/12965630_1350175985007862_1354980190_n.jpg?ig_cache_key=MTIyMDk3NzI3MDY2MjAzNjc5Mw%3D%3D.2")</f>
        <v>0</v>
      </c>
    </row>
    <row r="2840" spans="1:10">
      <c r="A2840" t="s">
        <v>2</v>
      </c>
      <c r="B2840" t="s">
        <v>3</v>
      </c>
      <c r="E2840" t="s">
        <v>4</v>
      </c>
      <c r="F2840" t="s">
        <v>5</v>
      </c>
      <c r="G2840" t="s">
        <v>6</v>
      </c>
      <c r="H2840" t="s">
        <v>7</v>
      </c>
      <c r="I2840" t="s">
        <v>8</v>
      </c>
      <c r="J2840" t="s">
        <v>9</v>
      </c>
    </row>
    <row r="2841" spans="1:10">
      <c r="A2841" t="s">
        <v>2</v>
      </c>
      <c r="B2841" t="s">
        <v>10</v>
      </c>
      <c r="E2841" t="s">
        <v>11</v>
      </c>
      <c r="F2841" t="s">
        <v>12</v>
      </c>
      <c r="G2841" t="s">
        <v>13</v>
      </c>
      <c r="H2841" t="s">
        <v>14</v>
      </c>
    </row>
    <row r="2842" spans="1:10">
      <c r="A2842" t="s">
        <v>0</v>
      </c>
      <c r="B2842" t="s">
        <v>1303</v>
      </c>
      <c r="D2842">
        <f>Image("https://scontent.cdninstagram.com/t51.2885-15/s640x640/sh0.08/e35/12599467_1581150365532557_1823475194_n.jpg?ig_cache_key=MTIyMDU4OTcyOTA2MzIyMDIzNQ%3D%3D.2")</f>
        <v>0</v>
      </c>
    </row>
    <row r="2843" spans="1:10">
      <c r="A2843" t="s">
        <v>2</v>
      </c>
      <c r="B2843" t="s">
        <v>3</v>
      </c>
      <c r="E2843" t="s">
        <v>4</v>
      </c>
      <c r="F2843" t="s">
        <v>5</v>
      </c>
      <c r="G2843" t="s">
        <v>6</v>
      </c>
      <c r="H2843" t="s">
        <v>7</v>
      </c>
      <c r="I2843" t="s">
        <v>8</v>
      </c>
      <c r="J2843" t="s">
        <v>9</v>
      </c>
    </row>
    <row r="2844" spans="1:10">
      <c r="A2844" t="s">
        <v>2</v>
      </c>
      <c r="B2844" t="s">
        <v>10</v>
      </c>
      <c r="E2844" t="s">
        <v>11</v>
      </c>
      <c r="F2844" t="s">
        <v>12</v>
      </c>
      <c r="G2844" t="s">
        <v>13</v>
      </c>
      <c r="H2844" t="s">
        <v>14</v>
      </c>
    </row>
    <row r="2845" spans="1:10">
      <c r="A2845" t="s">
        <v>0</v>
      </c>
      <c r="B2845" t="s">
        <v>1304</v>
      </c>
      <c r="D2845">
        <f>Image("https://scontent.cdninstagram.com/t51.2885-15/s640x640/sh0.08/e35/12905080_1345042518845746_169509439_n.jpg?ig_cache_key=MTIyMDU3MzY4ODA0NjcwNTk1OA%3D%3D.2.l")</f>
        <v>0</v>
      </c>
    </row>
    <row r="2846" spans="1:10">
      <c r="A2846" t="s">
        <v>2</v>
      </c>
      <c r="B2846" t="s">
        <v>3</v>
      </c>
      <c r="C2846" t="s">
        <v>1305</v>
      </c>
      <c r="E2846" t="s">
        <v>4</v>
      </c>
      <c r="F2846" t="s">
        <v>5</v>
      </c>
      <c r="G2846" t="s">
        <v>6</v>
      </c>
      <c r="H2846" t="s">
        <v>7</v>
      </c>
      <c r="I2846" t="s">
        <v>8</v>
      </c>
      <c r="J2846" t="s">
        <v>9</v>
      </c>
    </row>
    <row r="2847" spans="1:10">
      <c r="A2847" t="s">
        <v>2</v>
      </c>
      <c r="B2847" t="s">
        <v>10</v>
      </c>
      <c r="E2847" t="s">
        <v>11</v>
      </c>
      <c r="F2847" t="s">
        <v>12</v>
      </c>
      <c r="G2847" t="s">
        <v>13</v>
      </c>
      <c r="H2847" t="s">
        <v>14</v>
      </c>
    </row>
    <row r="2848" spans="1:10">
      <c r="A2848" t="s">
        <v>0</v>
      </c>
      <c r="B2848" t="s">
        <v>1306</v>
      </c>
      <c r="D2848">
        <f>Image("https://scontent.cdninstagram.com/t51.2885-15/s640x640/sh0.08/e35/12950249_1691078921180551_1176777180_n.jpg?ig_cache_key=MTIxOTg2MDYzMDc3MjAwNzIyMw%3D%3D.2.l")</f>
        <v>0</v>
      </c>
    </row>
    <row r="2849" spans="1:10">
      <c r="A2849" t="s">
        <v>2</v>
      </c>
      <c r="B2849" t="s">
        <v>3</v>
      </c>
      <c r="E2849" t="s">
        <v>4</v>
      </c>
      <c r="F2849" t="s">
        <v>5</v>
      </c>
      <c r="G2849" t="s">
        <v>6</v>
      </c>
      <c r="H2849" t="s">
        <v>7</v>
      </c>
      <c r="I2849" t="s">
        <v>8</v>
      </c>
      <c r="J2849" t="s">
        <v>9</v>
      </c>
    </row>
    <row r="2850" spans="1:10">
      <c r="A2850" t="s">
        <v>2</v>
      </c>
      <c r="B2850" t="s">
        <v>10</v>
      </c>
      <c r="E2850" t="s">
        <v>11</v>
      </c>
      <c r="F2850" t="s">
        <v>12</v>
      </c>
      <c r="G2850" t="s">
        <v>13</v>
      </c>
      <c r="H2850" t="s">
        <v>14</v>
      </c>
    </row>
    <row r="2851" spans="1:10">
      <c r="A2851" t="s">
        <v>0</v>
      </c>
      <c r="B2851" t="s">
        <v>1307</v>
      </c>
      <c r="D2851">
        <f>Image("https://scontent.cdninstagram.com/t51.2885-15/s640x640/sh0.08/e35/11917964_168905680162991_759710573_n.jpg?ig_cache_key=MTIwNzMwNTc4NzU3NTAzNDI0Nw%3D%3D.2")</f>
        <v>0</v>
      </c>
    </row>
    <row r="2852" spans="1:10">
      <c r="A2852" t="s">
        <v>2</v>
      </c>
      <c r="B2852" t="s">
        <v>3</v>
      </c>
      <c r="C2852" t="s">
        <v>1308</v>
      </c>
      <c r="E2852" t="s">
        <v>4</v>
      </c>
      <c r="F2852" t="s">
        <v>5</v>
      </c>
      <c r="G2852" t="s">
        <v>6</v>
      </c>
      <c r="H2852" t="s">
        <v>7</v>
      </c>
      <c r="I2852" t="s">
        <v>8</v>
      </c>
      <c r="J2852" t="s">
        <v>9</v>
      </c>
    </row>
    <row r="2853" spans="1:10">
      <c r="A2853" t="s">
        <v>2</v>
      </c>
      <c r="B2853" t="s">
        <v>10</v>
      </c>
      <c r="E2853" t="s">
        <v>11</v>
      </c>
      <c r="F2853" t="s">
        <v>12</v>
      </c>
      <c r="G2853" t="s">
        <v>13</v>
      </c>
      <c r="H2853" t="s">
        <v>14</v>
      </c>
    </row>
    <row r="2854" spans="1:10">
      <c r="A2854" t="s">
        <v>0</v>
      </c>
      <c r="B2854" t="s">
        <v>1309</v>
      </c>
      <c r="D2854">
        <f>Image("https://scontent.cdninstagram.com/t51.2885-15/s640x640/sh0.08/e35/12328375_242032176150016_451592227_n.jpg?ig_cache_key=MTIxOTA5ODgzNjc5MzAwMjE2Nw%3D%3D.2")</f>
        <v>0</v>
      </c>
    </row>
    <row r="2855" spans="1:10">
      <c r="A2855" t="s">
        <v>2</v>
      </c>
      <c r="B2855" t="s">
        <v>3</v>
      </c>
      <c r="C2855" t="s">
        <v>1310</v>
      </c>
      <c r="E2855" t="s">
        <v>4</v>
      </c>
      <c r="F2855" t="s">
        <v>5</v>
      </c>
      <c r="G2855" t="s">
        <v>6</v>
      </c>
      <c r="H2855" t="s">
        <v>7</v>
      </c>
      <c r="I2855" t="s">
        <v>8</v>
      </c>
      <c r="J2855" t="s">
        <v>9</v>
      </c>
    </row>
    <row r="2856" spans="1:10">
      <c r="A2856" t="s">
        <v>2</v>
      </c>
      <c r="B2856" t="s">
        <v>10</v>
      </c>
      <c r="E2856" t="s">
        <v>11</v>
      </c>
      <c r="F2856" t="s">
        <v>12</v>
      </c>
      <c r="G2856" t="s">
        <v>13</v>
      </c>
      <c r="H2856" t="s">
        <v>14</v>
      </c>
    </row>
    <row r="2857" spans="1:10">
      <c r="A2857" t="s">
        <v>0</v>
      </c>
      <c r="B2857" t="s">
        <v>1311</v>
      </c>
      <c r="D2857">
        <f>Image("https://scontent.cdninstagram.com/t51.2885-15/s640x640/sh0.08/e35/12530967_1268938173121289_253756965_n.jpg?ig_cache_key=MTIxNjQyMzMzMDkzODcxNzE2Ng%3D%3D.2.l")</f>
        <v>0</v>
      </c>
    </row>
    <row r="2858" spans="1:10">
      <c r="A2858" t="s">
        <v>2</v>
      </c>
      <c r="B2858" t="s">
        <v>3</v>
      </c>
      <c r="E2858" t="s">
        <v>4</v>
      </c>
      <c r="F2858" t="s">
        <v>5</v>
      </c>
      <c r="G2858" t="s">
        <v>6</v>
      </c>
      <c r="H2858" t="s">
        <v>7</v>
      </c>
      <c r="I2858" t="s">
        <v>8</v>
      </c>
      <c r="J2858" t="s">
        <v>9</v>
      </c>
    </row>
    <row r="2859" spans="1:10">
      <c r="A2859" t="s">
        <v>2</v>
      </c>
      <c r="B2859" t="s">
        <v>10</v>
      </c>
      <c r="E2859" t="s">
        <v>11</v>
      </c>
      <c r="F2859" t="s">
        <v>12</v>
      </c>
      <c r="G2859" t="s">
        <v>13</v>
      </c>
      <c r="H2859" t="s">
        <v>14</v>
      </c>
    </row>
    <row r="2860" spans="1:10">
      <c r="A2860" t="s">
        <v>0</v>
      </c>
      <c r="B2860" t="s">
        <v>1312</v>
      </c>
      <c r="D2860">
        <f>Image("https://scontent.cdninstagram.com/t51.2885-15/s480x480/e35/12751426_254120518264484_198565761_n.jpg?ig_cache_key=MTIxNjE0MjE2NzM3NDg1MjkxMg%3D%3D.2")</f>
        <v>0</v>
      </c>
    </row>
    <row r="2861" spans="1:10">
      <c r="A2861" t="s">
        <v>2</v>
      </c>
      <c r="B2861" t="s">
        <v>3</v>
      </c>
      <c r="C2861" t="s">
        <v>1313</v>
      </c>
      <c r="E2861" t="s">
        <v>4</v>
      </c>
      <c r="F2861" t="s">
        <v>5</v>
      </c>
      <c r="G2861" t="s">
        <v>6</v>
      </c>
      <c r="H2861" t="s">
        <v>7</v>
      </c>
      <c r="I2861" t="s">
        <v>8</v>
      </c>
      <c r="J2861" t="s">
        <v>9</v>
      </c>
    </row>
    <row r="2862" spans="1:10">
      <c r="A2862" t="s">
        <v>2</v>
      </c>
      <c r="B2862" t="s">
        <v>10</v>
      </c>
      <c r="E2862" t="s">
        <v>11</v>
      </c>
      <c r="F2862" t="s">
        <v>12</v>
      </c>
      <c r="G2862" t="s">
        <v>13</v>
      </c>
      <c r="H2862" t="s">
        <v>14</v>
      </c>
    </row>
    <row r="2863" spans="1:10">
      <c r="A2863" t="s">
        <v>0</v>
      </c>
      <c r="B2863" t="s">
        <v>1314</v>
      </c>
      <c r="D2863">
        <f>Image("https://scontent.cdninstagram.com/t51.2885-15/s640x640/sh0.08/e35/12479115_1545435485750260_1523129137_n.jpg?ig_cache_key=MTIxNTU4Mzc5MzA1MzI1NTY1OA%3D%3D.2")</f>
        <v>0</v>
      </c>
    </row>
    <row r="2864" spans="1:10">
      <c r="A2864" t="s">
        <v>2</v>
      </c>
      <c r="B2864" t="s">
        <v>3</v>
      </c>
      <c r="C2864" t="s">
        <v>1315</v>
      </c>
      <c r="E2864" t="s">
        <v>4</v>
      </c>
      <c r="F2864" t="s">
        <v>5</v>
      </c>
      <c r="G2864" t="s">
        <v>6</v>
      </c>
      <c r="H2864" t="s">
        <v>7</v>
      </c>
      <c r="I2864" t="s">
        <v>8</v>
      </c>
      <c r="J2864" t="s">
        <v>9</v>
      </c>
    </row>
    <row r="2865" spans="1:10">
      <c r="A2865" t="s">
        <v>2</v>
      </c>
      <c r="B2865" t="s">
        <v>10</v>
      </c>
      <c r="E2865" t="s">
        <v>11</v>
      </c>
      <c r="F2865" t="s">
        <v>12</v>
      </c>
      <c r="G2865" t="s">
        <v>13</v>
      </c>
      <c r="H2865" t="s">
        <v>14</v>
      </c>
    </row>
    <row r="2866" spans="1:10">
      <c r="A2866" t="s">
        <v>0</v>
      </c>
      <c r="B2866" t="s">
        <v>1316</v>
      </c>
      <c r="D2866">
        <f>Image("https://scontent.cdninstagram.com/t51.2885-15/e35/12479118_2026177780939978_197458341_n.jpg?ig_cache_key=MTIxNTMxMDA5MDEzMDkyNzkyOQ%3D%3D.2")</f>
        <v>0</v>
      </c>
    </row>
    <row r="2867" spans="1:10">
      <c r="A2867" t="s">
        <v>2</v>
      </c>
      <c r="B2867" t="s">
        <v>3</v>
      </c>
      <c r="C2867" t="s">
        <v>1317</v>
      </c>
      <c r="E2867" t="s">
        <v>4</v>
      </c>
      <c r="F2867" t="s">
        <v>5</v>
      </c>
      <c r="G2867" t="s">
        <v>6</v>
      </c>
      <c r="H2867" t="s">
        <v>7</v>
      </c>
      <c r="I2867" t="s">
        <v>8</v>
      </c>
      <c r="J2867" t="s">
        <v>9</v>
      </c>
    </row>
    <row r="2868" spans="1:10">
      <c r="A2868" t="s">
        <v>2</v>
      </c>
      <c r="B2868" t="s">
        <v>10</v>
      </c>
      <c r="E2868" t="s">
        <v>11</v>
      </c>
      <c r="F2868" t="s">
        <v>12</v>
      </c>
      <c r="G2868" t="s">
        <v>13</v>
      </c>
      <c r="H2868" t="s">
        <v>14</v>
      </c>
    </row>
    <row r="2869" spans="1:10">
      <c r="A2869" t="s">
        <v>0</v>
      </c>
      <c r="B2869" t="s">
        <v>1318</v>
      </c>
      <c r="D2869">
        <f>Image("https://scontent.cdninstagram.com/t51.2885-15/s640x640/sh0.08/e35/12918628_916302531843884_1194628350_n.jpg?ig_cache_key=MTIxNTE5ODM5Mzc0Mzc2NzM1MQ%3D%3D.2")</f>
        <v>0</v>
      </c>
    </row>
    <row r="2870" spans="1:10">
      <c r="A2870" t="s">
        <v>2</v>
      </c>
      <c r="B2870" t="s">
        <v>3</v>
      </c>
      <c r="C2870" t="s">
        <v>1319</v>
      </c>
      <c r="E2870" t="s">
        <v>4</v>
      </c>
      <c r="F2870" t="s">
        <v>5</v>
      </c>
      <c r="G2870" t="s">
        <v>6</v>
      </c>
      <c r="H2870" t="s">
        <v>7</v>
      </c>
      <c r="I2870" t="s">
        <v>8</v>
      </c>
      <c r="J2870" t="s">
        <v>9</v>
      </c>
    </row>
    <row r="2871" spans="1:10">
      <c r="A2871" t="s">
        <v>2</v>
      </c>
      <c r="B2871" t="s">
        <v>10</v>
      </c>
      <c r="E2871" t="s">
        <v>11</v>
      </c>
      <c r="F2871" t="s">
        <v>12</v>
      </c>
      <c r="G2871" t="s">
        <v>13</v>
      </c>
      <c r="H2871" t="s">
        <v>14</v>
      </c>
    </row>
    <row r="2872" spans="1:10">
      <c r="A2872" t="s">
        <v>0</v>
      </c>
      <c r="B2872" t="s">
        <v>1320</v>
      </c>
      <c r="D2872">
        <f>Image("https://scontent.cdninstagram.com/t51.2885-15/s640x640/sh0.08/e35/11379322_791063891023568_950234111_n.jpg?ig_cache_key=MTIxNDU5MTg4MzQ1NzY0MjMxNw%3D%3D.2.l")</f>
        <v>0</v>
      </c>
    </row>
    <row r="2873" spans="1:10">
      <c r="A2873" t="s">
        <v>2</v>
      </c>
      <c r="B2873" t="s">
        <v>3</v>
      </c>
      <c r="E2873" t="s">
        <v>4</v>
      </c>
      <c r="F2873" t="s">
        <v>5</v>
      </c>
      <c r="G2873" t="s">
        <v>6</v>
      </c>
      <c r="H2873" t="s">
        <v>7</v>
      </c>
      <c r="I2873" t="s">
        <v>8</v>
      </c>
      <c r="J2873" t="s">
        <v>9</v>
      </c>
    </row>
    <row r="2874" spans="1:10">
      <c r="A2874" t="s">
        <v>2</v>
      </c>
      <c r="B2874" t="s">
        <v>10</v>
      </c>
      <c r="E2874" t="s">
        <v>11</v>
      </c>
      <c r="F2874" t="s">
        <v>12</v>
      </c>
      <c r="G2874" t="s">
        <v>13</v>
      </c>
      <c r="H2874" t="s">
        <v>14</v>
      </c>
    </row>
    <row r="2875" spans="1:10">
      <c r="A2875" t="s">
        <v>0</v>
      </c>
      <c r="B2875" t="s">
        <v>1321</v>
      </c>
      <c r="D2875">
        <f>Image("https://scontent.cdninstagram.com/t51.2885-15/s640x640/sh0.08/e35/925123_112964602435068_500141881_n.jpg?ig_cache_key=MTIxNDQ5NDk3MTY1MDE0NzU0NA%3D%3D.2")</f>
        <v>0</v>
      </c>
    </row>
    <row r="2876" spans="1:10">
      <c r="A2876" t="s">
        <v>2</v>
      </c>
      <c r="B2876" t="s">
        <v>3</v>
      </c>
      <c r="E2876" t="s">
        <v>4</v>
      </c>
      <c r="F2876" t="s">
        <v>5</v>
      </c>
      <c r="G2876" t="s">
        <v>6</v>
      </c>
      <c r="H2876" t="s">
        <v>7</v>
      </c>
      <c r="I2876" t="s">
        <v>8</v>
      </c>
      <c r="J2876" t="s">
        <v>9</v>
      </c>
    </row>
    <row r="2877" spans="1:10">
      <c r="A2877" t="s">
        <v>2</v>
      </c>
      <c r="B2877" t="s">
        <v>10</v>
      </c>
      <c r="E2877" t="s">
        <v>11</v>
      </c>
      <c r="F2877" t="s">
        <v>12</v>
      </c>
      <c r="G2877" t="s">
        <v>13</v>
      </c>
      <c r="H2877" t="s">
        <v>14</v>
      </c>
    </row>
    <row r="2878" spans="1:10">
      <c r="A2878" t="s">
        <v>0</v>
      </c>
      <c r="B2878" t="s">
        <v>1322</v>
      </c>
      <c r="D2878">
        <f>Image("https://scontent.cdninstagram.com/t51.2885-15/s640x640/sh0.08/e35/12907331_537566843071794_572686601_n.jpg?ig_cache_key=MTIxMzgxNDM2NTAyNzIwNDU2NQ%3D%3D.2")</f>
        <v>0</v>
      </c>
    </row>
    <row r="2879" spans="1:10">
      <c r="A2879" t="s">
        <v>2</v>
      </c>
      <c r="B2879" t="s">
        <v>3</v>
      </c>
      <c r="C2879" t="s">
        <v>1323</v>
      </c>
      <c r="E2879" t="s">
        <v>4</v>
      </c>
      <c r="F2879" t="s">
        <v>5</v>
      </c>
      <c r="G2879" t="s">
        <v>6</v>
      </c>
      <c r="H2879" t="s">
        <v>7</v>
      </c>
      <c r="I2879" t="s">
        <v>8</v>
      </c>
      <c r="J2879" t="s">
        <v>9</v>
      </c>
    </row>
    <row r="2880" spans="1:10">
      <c r="A2880" t="s">
        <v>2</v>
      </c>
      <c r="B2880" t="s">
        <v>10</v>
      </c>
      <c r="E2880" t="s">
        <v>11</v>
      </c>
      <c r="F2880" t="s">
        <v>12</v>
      </c>
      <c r="G2880" t="s">
        <v>13</v>
      </c>
      <c r="H2880" t="s">
        <v>14</v>
      </c>
    </row>
    <row r="2881" spans="1:10">
      <c r="A2881" t="s">
        <v>0</v>
      </c>
      <c r="B2881" t="s">
        <v>1324</v>
      </c>
      <c r="D2881">
        <f>Image("https://scontent.cdninstagram.com/t51.2885-15/s640x640/sh0.08/e35/12145201_577544105738177_971011476_n.jpg?ig_cache_key=MTIxMzMyMDc3ODgwNDc0Mzk4MQ%3D%3D.2")</f>
        <v>0</v>
      </c>
    </row>
    <row r="2882" spans="1:10">
      <c r="A2882" t="s">
        <v>2</v>
      </c>
      <c r="B2882" t="s">
        <v>3</v>
      </c>
      <c r="E2882" t="s">
        <v>4</v>
      </c>
      <c r="F2882" t="s">
        <v>5</v>
      </c>
      <c r="G2882" t="s">
        <v>6</v>
      </c>
      <c r="H2882" t="s">
        <v>7</v>
      </c>
      <c r="I2882" t="s">
        <v>8</v>
      </c>
      <c r="J2882" t="s">
        <v>9</v>
      </c>
    </row>
    <row r="2883" spans="1:10">
      <c r="A2883" t="s">
        <v>2</v>
      </c>
      <c r="B2883" t="s">
        <v>10</v>
      </c>
      <c r="E2883" t="s">
        <v>11</v>
      </c>
      <c r="F2883" t="s">
        <v>12</v>
      </c>
      <c r="G2883" t="s">
        <v>13</v>
      </c>
      <c r="H2883" t="s">
        <v>14</v>
      </c>
    </row>
    <row r="2884" spans="1:10">
      <c r="A2884" t="s">
        <v>0</v>
      </c>
      <c r="B2884" t="s">
        <v>1325</v>
      </c>
      <c r="D2884">
        <f>Image("https://scontent.cdninstagram.com/t51.2885-15/s640x640/sh0.08/e35/12070603_1153957284623495_420439343_n.jpg?ig_cache_key=MTIxMzA0ODQyNzE5MzcyNjE2OQ%3D%3D.2")</f>
        <v>0</v>
      </c>
    </row>
    <row r="2885" spans="1:10">
      <c r="A2885" t="s">
        <v>2</v>
      </c>
      <c r="B2885" t="s">
        <v>3</v>
      </c>
      <c r="E2885" t="s">
        <v>4</v>
      </c>
      <c r="F2885" t="s">
        <v>5</v>
      </c>
      <c r="G2885" t="s">
        <v>6</v>
      </c>
      <c r="H2885" t="s">
        <v>7</v>
      </c>
      <c r="I2885" t="s">
        <v>8</v>
      </c>
      <c r="J2885" t="s">
        <v>9</v>
      </c>
    </row>
    <row r="2886" spans="1:10">
      <c r="A2886" t="s">
        <v>2</v>
      </c>
      <c r="B2886" t="s">
        <v>10</v>
      </c>
      <c r="E2886" t="s">
        <v>11</v>
      </c>
      <c r="F2886" t="s">
        <v>12</v>
      </c>
      <c r="G2886" t="s">
        <v>13</v>
      </c>
      <c r="H2886" t="s">
        <v>14</v>
      </c>
    </row>
    <row r="2887" spans="1:10">
      <c r="A2887" t="s">
        <v>0</v>
      </c>
      <c r="B2887" t="s">
        <v>1326</v>
      </c>
      <c r="D2887">
        <f>Image("https://scontent.cdninstagram.com/t51.2885-15/s640x640/sh0.08/e35/12599525_1318789514814943_247585300_n.jpg?ig_cache_key=MTIxMjQ4Nzc4NjA1MTE4NDc5NQ%3D%3D.2")</f>
        <v>0</v>
      </c>
    </row>
    <row r="2888" spans="1:10">
      <c r="A2888" t="s">
        <v>2</v>
      </c>
      <c r="B2888" t="s">
        <v>3</v>
      </c>
      <c r="E2888" t="s">
        <v>4</v>
      </c>
      <c r="F2888" t="s">
        <v>5</v>
      </c>
      <c r="G2888" t="s">
        <v>6</v>
      </c>
      <c r="H2888" t="s">
        <v>7</v>
      </c>
      <c r="I2888" t="s">
        <v>8</v>
      </c>
      <c r="J2888" t="s">
        <v>9</v>
      </c>
    </row>
    <row r="2889" spans="1:10">
      <c r="A2889" t="s">
        <v>2</v>
      </c>
      <c r="B2889" t="s">
        <v>10</v>
      </c>
      <c r="E2889" t="s">
        <v>11</v>
      </c>
      <c r="F2889" t="s">
        <v>12</v>
      </c>
      <c r="G2889" t="s">
        <v>13</v>
      </c>
      <c r="H2889" t="s">
        <v>14</v>
      </c>
    </row>
    <row r="2890" spans="1:10">
      <c r="A2890" t="s">
        <v>0</v>
      </c>
      <c r="B2890" t="s">
        <v>1327</v>
      </c>
      <c r="D2890">
        <f>Image("https://scontent.cdninstagram.com/t51.2885-15/s640x640/sh0.08/e35/12328057_1068634956511267_1779080144_n.jpg?ig_cache_key=MTIxMTc4ODA2MzQ5MjI1NjUyNA%3D%3D.2")</f>
        <v>0</v>
      </c>
    </row>
    <row r="2891" spans="1:10">
      <c r="A2891" t="s">
        <v>2</v>
      </c>
      <c r="B2891" t="s">
        <v>3</v>
      </c>
      <c r="E2891" t="s">
        <v>4</v>
      </c>
      <c r="F2891" t="s">
        <v>5</v>
      </c>
      <c r="G2891" t="s">
        <v>6</v>
      </c>
      <c r="H2891" t="s">
        <v>7</v>
      </c>
      <c r="I2891" t="s">
        <v>8</v>
      </c>
      <c r="J2891" t="s">
        <v>9</v>
      </c>
    </row>
    <row r="2892" spans="1:10">
      <c r="A2892" t="s">
        <v>2</v>
      </c>
      <c r="B2892" t="s">
        <v>10</v>
      </c>
      <c r="E2892" t="s">
        <v>11</v>
      </c>
      <c r="F2892" t="s">
        <v>12</v>
      </c>
      <c r="G2892" t="s">
        <v>13</v>
      </c>
      <c r="H2892" t="s">
        <v>14</v>
      </c>
    </row>
    <row r="2893" spans="1:10">
      <c r="A2893" t="s">
        <v>0</v>
      </c>
      <c r="B2893" t="s">
        <v>1328</v>
      </c>
      <c r="D2893">
        <f>Image("https://scontent.cdninstagram.com/t51.2885-15/e35/12825851_1777053739194504_1101372004_n.jpg?ig_cache_key=MTIxMDA5NjEzNTUxODY4OTQ1NQ%3D%3D.2")</f>
        <v>0</v>
      </c>
    </row>
    <row r="2894" spans="1:10">
      <c r="A2894" t="s">
        <v>2</v>
      </c>
      <c r="B2894" t="s">
        <v>3</v>
      </c>
      <c r="E2894" t="s">
        <v>4</v>
      </c>
      <c r="F2894" t="s">
        <v>5</v>
      </c>
      <c r="G2894" t="s">
        <v>6</v>
      </c>
      <c r="H2894" t="s">
        <v>7</v>
      </c>
      <c r="I2894" t="s">
        <v>8</v>
      </c>
      <c r="J2894" t="s">
        <v>9</v>
      </c>
    </row>
    <row r="2895" spans="1:10">
      <c r="A2895" t="s">
        <v>2</v>
      </c>
      <c r="B2895" t="s">
        <v>10</v>
      </c>
      <c r="E2895" t="s">
        <v>11</v>
      </c>
      <c r="F2895" t="s">
        <v>12</v>
      </c>
      <c r="G2895" t="s">
        <v>13</v>
      </c>
      <c r="H2895" t="s">
        <v>14</v>
      </c>
    </row>
    <row r="2896" spans="1:10">
      <c r="A2896" t="s">
        <v>0</v>
      </c>
      <c r="B2896" t="s">
        <v>1329</v>
      </c>
      <c r="D2896">
        <f>Image("https://scontent.cdninstagram.com/t51.2885-15/s640x640/sh0.08/e35/10665586_1644943572410436_2038386963_n.jpg?ig_cache_key=MTA3NjcyMDkzOTMzOTM1NDM4MQ%3D%3D.2")</f>
        <v>0</v>
      </c>
    </row>
    <row r="2897" spans="1:10">
      <c r="A2897" t="s">
        <v>2</v>
      </c>
      <c r="B2897" t="s">
        <v>3</v>
      </c>
      <c r="E2897" t="s">
        <v>4</v>
      </c>
      <c r="F2897" t="s">
        <v>5</v>
      </c>
      <c r="G2897" t="s">
        <v>6</v>
      </c>
      <c r="H2897" t="s">
        <v>7</v>
      </c>
      <c r="I2897" t="s">
        <v>8</v>
      </c>
      <c r="J2897" t="s">
        <v>9</v>
      </c>
    </row>
    <row r="2898" spans="1:10">
      <c r="A2898" t="s">
        <v>2</v>
      </c>
      <c r="B2898" t="s">
        <v>10</v>
      </c>
      <c r="E2898" t="s">
        <v>11</v>
      </c>
      <c r="F2898" t="s">
        <v>12</v>
      </c>
      <c r="G2898" t="s">
        <v>13</v>
      </c>
      <c r="H2898" t="s">
        <v>14</v>
      </c>
    </row>
    <row r="2899" spans="1:10">
      <c r="A2899" t="s">
        <v>0</v>
      </c>
      <c r="B2899" t="s">
        <v>1330</v>
      </c>
      <c r="D2899">
        <f>Image("https://scontent.cdninstagram.com/t51.2885-15/s640x640/sh0.08/e35/11820504_704125866387103_873630067_n.jpg?ig_cache_key=MTA0NjA5NTM3OTAyODI0MDQzMQ%3D%3D.2")</f>
        <v>0</v>
      </c>
    </row>
    <row r="2900" spans="1:10">
      <c r="A2900" t="s">
        <v>2</v>
      </c>
      <c r="B2900" t="s">
        <v>3</v>
      </c>
      <c r="C2900" t="s">
        <v>1331</v>
      </c>
      <c r="E2900" t="s">
        <v>4</v>
      </c>
      <c r="F2900" t="s">
        <v>5</v>
      </c>
      <c r="G2900" t="s">
        <v>6</v>
      </c>
      <c r="H2900" t="s">
        <v>7</v>
      </c>
      <c r="I2900" t="s">
        <v>8</v>
      </c>
      <c r="J2900" t="s">
        <v>9</v>
      </c>
    </row>
    <row r="2901" spans="1:10">
      <c r="A2901" t="s">
        <v>2</v>
      </c>
      <c r="B2901" t="s">
        <v>10</v>
      </c>
      <c r="E2901" t="s">
        <v>11</v>
      </c>
      <c r="F2901" t="s">
        <v>12</v>
      </c>
      <c r="G2901" t="s">
        <v>13</v>
      </c>
      <c r="H2901" t="s">
        <v>14</v>
      </c>
    </row>
    <row r="2902" spans="1:10">
      <c r="A2902" t="s">
        <v>0</v>
      </c>
      <c r="B2902" t="s">
        <v>1332</v>
      </c>
      <c r="D2902">
        <f>Image("https://scontent.cdninstagram.com/t51.2885-15/e15/10617059_741783459226042_1039889647_n.jpg?ig_cache_key=ODA2ODg5NTcwMzM5MzYyODI3.2")</f>
        <v>0</v>
      </c>
    </row>
    <row r="2903" spans="1:10">
      <c r="A2903" t="s">
        <v>2</v>
      </c>
      <c r="B2903" t="s">
        <v>3</v>
      </c>
      <c r="C2903" t="s">
        <v>1333</v>
      </c>
      <c r="E2903" t="s">
        <v>4</v>
      </c>
      <c r="F2903" t="s">
        <v>5</v>
      </c>
      <c r="G2903" t="s">
        <v>6</v>
      </c>
      <c r="H2903" t="s">
        <v>7</v>
      </c>
      <c r="I2903" t="s">
        <v>8</v>
      </c>
      <c r="J2903" t="s">
        <v>9</v>
      </c>
    </row>
    <row r="2904" spans="1:10">
      <c r="A2904" t="s">
        <v>2</v>
      </c>
      <c r="B2904" t="s">
        <v>10</v>
      </c>
      <c r="E2904" t="s">
        <v>11</v>
      </c>
      <c r="F2904" t="s">
        <v>12</v>
      </c>
      <c r="G2904" t="s">
        <v>13</v>
      </c>
      <c r="H2904" t="s">
        <v>14</v>
      </c>
    </row>
    <row r="2905" spans="1:10">
      <c r="A2905" t="s">
        <v>0</v>
      </c>
      <c r="B2905" t="s">
        <v>1334</v>
      </c>
      <c r="D2905">
        <f>Image("https://scontent.cdninstagram.com/t51.2885-15/e15/928190_621607907920787_1936976613_n.jpg?ig_cache_key=Njg3MDU2NTE0NDM1MDkyNzM3.2")</f>
        <v>0</v>
      </c>
    </row>
    <row r="2906" spans="1:10">
      <c r="A2906" t="s">
        <v>2</v>
      </c>
      <c r="B2906" t="s">
        <v>3</v>
      </c>
      <c r="E2906" t="s">
        <v>4</v>
      </c>
      <c r="F2906" t="s">
        <v>5</v>
      </c>
      <c r="G2906" t="s">
        <v>6</v>
      </c>
      <c r="H2906" t="s">
        <v>7</v>
      </c>
      <c r="I2906" t="s">
        <v>8</v>
      </c>
      <c r="J2906" t="s">
        <v>9</v>
      </c>
    </row>
    <row r="2907" spans="1:10">
      <c r="A2907" t="s">
        <v>2</v>
      </c>
      <c r="B2907" t="s">
        <v>10</v>
      </c>
      <c r="E2907" t="s">
        <v>11</v>
      </c>
      <c r="F2907" t="s">
        <v>12</v>
      </c>
      <c r="G2907" t="s">
        <v>13</v>
      </c>
      <c r="H2907" t="s">
        <v>14</v>
      </c>
    </row>
    <row r="2908" spans="1:10">
      <c r="A2908" t="s">
        <v>0</v>
      </c>
      <c r="B2908" t="s">
        <v>1335</v>
      </c>
      <c r="D2908">
        <f>Image("https://scontent.cdninstagram.com/t51.2885-15/s640x640/sh0.08/e35/12519083_853426111435091_1437487492_n.jpg?ig_cache_key=MTIyMDk3NzIzMjA0ODI2NDY3Ng%3D%3D.2.l")</f>
        <v>0</v>
      </c>
    </row>
    <row r="2909" spans="1:10">
      <c r="A2909" t="s">
        <v>2</v>
      </c>
      <c r="B2909" t="s">
        <v>3</v>
      </c>
      <c r="E2909" t="s">
        <v>4</v>
      </c>
      <c r="F2909" t="s">
        <v>5</v>
      </c>
      <c r="G2909" t="s">
        <v>6</v>
      </c>
      <c r="H2909" t="s">
        <v>7</v>
      </c>
      <c r="I2909" t="s">
        <v>8</v>
      </c>
      <c r="J2909" t="s">
        <v>9</v>
      </c>
    </row>
    <row r="2910" spans="1:10">
      <c r="A2910" t="s">
        <v>2</v>
      </c>
      <c r="B2910" t="s">
        <v>10</v>
      </c>
      <c r="E2910" t="s">
        <v>11</v>
      </c>
      <c r="F2910" t="s">
        <v>12</v>
      </c>
      <c r="G2910" t="s">
        <v>13</v>
      </c>
      <c r="H2910" t="s">
        <v>14</v>
      </c>
    </row>
    <row r="2911" spans="1:10">
      <c r="A2911" t="s">
        <v>0</v>
      </c>
      <c r="B2911" t="s">
        <v>1336</v>
      </c>
      <c r="D2911">
        <f>Image("https://scontent.cdninstagram.com/t51.2885-15/s640x640/sh0.08/e35/12935067_614844562002865_279326355_n.jpg?ig_cache_key=MTIyMDk3MjA0NjkwOTM2MDc0Mw%3D%3D.2.l")</f>
        <v>0</v>
      </c>
    </row>
    <row r="2912" spans="1:10">
      <c r="A2912" t="s">
        <v>2</v>
      </c>
      <c r="B2912" t="s">
        <v>3</v>
      </c>
      <c r="C2912" t="s">
        <v>1337</v>
      </c>
      <c r="E2912" t="s">
        <v>4</v>
      </c>
      <c r="F2912" t="s">
        <v>5</v>
      </c>
      <c r="G2912" t="s">
        <v>6</v>
      </c>
      <c r="H2912" t="s">
        <v>7</v>
      </c>
      <c r="I2912" t="s">
        <v>8</v>
      </c>
      <c r="J2912" t="s">
        <v>9</v>
      </c>
    </row>
    <row r="2913" spans="1:10">
      <c r="A2913" t="s">
        <v>2</v>
      </c>
      <c r="B2913" t="s">
        <v>10</v>
      </c>
      <c r="E2913" t="s">
        <v>11</v>
      </c>
      <c r="F2913" t="s">
        <v>12</v>
      </c>
      <c r="G2913" t="s">
        <v>13</v>
      </c>
      <c r="H2913" t="s">
        <v>14</v>
      </c>
    </row>
    <row r="2914" spans="1:10">
      <c r="A2914" t="s">
        <v>0</v>
      </c>
      <c r="B2914" t="s">
        <v>1338</v>
      </c>
      <c r="D2914">
        <f>Image("https://scontent.cdninstagram.com/t51.2885-15/s640x640/e15/12407182_1559010984396827_2126405756_n.jpg?ig_cache_key=MTIyMDk3MTMzMjYyNTUxMTg3NA%3D%3D.2.l")</f>
        <v>0</v>
      </c>
    </row>
    <row r="2915" spans="1:10">
      <c r="A2915" t="s">
        <v>2</v>
      </c>
      <c r="B2915" t="s">
        <v>3</v>
      </c>
      <c r="C2915" t="s">
        <v>1339</v>
      </c>
      <c r="E2915" t="s">
        <v>4</v>
      </c>
      <c r="F2915" t="s">
        <v>5</v>
      </c>
      <c r="G2915" t="s">
        <v>6</v>
      </c>
      <c r="H2915" t="s">
        <v>7</v>
      </c>
      <c r="I2915" t="s">
        <v>8</v>
      </c>
      <c r="J2915" t="s">
        <v>9</v>
      </c>
    </row>
    <row r="2916" spans="1:10">
      <c r="A2916" t="s">
        <v>2</v>
      </c>
      <c r="B2916" t="s">
        <v>10</v>
      </c>
      <c r="E2916" t="s">
        <v>11</v>
      </c>
      <c r="F2916" t="s">
        <v>12</v>
      </c>
      <c r="G2916" t="s">
        <v>13</v>
      </c>
      <c r="H2916" t="s">
        <v>14</v>
      </c>
    </row>
    <row r="2917" spans="1:10">
      <c r="A2917" t="s">
        <v>0</v>
      </c>
      <c r="B2917" t="s">
        <v>1340</v>
      </c>
      <c r="D2917">
        <f>Image("https://scontent.cdninstagram.com/t51.2885-15/e35/12905177_1011728115549861_649799700_n.jpg?ig_cache_key=MTIyMDk2NTM1OTQ1OTMyODcyNw%3D%3D.2")</f>
        <v>0</v>
      </c>
    </row>
    <row r="2918" spans="1:10">
      <c r="A2918" t="s">
        <v>2</v>
      </c>
      <c r="B2918" t="s">
        <v>3</v>
      </c>
      <c r="C2918" t="s">
        <v>1341</v>
      </c>
      <c r="E2918" t="s">
        <v>4</v>
      </c>
      <c r="F2918" t="s">
        <v>5</v>
      </c>
      <c r="G2918" t="s">
        <v>6</v>
      </c>
      <c r="H2918" t="s">
        <v>7</v>
      </c>
      <c r="I2918" t="s">
        <v>8</v>
      </c>
      <c r="J2918" t="s">
        <v>9</v>
      </c>
    </row>
    <row r="2919" spans="1:10">
      <c r="A2919" t="s">
        <v>2</v>
      </c>
      <c r="B2919" t="s">
        <v>10</v>
      </c>
      <c r="E2919" t="s">
        <v>11</v>
      </c>
      <c r="F2919" t="s">
        <v>12</v>
      </c>
      <c r="G2919" t="s">
        <v>13</v>
      </c>
      <c r="H2919" t="s">
        <v>14</v>
      </c>
    </row>
    <row r="2920" spans="1:10">
      <c r="A2920" t="s">
        <v>0</v>
      </c>
      <c r="B2920" t="s">
        <v>1342</v>
      </c>
      <c r="D2920">
        <f>Image("https://scontent.cdninstagram.com/t51.2885-15/s640x640/sh0.08/e35/12905021_1561698837492962_1733935352_n.jpg?ig_cache_key=MTIyMDk2NDExMTE4NDg4Nzc4MQ%3D%3D.2.l")</f>
        <v>0</v>
      </c>
    </row>
    <row r="2921" spans="1:10">
      <c r="A2921" t="s">
        <v>2</v>
      </c>
      <c r="B2921" t="s">
        <v>3</v>
      </c>
      <c r="E2921" t="s">
        <v>4</v>
      </c>
      <c r="F2921" t="s">
        <v>5</v>
      </c>
      <c r="G2921" t="s">
        <v>6</v>
      </c>
      <c r="H2921" t="s">
        <v>7</v>
      </c>
      <c r="I2921" t="s">
        <v>8</v>
      </c>
      <c r="J2921" t="s">
        <v>9</v>
      </c>
    </row>
    <row r="2922" spans="1:10">
      <c r="A2922" t="s">
        <v>2</v>
      </c>
      <c r="B2922" t="s">
        <v>10</v>
      </c>
      <c r="E2922" t="s">
        <v>11</v>
      </c>
      <c r="F2922" t="s">
        <v>12</v>
      </c>
      <c r="G2922" t="s">
        <v>13</v>
      </c>
      <c r="H2922" t="s">
        <v>14</v>
      </c>
    </row>
    <row r="2923" spans="1:10">
      <c r="A2923" t="s">
        <v>0</v>
      </c>
      <c r="B2923" t="s">
        <v>1343</v>
      </c>
      <c r="D2923">
        <f>Image("https://scontent.cdninstagram.com/t51.2885-15/e35/12328060_1751635771733265_1260753866_n.jpg?ig_cache_key=MTIyMDk2MDM1ODI1NjAxMzE1Mg%3D%3D.2")</f>
        <v>0</v>
      </c>
    </row>
    <row r="2924" spans="1:10">
      <c r="A2924" t="s">
        <v>2</v>
      </c>
      <c r="B2924" t="s">
        <v>3</v>
      </c>
      <c r="C2924" t="s">
        <v>1344</v>
      </c>
      <c r="E2924" t="s">
        <v>4</v>
      </c>
      <c r="F2924" t="s">
        <v>5</v>
      </c>
      <c r="G2924" t="s">
        <v>6</v>
      </c>
      <c r="H2924" t="s">
        <v>7</v>
      </c>
      <c r="I2924" t="s">
        <v>8</v>
      </c>
      <c r="J2924" t="s">
        <v>9</v>
      </c>
    </row>
    <row r="2925" spans="1:10">
      <c r="A2925" t="s">
        <v>2</v>
      </c>
      <c r="B2925" t="s">
        <v>10</v>
      </c>
      <c r="E2925" t="s">
        <v>11</v>
      </c>
      <c r="F2925" t="s">
        <v>12</v>
      </c>
      <c r="G2925" t="s">
        <v>13</v>
      </c>
      <c r="H2925" t="s">
        <v>14</v>
      </c>
    </row>
    <row r="2926" spans="1:10">
      <c r="A2926" t="s">
        <v>0</v>
      </c>
      <c r="B2926" t="s">
        <v>1345</v>
      </c>
      <c r="D2926">
        <f>Image("https://scontent.cdninstagram.com/t51.2885-15/s640x640/sh0.08/e35/12930712_1714497858792768_1604232083_n.jpg?ig_cache_key=MTIyMDk1ODg3ODExMzMwNzk3OA%3D%3D.2.l")</f>
        <v>0</v>
      </c>
    </row>
    <row r="2927" spans="1:10">
      <c r="A2927" t="s">
        <v>2</v>
      </c>
      <c r="B2927" t="s">
        <v>3</v>
      </c>
      <c r="E2927" t="s">
        <v>4</v>
      </c>
      <c r="F2927" t="s">
        <v>5</v>
      </c>
      <c r="G2927" t="s">
        <v>6</v>
      </c>
      <c r="H2927" t="s">
        <v>7</v>
      </c>
      <c r="I2927" t="s">
        <v>8</v>
      </c>
      <c r="J2927" t="s">
        <v>9</v>
      </c>
    </row>
    <row r="2928" spans="1:10">
      <c r="A2928" t="s">
        <v>2</v>
      </c>
      <c r="B2928" t="s">
        <v>10</v>
      </c>
      <c r="E2928" t="s">
        <v>11</v>
      </c>
      <c r="F2928" t="s">
        <v>12</v>
      </c>
      <c r="G2928" t="s">
        <v>13</v>
      </c>
      <c r="H2928" t="s">
        <v>14</v>
      </c>
    </row>
    <row r="2929" spans="1:10">
      <c r="A2929" t="s">
        <v>0</v>
      </c>
      <c r="B2929" t="s">
        <v>1346</v>
      </c>
      <c r="D2929">
        <f>Image("https://scontent.cdninstagram.com/t51.2885-15/s640x640/sh0.08/e35/12677559_565934496913602_934224008_n.jpg?ig_cache_key=MTIyMDk1NjM5Nzk2MTk4ODkwNg%3D%3D.2")</f>
        <v>0</v>
      </c>
    </row>
    <row r="2930" spans="1:10">
      <c r="A2930" t="s">
        <v>2</v>
      </c>
      <c r="B2930" t="s">
        <v>3</v>
      </c>
      <c r="E2930" t="s">
        <v>4</v>
      </c>
      <c r="F2930" t="s">
        <v>5</v>
      </c>
      <c r="G2930" t="s">
        <v>6</v>
      </c>
      <c r="H2930" t="s">
        <v>7</v>
      </c>
      <c r="I2930" t="s">
        <v>8</v>
      </c>
      <c r="J2930" t="s">
        <v>9</v>
      </c>
    </row>
    <row r="2931" spans="1:10">
      <c r="A2931" t="s">
        <v>2</v>
      </c>
      <c r="B2931" t="s">
        <v>10</v>
      </c>
      <c r="E2931" t="s">
        <v>11</v>
      </c>
      <c r="F2931" t="s">
        <v>12</v>
      </c>
      <c r="G2931" t="s">
        <v>13</v>
      </c>
      <c r="H2931" t="s">
        <v>14</v>
      </c>
    </row>
    <row r="2932" spans="1:10">
      <c r="A2932" t="s">
        <v>0</v>
      </c>
      <c r="B2932" t="s">
        <v>1347</v>
      </c>
      <c r="D2932">
        <f>Image("https://scontent.cdninstagram.com/t51.2885-15/s320x320/e35/11363785_487556348098446_1201989237_n.jpg?ig_cache_key=MTIyMDk1NDM0MTkyMDUwMTMxNA%3D%3D.2")</f>
        <v>0</v>
      </c>
    </row>
    <row r="2933" spans="1:10">
      <c r="A2933" t="s">
        <v>2</v>
      </c>
      <c r="B2933" t="s">
        <v>3</v>
      </c>
      <c r="E2933" t="s">
        <v>4</v>
      </c>
      <c r="F2933" t="s">
        <v>5</v>
      </c>
      <c r="G2933" t="s">
        <v>6</v>
      </c>
      <c r="H2933" t="s">
        <v>7</v>
      </c>
      <c r="I2933" t="s">
        <v>8</v>
      </c>
      <c r="J2933" t="s">
        <v>9</v>
      </c>
    </row>
    <row r="2934" spans="1:10">
      <c r="A2934" t="s">
        <v>2</v>
      </c>
      <c r="B2934" t="s">
        <v>10</v>
      </c>
      <c r="E2934" t="s">
        <v>11</v>
      </c>
      <c r="F2934" t="s">
        <v>12</v>
      </c>
      <c r="G2934" t="s">
        <v>13</v>
      </c>
      <c r="H2934" t="s">
        <v>14</v>
      </c>
    </row>
    <row r="2935" spans="1:10">
      <c r="A2935" t="s">
        <v>0</v>
      </c>
      <c r="B2935" t="s">
        <v>1348</v>
      </c>
      <c r="D2935">
        <f>Image("https://scontent.cdninstagram.com/t51.2885-15/s640x640/sh0.08/e35/12912321_1708693326058690_874315496_n.jpg?ig_cache_key=MTIyMDkzNTY5MDc4MzEyOTk2Ng%3D%3D.2")</f>
        <v>0</v>
      </c>
    </row>
    <row r="2936" spans="1:10">
      <c r="A2936" t="s">
        <v>2</v>
      </c>
      <c r="B2936" t="s">
        <v>3</v>
      </c>
      <c r="E2936" t="s">
        <v>4</v>
      </c>
      <c r="F2936" t="s">
        <v>5</v>
      </c>
      <c r="G2936" t="s">
        <v>6</v>
      </c>
      <c r="H2936" t="s">
        <v>7</v>
      </c>
      <c r="I2936" t="s">
        <v>8</v>
      </c>
      <c r="J2936" t="s">
        <v>9</v>
      </c>
    </row>
    <row r="2937" spans="1:10">
      <c r="A2937" t="s">
        <v>2</v>
      </c>
      <c r="B2937" t="s">
        <v>10</v>
      </c>
      <c r="E2937" t="s">
        <v>11</v>
      </c>
      <c r="F2937" t="s">
        <v>12</v>
      </c>
      <c r="G2937" t="s">
        <v>13</v>
      </c>
      <c r="H2937" t="s">
        <v>14</v>
      </c>
    </row>
    <row r="2938" spans="1:10">
      <c r="A2938" t="s">
        <v>0</v>
      </c>
      <c r="B2938" t="s">
        <v>1349</v>
      </c>
      <c r="D2938">
        <f>Image("https://scontent.cdninstagram.com/t51.2885-15/s480x480/e35/12940768_1151820688184678_1299805272_n.jpg?ig_cache_key=MTIyMDkzMDA5MjY3NzU1NTAxOQ%3D%3D.2")</f>
        <v>0</v>
      </c>
    </row>
    <row r="2939" spans="1:10">
      <c r="A2939" t="s">
        <v>2</v>
      </c>
      <c r="B2939" t="s">
        <v>3</v>
      </c>
      <c r="E2939" t="s">
        <v>4</v>
      </c>
      <c r="F2939" t="s">
        <v>5</v>
      </c>
      <c r="G2939" t="s">
        <v>6</v>
      </c>
      <c r="H2939" t="s">
        <v>7</v>
      </c>
      <c r="I2939" t="s">
        <v>8</v>
      </c>
      <c r="J2939" t="s">
        <v>9</v>
      </c>
    </row>
    <row r="2940" spans="1:10">
      <c r="A2940" t="s">
        <v>2</v>
      </c>
      <c r="B2940" t="s">
        <v>10</v>
      </c>
      <c r="E2940" t="s">
        <v>11</v>
      </c>
      <c r="F2940" t="s">
        <v>12</v>
      </c>
      <c r="G2940" t="s">
        <v>13</v>
      </c>
      <c r="H2940" t="s">
        <v>14</v>
      </c>
    </row>
    <row r="2941" spans="1:10">
      <c r="A2941" t="s">
        <v>0</v>
      </c>
      <c r="B2941" t="s">
        <v>1350</v>
      </c>
      <c r="D2941">
        <f>Image("https://scontent.cdninstagram.com/t51.2885-15/e35/12960106_1309440199070089_2053021666_n.jpg?ig_cache_key=MTIyMDkyMDI5NDIyODc4ODU0NQ%3D%3D.2")</f>
        <v>0</v>
      </c>
    </row>
    <row r="2942" spans="1:10">
      <c r="A2942" t="s">
        <v>2</v>
      </c>
      <c r="B2942" t="s">
        <v>3</v>
      </c>
      <c r="E2942" t="s">
        <v>4</v>
      </c>
      <c r="F2942" t="s">
        <v>5</v>
      </c>
      <c r="G2942" t="s">
        <v>6</v>
      </c>
      <c r="H2942" t="s">
        <v>7</v>
      </c>
      <c r="I2942" t="s">
        <v>8</v>
      </c>
      <c r="J2942" t="s">
        <v>9</v>
      </c>
    </row>
    <row r="2943" spans="1:10">
      <c r="A2943" t="s">
        <v>2</v>
      </c>
      <c r="B2943" t="s">
        <v>10</v>
      </c>
      <c r="E2943" t="s">
        <v>11</v>
      </c>
      <c r="F2943" t="s">
        <v>12</v>
      </c>
      <c r="G2943" t="s">
        <v>13</v>
      </c>
      <c r="H2943" t="s">
        <v>14</v>
      </c>
    </row>
    <row r="2944" spans="1:10">
      <c r="A2944" t="s">
        <v>0</v>
      </c>
      <c r="B2944" t="s">
        <v>1351</v>
      </c>
      <c r="D2944">
        <f>Image("https://scontent.cdninstagram.com/t51.2885-15/s640x640/e15/11917968_1770937153130072_780483407_n.jpg?ig_cache_key=MTIyMDg4ODA3NDczNDM0MDM4Nw%3D%3D.2.l")</f>
        <v>0</v>
      </c>
    </row>
    <row r="2945" spans="1:10">
      <c r="A2945" t="s">
        <v>2</v>
      </c>
      <c r="B2945" t="s">
        <v>3</v>
      </c>
      <c r="E2945" t="s">
        <v>4</v>
      </c>
      <c r="F2945" t="s">
        <v>5</v>
      </c>
      <c r="G2945" t="s">
        <v>6</v>
      </c>
      <c r="H2945" t="s">
        <v>7</v>
      </c>
      <c r="I2945" t="s">
        <v>8</v>
      </c>
      <c r="J2945" t="s">
        <v>9</v>
      </c>
    </row>
    <row r="2946" spans="1:10">
      <c r="A2946" t="s">
        <v>2</v>
      </c>
      <c r="B2946" t="s">
        <v>10</v>
      </c>
      <c r="E2946" t="s">
        <v>11</v>
      </c>
      <c r="F2946" t="s">
        <v>12</v>
      </c>
      <c r="G2946" t="s">
        <v>13</v>
      </c>
      <c r="H2946" t="s">
        <v>14</v>
      </c>
    </row>
    <row r="2947" spans="1:10">
      <c r="A2947" t="s">
        <v>0</v>
      </c>
      <c r="B2947" t="s">
        <v>1352</v>
      </c>
      <c r="D2947">
        <f>Image("https://scontent.cdninstagram.com/t51.2885-15/s640x640/sh0.08/e35/12328015_1114006065289476_1234768771_n.jpg?ig_cache_key=MTIyMDg4NzM1NTg0MzIyNzYyMg%3D%3D.2")</f>
        <v>0</v>
      </c>
    </row>
    <row r="2948" spans="1:10">
      <c r="A2948" t="s">
        <v>2</v>
      </c>
      <c r="B2948" t="s">
        <v>3</v>
      </c>
      <c r="E2948" t="s">
        <v>4</v>
      </c>
      <c r="F2948" t="s">
        <v>5</v>
      </c>
      <c r="G2948" t="s">
        <v>6</v>
      </c>
      <c r="H2948" t="s">
        <v>7</v>
      </c>
      <c r="I2948" t="s">
        <v>8</v>
      </c>
      <c r="J2948" t="s">
        <v>9</v>
      </c>
    </row>
    <row r="2949" spans="1:10">
      <c r="A2949" t="s">
        <v>2</v>
      </c>
      <c r="B2949" t="s">
        <v>10</v>
      </c>
      <c r="E2949" t="s">
        <v>11</v>
      </c>
      <c r="F2949" t="s">
        <v>12</v>
      </c>
      <c r="G2949" t="s">
        <v>13</v>
      </c>
      <c r="H2949" t="s">
        <v>14</v>
      </c>
    </row>
    <row r="2950" spans="1:10">
      <c r="A2950" t="s">
        <v>0</v>
      </c>
      <c r="B2950" t="s">
        <v>1353</v>
      </c>
      <c r="D2950">
        <f>Image("https://scontent.cdninstagram.com/t51.2885-15/s640x640/sh0.08/e35/12446352_1678362135747008_1535541810_n.jpg?ig_cache_key=MTIxODQ3NTk0OTAwODQ3ODUwOQ%3D%3D.2.l")</f>
        <v>0</v>
      </c>
    </row>
    <row r="2951" spans="1:10">
      <c r="A2951" t="s">
        <v>2</v>
      </c>
      <c r="B2951" t="s">
        <v>3</v>
      </c>
      <c r="C2951" t="s">
        <v>1354</v>
      </c>
      <c r="E2951" t="s">
        <v>4</v>
      </c>
      <c r="F2951" t="s">
        <v>5</v>
      </c>
      <c r="G2951" t="s">
        <v>6</v>
      </c>
      <c r="H2951" t="s">
        <v>7</v>
      </c>
      <c r="I2951" t="s">
        <v>8</v>
      </c>
      <c r="J2951" t="s">
        <v>9</v>
      </c>
    </row>
    <row r="2952" spans="1:10">
      <c r="A2952" t="s">
        <v>2</v>
      </c>
      <c r="B2952" t="s">
        <v>10</v>
      </c>
      <c r="E2952" t="s">
        <v>11</v>
      </c>
      <c r="F2952" t="s">
        <v>12</v>
      </c>
      <c r="G2952" t="s">
        <v>13</v>
      </c>
      <c r="H2952" t="s">
        <v>14</v>
      </c>
    </row>
    <row r="2953" spans="1:10">
      <c r="A2953" t="s">
        <v>0</v>
      </c>
      <c r="B2953" t="s">
        <v>1355</v>
      </c>
      <c r="D2953">
        <f>Image("https://scontent.cdninstagram.com/t51.2885-15/e35/10852739_541316779363278_1977507629_n.jpg?ig_cache_key=MTIwNTM4NTI5NDk4NjQ4NTY1NA%3D%3D.2")</f>
        <v>0</v>
      </c>
    </row>
    <row r="2954" spans="1:10">
      <c r="A2954" t="s">
        <v>2</v>
      </c>
      <c r="B2954" t="s">
        <v>3</v>
      </c>
      <c r="C2954" t="s">
        <v>1356</v>
      </c>
      <c r="E2954" t="s">
        <v>4</v>
      </c>
      <c r="F2954" t="s">
        <v>5</v>
      </c>
      <c r="G2954" t="s">
        <v>6</v>
      </c>
      <c r="H2954" t="s">
        <v>7</v>
      </c>
      <c r="I2954" t="s">
        <v>8</v>
      </c>
      <c r="J2954" t="s">
        <v>9</v>
      </c>
    </row>
    <row r="2955" spans="1:10">
      <c r="A2955" t="s">
        <v>2</v>
      </c>
      <c r="B2955" t="s">
        <v>10</v>
      </c>
      <c r="E2955" t="s">
        <v>11</v>
      </c>
      <c r="F2955" t="s">
        <v>12</v>
      </c>
      <c r="G2955" t="s">
        <v>13</v>
      </c>
      <c r="H2955" t="s">
        <v>14</v>
      </c>
    </row>
    <row r="2956" spans="1:10">
      <c r="A2956" t="s">
        <v>0</v>
      </c>
      <c r="B2956" t="s">
        <v>1357</v>
      </c>
      <c r="D2956">
        <f>Image("https://scontent.cdninstagram.com/t51.2885-15/s640x640/sh0.08/e35/12751375_1744449555787937_2055281378_n.jpg?ig_cache_key=MTE5OTI5MzA4NDU5MzQ5Mzk0MQ%3D%3D.2")</f>
        <v>0</v>
      </c>
    </row>
    <row r="2957" spans="1:10">
      <c r="A2957" t="s">
        <v>2</v>
      </c>
      <c r="B2957" t="s">
        <v>3</v>
      </c>
      <c r="C2957" t="s">
        <v>1358</v>
      </c>
      <c r="E2957" t="s">
        <v>4</v>
      </c>
      <c r="F2957" t="s">
        <v>5</v>
      </c>
      <c r="G2957" t="s">
        <v>6</v>
      </c>
      <c r="H2957" t="s">
        <v>7</v>
      </c>
      <c r="I2957" t="s">
        <v>8</v>
      </c>
      <c r="J2957" t="s">
        <v>9</v>
      </c>
    </row>
    <row r="2958" spans="1:10">
      <c r="A2958" t="s">
        <v>2</v>
      </c>
      <c r="B2958" t="s">
        <v>10</v>
      </c>
      <c r="E2958" t="s">
        <v>11</v>
      </c>
      <c r="F2958" t="s">
        <v>12</v>
      </c>
      <c r="G2958" t="s">
        <v>13</v>
      </c>
      <c r="H2958" t="s">
        <v>14</v>
      </c>
    </row>
    <row r="2959" spans="1:10">
      <c r="A2959" t="s">
        <v>0</v>
      </c>
      <c r="B2959" t="s">
        <v>1359</v>
      </c>
      <c r="D2959">
        <f>Image("https://scontent.cdninstagram.com/t51.2885-15/s640x640/sh0.08/e35/12797709_738822139552678_914139268_n.jpg?ig_cache_key=MTE5Nzk4NDkwMjcyNjIyNzkwNw%3D%3D.2.l")</f>
        <v>0</v>
      </c>
    </row>
    <row r="2960" spans="1:10">
      <c r="A2960" t="s">
        <v>2</v>
      </c>
      <c r="B2960" t="s">
        <v>3</v>
      </c>
      <c r="C2960" t="s">
        <v>1360</v>
      </c>
      <c r="E2960" t="s">
        <v>4</v>
      </c>
      <c r="F2960" t="s">
        <v>5</v>
      </c>
      <c r="G2960" t="s">
        <v>6</v>
      </c>
      <c r="H2960" t="s">
        <v>7</v>
      </c>
      <c r="I2960" t="s">
        <v>8</v>
      </c>
      <c r="J2960" t="s">
        <v>9</v>
      </c>
    </row>
    <row r="2961" spans="1:10">
      <c r="A2961" t="s">
        <v>2</v>
      </c>
      <c r="B2961" t="s">
        <v>10</v>
      </c>
      <c r="E2961" t="s">
        <v>11</v>
      </c>
      <c r="F2961" t="s">
        <v>12</v>
      </c>
      <c r="G2961" t="s">
        <v>13</v>
      </c>
      <c r="H2961" t="s">
        <v>14</v>
      </c>
    </row>
    <row r="2962" spans="1:10">
      <c r="A2962" t="s">
        <v>0</v>
      </c>
      <c r="B2962" t="s">
        <v>1361</v>
      </c>
      <c r="D2962">
        <f>Image("https://scontent.cdninstagram.com/t51.2885-15/s640x640/sh0.08/e35/12751341_227938190883669_2079747029_n.jpg?ig_cache_key=MTE5NDUwNzc2MzYzMjg0NDM5NA%3D%3D.2")</f>
        <v>0</v>
      </c>
    </row>
    <row r="2963" spans="1:10">
      <c r="A2963" t="s">
        <v>2</v>
      </c>
      <c r="B2963" t="s">
        <v>3</v>
      </c>
      <c r="C2963" t="s">
        <v>1362</v>
      </c>
      <c r="E2963" t="s">
        <v>4</v>
      </c>
      <c r="F2963" t="s">
        <v>5</v>
      </c>
      <c r="G2963" t="s">
        <v>6</v>
      </c>
      <c r="H2963" t="s">
        <v>7</v>
      </c>
      <c r="I2963" t="s">
        <v>8</v>
      </c>
      <c r="J2963" t="s">
        <v>9</v>
      </c>
    </row>
    <row r="2964" spans="1:10">
      <c r="A2964" t="s">
        <v>2</v>
      </c>
      <c r="B2964" t="s">
        <v>10</v>
      </c>
      <c r="E2964" t="s">
        <v>11</v>
      </c>
      <c r="F2964" t="s">
        <v>12</v>
      </c>
      <c r="G2964" t="s">
        <v>13</v>
      </c>
      <c r="H2964" t="s">
        <v>14</v>
      </c>
    </row>
    <row r="2965" spans="1:10">
      <c r="A2965" t="s">
        <v>0</v>
      </c>
      <c r="B2965" t="s">
        <v>1363</v>
      </c>
      <c r="D2965">
        <f>Image("https://scontent.cdninstagram.com/t51.2885-15/s640x640/sh0.08/e35/12751497_1013014745430052_186463257_n.jpg?ig_cache_key=MTE5MzQ4ODU4NTkzNDY0NjQzNg%3D%3D.2")</f>
        <v>0</v>
      </c>
    </row>
    <row r="2966" spans="1:10">
      <c r="A2966" t="s">
        <v>2</v>
      </c>
      <c r="B2966" t="s">
        <v>3</v>
      </c>
      <c r="C2966" t="s">
        <v>1364</v>
      </c>
      <c r="E2966" t="s">
        <v>4</v>
      </c>
      <c r="F2966" t="s">
        <v>5</v>
      </c>
      <c r="G2966" t="s">
        <v>6</v>
      </c>
      <c r="H2966" t="s">
        <v>7</v>
      </c>
      <c r="I2966" t="s">
        <v>8</v>
      </c>
      <c r="J2966" t="s">
        <v>9</v>
      </c>
    </row>
    <row r="2967" spans="1:10">
      <c r="A2967" t="s">
        <v>2</v>
      </c>
      <c r="B2967" t="s">
        <v>10</v>
      </c>
      <c r="E2967" t="s">
        <v>11</v>
      </c>
      <c r="F2967" t="s">
        <v>12</v>
      </c>
      <c r="G2967" t="s">
        <v>13</v>
      </c>
      <c r="H2967" t="s">
        <v>14</v>
      </c>
    </row>
    <row r="2968" spans="1:10">
      <c r="A2968" t="s">
        <v>0</v>
      </c>
      <c r="B2968" t="s">
        <v>1365</v>
      </c>
      <c r="D2968">
        <f>Image("https://scontent.cdninstagram.com/t51.2885-15/e15/1738622_427919107340616_1186548146_n.jpg?ig_cache_key=NjUxODEzNzYzOTk1NTk2ODA0.2")</f>
        <v>0</v>
      </c>
    </row>
    <row r="2969" spans="1:10">
      <c r="A2969" t="s">
        <v>2</v>
      </c>
      <c r="B2969" t="s">
        <v>3</v>
      </c>
      <c r="E2969" t="s">
        <v>4</v>
      </c>
      <c r="F2969" t="s">
        <v>5</v>
      </c>
      <c r="G2969" t="s">
        <v>6</v>
      </c>
      <c r="H2969" t="s">
        <v>7</v>
      </c>
      <c r="I2969" t="s">
        <v>8</v>
      </c>
      <c r="J2969" t="s">
        <v>9</v>
      </c>
    </row>
    <row r="2970" spans="1:10">
      <c r="A2970" t="s">
        <v>2</v>
      </c>
      <c r="B2970" t="s">
        <v>10</v>
      </c>
      <c r="E2970" t="s">
        <v>11</v>
      </c>
      <c r="F2970" t="s">
        <v>12</v>
      </c>
      <c r="G2970" t="s">
        <v>13</v>
      </c>
      <c r="H2970" t="s">
        <v>14</v>
      </c>
    </row>
    <row r="2971" spans="1:10">
      <c r="A2971" t="s">
        <v>0</v>
      </c>
      <c r="B2971" t="s">
        <v>1366</v>
      </c>
      <c r="D2971">
        <f>Image("https://scontent.cdninstagram.com/t51.2885-15/e35/928425_629015080569932_183763241_n.jpg?ig_cache_key=MTE1NTQyNDAyNzQ2NzYwNzA4MQ%3D%3D.2")</f>
        <v>0</v>
      </c>
    </row>
    <row r="2972" spans="1:10">
      <c r="A2972" t="s">
        <v>2</v>
      </c>
      <c r="B2972" t="s">
        <v>3</v>
      </c>
      <c r="E2972" t="s">
        <v>4</v>
      </c>
      <c r="F2972" t="s">
        <v>5</v>
      </c>
      <c r="G2972" t="s">
        <v>6</v>
      </c>
      <c r="H2972" t="s">
        <v>7</v>
      </c>
      <c r="I2972" t="s">
        <v>8</v>
      </c>
      <c r="J2972" t="s">
        <v>9</v>
      </c>
    </row>
    <row r="2973" spans="1:10">
      <c r="A2973" t="s">
        <v>2</v>
      </c>
      <c r="B2973" t="s">
        <v>10</v>
      </c>
      <c r="E2973" t="s">
        <v>11</v>
      </c>
      <c r="F2973" t="s">
        <v>12</v>
      </c>
      <c r="G2973" t="s">
        <v>13</v>
      </c>
      <c r="H2973" t="s">
        <v>14</v>
      </c>
    </row>
    <row r="2974" spans="1:10">
      <c r="A2974" t="s">
        <v>0</v>
      </c>
      <c r="B2974" t="s">
        <v>1367</v>
      </c>
      <c r="D2974">
        <f>Image("https://scontent.cdninstagram.com/t51.2885-15/e35/1168633_560488290778146_1009344202_n.jpg?ig_cache_key=MTE1NTMzNzk2MjI0NTM1MzA5MA%3D%3D.2")</f>
        <v>0</v>
      </c>
    </row>
    <row r="2975" spans="1:10">
      <c r="A2975" t="s">
        <v>2</v>
      </c>
      <c r="B2975" t="s">
        <v>3</v>
      </c>
      <c r="E2975" t="s">
        <v>4</v>
      </c>
      <c r="F2975" t="s">
        <v>5</v>
      </c>
      <c r="G2975" t="s">
        <v>6</v>
      </c>
      <c r="H2975" t="s">
        <v>7</v>
      </c>
      <c r="I2975" t="s">
        <v>8</v>
      </c>
      <c r="J2975" t="s">
        <v>9</v>
      </c>
    </row>
    <row r="2976" spans="1:10">
      <c r="A2976" t="s">
        <v>2</v>
      </c>
      <c r="B2976" t="s">
        <v>10</v>
      </c>
      <c r="E2976" t="s">
        <v>11</v>
      </c>
      <c r="F2976" t="s">
        <v>12</v>
      </c>
      <c r="G2976" t="s">
        <v>13</v>
      </c>
      <c r="H2976" t="s">
        <v>14</v>
      </c>
    </row>
    <row r="2977" spans="1:10">
      <c r="A2977" t="s">
        <v>0</v>
      </c>
      <c r="B2977" t="s">
        <v>1368</v>
      </c>
      <c r="D2977">
        <f>Image("https://scontent.cdninstagram.com/t51.2885-15/e35/10488727_757832421018160_1722021064_n.jpg?ig_cache_key=MTE0MjczMjA1OTU5NDkzNTg1Ng%3D%3D.2")</f>
        <v>0</v>
      </c>
    </row>
    <row r="2978" spans="1:10">
      <c r="A2978" t="s">
        <v>2</v>
      </c>
      <c r="B2978" t="s">
        <v>3</v>
      </c>
      <c r="C2978" t="s">
        <v>1369</v>
      </c>
      <c r="E2978" t="s">
        <v>4</v>
      </c>
      <c r="F2978" t="s">
        <v>5</v>
      </c>
      <c r="G2978" t="s">
        <v>6</v>
      </c>
      <c r="H2978" t="s">
        <v>7</v>
      </c>
      <c r="I2978" t="s">
        <v>8</v>
      </c>
      <c r="J2978" t="s">
        <v>9</v>
      </c>
    </row>
    <row r="2979" spans="1:10">
      <c r="A2979" t="s">
        <v>2</v>
      </c>
      <c r="B2979" t="s">
        <v>10</v>
      </c>
      <c r="E2979" t="s">
        <v>11</v>
      </c>
      <c r="F2979" t="s">
        <v>12</v>
      </c>
      <c r="G2979" t="s">
        <v>13</v>
      </c>
      <c r="H2979" t="s">
        <v>14</v>
      </c>
    </row>
    <row r="2980" spans="1:10">
      <c r="A2980" t="s">
        <v>0</v>
      </c>
      <c r="B2980" t="s">
        <v>1370</v>
      </c>
      <c r="D2980">
        <f>Image("https://scontent.cdninstagram.com/t51.2885-15/s480x480/e35/12328188_1167923966569783_1115990264_n.jpg?ig_cache_key=MTEzODk2OTgxMDAxMzc5NDYwNw%3D%3D.2")</f>
        <v>0</v>
      </c>
    </row>
    <row r="2981" spans="1:10">
      <c r="A2981" t="s">
        <v>2</v>
      </c>
      <c r="B2981" t="s">
        <v>3</v>
      </c>
      <c r="E2981" t="s">
        <v>4</v>
      </c>
      <c r="F2981" t="s">
        <v>5</v>
      </c>
      <c r="G2981" t="s">
        <v>6</v>
      </c>
      <c r="H2981" t="s">
        <v>7</v>
      </c>
      <c r="I2981" t="s">
        <v>8</v>
      </c>
      <c r="J2981" t="s">
        <v>9</v>
      </c>
    </row>
    <row r="2982" spans="1:10">
      <c r="A2982" t="s">
        <v>2</v>
      </c>
      <c r="B2982" t="s">
        <v>10</v>
      </c>
      <c r="E2982" t="s">
        <v>11</v>
      </c>
      <c r="F2982" t="s">
        <v>12</v>
      </c>
      <c r="G2982" t="s">
        <v>13</v>
      </c>
      <c r="H2982" t="s">
        <v>14</v>
      </c>
    </row>
    <row r="2983" spans="1:10">
      <c r="A2983" t="s">
        <v>0</v>
      </c>
      <c r="B2983" t="s">
        <v>1370</v>
      </c>
      <c r="D2983">
        <f>Image("https://scontent.cdninstagram.com/t51.2885-15/s480x480/e35/12301327_837797546342147_2125172690_n.jpg?ig_cache_key=MTEzODk2OTQzMzkxODk0MzUyMw%3D%3D.2")</f>
        <v>0</v>
      </c>
    </row>
    <row r="2984" spans="1:10">
      <c r="A2984" t="s">
        <v>2</v>
      </c>
      <c r="B2984" t="s">
        <v>3</v>
      </c>
      <c r="C2984" t="s">
        <v>1371</v>
      </c>
      <c r="E2984" t="s">
        <v>4</v>
      </c>
      <c r="F2984" t="s">
        <v>5</v>
      </c>
      <c r="G2984" t="s">
        <v>6</v>
      </c>
      <c r="H2984" t="s">
        <v>7</v>
      </c>
      <c r="I2984" t="s">
        <v>8</v>
      </c>
      <c r="J2984" t="s">
        <v>9</v>
      </c>
    </row>
    <row r="2985" spans="1:10">
      <c r="A2985" t="s">
        <v>2</v>
      </c>
      <c r="B2985" t="s">
        <v>10</v>
      </c>
      <c r="E2985" t="s">
        <v>11</v>
      </c>
      <c r="F2985" t="s">
        <v>12</v>
      </c>
      <c r="G2985" t="s">
        <v>13</v>
      </c>
      <c r="H2985" t="s">
        <v>14</v>
      </c>
    </row>
    <row r="2986" spans="1:10">
      <c r="A2986" t="s">
        <v>0</v>
      </c>
      <c r="B2986" t="s">
        <v>1372</v>
      </c>
      <c r="D2986">
        <f>Image("https://scontent.cdninstagram.com/t51.2885-15/s640x640/sh0.08/e35/12357405_915428778527644_2090444183_n.jpg?ig_cache_key=MTEzNDU0NDI0NDE1MzUxODc2MQ%3D%3D.2")</f>
        <v>0</v>
      </c>
    </row>
    <row r="2987" spans="1:10">
      <c r="A2987" t="s">
        <v>2</v>
      </c>
      <c r="B2987" t="s">
        <v>3</v>
      </c>
      <c r="C2987" t="s">
        <v>1373</v>
      </c>
      <c r="E2987" t="s">
        <v>4</v>
      </c>
      <c r="F2987" t="s">
        <v>5</v>
      </c>
      <c r="G2987" t="s">
        <v>6</v>
      </c>
      <c r="H2987" t="s">
        <v>7</v>
      </c>
      <c r="I2987" t="s">
        <v>8</v>
      </c>
      <c r="J2987" t="s">
        <v>9</v>
      </c>
    </row>
    <row r="2988" spans="1:10">
      <c r="A2988" t="s">
        <v>2</v>
      </c>
      <c r="B2988" t="s">
        <v>10</v>
      </c>
      <c r="E2988" t="s">
        <v>11</v>
      </c>
      <c r="F2988" t="s">
        <v>12</v>
      </c>
      <c r="G2988" t="s">
        <v>13</v>
      </c>
      <c r="H2988" t="s">
        <v>14</v>
      </c>
    </row>
    <row r="2989" spans="1:10">
      <c r="A2989" t="s">
        <v>0</v>
      </c>
      <c r="B2989" t="s">
        <v>1374</v>
      </c>
      <c r="D2989">
        <f>Image("https://scontent.cdninstagram.com/t51.2885-15/s480x480/e35/11848856_1495570334079430_1570155635_n.jpg?ig_cache_key=MTEyNTMzNzk2NjAyNjMxNTQ2NQ%3D%3D.2")</f>
        <v>0</v>
      </c>
    </row>
    <row r="2990" spans="1:10">
      <c r="A2990" t="s">
        <v>2</v>
      </c>
      <c r="B2990" t="s">
        <v>3</v>
      </c>
      <c r="E2990" t="s">
        <v>4</v>
      </c>
      <c r="F2990" t="s">
        <v>5</v>
      </c>
      <c r="G2990" t="s">
        <v>6</v>
      </c>
      <c r="H2990" t="s">
        <v>7</v>
      </c>
      <c r="I2990" t="s">
        <v>8</v>
      </c>
      <c r="J2990" t="s">
        <v>9</v>
      </c>
    </row>
    <row r="2991" spans="1:10">
      <c r="A2991" t="s">
        <v>2</v>
      </c>
      <c r="B2991" t="s">
        <v>10</v>
      </c>
      <c r="E2991" t="s">
        <v>11</v>
      </c>
      <c r="F2991" t="s">
        <v>12</v>
      </c>
      <c r="G2991" t="s">
        <v>13</v>
      </c>
      <c r="H2991" t="s">
        <v>14</v>
      </c>
    </row>
    <row r="2992" spans="1:10">
      <c r="A2992" t="s">
        <v>0</v>
      </c>
      <c r="B2992" t="s">
        <v>1375</v>
      </c>
      <c r="D2992">
        <f>Image("https://scontent.cdninstagram.com/t51.2885-15/s640x640/sh0.08/e35/1922057_1712611402307265_220532804_n.jpg?ig_cache_key=MTExNjc5NzM4OTg1MzEzMTAzOA%3D%3D.2")</f>
        <v>0</v>
      </c>
    </row>
    <row r="2993" spans="1:10">
      <c r="A2993" t="s">
        <v>2</v>
      </c>
      <c r="B2993" t="s">
        <v>3</v>
      </c>
      <c r="C2993" t="s">
        <v>1376</v>
      </c>
      <c r="E2993" t="s">
        <v>4</v>
      </c>
      <c r="F2993" t="s">
        <v>5</v>
      </c>
      <c r="G2993" t="s">
        <v>6</v>
      </c>
      <c r="H2993" t="s">
        <v>7</v>
      </c>
      <c r="I2993" t="s">
        <v>8</v>
      </c>
      <c r="J2993" t="s">
        <v>9</v>
      </c>
    </row>
    <row r="2994" spans="1:10">
      <c r="A2994" t="s">
        <v>2</v>
      </c>
      <c r="B2994" t="s">
        <v>10</v>
      </c>
      <c r="E2994" t="s">
        <v>11</v>
      </c>
      <c r="F2994" t="s">
        <v>12</v>
      </c>
      <c r="G2994" t="s">
        <v>13</v>
      </c>
      <c r="H2994" t="s">
        <v>14</v>
      </c>
    </row>
    <row r="2995" spans="1:10">
      <c r="A2995" t="s">
        <v>0</v>
      </c>
      <c r="B2995" t="s">
        <v>1377</v>
      </c>
      <c r="D2995">
        <f>Image("https://scontent.cdninstagram.com/t51.2885-15/s640x640/sh0.08/e35/12063032_190898071246164_1299246494_n.jpg?ig_cache_key=MTExNjU1MDM1MTg3Mzg1NTI5NA%3D%3D.2.l")</f>
        <v>0</v>
      </c>
    </row>
    <row r="2996" spans="1:10">
      <c r="A2996" t="s">
        <v>2</v>
      </c>
      <c r="B2996" t="s">
        <v>3</v>
      </c>
      <c r="C2996" t="s">
        <v>1378</v>
      </c>
      <c r="E2996" t="s">
        <v>4</v>
      </c>
      <c r="F2996" t="s">
        <v>5</v>
      </c>
      <c r="G2996" t="s">
        <v>6</v>
      </c>
      <c r="H2996" t="s">
        <v>7</v>
      </c>
      <c r="I2996" t="s">
        <v>8</v>
      </c>
      <c r="J2996" t="s">
        <v>9</v>
      </c>
    </row>
    <row r="2997" spans="1:10">
      <c r="A2997" t="s">
        <v>2</v>
      </c>
      <c r="B2997" t="s">
        <v>10</v>
      </c>
      <c r="E2997" t="s">
        <v>11</v>
      </c>
      <c r="F2997" t="s">
        <v>12</v>
      </c>
      <c r="G2997" t="s">
        <v>13</v>
      </c>
      <c r="H2997" t="s">
        <v>14</v>
      </c>
    </row>
    <row r="2998" spans="1:10">
      <c r="A2998" t="s">
        <v>0</v>
      </c>
      <c r="B2998" t="s">
        <v>1379</v>
      </c>
      <c r="D2998">
        <f>Image("https://scontent.cdninstagram.com/t51.2885-15/e35/924745_754134651359433_48004234_n.jpg?ig_cache_key=MTEwNTQ2ODMzNjAwNTI2NTQ3NQ%3D%3D.2")</f>
        <v>0</v>
      </c>
    </row>
    <row r="2999" spans="1:10">
      <c r="A2999" t="s">
        <v>2</v>
      </c>
      <c r="B2999" t="s">
        <v>3</v>
      </c>
      <c r="E2999" t="s">
        <v>4</v>
      </c>
      <c r="F2999" t="s">
        <v>5</v>
      </c>
      <c r="G2999" t="s">
        <v>6</v>
      </c>
      <c r="H2999" t="s">
        <v>7</v>
      </c>
      <c r="I2999" t="s">
        <v>8</v>
      </c>
      <c r="J2999" t="s">
        <v>9</v>
      </c>
    </row>
    <row r="3000" spans="1:10">
      <c r="A3000" t="s">
        <v>2</v>
      </c>
      <c r="B3000" t="s">
        <v>10</v>
      </c>
      <c r="E3000" t="s">
        <v>11</v>
      </c>
      <c r="F3000" t="s">
        <v>12</v>
      </c>
      <c r="G3000" t="s">
        <v>13</v>
      </c>
      <c r="H3000" t="s">
        <v>14</v>
      </c>
    </row>
    <row r="3001" spans="1:10">
      <c r="A3001" t="s">
        <v>0</v>
      </c>
      <c r="B3001" t="s">
        <v>1380</v>
      </c>
      <c r="D3001">
        <f>Image("https://scontent.cdninstagram.com/t51.2885-15/s640x640/sh0.08/e35/12145161_173226016355010_798613014_n.jpg?ig_cache_key=MTEwNTE0MjE5NTU5NDU2NTE3NQ%3D%3D.2.l")</f>
        <v>0</v>
      </c>
    </row>
    <row r="3002" spans="1:10">
      <c r="A3002" t="s">
        <v>2</v>
      </c>
      <c r="B3002" t="s">
        <v>3</v>
      </c>
      <c r="E3002" t="s">
        <v>4</v>
      </c>
      <c r="F3002" t="s">
        <v>5</v>
      </c>
      <c r="G3002" t="s">
        <v>6</v>
      </c>
      <c r="H3002" t="s">
        <v>7</v>
      </c>
      <c r="I3002" t="s">
        <v>8</v>
      </c>
      <c r="J3002" t="s">
        <v>9</v>
      </c>
    </row>
    <row r="3003" spans="1:10">
      <c r="A3003" t="s">
        <v>2</v>
      </c>
      <c r="B3003" t="s">
        <v>10</v>
      </c>
      <c r="E3003" t="s">
        <v>11</v>
      </c>
      <c r="F3003" t="s">
        <v>12</v>
      </c>
      <c r="G3003" t="s">
        <v>13</v>
      </c>
      <c r="H3003" t="s">
        <v>14</v>
      </c>
    </row>
    <row r="3004" spans="1:10">
      <c r="A3004" t="s">
        <v>0</v>
      </c>
      <c r="B3004" t="s">
        <v>1381</v>
      </c>
      <c r="D3004">
        <f>Image("https://scontent.cdninstagram.com/t51.2885-15/s320x320/e35/12070653_871658042941507_1338525493_n.jpg?ig_cache_key=MTEwNTE0NDUzNzQ1OTAzNzgwMA%3D%3D.2")</f>
        <v>0</v>
      </c>
    </row>
    <row r="3005" spans="1:10">
      <c r="A3005" t="s">
        <v>2</v>
      </c>
      <c r="B3005" t="s">
        <v>3</v>
      </c>
      <c r="C3005" t="s">
        <v>1382</v>
      </c>
      <c r="E3005" t="s">
        <v>4</v>
      </c>
      <c r="F3005" t="s">
        <v>5</v>
      </c>
      <c r="G3005" t="s">
        <v>6</v>
      </c>
      <c r="H3005" t="s">
        <v>7</v>
      </c>
      <c r="I3005" t="s">
        <v>8</v>
      </c>
      <c r="J3005" t="s">
        <v>9</v>
      </c>
    </row>
    <row r="3006" spans="1:10">
      <c r="A3006" t="s">
        <v>2</v>
      </c>
      <c r="B3006" t="s">
        <v>10</v>
      </c>
      <c r="E3006" t="s">
        <v>11</v>
      </c>
      <c r="F3006" t="s">
        <v>12</v>
      </c>
      <c r="G3006" t="s">
        <v>13</v>
      </c>
      <c r="H3006" t="s">
        <v>14</v>
      </c>
    </row>
    <row r="3007" spans="1:10">
      <c r="A3007" t="s">
        <v>0</v>
      </c>
      <c r="B3007" t="s">
        <v>1383</v>
      </c>
      <c r="D3007">
        <f>Image("https://scontent.cdninstagram.com/t51.2885-15/e35/12120320_929949707050685_1191554342_n.jpg?ig_cache_key=MTEwMTQ2MjgxNDA0NjM3MDU2Mw%3D%3D.2")</f>
        <v>0</v>
      </c>
    </row>
    <row r="3008" spans="1:10">
      <c r="A3008" t="s">
        <v>2</v>
      </c>
      <c r="B3008" t="s">
        <v>3</v>
      </c>
      <c r="E3008" t="s">
        <v>4</v>
      </c>
      <c r="F3008" t="s">
        <v>5</v>
      </c>
      <c r="G3008" t="s">
        <v>6</v>
      </c>
      <c r="H3008" t="s">
        <v>7</v>
      </c>
      <c r="I3008" t="s">
        <v>8</v>
      </c>
      <c r="J3008" t="s">
        <v>9</v>
      </c>
    </row>
    <row r="3009" spans="1:10">
      <c r="A3009" t="s">
        <v>2</v>
      </c>
      <c r="B3009" t="s">
        <v>10</v>
      </c>
      <c r="E3009" t="s">
        <v>11</v>
      </c>
      <c r="F3009" t="s">
        <v>12</v>
      </c>
      <c r="G3009" t="s">
        <v>13</v>
      </c>
      <c r="H3009" t="s">
        <v>14</v>
      </c>
    </row>
    <row r="3010" spans="1:10">
      <c r="A3010" t="s">
        <v>0</v>
      </c>
      <c r="B3010" t="s">
        <v>1384</v>
      </c>
      <c r="D3010">
        <f>Image("https://scontent.cdninstagram.com/t51.2885-15/s640x640/sh0.08/e35/12120394_864926920301965_840240019_n.jpg?ig_cache_key=MTIyMDk2ODcyODIyNDc2OTQ5Ng%3D%3D.2.l")</f>
        <v>0</v>
      </c>
    </row>
    <row r="3011" spans="1:10">
      <c r="A3011" t="s">
        <v>2</v>
      </c>
      <c r="B3011" t="s">
        <v>3</v>
      </c>
      <c r="C3011" t="s">
        <v>1385</v>
      </c>
      <c r="E3011" t="s">
        <v>4</v>
      </c>
      <c r="F3011" t="s">
        <v>5</v>
      </c>
      <c r="G3011" t="s">
        <v>6</v>
      </c>
      <c r="H3011" t="s">
        <v>7</v>
      </c>
      <c r="I3011" t="s">
        <v>8</v>
      </c>
      <c r="J3011" t="s">
        <v>9</v>
      </c>
    </row>
    <row r="3012" spans="1:10">
      <c r="A3012" t="s">
        <v>2</v>
      </c>
      <c r="B3012" t="s">
        <v>10</v>
      </c>
      <c r="E3012" t="s">
        <v>11</v>
      </c>
      <c r="F3012" t="s">
        <v>12</v>
      </c>
      <c r="G3012" t="s">
        <v>13</v>
      </c>
      <c r="H3012" t="s">
        <v>14</v>
      </c>
    </row>
    <row r="3013" spans="1:10">
      <c r="A3013" t="s">
        <v>0</v>
      </c>
      <c r="B3013" t="s">
        <v>1386</v>
      </c>
      <c r="D3013">
        <f>Image("https://scontent.cdninstagram.com/t51.2885-15/e15/12950454_783580478452845_889812972_n.jpg?ig_cache_key=MTIyMDk2NzM3ODkzMzExNDkyOA%3D%3D.2")</f>
        <v>0</v>
      </c>
    </row>
    <row r="3014" spans="1:10">
      <c r="A3014" t="s">
        <v>2</v>
      </c>
      <c r="B3014" t="s">
        <v>3</v>
      </c>
      <c r="C3014" t="s">
        <v>1387</v>
      </c>
      <c r="E3014" t="s">
        <v>4</v>
      </c>
      <c r="F3014" t="s">
        <v>5</v>
      </c>
      <c r="G3014" t="s">
        <v>6</v>
      </c>
      <c r="H3014" t="s">
        <v>7</v>
      </c>
      <c r="I3014" t="s">
        <v>8</v>
      </c>
      <c r="J3014" t="s">
        <v>9</v>
      </c>
    </row>
    <row r="3015" spans="1:10">
      <c r="A3015" t="s">
        <v>2</v>
      </c>
      <c r="B3015" t="s">
        <v>10</v>
      </c>
      <c r="E3015" t="s">
        <v>11</v>
      </c>
      <c r="F3015" t="s">
        <v>12</v>
      </c>
      <c r="G3015" t="s">
        <v>13</v>
      </c>
      <c r="H3015" t="s">
        <v>14</v>
      </c>
    </row>
    <row r="3016" spans="1:10">
      <c r="A3016" t="s">
        <v>0</v>
      </c>
      <c r="B3016" t="s">
        <v>1388</v>
      </c>
      <c r="D3016">
        <f>Image("https://scontent.cdninstagram.com/t51.2885-15/e35/12531136_1025743027474071_1523451969_n.jpg?ig_cache_key=MTIyMDI5MzYyNTExNTI2NjIyNg%3D%3D.2")</f>
        <v>0</v>
      </c>
    </row>
    <row r="3017" spans="1:10">
      <c r="A3017" t="s">
        <v>2</v>
      </c>
      <c r="B3017" t="s">
        <v>3</v>
      </c>
      <c r="C3017" t="s">
        <v>1389</v>
      </c>
      <c r="E3017" t="s">
        <v>4</v>
      </c>
      <c r="F3017" t="s">
        <v>5</v>
      </c>
      <c r="G3017" t="s">
        <v>6</v>
      </c>
      <c r="H3017" t="s">
        <v>7</v>
      </c>
      <c r="I3017" t="s">
        <v>8</v>
      </c>
      <c r="J3017" t="s">
        <v>9</v>
      </c>
    </row>
    <row r="3018" spans="1:10">
      <c r="A3018" t="s">
        <v>2</v>
      </c>
      <c r="B3018" t="s">
        <v>10</v>
      </c>
      <c r="E3018" t="s">
        <v>11</v>
      </c>
      <c r="F3018" t="s">
        <v>12</v>
      </c>
      <c r="G3018" t="s">
        <v>13</v>
      </c>
      <c r="H3018" t="s">
        <v>14</v>
      </c>
    </row>
    <row r="3019" spans="1:10">
      <c r="A3019" t="s">
        <v>0</v>
      </c>
      <c r="B3019" t="s">
        <v>1390</v>
      </c>
      <c r="D3019">
        <f>Image("https://scontent.cdninstagram.com/t51.2885-15/s640x640/sh0.08/e35/12912417_1709536765981863_816850000_n.jpg?ig_cache_key=MTIyMDk2MTM2OTMyNTI2ODkzMA%3D%3D.2")</f>
        <v>0</v>
      </c>
    </row>
    <row r="3020" spans="1:10">
      <c r="A3020" t="s">
        <v>2</v>
      </c>
      <c r="B3020" t="s">
        <v>3</v>
      </c>
      <c r="E3020" t="s">
        <v>4</v>
      </c>
      <c r="F3020" t="s">
        <v>5</v>
      </c>
      <c r="G3020" t="s">
        <v>6</v>
      </c>
      <c r="H3020" t="s">
        <v>7</v>
      </c>
      <c r="I3020" t="s">
        <v>8</v>
      </c>
      <c r="J3020" t="s">
        <v>9</v>
      </c>
    </row>
    <row r="3021" spans="1:10">
      <c r="A3021" t="s">
        <v>2</v>
      </c>
      <c r="B3021" t="s">
        <v>10</v>
      </c>
      <c r="E3021" t="s">
        <v>11</v>
      </c>
      <c r="F3021" t="s">
        <v>12</v>
      </c>
      <c r="G3021" t="s">
        <v>13</v>
      </c>
      <c r="H3021" t="s">
        <v>14</v>
      </c>
    </row>
    <row r="3022" spans="1:10">
      <c r="A3022" t="s">
        <v>0</v>
      </c>
      <c r="B3022" t="s">
        <v>1391</v>
      </c>
      <c r="D3022">
        <f>Image("https://scontent.cdninstagram.com/t51.2885-15/e35/12383238_996227110465187_444564884_n.jpg?ig_cache_key=MTIyMDk2MTI2ODE1OTU0MTg0Mg%3D%3D.2")</f>
        <v>0</v>
      </c>
    </row>
    <row r="3023" spans="1:10">
      <c r="A3023" t="s">
        <v>2</v>
      </c>
      <c r="B3023" t="s">
        <v>3</v>
      </c>
      <c r="E3023" t="s">
        <v>4</v>
      </c>
      <c r="F3023" t="s">
        <v>5</v>
      </c>
      <c r="G3023" t="s">
        <v>6</v>
      </c>
      <c r="H3023" t="s">
        <v>7</v>
      </c>
      <c r="I3023" t="s">
        <v>8</v>
      </c>
      <c r="J3023" t="s">
        <v>9</v>
      </c>
    </row>
    <row r="3024" spans="1:10">
      <c r="A3024" t="s">
        <v>2</v>
      </c>
      <c r="B3024" t="s">
        <v>10</v>
      </c>
      <c r="E3024" t="s">
        <v>11</v>
      </c>
      <c r="F3024" t="s">
        <v>12</v>
      </c>
      <c r="G3024" t="s">
        <v>13</v>
      </c>
      <c r="H3024" t="s">
        <v>14</v>
      </c>
    </row>
    <row r="3025" spans="1:10">
      <c r="A3025" t="s">
        <v>0</v>
      </c>
      <c r="B3025" t="s">
        <v>1392</v>
      </c>
      <c r="D3025">
        <f>Image("https://scontent.cdninstagram.com/t51.2885-15/s480x480/e35/12940764_1112669942096660_598695039_n.jpg?ig_cache_key=MTIyMDk1ODI0Mzk0ODQzMTk4OQ%3D%3D.2.l")</f>
        <v>0</v>
      </c>
    </row>
    <row r="3026" spans="1:10">
      <c r="A3026" t="s">
        <v>2</v>
      </c>
      <c r="B3026" t="s">
        <v>3</v>
      </c>
      <c r="C3026" t="s">
        <v>1393</v>
      </c>
      <c r="E3026" t="s">
        <v>4</v>
      </c>
      <c r="F3026" t="s">
        <v>5</v>
      </c>
      <c r="G3026" t="s">
        <v>6</v>
      </c>
      <c r="H3026" t="s">
        <v>7</v>
      </c>
      <c r="I3026" t="s">
        <v>8</v>
      </c>
      <c r="J3026" t="s">
        <v>9</v>
      </c>
    </row>
    <row r="3027" spans="1:10">
      <c r="A3027" t="s">
        <v>2</v>
      </c>
      <c r="B3027" t="s">
        <v>10</v>
      </c>
      <c r="E3027" t="s">
        <v>11</v>
      </c>
      <c r="F3027" t="s">
        <v>12</v>
      </c>
      <c r="G3027" t="s">
        <v>13</v>
      </c>
      <c r="H3027" t="s">
        <v>14</v>
      </c>
    </row>
    <row r="3028" spans="1:10">
      <c r="A3028" t="s">
        <v>0</v>
      </c>
      <c r="B3028" t="s">
        <v>1392</v>
      </c>
      <c r="D3028">
        <f>Image("https://scontent.cdninstagram.com/t51.2885-15/s480x480/e35/12965119_1791797761048966_2061467929_n.jpg?ig_cache_key=MTIyMDk1ODAzMTQ2NDk5MTM0Mw%3D%3D.2.l")</f>
        <v>0</v>
      </c>
    </row>
    <row r="3029" spans="1:10">
      <c r="A3029" t="s">
        <v>2</v>
      </c>
      <c r="B3029" t="s">
        <v>3</v>
      </c>
      <c r="C3029" t="s">
        <v>1394</v>
      </c>
      <c r="E3029" t="s">
        <v>4</v>
      </c>
      <c r="F3029" t="s">
        <v>5</v>
      </c>
      <c r="G3029" t="s">
        <v>6</v>
      </c>
      <c r="H3029" t="s">
        <v>7</v>
      </c>
      <c r="I3029" t="s">
        <v>8</v>
      </c>
      <c r="J3029" t="s">
        <v>9</v>
      </c>
    </row>
    <row r="3030" spans="1:10">
      <c r="A3030" t="s">
        <v>2</v>
      </c>
      <c r="B3030" t="s">
        <v>10</v>
      </c>
      <c r="E3030" t="s">
        <v>11</v>
      </c>
      <c r="F3030" t="s">
        <v>12</v>
      </c>
      <c r="G3030" t="s">
        <v>13</v>
      </c>
      <c r="H3030" t="s">
        <v>14</v>
      </c>
    </row>
    <row r="3031" spans="1:10">
      <c r="A3031" t="s">
        <v>0</v>
      </c>
      <c r="B3031" t="s">
        <v>1392</v>
      </c>
      <c r="D3031">
        <f>Image("https://scontent.cdninstagram.com/t51.2885-15/s640x640/sh0.08/e35/12501637_1109975475715171_1671913809_n.jpg?ig_cache_key=MTIyMDk1Nzg1Nzg2Mjc0ODc3NQ%3D%3D.2.l")</f>
        <v>0</v>
      </c>
    </row>
    <row r="3032" spans="1:10">
      <c r="A3032" t="s">
        <v>2</v>
      </c>
      <c r="B3032" t="s">
        <v>3</v>
      </c>
      <c r="E3032" t="s">
        <v>4</v>
      </c>
      <c r="F3032" t="s">
        <v>5</v>
      </c>
      <c r="G3032" t="s">
        <v>6</v>
      </c>
      <c r="H3032" t="s">
        <v>7</v>
      </c>
      <c r="I3032" t="s">
        <v>8</v>
      </c>
      <c r="J3032" t="s">
        <v>9</v>
      </c>
    </row>
    <row r="3033" spans="1:10">
      <c r="A3033" t="s">
        <v>2</v>
      </c>
      <c r="B3033" t="s">
        <v>10</v>
      </c>
      <c r="E3033" t="s">
        <v>11</v>
      </c>
      <c r="F3033" t="s">
        <v>12</v>
      </c>
      <c r="G3033" t="s">
        <v>13</v>
      </c>
      <c r="H3033" t="s">
        <v>14</v>
      </c>
    </row>
    <row r="3034" spans="1:10">
      <c r="A3034" t="s">
        <v>0</v>
      </c>
      <c r="B3034" t="s">
        <v>1392</v>
      </c>
      <c r="D3034">
        <f>Image("https://scontent.cdninstagram.com/t51.2885-15/s480x480/e35/12501627_358019607655491_193056393_n.jpg?ig_cache_key=MTIyMDk1NzcwNDc3OTA0MTM3OQ%3D%3D.2.l")</f>
        <v>0</v>
      </c>
    </row>
    <row r="3035" spans="1:10">
      <c r="A3035" t="s">
        <v>2</v>
      </c>
      <c r="B3035" t="s">
        <v>3</v>
      </c>
      <c r="E3035" t="s">
        <v>4</v>
      </c>
      <c r="F3035" t="s">
        <v>5</v>
      </c>
      <c r="G3035" t="s">
        <v>6</v>
      </c>
      <c r="H3035" t="s">
        <v>7</v>
      </c>
      <c r="I3035" t="s">
        <v>8</v>
      </c>
      <c r="J3035" t="s">
        <v>9</v>
      </c>
    </row>
    <row r="3036" spans="1:10">
      <c r="A3036" t="s">
        <v>2</v>
      </c>
      <c r="B3036" t="s">
        <v>10</v>
      </c>
      <c r="E3036" t="s">
        <v>11</v>
      </c>
      <c r="F3036" t="s">
        <v>12</v>
      </c>
      <c r="G3036" t="s">
        <v>13</v>
      </c>
      <c r="H3036" t="s">
        <v>14</v>
      </c>
    </row>
    <row r="3037" spans="1:10">
      <c r="A3037" t="s">
        <v>0</v>
      </c>
      <c r="B3037" t="s">
        <v>1395</v>
      </c>
      <c r="D3037">
        <f>Image("https://scontent.cdninstagram.com/t51.2885-15/s640x640/sh0.08/e35/12960136_1735246980055387_360076192_n.jpg?ig_cache_key=MTIyMDk1NzQ0MjMxNjI3NDI2NQ%3D%3D.2.l")</f>
        <v>0</v>
      </c>
    </row>
    <row r="3038" spans="1:10">
      <c r="A3038" t="s">
        <v>2</v>
      </c>
      <c r="B3038" t="s">
        <v>3</v>
      </c>
      <c r="E3038" t="s">
        <v>4</v>
      </c>
      <c r="F3038" t="s">
        <v>5</v>
      </c>
      <c r="G3038" t="s">
        <v>6</v>
      </c>
      <c r="H3038" t="s">
        <v>7</v>
      </c>
      <c r="I3038" t="s">
        <v>8</v>
      </c>
      <c r="J3038" t="s">
        <v>9</v>
      </c>
    </row>
    <row r="3039" spans="1:10">
      <c r="A3039" t="s">
        <v>2</v>
      </c>
      <c r="B3039" t="s">
        <v>10</v>
      </c>
      <c r="E3039" t="s">
        <v>11</v>
      </c>
      <c r="F3039" t="s">
        <v>12</v>
      </c>
      <c r="G3039" t="s">
        <v>13</v>
      </c>
      <c r="H3039" t="s">
        <v>14</v>
      </c>
    </row>
    <row r="3040" spans="1:10">
      <c r="A3040" t="s">
        <v>0</v>
      </c>
      <c r="B3040" t="s">
        <v>1396</v>
      </c>
      <c r="D3040">
        <f>Image("https://scontent.cdninstagram.com/t51.2885-15/s320x320/e35/12446265_797737720356378_2025386975_n.jpg?ig_cache_key=MTIyMDk1MzI1OTIwODk0NTU0OA%3D%3D.2")</f>
        <v>0</v>
      </c>
    </row>
    <row r="3041" spans="1:10">
      <c r="A3041" t="s">
        <v>2</v>
      </c>
      <c r="B3041" t="s">
        <v>3</v>
      </c>
      <c r="E3041" t="s">
        <v>4</v>
      </c>
      <c r="F3041" t="s">
        <v>5</v>
      </c>
      <c r="G3041" t="s">
        <v>6</v>
      </c>
      <c r="H3041" t="s">
        <v>7</v>
      </c>
      <c r="I3041" t="s">
        <v>8</v>
      </c>
      <c r="J3041" t="s">
        <v>9</v>
      </c>
    </row>
    <row r="3042" spans="1:10">
      <c r="A3042" t="s">
        <v>2</v>
      </c>
      <c r="B3042" t="s">
        <v>10</v>
      </c>
      <c r="E3042" t="s">
        <v>11</v>
      </c>
      <c r="F3042" t="s">
        <v>12</v>
      </c>
      <c r="G3042" t="s">
        <v>13</v>
      </c>
      <c r="H3042" t="s">
        <v>14</v>
      </c>
    </row>
    <row r="3043" spans="1:10">
      <c r="A3043" t="s">
        <v>0</v>
      </c>
      <c r="B3043" t="s">
        <v>1397</v>
      </c>
      <c r="D3043">
        <f>Image("https://scontent.cdninstagram.com/t51.2885-15/s640x640/sh0.08/e35/11260661_477413145789854_2026691629_n.jpg?ig_cache_key=MTIyMDk0OTg1NDYyNzAyODQ2Mg%3D%3D.2.l")</f>
        <v>0</v>
      </c>
    </row>
    <row r="3044" spans="1:10">
      <c r="A3044" t="s">
        <v>2</v>
      </c>
      <c r="B3044" t="s">
        <v>3</v>
      </c>
      <c r="E3044" t="s">
        <v>4</v>
      </c>
      <c r="F3044" t="s">
        <v>5</v>
      </c>
      <c r="G3044" t="s">
        <v>6</v>
      </c>
      <c r="H3044" t="s">
        <v>7</v>
      </c>
      <c r="I3044" t="s">
        <v>8</v>
      </c>
      <c r="J3044" t="s">
        <v>9</v>
      </c>
    </row>
    <row r="3045" spans="1:10">
      <c r="A3045" t="s">
        <v>2</v>
      </c>
      <c r="B3045" t="s">
        <v>10</v>
      </c>
      <c r="E3045" t="s">
        <v>11</v>
      </c>
      <c r="F3045" t="s">
        <v>12</v>
      </c>
      <c r="G3045" t="s">
        <v>13</v>
      </c>
      <c r="H3045" t="s">
        <v>14</v>
      </c>
    </row>
    <row r="3046" spans="1:10">
      <c r="A3046" t="s">
        <v>0</v>
      </c>
      <c r="B3046" t="s">
        <v>1398</v>
      </c>
      <c r="D3046">
        <f>Image("https://scontent.cdninstagram.com/t51.2885-15/s480x480/e35/12677532_1020696051337152_416650857_n.jpg?ig_cache_key=MTIyMDk0OTAxOTg5NjI4MDkwNA%3D%3D.2")</f>
        <v>0</v>
      </c>
    </row>
    <row r="3047" spans="1:10">
      <c r="A3047" t="s">
        <v>2</v>
      </c>
      <c r="B3047" t="s">
        <v>3</v>
      </c>
      <c r="C3047" t="s">
        <v>1399</v>
      </c>
      <c r="E3047" t="s">
        <v>4</v>
      </c>
      <c r="F3047" t="s">
        <v>5</v>
      </c>
      <c r="G3047" t="s">
        <v>6</v>
      </c>
      <c r="H3047" t="s">
        <v>7</v>
      </c>
      <c r="I3047" t="s">
        <v>8</v>
      </c>
      <c r="J3047" t="s">
        <v>9</v>
      </c>
    </row>
    <row r="3048" spans="1:10">
      <c r="A3048" t="s">
        <v>2</v>
      </c>
      <c r="B3048" t="s">
        <v>10</v>
      </c>
      <c r="E3048" t="s">
        <v>11</v>
      </c>
      <c r="F3048" t="s">
        <v>12</v>
      </c>
      <c r="G3048" t="s">
        <v>13</v>
      </c>
      <c r="H3048" t="s">
        <v>14</v>
      </c>
    </row>
    <row r="3049" spans="1:10">
      <c r="A3049" t="s">
        <v>0</v>
      </c>
      <c r="B3049" t="s">
        <v>1400</v>
      </c>
      <c r="D3049">
        <f>Image("https://scontent.cdninstagram.com/t51.2885-15/s640x640/sh0.08/e35/12965231_937448729685664_1203281263_n.jpg?ig_cache_key=MTIyMDk0MTYyNjUyODIxMDM3NQ%3D%3D.2.l")</f>
        <v>0</v>
      </c>
    </row>
    <row r="3050" spans="1:10">
      <c r="A3050" t="s">
        <v>2</v>
      </c>
      <c r="B3050" t="s">
        <v>3</v>
      </c>
      <c r="E3050" t="s">
        <v>4</v>
      </c>
      <c r="F3050" t="s">
        <v>5</v>
      </c>
      <c r="G3050" t="s">
        <v>6</v>
      </c>
      <c r="H3050" t="s">
        <v>7</v>
      </c>
      <c r="I3050" t="s">
        <v>8</v>
      </c>
      <c r="J3050" t="s">
        <v>9</v>
      </c>
    </row>
    <row r="3051" spans="1:10">
      <c r="A3051" t="s">
        <v>2</v>
      </c>
      <c r="B3051" t="s">
        <v>10</v>
      </c>
      <c r="E3051" t="s">
        <v>11</v>
      </c>
      <c r="F3051" t="s">
        <v>12</v>
      </c>
      <c r="G3051" t="s">
        <v>13</v>
      </c>
      <c r="H3051" t="s">
        <v>14</v>
      </c>
    </row>
    <row r="3052" spans="1:10">
      <c r="A3052" t="s">
        <v>0</v>
      </c>
      <c r="B3052" t="s">
        <v>1401</v>
      </c>
      <c r="D3052">
        <f>Image("https://scontent.cdninstagram.com/t51.2885-15/s640x640/sh0.08/e35/12816803_747296048739967_2128980205_n.jpg?ig_cache_key=MTIyMDkzNzMwMzY2ODA0Njc2Mw%3D%3D.2")</f>
        <v>0</v>
      </c>
    </row>
    <row r="3053" spans="1:10">
      <c r="A3053" t="s">
        <v>2</v>
      </c>
      <c r="B3053" t="s">
        <v>3</v>
      </c>
      <c r="C3053" t="s">
        <v>1402</v>
      </c>
      <c r="E3053" t="s">
        <v>4</v>
      </c>
      <c r="F3053" t="s">
        <v>5</v>
      </c>
      <c r="G3053" t="s">
        <v>6</v>
      </c>
      <c r="H3053" t="s">
        <v>7</v>
      </c>
      <c r="I3053" t="s">
        <v>8</v>
      </c>
      <c r="J3053" t="s">
        <v>9</v>
      </c>
    </row>
    <row r="3054" spans="1:10">
      <c r="A3054" t="s">
        <v>2</v>
      </c>
      <c r="B3054" t="s">
        <v>10</v>
      </c>
      <c r="E3054" t="s">
        <v>11</v>
      </c>
      <c r="F3054" t="s">
        <v>12</v>
      </c>
      <c r="G3054" t="s">
        <v>13</v>
      </c>
      <c r="H3054" t="s">
        <v>14</v>
      </c>
    </row>
    <row r="3055" spans="1:10">
      <c r="A3055" t="s">
        <v>0</v>
      </c>
      <c r="B3055" t="s">
        <v>1403</v>
      </c>
      <c r="D3055">
        <f>Image("https://scontent.cdninstagram.com/t51.2885-15/e35/12724653_1709692395972075_284043439_n.jpg?ig_cache_key=MTIxNjg3NzEwMTQ3MjMwMjI3MA%3D%3D.2")</f>
        <v>0</v>
      </c>
    </row>
    <row r="3056" spans="1:10">
      <c r="A3056" t="s">
        <v>2</v>
      </c>
      <c r="B3056" t="s">
        <v>3</v>
      </c>
      <c r="C3056" t="s">
        <v>1404</v>
      </c>
      <c r="E3056" t="s">
        <v>4</v>
      </c>
      <c r="F3056" t="s">
        <v>5</v>
      </c>
      <c r="G3056" t="s">
        <v>6</v>
      </c>
      <c r="H3056" t="s">
        <v>7</v>
      </c>
      <c r="I3056" t="s">
        <v>8</v>
      </c>
      <c r="J3056" t="s">
        <v>9</v>
      </c>
    </row>
    <row r="3057" spans="1:10">
      <c r="A3057" t="s">
        <v>2</v>
      </c>
      <c r="B3057" t="s">
        <v>10</v>
      </c>
      <c r="E3057" t="s">
        <v>11</v>
      </c>
      <c r="F3057" t="s">
        <v>12</v>
      </c>
      <c r="G3057" t="s">
        <v>13</v>
      </c>
      <c r="H3057" t="s">
        <v>14</v>
      </c>
    </row>
    <row r="3058" spans="1:10">
      <c r="A3058" t="s">
        <v>0</v>
      </c>
      <c r="B3058" t="s">
        <v>1405</v>
      </c>
      <c r="D3058">
        <f>Image("https://scontent.cdninstagram.com/t51.2885-15/s640x640/sh0.08/e35/12918577_1804331063122065_723657010_n.jpg?ig_cache_key=MTIyMDk3OTM1NjcxNjk1NTIzNg%3D%3D.2.l")</f>
        <v>0</v>
      </c>
    </row>
    <row r="3059" spans="1:10">
      <c r="A3059" t="s">
        <v>2</v>
      </c>
      <c r="B3059" t="s">
        <v>3</v>
      </c>
      <c r="E3059" t="s">
        <v>4</v>
      </c>
      <c r="F3059" t="s">
        <v>5</v>
      </c>
      <c r="G3059" t="s">
        <v>6</v>
      </c>
      <c r="H3059" t="s">
        <v>7</v>
      </c>
      <c r="I3059" t="s">
        <v>8</v>
      </c>
      <c r="J3059" t="s">
        <v>9</v>
      </c>
    </row>
    <row r="3060" spans="1:10">
      <c r="A3060" t="s">
        <v>2</v>
      </c>
      <c r="B3060" t="s">
        <v>10</v>
      </c>
      <c r="E3060" t="s">
        <v>11</v>
      </c>
      <c r="F3060" t="s">
        <v>12</v>
      </c>
      <c r="G3060" t="s">
        <v>13</v>
      </c>
      <c r="H3060" t="s">
        <v>14</v>
      </c>
    </row>
    <row r="3061" spans="1:10">
      <c r="A3061" t="s">
        <v>0</v>
      </c>
      <c r="B3061" t="s">
        <v>1406</v>
      </c>
      <c r="D3061">
        <f>Image("https://scontent.cdninstagram.com/t51.2885-15/e15/11356966_332909926918823_2098388994_n.jpg?ig_cache_key=OTkxMTQ1MjY4NDE1NjMzOTY1.2")</f>
        <v>0</v>
      </c>
    </row>
    <row r="3062" spans="1:10">
      <c r="A3062" t="s">
        <v>2</v>
      </c>
      <c r="B3062" t="s">
        <v>3</v>
      </c>
      <c r="E3062" t="s">
        <v>4</v>
      </c>
      <c r="F3062" t="s">
        <v>5</v>
      </c>
      <c r="G3062" t="s">
        <v>6</v>
      </c>
      <c r="H3062" t="s">
        <v>7</v>
      </c>
      <c r="I3062" t="s">
        <v>8</v>
      </c>
      <c r="J3062" t="s">
        <v>9</v>
      </c>
    </row>
    <row r="3063" spans="1:10">
      <c r="A3063" t="s">
        <v>2</v>
      </c>
      <c r="B3063" t="s">
        <v>10</v>
      </c>
      <c r="E3063" t="s">
        <v>11</v>
      </c>
      <c r="F3063" t="s">
        <v>12</v>
      </c>
      <c r="G3063" t="s">
        <v>13</v>
      </c>
      <c r="H3063" t="s">
        <v>14</v>
      </c>
    </row>
    <row r="3064" spans="1:10">
      <c r="A3064" t="s">
        <v>0</v>
      </c>
      <c r="B3064" t="s">
        <v>1407</v>
      </c>
      <c r="D3064">
        <f>Image("https://scontent.cdninstagram.com/t51.2885-15/s640x640/sh0.08/e35/12479129_1518715695103904_109611380_n.jpg?ig_cache_key=MTIyMDk3ODUxNTA5NzQ3ODA2MA%3D%3D.2")</f>
        <v>0</v>
      </c>
    </row>
    <row r="3065" spans="1:10">
      <c r="A3065" t="s">
        <v>2</v>
      </c>
      <c r="B3065" t="s">
        <v>3</v>
      </c>
      <c r="C3065" t="s">
        <v>1408</v>
      </c>
      <c r="E3065" t="s">
        <v>4</v>
      </c>
      <c r="F3065" t="s">
        <v>5</v>
      </c>
      <c r="G3065" t="s">
        <v>6</v>
      </c>
      <c r="H3065" t="s">
        <v>7</v>
      </c>
      <c r="I3065" t="s">
        <v>8</v>
      </c>
      <c r="J3065" t="s">
        <v>9</v>
      </c>
    </row>
    <row r="3066" spans="1:10">
      <c r="A3066" t="s">
        <v>2</v>
      </c>
      <c r="B3066" t="s">
        <v>10</v>
      </c>
      <c r="E3066" t="s">
        <v>11</v>
      </c>
      <c r="F3066" t="s">
        <v>12</v>
      </c>
      <c r="G3066" t="s">
        <v>13</v>
      </c>
      <c r="H3066" t="s">
        <v>14</v>
      </c>
    </row>
    <row r="3067" spans="1:10">
      <c r="A3067" t="s">
        <v>0</v>
      </c>
      <c r="B3067" t="s">
        <v>1409</v>
      </c>
      <c r="D3067">
        <f>Image("https://scontent.cdninstagram.com/t51.2885-15/e15/12950252_1737740006439016_1445000147_n.jpg?ig_cache_key=MTIyMDk3ODA1OTYzNzgxNjY0Ng%3D%3D.2")</f>
        <v>0</v>
      </c>
    </row>
    <row r="3068" spans="1:10">
      <c r="A3068" t="s">
        <v>2</v>
      </c>
      <c r="B3068" t="s">
        <v>3</v>
      </c>
      <c r="E3068" t="s">
        <v>4</v>
      </c>
      <c r="F3068" t="s">
        <v>5</v>
      </c>
      <c r="G3068" t="s">
        <v>6</v>
      </c>
      <c r="H3068" t="s">
        <v>7</v>
      </c>
      <c r="I3068" t="s">
        <v>8</v>
      </c>
      <c r="J3068" t="s">
        <v>9</v>
      </c>
    </row>
    <row r="3069" spans="1:10">
      <c r="A3069" t="s">
        <v>2</v>
      </c>
      <c r="B3069" t="s">
        <v>10</v>
      </c>
      <c r="E3069" t="s">
        <v>11</v>
      </c>
      <c r="F3069" t="s">
        <v>12</v>
      </c>
      <c r="G3069" t="s">
        <v>13</v>
      </c>
      <c r="H3069" t="s">
        <v>14</v>
      </c>
    </row>
    <row r="3070" spans="1:10">
      <c r="A3070" t="s">
        <v>0</v>
      </c>
      <c r="B3070" t="s">
        <v>1410</v>
      </c>
      <c r="D3070">
        <f>Image("https://scontent.cdninstagram.com/t51.2885-15/e15/12135175_492105240998702_492093669_n.jpg?ig_cache_key=MTIyMDk3NzU2ODkzNjYyMjc4NA%3D%3D.2")</f>
        <v>0</v>
      </c>
    </row>
    <row r="3071" spans="1:10">
      <c r="A3071" t="s">
        <v>2</v>
      </c>
      <c r="B3071" t="s">
        <v>3</v>
      </c>
      <c r="E3071" t="s">
        <v>4</v>
      </c>
      <c r="F3071" t="s">
        <v>5</v>
      </c>
      <c r="G3071" t="s">
        <v>6</v>
      </c>
      <c r="H3071" t="s">
        <v>7</v>
      </c>
      <c r="I3071" t="s">
        <v>8</v>
      </c>
      <c r="J3071" t="s">
        <v>9</v>
      </c>
    </row>
    <row r="3072" spans="1:10">
      <c r="A3072" t="s">
        <v>2</v>
      </c>
      <c r="B3072" t="s">
        <v>10</v>
      </c>
      <c r="E3072" t="s">
        <v>11</v>
      </c>
      <c r="F3072" t="s">
        <v>12</v>
      </c>
      <c r="G3072" t="s">
        <v>13</v>
      </c>
      <c r="H3072" t="s">
        <v>14</v>
      </c>
    </row>
    <row r="3073" spans="1:10">
      <c r="A3073" t="s">
        <v>0</v>
      </c>
      <c r="B3073" t="s">
        <v>1411</v>
      </c>
      <c r="D3073">
        <f>Image("https://scontent.cdninstagram.com/t51.2885-15/e35/12677230_1713646542219069_714946902_n.jpg?ig_cache_key=MTIyMDk3NzE5MDEwNTA5MjM2NA%3D%3D.2")</f>
        <v>0</v>
      </c>
    </row>
    <row r="3074" spans="1:10">
      <c r="A3074" t="s">
        <v>2</v>
      </c>
      <c r="B3074" t="s">
        <v>3</v>
      </c>
      <c r="E3074" t="s">
        <v>4</v>
      </c>
      <c r="F3074" t="s">
        <v>5</v>
      </c>
      <c r="G3074" t="s">
        <v>6</v>
      </c>
      <c r="H3074" t="s">
        <v>7</v>
      </c>
      <c r="I3074" t="s">
        <v>8</v>
      </c>
      <c r="J3074" t="s">
        <v>9</v>
      </c>
    </row>
    <row r="3075" spans="1:10">
      <c r="A3075" t="s">
        <v>2</v>
      </c>
      <c r="B3075" t="s">
        <v>10</v>
      </c>
      <c r="E3075" t="s">
        <v>11</v>
      </c>
      <c r="F3075" t="s">
        <v>12</v>
      </c>
      <c r="G3075" t="s">
        <v>13</v>
      </c>
      <c r="H3075" t="s">
        <v>14</v>
      </c>
    </row>
    <row r="3076" spans="1:10">
      <c r="A3076" t="s">
        <v>0</v>
      </c>
      <c r="B3076" t="s">
        <v>1412</v>
      </c>
      <c r="D3076">
        <f>Image("https://scontent.cdninstagram.com/t51.2885-15/s640x640/sh0.08/e35/12965242_596849867130311_25413408_n.jpg?ig_cache_key=MTIyMDk3NzMwNzA4NDIyMjQzNQ%3D%3D.2")</f>
        <v>0</v>
      </c>
    </row>
    <row r="3077" spans="1:10">
      <c r="A3077" t="s">
        <v>2</v>
      </c>
      <c r="B3077" t="s">
        <v>3</v>
      </c>
      <c r="E3077" t="s">
        <v>4</v>
      </c>
      <c r="F3077" t="s">
        <v>5</v>
      </c>
      <c r="G3077" t="s">
        <v>6</v>
      </c>
      <c r="H3077" t="s">
        <v>7</v>
      </c>
      <c r="I3077" t="s">
        <v>8</v>
      </c>
      <c r="J3077" t="s">
        <v>9</v>
      </c>
    </row>
    <row r="3078" spans="1:10">
      <c r="A3078" t="s">
        <v>2</v>
      </c>
      <c r="B3078" t="s">
        <v>10</v>
      </c>
      <c r="E3078" t="s">
        <v>11</v>
      </c>
      <c r="F3078" t="s">
        <v>12</v>
      </c>
      <c r="G3078" t="s">
        <v>13</v>
      </c>
      <c r="H3078" t="s">
        <v>14</v>
      </c>
    </row>
    <row r="3079" spans="1:10">
      <c r="A3079" t="s">
        <v>0</v>
      </c>
      <c r="B3079" t="s">
        <v>1413</v>
      </c>
      <c r="D3079">
        <f>Image("https://scontent.cdninstagram.com/t51.2885-15/s640x640/sh0.08/e35/12912855_515908498611587_1549430366_n.jpg?ig_cache_key=MTIyMDk3NzI3MDQ0MjA4Nzg0NQ%3D%3D.2.l")</f>
        <v>0</v>
      </c>
    </row>
    <row r="3080" spans="1:10">
      <c r="A3080" t="s">
        <v>2</v>
      </c>
      <c r="B3080" t="s">
        <v>3</v>
      </c>
      <c r="E3080" t="s">
        <v>4</v>
      </c>
      <c r="F3080" t="s">
        <v>5</v>
      </c>
      <c r="G3080" t="s">
        <v>6</v>
      </c>
      <c r="H3080" t="s">
        <v>7</v>
      </c>
      <c r="I3080" t="s">
        <v>8</v>
      </c>
      <c r="J3080" t="s">
        <v>9</v>
      </c>
    </row>
    <row r="3081" spans="1:10">
      <c r="A3081" t="s">
        <v>2</v>
      </c>
      <c r="B3081" t="s">
        <v>10</v>
      </c>
      <c r="E3081" t="s">
        <v>11</v>
      </c>
      <c r="F3081" t="s">
        <v>12</v>
      </c>
      <c r="G3081" t="s">
        <v>13</v>
      </c>
      <c r="H3081" t="s">
        <v>14</v>
      </c>
    </row>
    <row r="3082" spans="1:10">
      <c r="A3082" t="s">
        <v>0</v>
      </c>
      <c r="B3082" t="s">
        <v>1414</v>
      </c>
      <c r="D3082">
        <f>Image("https://scontent.cdninstagram.com/t51.2885-15/s640x640/sh0.08/e35/12599492_790664731066084_174341043_n.jpg?ig_cache_key=MTIyMDk3NjcyNDExMjE5NzE3Mw%3D%3D.2")</f>
        <v>0</v>
      </c>
    </row>
    <row r="3083" spans="1:10">
      <c r="A3083" t="s">
        <v>2</v>
      </c>
      <c r="B3083" t="s">
        <v>3</v>
      </c>
      <c r="E3083" t="s">
        <v>4</v>
      </c>
      <c r="F3083" t="s">
        <v>5</v>
      </c>
      <c r="G3083" t="s">
        <v>6</v>
      </c>
      <c r="H3083" t="s">
        <v>7</v>
      </c>
      <c r="I3083" t="s">
        <v>8</v>
      </c>
      <c r="J3083" t="s">
        <v>9</v>
      </c>
    </row>
    <row r="3084" spans="1:10">
      <c r="A3084" t="s">
        <v>2</v>
      </c>
      <c r="B3084" t="s">
        <v>10</v>
      </c>
      <c r="E3084" t="s">
        <v>11</v>
      </c>
      <c r="F3084" t="s">
        <v>12</v>
      </c>
      <c r="G3084" t="s">
        <v>13</v>
      </c>
      <c r="H3084" t="s">
        <v>14</v>
      </c>
    </row>
    <row r="3085" spans="1:10">
      <c r="A3085" t="s">
        <v>0</v>
      </c>
      <c r="B3085" t="s">
        <v>1415</v>
      </c>
      <c r="D3085">
        <f>Image("https://scontent.cdninstagram.com/t51.2885-15/s480x480/e35/12912528_1620684488257145_933228292_n.jpg?ig_cache_key=MTIyMDk3NjA4NDMzNTc3ODQ0OA%3D%3D.2")</f>
        <v>0</v>
      </c>
    </row>
    <row r="3086" spans="1:10">
      <c r="A3086" t="s">
        <v>2</v>
      </c>
      <c r="B3086" t="s">
        <v>3</v>
      </c>
      <c r="E3086" t="s">
        <v>4</v>
      </c>
      <c r="F3086" t="s">
        <v>5</v>
      </c>
      <c r="G3086" t="s">
        <v>6</v>
      </c>
      <c r="H3086" t="s">
        <v>7</v>
      </c>
      <c r="I3086" t="s">
        <v>8</v>
      </c>
      <c r="J3086" t="s">
        <v>9</v>
      </c>
    </row>
    <row r="3087" spans="1:10">
      <c r="A3087" t="s">
        <v>2</v>
      </c>
      <c r="B3087" t="s">
        <v>10</v>
      </c>
      <c r="E3087" t="s">
        <v>11</v>
      </c>
      <c r="F3087" t="s">
        <v>12</v>
      </c>
      <c r="G3087" t="s">
        <v>13</v>
      </c>
      <c r="H3087" t="s">
        <v>14</v>
      </c>
    </row>
    <row r="3088" spans="1:10">
      <c r="A3088" t="s">
        <v>0</v>
      </c>
      <c r="B3088" t="s">
        <v>1416</v>
      </c>
      <c r="D3088">
        <f>Image("https://scontent.cdninstagram.com/t51.2885-15/s640x640/sh0.08/e35/12934988_2005267583031801_1227548802_n.jpg?ig_cache_key=MTIyMDk3NTg2MDMzNTk2MDg5OA%3D%3D.2")</f>
        <v>0</v>
      </c>
    </row>
    <row r="3089" spans="1:10">
      <c r="A3089" t="s">
        <v>2</v>
      </c>
      <c r="B3089" t="s">
        <v>3</v>
      </c>
      <c r="E3089" t="s">
        <v>4</v>
      </c>
      <c r="F3089" t="s">
        <v>5</v>
      </c>
      <c r="G3089" t="s">
        <v>6</v>
      </c>
      <c r="H3089" t="s">
        <v>7</v>
      </c>
      <c r="I3089" t="s">
        <v>8</v>
      </c>
      <c r="J3089" t="s">
        <v>9</v>
      </c>
    </row>
    <row r="3090" spans="1:10">
      <c r="A3090" t="s">
        <v>2</v>
      </c>
      <c r="B3090" t="s">
        <v>10</v>
      </c>
      <c r="E3090" t="s">
        <v>11</v>
      </c>
      <c r="F3090" t="s">
        <v>12</v>
      </c>
      <c r="G3090" t="s">
        <v>13</v>
      </c>
      <c r="H3090" t="s">
        <v>14</v>
      </c>
    </row>
    <row r="3091" spans="1:10">
      <c r="A3091" t="s">
        <v>0</v>
      </c>
      <c r="B3091" t="s">
        <v>1417</v>
      </c>
      <c r="D3091">
        <f>Image("https://scontent.cdninstagram.com/t51.2885-15/e35/12070742_1301773633170827_501340258_n.jpg?ig_cache_key=MTIyMDk3NDgxNTM4NTk1ODc2MQ%3D%3D.2")</f>
        <v>0</v>
      </c>
    </row>
    <row r="3092" spans="1:10">
      <c r="A3092" t="s">
        <v>2</v>
      </c>
      <c r="B3092" t="s">
        <v>3</v>
      </c>
      <c r="E3092" t="s">
        <v>4</v>
      </c>
      <c r="F3092" t="s">
        <v>5</v>
      </c>
      <c r="G3092" t="s">
        <v>6</v>
      </c>
      <c r="H3092" t="s">
        <v>7</v>
      </c>
      <c r="I3092" t="s">
        <v>8</v>
      </c>
      <c r="J3092" t="s">
        <v>9</v>
      </c>
    </row>
    <row r="3093" spans="1:10">
      <c r="A3093" t="s">
        <v>2</v>
      </c>
      <c r="B3093" t="s">
        <v>10</v>
      </c>
      <c r="E3093" t="s">
        <v>11</v>
      </c>
      <c r="F3093" t="s">
        <v>12</v>
      </c>
      <c r="G3093" t="s">
        <v>13</v>
      </c>
      <c r="H3093" t="s">
        <v>14</v>
      </c>
    </row>
    <row r="3094" spans="1:10">
      <c r="A3094" t="s">
        <v>0</v>
      </c>
      <c r="B3094" t="s">
        <v>1418</v>
      </c>
      <c r="D3094">
        <f>Image("https://scontent.cdninstagram.com/t51.2885-15/e15/12383120_1763860990494744_2068151872_n.jpg?ig_cache_key=MTIyMDk3NTcxMjMwNDY4NDgyOA%3D%3D.2")</f>
        <v>0</v>
      </c>
    </row>
    <row r="3095" spans="1:10">
      <c r="A3095" t="s">
        <v>2</v>
      </c>
      <c r="B3095" t="s">
        <v>3</v>
      </c>
      <c r="E3095" t="s">
        <v>4</v>
      </c>
      <c r="F3095" t="s">
        <v>5</v>
      </c>
      <c r="G3095" t="s">
        <v>6</v>
      </c>
      <c r="H3095" t="s">
        <v>7</v>
      </c>
      <c r="I3095" t="s">
        <v>8</v>
      </c>
      <c r="J3095" t="s">
        <v>9</v>
      </c>
    </row>
    <row r="3096" spans="1:10">
      <c r="A3096" t="s">
        <v>2</v>
      </c>
      <c r="B3096" t="s">
        <v>10</v>
      </c>
      <c r="E3096" t="s">
        <v>11</v>
      </c>
      <c r="F3096" t="s">
        <v>12</v>
      </c>
      <c r="G3096" t="s">
        <v>13</v>
      </c>
      <c r="H3096" t="s">
        <v>14</v>
      </c>
    </row>
    <row r="3097" spans="1:10">
      <c r="A3097" t="s">
        <v>0</v>
      </c>
      <c r="B3097" t="s">
        <v>1419</v>
      </c>
      <c r="D3097">
        <f>Image("https://scontent.cdninstagram.com/t51.2885-15/s640x640/sh0.08/e35/12797922_1288747401152533_1138846386_n.jpg?ig_cache_key=MTIyMDk3NTUwNjY3ODYwODk2OA%3D%3D.2.l")</f>
        <v>0</v>
      </c>
    </row>
    <row r="3098" spans="1:10">
      <c r="A3098" t="s">
        <v>2</v>
      </c>
      <c r="B3098" t="s">
        <v>3</v>
      </c>
      <c r="E3098" t="s">
        <v>4</v>
      </c>
      <c r="F3098" t="s">
        <v>5</v>
      </c>
      <c r="G3098" t="s">
        <v>6</v>
      </c>
      <c r="H3098" t="s">
        <v>7</v>
      </c>
      <c r="I3098" t="s">
        <v>8</v>
      </c>
      <c r="J3098" t="s">
        <v>9</v>
      </c>
    </row>
    <row r="3099" spans="1:10">
      <c r="A3099" t="s">
        <v>2</v>
      </c>
      <c r="B3099" t="s">
        <v>10</v>
      </c>
      <c r="E3099" t="s">
        <v>11</v>
      </c>
      <c r="F3099" t="s">
        <v>12</v>
      </c>
      <c r="G3099" t="s">
        <v>13</v>
      </c>
      <c r="H3099" t="s">
        <v>14</v>
      </c>
    </row>
    <row r="3100" spans="1:10">
      <c r="A3100" t="s">
        <v>0</v>
      </c>
      <c r="B3100" t="s">
        <v>1420</v>
      </c>
      <c r="D3100">
        <f>Image("https://scontent.cdninstagram.com/t51.2885-15/s640x640/sh0.08/e35/12725019_922798657837672_533602696_n.jpg?ig_cache_key=MTIyMDk1OTU3NDkyNzQyNTg3NQ%3D%3D.2")</f>
        <v>0</v>
      </c>
    </row>
    <row r="3101" spans="1:10">
      <c r="A3101" t="s">
        <v>2</v>
      </c>
      <c r="B3101" t="s">
        <v>3</v>
      </c>
      <c r="E3101" t="s">
        <v>4</v>
      </c>
      <c r="F3101" t="s">
        <v>5</v>
      </c>
      <c r="G3101" t="s">
        <v>6</v>
      </c>
      <c r="H3101" t="s">
        <v>7</v>
      </c>
      <c r="I3101" t="s">
        <v>8</v>
      </c>
      <c r="J3101" t="s">
        <v>9</v>
      </c>
    </row>
    <row r="3102" spans="1:10">
      <c r="A3102" t="s">
        <v>2</v>
      </c>
      <c r="B3102" t="s">
        <v>10</v>
      </c>
      <c r="E3102" t="s">
        <v>11</v>
      </c>
      <c r="F3102" t="s">
        <v>12</v>
      </c>
      <c r="G3102" t="s">
        <v>13</v>
      </c>
      <c r="H3102" t="s">
        <v>14</v>
      </c>
    </row>
    <row r="3103" spans="1:10">
      <c r="A3103" t="s">
        <v>0</v>
      </c>
      <c r="B3103" t="s">
        <v>1421</v>
      </c>
      <c r="D3103">
        <f>Image("https://scontent.cdninstagram.com/t51.2885-15/s480x480/e35/12917836_1288970881119071_94369979_n.jpg?ig_cache_key=MTIyMDg3ODU1ODQyMTY3NTIxNQ%3D%3D.2.l")</f>
        <v>0</v>
      </c>
    </row>
    <row r="3104" spans="1:10">
      <c r="A3104" t="s">
        <v>2</v>
      </c>
      <c r="B3104" t="s">
        <v>3</v>
      </c>
      <c r="E3104" t="s">
        <v>4</v>
      </c>
      <c r="F3104" t="s">
        <v>5</v>
      </c>
      <c r="G3104" t="s">
        <v>6</v>
      </c>
      <c r="H3104" t="s">
        <v>7</v>
      </c>
      <c r="I3104" t="s">
        <v>8</v>
      </c>
      <c r="J3104" t="s">
        <v>9</v>
      </c>
    </row>
    <row r="3105" spans="1:10">
      <c r="A3105" t="s">
        <v>2</v>
      </c>
      <c r="B3105" t="s">
        <v>10</v>
      </c>
      <c r="E3105" t="s">
        <v>11</v>
      </c>
      <c r="F3105" t="s">
        <v>12</v>
      </c>
      <c r="G3105" t="s">
        <v>13</v>
      </c>
      <c r="H3105" t="s">
        <v>14</v>
      </c>
    </row>
    <row r="3106" spans="1:10">
      <c r="A3106" t="s">
        <v>0</v>
      </c>
      <c r="B3106" t="s">
        <v>1422</v>
      </c>
      <c r="D3106">
        <f>Image("https://scontent.cdninstagram.com/t51.2885-15/s640x640/sh0.08/e35/1391133_488916627978690_1722387683_n.jpg?ig_cache_key=MTIyMDg3ODExMzY0MDkwMTgzMg%3D%3D.2.l")</f>
        <v>0</v>
      </c>
    </row>
    <row r="3107" spans="1:10">
      <c r="A3107" t="s">
        <v>2</v>
      </c>
      <c r="B3107" t="s">
        <v>3</v>
      </c>
      <c r="E3107" t="s">
        <v>4</v>
      </c>
      <c r="F3107" t="s">
        <v>5</v>
      </c>
      <c r="G3107" t="s">
        <v>6</v>
      </c>
      <c r="H3107" t="s">
        <v>7</v>
      </c>
      <c r="I3107" t="s">
        <v>8</v>
      </c>
      <c r="J3107" t="s">
        <v>9</v>
      </c>
    </row>
    <row r="3108" spans="1:10">
      <c r="A3108" t="s">
        <v>2</v>
      </c>
      <c r="B3108" t="s">
        <v>10</v>
      </c>
      <c r="E3108" t="s">
        <v>11</v>
      </c>
      <c r="F3108" t="s">
        <v>12</v>
      </c>
      <c r="G3108" t="s">
        <v>13</v>
      </c>
      <c r="H3108" t="s">
        <v>14</v>
      </c>
    </row>
    <row r="3109" spans="1:10">
      <c r="A3109" t="s">
        <v>0</v>
      </c>
      <c r="B3109" t="s">
        <v>1423</v>
      </c>
      <c r="D3109">
        <f>Image("https://scontent.cdninstagram.com/t51.2885-15/e35/12912567_225657587790551_26238787_n.jpg?ig_cache_key=MTIyMDg3MTc2MDE5MzA4ODU2OQ%3D%3D.2.l")</f>
        <v>0</v>
      </c>
    </row>
    <row r="3110" spans="1:10">
      <c r="A3110" t="s">
        <v>2</v>
      </c>
      <c r="B3110" t="s">
        <v>3</v>
      </c>
      <c r="E3110" t="s">
        <v>4</v>
      </c>
      <c r="F3110" t="s">
        <v>5</v>
      </c>
      <c r="G3110" t="s">
        <v>6</v>
      </c>
      <c r="H3110" t="s">
        <v>7</v>
      </c>
      <c r="I3110" t="s">
        <v>8</v>
      </c>
      <c r="J3110" t="s">
        <v>9</v>
      </c>
    </row>
    <row r="3111" spans="1:10">
      <c r="A3111" t="s">
        <v>2</v>
      </c>
      <c r="B3111" t="s">
        <v>10</v>
      </c>
      <c r="E3111" t="s">
        <v>11</v>
      </c>
      <c r="F3111" t="s">
        <v>12</v>
      </c>
      <c r="G3111" t="s">
        <v>13</v>
      </c>
      <c r="H3111" t="s">
        <v>14</v>
      </c>
    </row>
    <row r="3112" spans="1:10">
      <c r="A3112" t="s">
        <v>0</v>
      </c>
      <c r="B3112" t="s">
        <v>1424</v>
      </c>
      <c r="D3112">
        <f>Image("https://scontent.cdninstagram.com/t51.2885-15/s320x320/e35/12917860_257892321213266_132762141_n.jpg?ig_cache_key=MTIyMDg2NjIxOTE0MDAxODE0MA%3D%3D.2")</f>
        <v>0</v>
      </c>
    </row>
    <row r="3113" spans="1:10">
      <c r="A3113" t="s">
        <v>2</v>
      </c>
      <c r="B3113" t="s">
        <v>3</v>
      </c>
      <c r="E3113" t="s">
        <v>4</v>
      </c>
      <c r="F3113" t="s">
        <v>5</v>
      </c>
      <c r="G3113" t="s">
        <v>6</v>
      </c>
      <c r="H3113" t="s">
        <v>7</v>
      </c>
      <c r="I3113" t="s">
        <v>8</v>
      </c>
      <c r="J3113" t="s">
        <v>9</v>
      </c>
    </row>
    <row r="3114" spans="1:10">
      <c r="A3114" t="s">
        <v>2</v>
      </c>
      <c r="B3114" t="s">
        <v>10</v>
      </c>
      <c r="E3114" t="s">
        <v>11</v>
      </c>
      <c r="F3114" t="s">
        <v>12</v>
      </c>
      <c r="G3114" t="s">
        <v>13</v>
      </c>
      <c r="H3114" t="s">
        <v>14</v>
      </c>
    </row>
    <row r="3115" spans="1:10">
      <c r="A3115" t="s">
        <v>0</v>
      </c>
      <c r="B3115" t="s">
        <v>1425</v>
      </c>
      <c r="D3115">
        <f>Image("https://scontent.cdninstagram.com/t51.2885-15/s640x640/sh0.08/e35/12424433_1053134101411146_994903718_n.jpg?ig_cache_key=MTIyMDQ4MzkwMDUzMTM4MTA4Mw%3D%3D.2.l")</f>
        <v>0</v>
      </c>
    </row>
    <row r="3116" spans="1:10">
      <c r="A3116" t="s">
        <v>2</v>
      </c>
      <c r="B3116" t="s">
        <v>3</v>
      </c>
      <c r="E3116" t="s">
        <v>4</v>
      </c>
      <c r="F3116" t="s">
        <v>5</v>
      </c>
      <c r="G3116" t="s">
        <v>6</v>
      </c>
      <c r="H3116" t="s">
        <v>7</v>
      </c>
      <c r="I3116" t="s">
        <v>8</v>
      </c>
      <c r="J3116" t="s">
        <v>9</v>
      </c>
    </row>
    <row r="3117" spans="1:10">
      <c r="A3117" t="s">
        <v>2</v>
      </c>
      <c r="B3117" t="s">
        <v>10</v>
      </c>
      <c r="E3117" t="s">
        <v>11</v>
      </c>
      <c r="F3117" t="s">
        <v>12</v>
      </c>
      <c r="G3117" t="s">
        <v>13</v>
      </c>
      <c r="H3117" t="s">
        <v>14</v>
      </c>
    </row>
    <row r="3118" spans="1:10">
      <c r="A3118" t="s">
        <v>0</v>
      </c>
      <c r="B3118" t="s">
        <v>1426</v>
      </c>
      <c r="D3118">
        <f>Image("https://scontent.cdninstagram.com/t51.2885-15/s640x640/sh0.08/e35/12479604_1006832946019589_832837939_n.jpg?ig_cache_key=MTIyMDQ1NzMxNzI1MDE5MjM3Nw%3D%3D.2.l")</f>
        <v>0</v>
      </c>
    </row>
    <row r="3119" spans="1:10">
      <c r="A3119" t="s">
        <v>2</v>
      </c>
      <c r="B3119" t="s">
        <v>3</v>
      </c>
      <c r="C3119" t="s">
        <v>1427</v>
      </c>
      <c r="E3119" t="s">
        <v>4</v>
      </c>
      <c r="F3119" t="s">
        <v>5</v>
      </c>
      <c r="G3119" t="s">
        <v>6</v>
      </c>
      <c r="H3119" t="s">
        <v>7</v>
      </c>
      <c r="I3119" t="s">
        <v>8</v>
      </c>
      <c r="J3119" t="s">
        <v>9</v>
      </c>
    </row>
    <row r="3120" spans="1:10">
      <c r="A3120" t="s">
        <v>2</v>
      </c>
      <c r="B3120" t="s">
        <v>10</v>
      </c>
      <c r="E3120" t="s">
        <v>11</v>
      </c>
      <c r="F3120" t="s">
        <v>12</v>
      </c>
      <c r="G3120" t="s">
        <v>13</v>
      </c>
      <c r="H3120" t="s">
        <v>14</v>
      </c>
    </row>
    <row r="3121" spans="1:10">
      <c r="A3121" t="s">
        <v>0</v>
      </c>
      <c r="B3121" t="s">
        <v>1428</v>
      </c>
      <c r="D3121">
        <f>Image("https://scontent.cdninstagram.com/t51.2885-15/s640x640/sh0.08/e35/12930886_952292738223593_1813215782_n.jpg?ig_cache_key=MTIyMDQxODY1NTUxMzA3MTk0OA%3D%3D.2.l")</f>
        <v>0</v>
      </c>
    </row>
    <row r="3122" spans="1:10">
      <c r="A3122" t="s">
        <v>2</v>
      </c>
      <c r="B3122" t="s">
        <v>3</v>
      </c>
      <c r="E3122" t="s">
        <v>4</v>
      </c>
      <c r="F3122" t="s">
        <v>5</v>
      </c>
      <c r="G3122" t="s">
        <v>6</v>
      </c>
      <c r="H3122" t="s">
        <v>7</v>
      </c>
      <c r="I3122" t="s">
        <v>8</v>
      </c>
      <c r="J3122" t="s">
        <v>9</v>
      </c>
    </row>
    <row r="3123" spans="1:10">
      <c r="A3123" t="s">
        <v>2</v>
      </c>
      <c r="B3123" t="s">
        <v>10</v>
      </c>
      <c r="E3123" t="s">
        <v>11</v>
      </c>
      <c r="F3123" t="s">
        <v>12</v>
      </c>
      <c r="G3123" t="s">
        <v>13</v>
      </c>
      <c r="H3123" t="s">
        <v>14</v>
      </c>
    </row>
    <row r="3124" spans="1:10">
      <c r="A3124" t="s">
        <v>0</v>
      </c>
      <c r="B3124" t="s">
        <v>1429</v>
      </c>
      <c r="D3124">
        <f>Image("https://scontent.cdninstagram.com/t51.2885-15/s640x640/sh0.08/e35/12501522_1685811175006514_748858006_n.jpg?ig_cache_key=MTIyMDMzMjU2NjkzNjQ2MTM3OQ%3D%3D.2")</f>
        <v>0</v>
      </c>
    </row>
    <row r="3125" spans="1:10">
      <c r="A3125" t="s">
        <v>2</v>
      </c>
      <c r="B3125" t="s">
        <v>3</v>
      </c>
      <c r="C3125" t="s">
        <v>1430</v>
      </c>
      <c r="E3125" t="s">
        <v>4</v>
      </c>
      <c r="F3125" t="s">
        <v>5</v>
      </c>
      <c r="G3125" t="s">
        <v>6</v>
      </c>
      <c r="H3125" t="s">
        <v>7</v>
      </c>
      <c r="I3125" t="s">
        <v>8</v>
      </c>
      <c r="J3125" t="s">
        <v>9</v>
      </c>
    </row>
    <row r="3126" spans="1:10">
      <c r="A3126" t="s">
        <v>2</v>
      </c>
      <c r="B3126" t="s">
        <v>10</v>
      </c>
      <c r="E3126" t="s">
        <v>11</v>
      </c>
      <c r="F3126" t="s">
        <v>12</v>
      </c>
      <c r="G3126" t="s">
        <v>13</v>
      </c>
      <c r="H3126" t="s">
        <v>14</v>
      </c>
    </row>
    <row r="3127" spans="1:10">
      <c r="A3127" t="s">
        <v>0</v>
      </c>
      <c r="B3127" t="s">
        <v>1431</v>
      </c>
      <c r="D3127">
        <f>Image("https://scontent.cdninstagram.com/t51.2885-15/s640x640/sh0.08/e35/12940705_224049487956606_23620999_n.jpg?ig_cache_key=MTIyMDMwMTE5MzI4NDM3NjMwMg%3D%3D.2.l")</f>
        <v>0</v>
      </c>
    </row>
    <row r="3128" spans="1:10">
      <c r="A3128" t="s">
        <v>2</v>
      </c>
      <c r="B3128" t="s">
        <v>3</v>
      </c>
      <c r="E3128" t="s">
        <v>4</v>
      </c>
      <c r="F3128" t="s">
        <v>5</v>
      </c>
      <c r="G3128" t="s">
        <v>6</v>
      </c>
      <c r="H3128" t="s">
        <v>7</v>
      </c>
      <c r="I3128" t="s">
        <v>8</v>
      </c>
      <c r="J3128" t="s">
        <v>9</v>
      </c>
    </row>
    <row r="3129" spans="1:10">
      <c r="A3129" t="s">
        <v>2</v>
      </c>
      <c r="B3129" t="s">
        <v>10</v>
      </c>
      <c r="E3129" t="s">
        <v>11</v>
      </c>
      <c r="F3129" t="s">
        <v>12</v>
      </c>
      <c r="G3129" t="s">
        <v>13</v>
      </c>
      <c r="H3129" t="s">
        <v>14</v>
      </c>
    </row>
    <row r="3130" spans="1:10">
      <c r="A3130" t="s">
        <v>0</v>
      </c>
      <c r="B3130" t="s">
        <v>1432</v>
      </c>
      <c r="D3130">
        <f>Image("https://scontent.cdninstagram.com/t51.2885-15/s640x640/sh0.08/e35/12383366_756407974490206_323997717_n.jpg?ig_cache_key=MTIyMDE3NTMxMTc5OTkxMDQ3MQ%3D%3D.2")</f>
        <v>0</v>
      </c>
    </row>
    <row r="3131" spans="1:10">
      <c r="A3131" t="s">
        <v>2</v>
      </c>
      <c r="B3131" t="s">
        <v>3</v>
      </c>
      <c r="E3131" t="s">
        <v>4</v>
      </c>
      <c r="F3131" t="s">
        <v>5</v>
      </c>
      <c r="G3131" t="s">
        <v>6</v>
      </c>
      <c r="H3131" t="s">
        <v>7</v>
      </c>
      <c r="I3131" t="s">
        <v>8</v>
      </c>
      <c r="J3131" t="s">
        <v>9</v>
      </c>
    </row>
    <row r="3132" spans="1:10">
      <c r="A3132" t="s">
        <v>2</v>
      </c>
      <c r="B3132" t="s">
        <v>10</v>
      </c>
      <c r="E3132" t="s">
        <v>11</v>
      </c>
      <c r="F3132" t="s">
        <v>12</v>
      </c>
      <c r="G3132" t="s">
        <v>13</v>
      </c>
      <c r="H3132" t="s">
        <v>14</v>
      </c>
    </row>
    <row r="3133" spans="1:10">
      <c r="A3133" t="s">
        <v>0</v>
      </c>
      <c r="B3133" t="s">
        <v>1433</v>
      </c>
      <c r="D3133">
        <f>Image("https://scontent.cdninstagram.com/t51.2885-15/e35/12917771_541425896026163_1507168713_n.jpg?ig_cache_key=MTIyMDA0NzE5NTk1NTc1NDI2Nw%3D%3D.2.l")</f>
        <v>0</v>
      </c>
    </row>
    <row r="3134" spans="1:10">
      <c r="A3134" t="s">
        <v>2</v>
      </c>
      <c r="B3134" t="s">
        <v>3</v>
      </c>
      <c r="C3134" t="s">
        <v>1434</v>
      </c>
      <c r="E3134" t="s">
        <v>4</v>
      </c>
      <c r="F3134" t="s">
        <v>5</v>
      </c>
      <c r="G3134" t="s">
        <v>6</v>
      </c>
      <c r="H3134" t="s">
        <v>7</v>
      </c>
      <c r="I3134" t="s">
        <v>8</v>
      </c>
      <c r="J3134" t="s">
        <v>9</v>
      </c>
    </row>
    <row r="3135" spans="1:10">
      <c r="A3135" t="s">
        <v>2</v>
      </c>
      <c r="B3135" t="s">
        <v>10</v>
      </c>
      <c r="E3135" t="s">
        <v>11</v>
      </c>
      <c r="F3135" t="s">
        <v>12</v>
      </c>
      <c r="G3135" t="s">
        <v>13</v>
      </c>
      <c r="H3135" t="s">
        <v>14</v>
      </c>
    </row>
    <row r="3136" spans="1:10">
      <c r="A3136" t="s">
        <v>0</v>
      </c>
      <c r="B3136" t="s">
        <v>1435</v>
      </c>
      <c r="D3136">
        <f>Image("https://scontent.cdninstagram.com/t51.2885-15/s640x640/sh0.08/e35/12934873_166576613735400_2023011365_n.jpg?ig_cache_key=MTIxOTcwODc1NDI3ODc4MjQ3Mw%3D%3D.2.l")</f>
        <v>0</v>
      </c>
    </row>
    <row r="3137" spans="1:10">
      <c r="A3137" t="s">
        <v>2</v>
      </c>
      <c r="B3137" t="s">
        <v>3</v>
      </c>
      <c r="E3137" t="s">
        <v>4</v>
      </c>
      <c r="F3137" t="s">
        <v>5</v>
      </c>
      <c r="G3137" t="s">
        <v>6</v>
      </c>
      <c r="H3137" t="s">
        <v>7</v>
      </c>
      <c r="I3137" t="s">
        <v>8</v>
      </c>
      <c r="J3137" t="s">
        <v>9</v>
      </c>
    </row>
    <row r="3138" spans="1:10">
      <c r="A3138" t="s">
        <v>2</v>
      </c>
      <c r="B3138" t="s">
        <v>10</v>
      </c>
      <c r="E3138" t="s">
        <v>11</v>
      </c>
      <c r="F3138" t="s">
        <v>12</v>
      </c>
      <c r="G3138" t="s">
        <v>13</v>
      </c>
      <c r="H3138" t="s">
        <v>14</v>
      </c>
    </row>
    <row r="3139" spans="1:10">
      <c r="A3139" t="s">
        <v>0</v>
      </c>
      <c r="B3139" t="s">
        <v>1436</v>
      </c>
      <c r="D3139">
        <f>Image("https://scontent.cdninstagram.com/t51.2885-15/s640x640/sh0.08/e35/12940730_1536982046597843_1103802037_n.jpg?ig_cache_key=MTIxOTQyMjc5MTcwNjA3NjYxNw%3D%3D.2")</f>
        <v>0</v>
      </c>
    </row>
    <row r="3140" spans="1:10">
      <c r="A3140" t="s">
        <v>2</v>
      </c>
      <c r="B3140" t="s">
        <v>3</v>
      </c>
      <c r="C3140" t="s">
        <v>1437</v>
      </c>
      <c r="E3140" t="s">
        <v>4</v>
      </c>
      <c r="F3140" t="s">
        <v>5</v>
      </c>
      <c r="G3140" t="s">
        <v>6</v>
      </c>
      <c r="H3140" t="s">
        <v>7</v>
      </c>
      <c r="I3140" t="s">
        <v>8</v>
      </c>
      <c r="J3140" t="s">
        <v>9</v>
      </c>
    </row>
    <row r="3141" spans="1:10">
      <c r="A3141" t="s">
        <v>2</v>
      </c>
      <c r="B3141" t="s">
        <v>10</v>
      </c>
      <c r="E3141" t="s">
        <v>11</v>
      </c>
      <c r="F3141" t="s">
        <v>12</v>
      </c>
      <c r="G3141" t="s">
        <v>13</v>
      </c>
      <c r="H3141" t="s">
        <v>14</v>
      </c>
    </row>
    <row r="3142" spans="1:10">
      <c r="A3142" t="s">
        <v>0</v>
      </c>
      <c r="B3142" t="s">
        <v>1438</v>
      </c>
      <c r="D3142">
        <f>Image("https://scontent.cdninstagram.com/t51.2885-15/s640x640/sh0.08/e35/10818068_1002368526514696_543205951_n.jpg?ig_cache_key=MTIxOTI2MjIxMjYyNTc3Mjk0OQ%3D%3D.2")</f>
        <v>0</v>
      </c>
    </row>
    <row r="3143" spans="1:10">
      <c r="A3143" t="s">
        <v>2</v>
      </c>
      <c r="B3143" t="s">
        <v>3</v>
      </c>
      <c r="C3143" t="s">
        <v>1439</v>
      </c>
      <c r="E3143" t="s">
        <v>4</v>
      </c>
      <c r="F3143" t="s">
        <v>5</v>
      </c>
      <c r="G3143" t="s">
        <v>6</v>
      </c>
      <c r="H3143" t="s">
        <v>7</v>
      </c>
      <c r="I3143" t="s">
        <v>8</v>
      </c>
      <c r="J3143" t="s">
        <v>9</v>
      </c>
    </row>
    <row r="3144" spans="1:10">
      <c r="A3144" t="s">
        <v>2</v>
      </c>
      <c r="B3144" t="s">
        <v>10</v>
      </c>
      <c r="E3144" t="s">
        <v>11</v>
      </c>
      <c r="F3144" t="s">
        <v>12</v>
      </c>
      <c r="G3144" t="s">
        <v>13</v>
      </c>
      <c r="H3144" t="s">
        <v>14</v>
      </c>
    </row>
    <row r="3145" spans="1:10">
      <c r="A3145" t="s">
        <v>0</v>
      </c>
      <c r="B3145" t="s">
        <v>1440</v>
      </c>
      <c r="D3145">
        <f>Image("https://scontent.cdninstagram.com/t51.2885-15/s640x640/sh0.08/e35/12904978_634031376744119_1940414019_n.jpg?ig_cache_key=MTIxOTI1ODg5MjcxOTE3Mzg4Nw%3D%3D.2")</f>
        <v>0</v>
      </c>
    </row>
    <row r="3146" spans="1:10">
      <c r="A3146" t="s">
        <v>2</v>
      </c>
      <c r="B3146" t="s">
        <v>3</v>
      </c>
      <c r="E3146" t="s">
        <v>4</v>
      </c>
      <c r="F3146" t="s">
        <v>5</v>
      </c>
      <c r="G3146" t="s">
        <v>6</v>
      </c>
      <c r="H3146" t="s">
        <v>7</v>
      </c>
      <c r="I3146" t="s">
        <v>8</v>
      </c>
      <c r="J3146" t="s">
        <v>9</v>
      </c>
    </row>
    <row r="3147" spans="1:10">
      <c r="A3147" t="s">
        <v>2</v>
      </c>
      <c r="B3147" t="s">
        <v>10</v>
      </c>
      <c r="E3147" t="s">
        <v>11</v>
      </c>
      <c r="F3147" t="s">
        <v>12</v>
      </c>
      <c r="G3147" t="s">
        <v>13</v>
      </c>
      <c r="H3147" t="s">
        <v>14</v>
      </c>
    </row>
    <row r="3148" spans="1:10">
      <c r="A3148" t="s">
        <v>0</v>
      </c>
      <c r="B3148" t="s">
        <v>1441</v>
      </c>
      <c r="D3148">
        <f>Image("https://scontent.cdninstagram.com/t51.2885-15/s640x640/sh0.08/e35/12383173_1244563432238153_466570730_n.jpg?ig_cache_key=MTIxODU3MzI2MjMxNTg3MzMzNA%3D%3D.2")</f>
        <v>0</v>
      </c>
    </row>
    <row r="3149" spans="1:10">
      <c r="A3149" t="s">
        <v>2</v>
      </c>
      <c r="B3149" t="s">
        <v>3</v>
      </c>
      <c r="C3149" t="s">
        <v>1442</v>
      </c>
      <c r="E3149" t="s">
        <v>4</v>
      </c>
      <c r="F3149" t="s">
        <v>5</v>
      </c>
      <c r="G3149" t="s">
        <v>6</v>
      </c>
      <c r="H3149" t="s">
        <v>7</v>
      </c>
      <c r="I3149" t="s">
        <v>8</v>
      </c>
      <c r="J3149" t="s">
        <v>9</v>
      </c>
    </row>
    <row r="3150" spans="1:10">
      <c r="A3150" t="s">
        <v>2</v>
      </c>
      <c r="B3150" t="s">
        <v>10</v>
      </c>
      <c r="E3150" t="s">
        <v>11</v>
      </c>
      <c r="F3150" t="s">
        <v>12</v>
      </c>
      <c r="G3150" t="s">
        <v>13</v>
      </c>
      <c r="H3150" t="s">
        <v>14</v>
      </c>
    </row>
    <row r="3151" spans="1:10">
      <c r="A3151" t="s">
        <v>0</v>
      </c>
      <c r="B3151" t="s">
        <v>1443</v>
      </c>
      <c r="D3151">
        <f>Image("https://scontent.cdninstagram.com/t51.2885-15/s640x640/sh0.08/e35/12519626_714068515402542_148353061_n.jpg?ig_cache_key=MTIxOTA5MDk4ODk5MTQwNTY2Ng%3D%3D.2.l")</f>
        <v>0</v>
      </c>
    </row>
    <row r="3152" spans="1:10">
      <c r="A3152" t="s">
        <v>2</v>
      </c>
      <c r="B3152" t="s">
        <v>3</v>
      </c>
      <c r="E3152" t="s">
        <v>4</v>
      </c>
      <c r="F3152" t="s">
        <v>5</v>
      </c>
      <c r="G3152" t="s">
        <v>6</v>
      </c>
      <c r="H3152" t="s">
        <v>7</v>
      </c>
      <c r="I3152" t="s">
        <v>8</v>
      </c>
      <c r="J3152" t="s">
        <v>9</v>
      </c>
    </row>
    <row r="3153" spans="1:10">
      <c r="A3153" t="s">
        <v>2</v>
      </c>
      <c r="B3153" t="s">
        <v>10</v>
      </c>
      <c r="E3153" t="s">
        <v>11</v>
      </c>
      <c r="F3153" t="s">
        <v>12</v>
      </c>
      <c r="G3153" t="s">
        <v>13</v>
      </c>
      <c r="H3153" t="s">
        <v>14</v>
      </c>
    </row>
    <row r="3154" spans="1:10">
      <c r="A3154" t="s">
        <v>0</v>
      </c>
      <c r="B3154" t="s">
        <v>1444</v>
      </c>
      <c r="D3154">
        <f>Image("https://scontent.cdninstagram.com/t51.2885-15/s640x640/sh0.08/e35/12724657_208434299526443_111312740_n.jpg?ig_cache_key=MTIxOTA0MjM5NDg0ODQ5MzYyMA%3D%3D.2.l")</f>
        <v>0</v>
      </c>
    </row>
    <row r="3155" spans="1:10">
      <c r="A3155" t="s">
        <v>2</v>
      </c>
      <c r="B3155" t="s">
        <v>3</v>
      </c>
      <c r="E3155" t="s">
        <v>4</v>
      </c>
      <c r="F3155" t="s">
        <v>5</v>
      </c>
      <c r="G3155" t="s">
        <v>6</v>
      </c>
      <c r="H3155" t="s">
        <v>7</v>
      </c>
      <c r="I3155" t="s">
        <v>8</v>
      </c>
      <c r="J3155" t="s">
        <v>9</v>
      </c>
    </row>
    <row r="3156" spans="1:10">
      <c r="A3156" t="s">
        <v>2</v>
      </c>
      <c r="B3156" t="s">
        <v>10</v>
      </c>
      <c r="E3156" t="s">
        <v>11</v>
      </c>
      <c r="F3156" t="s">
        <v>12</v>
      </c>
      <c r="G3156" t="s">
        <v>13</v>
      </c>
      <c r="H3156" t="s">
        <v>14</v>
      </c>
    </row>
    <row r="3157" spans="1:10">
      <c r="A3157" t="s">
        <v>0</v>
      </c>
      <c r="B3157" t="s">
        <v>1445</v>
      </c>
      <c r="D3157">
        <f>Image("https://scontent.cdninstagram.com/t51.2885-15/e35/12934845_1132124870153700_112716711_n.jpg?ig_cache_key=MTIyMDk3NDg4MDA2MDI2ODA1MQ%3D%3D.2.l")</f>
        <v>0</v>
      </c>
    </row>
    <row r="3158" spans="1:10">
      <c r="A3158" t="s">
        <v>2</v>
      </c>
      <c r="B3158" t="s">
        <v>3</v>
      </c>
      <c r="E3158" t="s">
        <v>4</v>
      </c>
      <c r="F3158" t="s">
        <v>5</v>
      </c>
      <c r="G3158" t="s">
        <v>6</v>
      </c>
      <c r="H3158" t="s">
        <v>7</v>
      </c>
      <c r="I3158" t="s">
        <v>8</v>
      </c>
      <c r="J3158" t="s">
        <v>9</v>
      </c>
    </row>
    <row r="3159" spans="1:10">
      <c r="A3159" t="s">
        <v>2</v>
      </c>
      <c r="B3159" t="s">
        <v>10</v>
      </c>
      <c r="E3159" t="s">
        <v>11</v>
      </c>
      <c r="F3159" t="s">
        <v>12</v>
      </c>
      <c r="G3159" t="s">
        <v>13</v>
      </c>
      <c r="H3159" t="s">
        <v>14</v>
      </c>
    </row>
    <row r="3160" spans="1:10">
      <c r="A3160" t="s">
        <v>0</v>
      </c>
      <c r="B3160" t="s">
        <v>1446</v>
      </c>
      <c r="D3160">
        <f>Image("https://scontent.cdninstagram.com/t51.2885-15/s640x640/sh0.08/e35/12930838_1775499092738383_753082952_n.jpg?ig_cache_key=MTIyMDk3MDQzNTA5Njc0NDY0MA%3D%3D.2")</f>
        <v>0</v>
      </c>
    </row>
    <row r="3161" spans="1:10">
      <c r="A3161" t="s">
        <v>2</v>
      </c>
      <c r="B3161" t="s">
        <v>3</v>
      </c>
      <c r="E3161" t="s">
        <v>4</v>
      </c>
      <c r="F3161" t="s">
        <v>5</v>
      </c>
      <c r="G3161" t="s">
        <v>6</v>
      </c>
      <c r="H3161" t="s">
        <v>7</v>
      </c>
      <c r="I3161" t="s">
        <v>8</v>
      </c>
      <c r="J3161" t="s">
        <v>9</v>
      </c>
    </row>
    <row r="3162" spans="1:10">
      <c r="A3162" t="s">
        <v>2</v>
      </c>
      <c r="B3162" t="s">
        <v>10</v>
      </c>
      <c r="E3162" t="s">
        <v>11</v>
      </c>
      <c r="F3162" t="s">
        <v>12</v>
      </c>
      <c r="G3162" t="s">
        <v>13</v>
      </c>
      <c r="H3162" t="s">
        <v>14</v>
      </c>
    </row>
    <row r="3163" spans="1:10">
      <c r="A3163" t="s">
        <v>0</v>
      </c>
      <c r="B3163" t="s">
        <v>1447</v>
      </c>
      <c r="D3163">
        <f>Image("https://scontent.cdninstagram.com/t51.2885-15/s640x640/sh0.08/e35/12950472_1765759176991679_12292834_n.jpg?ig_cache_key=MTIyMDk2MzMzODY0NjM3MjA0NA%3D%3D.2")</f>
        <v>0</v>
      </c>
    </row>
    <row r="3164" spans="1:10">
      <c r="A3164" t="s">
        <v>2</v>
      </c>
      <c r="B3164" t="s">
        <v>3</v>
      </c>
      <c r="C3164" t="s">
        <v>1448</v>
      </c>
      <c r="E3164" t="s">
        <v>4</v>
      </c>
      <c r="F3164" t="s">
        <v>5</v>
      </c>
      <c r="G3164" t="s">
        <v>6</v>
      </c>
      <c r="H3164" t="s">
        <v>7</v>
      </c>
      <c r="I3164" t="s">
        <v>8</v>
      </c>
      <c r="J3164" t="s">
        <v>9</v>
      </c>
    </row>
    <row r="3165" spans="1:10">
      <c r="A3165" t="s">
        <v>2</v>
      </c>
      <c r="B3165" t="s">
        <v>10</v>
      </c>
      <c r="E3165" t="s">
        <v>11</v>
      </c>
      <c r="F3165" t="s">
        <v>12</v>
      </c>
      <c r="G3165" t="s">
        <v>13</v>
      </c>
      <c r="H3165" t="s">
        <v>14</v>
      </c>
    </row>
    <row r="3166" spans="1:10">
      <c r="A3166" t="s">
        <v>0</v>
      </c>
      <c r="B3166" t="s">
        <v>1449</v>
      </c>
      <c r="D3166">
        <f>Image("https://scontent.cdninstagram.com/t51.2885-15/s640x640/sh0.08/e35/12907400_577491442426905_1628767653_n.jpg?ig_cache_key=MTIyMDk1NzczNTI3ODIyODM0MA%3D%3D.2.l")</f>
        <v>0</v>
      </c>
    </row>
    <row r="3167" spans="1:10">
      <c r="A3167" t="s">
        <v>2</v>
      </c>
      <c r="B3167" t="s">
        <v>3</v>
      </c>
      <c r="E3167" t="s">
        <v>4</v>
      </c>
      <c r="F3167" t="s">
        <v>5</v>
      </c>
      <c r="G3167" t="s">
        <v>6</v>
      </c>
      <c r="H3167" t="s">
        <v>7</v>
      </c>
      <c r="I3167" t="s">
        <v>8</v>
      </c>
      <c r="J3167" t="s">
        <v>9</v>
      </c>
    </row>
    <row r="3168" spans="1:10">
      <c r="A3168" t="s">
        <v>2</v>
      </c>
      <c r="B3168" t="s">
        <v>10</v>
      </c>
      <c r="E3168" t="s">
        <v>11</v>
      </c>
      <c r="F3168" t="s">
        <v>12</v>
      </c>
      <c r="G3168" t="s">
        <v>13</v>
      </c>
      <c r="H3168" t="s">
        <v>14</v>
      </c>
    </row>
    <row r="3169" spans="1:10">
      <c r="A3169" t="s">
        <v>0</v>
      </c>
      <c r="B3169" t="s">
        <v>1450</v>
      </c>
      <c r="D3169">
        <f>Image("https://scontent.cdninstagram.com/t51.2885-15/s640x640/sh0.08/e35/12930716_229395967420213_1678800131_n.jpg?ig_cache_key=MTIyMDk0NTg2OTYzODgyNTY3MA%3D%3D.2")</f>
        <v>0</v>
      </c>
    </row>
    <row r="3170" spans="1:10">
      <c r="A3170" t="s">
        <v>2</v>
      </c>
      <c r="B3170" t="s">
        <v>3</v>
      </c>
      <c r="C3170" t="s">
        <v>1451</v>
      </c>
      <c r="E3170" t="s">
        <v>4</v>
      </c>
      <c r="F3170" t="s">
        <v>5</v>
      </c>
      <c r="G3170" t="s">
        <v>6</v>
      </c>
      <c r="H3170" t="s">
        <v>7</v>
      </c>
      <c r="I3170" t="s">
        <v>8</v>
      </c>
      <c r="J3170" t="s">
        <v>9</v>
      </c>
    </row>
    <row r="3171" spans="1:10">
      <c r="A3171" t="s">
        <v>2</v>
      </c>
      <c r="B3171" t="s">
        <v>10</v>
      </c>
      <c r="E3171" t="s">
        <v>11</v>
      </c>
      <c r="F3171" t="s">
        <v>12</v>
      </c>
      <c r="G3171" t="s">
        <v>13</v>
      </c>
      <c r="H3171" t="s">
        <v>14</v>
      </c>
    </row>
    <row r="3172" spans="1:10">
      <c r="A3172" t="s">
        <v>0</v>
      </c>
      <c r="B3172" t="s">
        <v>1452</v>
      </c>
      <c r="D3172">
        <f>Image("https://scontent.cdninstagram.com/t51.2885-15/e15/12383349_944460789002135_561303114_n.jpg?ig_cache_key=MTIyMDkzODEwMTk4Nzg5NjQwOQ%3D%3D.2")</f>
        <v>0</v>
      </c>
    </row>
    <row r="3173" spans="1:10">
      <c r="A3173" t="s">
        <v>2</v>
      </c>
      <c r="B3173" t="s">
        <v>3</v>
      </c>
      <c r="E3173" t="s">
        <v>4</v>
      </c>
      <c r="F3173" t="s">
        <v>5</v>
      </c>
      <c r="G3173" t="s">
        <v>6</v>
      </c>
      <c r="H3173" t="s">
        <v>7</v>
      </c>
      <c r="I3173" t="s">
        <v>8</v>
      </c>
      <c r="J3173" t="s">
        <v>9</v>
      </c>
    </row>
    <row r="3174" spans="1:10">
      <c r="A3174" t="s">
        <v>2</v>
      </c>
      <c r="B3174" t="s">
        <v>10</v>
      </c>
      <c r="E3174" t="s">
        <v>11</v>
      </c>
      <c r="F3174" t="s">
        <v>12</v>
      </c>
      <c r="G3174" t="s">
        <v>13</v>
      </c>
      <c r="H3174" t="s">
        <v>14</v>
      </c>
    </row>
    <row r="3175" spans="1:10">
      <c r="A3175" t="s">
        <v>0</v>
      </c>
      <c r="B3175" t="s">
        <v>1453</v>
      </c>
      <c r="D3175">
        <f>Image("https://scontent.cdninstagram.com/t51.2885-15/s640x640/sh0.08/e35/12383230_1607431292915813_660811424_n.jpg?ig_cache_key=MTIyMDkzNzc2MjUzMzI5NzI2NA%3D%3D.2.l")</f>
        <v>0</v>
      </c>
    </row>
    <row r="3176" spans="1:10">
      <c r="A3176" t="s">
        <v>2</v>
      </c>
      <c r="B3176" t="s">
        <v>3</v>
      </c>
      <c r="C3176" t="s">
        <v>1454</v>
      </c>
      <c r="E3176" t="s">
        <v>4</v>
      </c>
      <c r="F3176" t="s">
        <v>5</v>
      </c>
      <c r="G3176" t="s">
        <v>6</v>
      </c>
      <c r="H3176" t="s">
        <v>7</v>
      </c>
      <c r="I3176" t="s">
        <v>8</v>
      </c>
      <c r="J3176" t="s">
        <v>9</v>
      </c>
    </row>
    <row r="3177" spans="1:10">
      <c r="A3177" t="s">
        <v>2</v>
      </c>
      <c r="B3177" t="s">
        <v>10</v>
      </c>
      <c r="E3177" t="s">
        <v>11</v>
      </c>
      <c r="F3177" t="s">
        <v>12</v>
      </c>
      <c r="G3177" t="s">
        <v>13</v>
      </c>
      <c r="H3177" t="s">
        <v>14</v>
      </c>
    </row>
    <row r="3178" spans="1:10">
      <c r="A3178" t="s">
        <v>0</v>
      </c>
      <c r="B3178" t="s">
        <v>1455</v>
      </c>
      <c r="D3178">
        <f>Image("https://scontent.cdninstagram.com/t51.2885-15/s480x480/e35/12797672_249516732061596_364422329_n.jpg?ig_cache_key=MTIyMDg5Njc4ODIzNTQzODE0Nw%3D%3D.2")</f>
        <v>0</v>
      </c>
    </row>
    <row r="3179" spans="1:10">
      <c r="A3179" t="s">
        <v>2</v>
      </c>
      <c r="B3179" t="s">
        <v>3</v>
      </c>
      <c r="E3179" t="s">
        <v>4</v>
      </c>
      <c r="F3179" t="s">
        <v>5</v>
      </c>
      <c r="G3179" t="s">
        <v>6</v>
      </c>
      <c r="H3179" t="s">
        <v>7</v>
      </c>
      <c r="I3179" t="s">
        <v>8</v>
      </c>
      <c r="J3179" t="s">
        <v>9</v>
      </c>
    </row>
    <row r="3180" spans="1:10">
      <c r="A3180" t="s">
        <v>2</v>
      </c>
      <c r="B3180" t="s">
        <v>10</v>
      </c>
      <c r="E3180" t="s">
        <v>11</v>
      </c>
      <c r="F3180" t="s">
        <v>12</v>
      </c>
      <c r="G3180" t="s">
        <v>13</v>
      </c>
      <c r="H3180" t="s">
        <v>14</v>
      </c>
    </row>
    <row r="3181" spans="1:10">
      <c r="A3181" t="s">
        <v>0</v>
      </c>
      <c r="B3181" t="s">
        <v>1456</v>
      </c>
      <c r="D3181">
        <f>Image("https://scontent.cdninstagram.com/t51.2885-15/s640x640/sh0.08/e35/12327976_1149987185046569_79606823_n.jpg?ig_cache_key=MTIyMDI0OTM4ODUxMDUxNjY2NA%3D%3D.2.l")</f>
        <v>0</v>
      </c>
    </row>
    <row r="3182" spans="1:10">
      <c r="A3182" t="s">
        <v>2</v>
      </c>
      <c r="B3182" t="s">
        <v>3</v>
      </c>
      <c r="E3182" t="s">
        <v>4</v>
      </c>
      <c r="F3182" t="s">
        <v>5</v>
      </c>
      <c r="G3182" t="s">
        <v>6</v>
      </c>
      <c r="H3182" t="s">
        <v>7</v>
      </c>
      <c r="I3182" t="s">
        <v>8</v>
      </c>
      <c r="J3182" t="s">
        <v>9</v>
      </c>
    </row>
    <row r="3183" spans="1:10">
      <c r="A3183" t="s">
        <v>2</v>
      </c>
      <c r="B3183" t="s">
        <v>10</v>
      </c>
      <c r="E3183" t="s">
        <v>11</v>
      </c>
      <c r="F3183" t="s">
        <v>12</v>
      </c>
      <c r="G3183" t="s">
        <v>13</v>
      </c>
      <c r="H3183" t="s">
        <v>14</v>
      </c>
    </row>
    <row r="3184" spans="1:10">
      <c r="A3184" t="s">
        <v>0</v>
      </c>
      <c r="B3184" t="s">
        <v>1457</v>
      </c>
      <c r="D3184">
        <f>Image("https://scontent.cdninstagram.com/t51.2885-15/s640x640/sh0.08/e35/12905038_1579040169076038_1075770857_n.jpg?ig_cache_key=MTIyMDkzMDg5MzYyMjg5NzkyMg%3D%3D.2")</f>
        <v>0</v>
      </c>
    </row>
    <row r="3185" spans="1:10">
      <c r="A3185" t="s">
        <v>2</v>
      </c>
      <c r="B3185" t="s">
        <v>3</v>
      </c>
      <c r="E3185" t="s">
        <v>4</v>
      </c>
      <c r="F3185" t="s">
        <v>5</v>
      </c>
      <c r="G3185" t="s">
        <v>6</v>
      </c>
      <c r="H3185" t="s">
        <v>7</v>
      </c>
      <c r="I3185" t="s">
        <v>8</v>
      </c>
      <c r="J3185" t="s">
        <v>9</v>
      </c>
    </row>
    <row r="3186" spans="1:10">
      <c r="A3186" t="s">
        <v>2</v>
      </c>
      <c r="B3186" t="s">
        <v>10</v>
      </c>
      <c r="E3186" t="s">
        <v>11</v>
      </c>
      <c r="F3186" t="s">
        <v>12</v>
      </c>
      <c r="G3186" t="s">
        <v>13</v>
      </c>
      <c r="H3186" t="s">
        <v>14</v>
      </c>
    </row>
    <row r="3187" spans="1:10">
      <c r="A3187" t="s">
        <v>0</v>
      </c>
      <c r="B3187" t="s">
        <v>1458</v>
      </c>
      <c r="D3187">
        <f>Image("https://scontent.cdninstagram.com/t51.2885-15/s640x640/sh0.08/e35/12940933_875229969290456_115372455_n.jpg?ig_cache_key=MTIyMDkxMjkwNjY4NDY5MDkzNQ%3D%3D.2.l")</f>
        <v>0</v>
      </c>
    </row>
    <row r="3188" spans="1:10">
      <c r="A3188" t="s">
        <v>2</v>
      </c>
      <c r="B3188" t="s">
        <v>3</v>
      </c>
      <c r="E3188" t="s">
        <v>4</v>
      </c>
      <c r="F3188" t="s">
        <v>5</v>
      </c>
      <c r="G3188" t="s">
        <v>6</v>
      </c>
      <c r="H3188" t="s">
        <v>7</v>
      </c>
      <c r="I3188" t="s">
        <v>8</v>
      </c>
      <c r="J3188" t="s">
        <v>9</v>
      </c>
    </row>
    <row r="3189" spans="1:10">
      <c r="A3189" t="s">
        <v>2</v>
      </c>
      <c r="B3189" t="s">
        <v>10</v>
      </c>
      <c r="E3189" t="s">
        <v>11</v>
      </c>
      <c r="F3189" t="s">
        <v>12</v>
      </c>
      <c r="G3189" t="s">
        <v>13</v>
      </c>
      <c r="H3189" t="s">
        <v>14</v>
      </c>
    </row>
    <row r="3190" spans="1:10">
      <c r="A3190" t="s">
        <v>0</v>
      </c>
      <c r="B3190" t="s">
        <v>1459</v>
      </c>
      <c r="D3190">
        <f>Image("https://scontent.cdninstagram.com/t51.2885-15/s640x640/sh0.08/e35/12393761_938596476220815_475910062_n.jpg?ig_cache_key=MTE1Mzg3MDgyNDYxMDgzOTQyNQ%3D%3D.2.l")</f>
        <v>0</v>
      </c>
    </row>
    <row r="3191" spans="1:10">
      <c r="A3191" t="s">
        <v>2</v>
      </c>
      <c r="B3191" t="s">
        <v>3</v>
      </c>
      <c r="E3191" t="s">
        <v>4</v>
      </c>
      <c r="F3191" t="s">
        <v>5</v>
      </c>
      <c r="G3191" t="s">
        <v>6</v>
      </c>
      <c r="H3191" t="s">
        <v>7</v>
      </c>
      <c r="I3191" t="s">
        <v>8</v>
      </c>
      <c r="J3191" t="s">
        <v>9</v>
      </c>
    </row>
    <row r="3192" spans="1:10">
      <c r="A3192" t="s">
        <v>2</v>
      </c>
      <c r="B3192" t="s">
        <v>10</v>
      </c>
      <c r="E3192" t="s">
        <v>11</v>
      </c>
      <c r="F3192" t="s">
        <v>12</v>
      </c>
      <c r="G3192" t="s">
        <v>13</v>
      </c>
      <c r="H3192" t="s">
        <v>14</v>
      </c>
    </row>
    <row r="3193" spans="1:10">
      <c r="A3193" t="s">
        <v>0</v>
      </c>
      <c r="B3193" t="s">
        <v>1460</v>
      </c>
      <c r="D3193">
        <f>Image("https://scontent.cdninstagram.com/t51.2885-15/s640x640/sh0.08/e35/12934882_261602134179843_1524781710_n.jpg?ig_cache_key=MTIyMDg5NDYxODEyODc3NzI3OA%3D%3D.2.l")</f>
        <v>0</v>
      </c>
    </row>
    <row r="3194" spans="1:10">
      <c r="A3194" t="s">
        <v>2</v>
      </c>
      <c r="B3194" t="s">
        <v>3</v>
      </c>
      <c r="E3194" t="s">
        <v>4</v>
      </c>
      <c r="F3194" t="s">
        <v>5</v>
      </c>
      <c r="G3194" t="s">
        <v>6</v>
      </c>
      <c r="H3194" t="s">
        <v>7</v>
      </c>
      <c r="I3194" t="s">
        <v>8</v>
      </c>
      <c r="J3194" t="s">
        <v>9</v>
      </c>
    </row>
    <row r="3195" spans="1:10">
      <c r="A3195" t="s">
        <v>2</v>
      </c>
      <c r="B3195" t="s">
        <v>10</v>
      </c>
      <c r="E3195" t="s">
        <v>11</v>
      </c>
      <c r="F3195" t="s">
        <v>12</v>
      </c>
      <c r="G3195" t="s">
        <v>13</v>
      </c>
      <c r="H3195" t="s">
        <v>14</v>
      </c>
    </row>
    <row r="3196" spans="1:10">
      <c r="A3196" t="s">
        <v>0</v>
      </c>
      <c r="B3196" t="s">
        <v>1461</v>
      </c>
      <c r="D3196">
        <f>Image("https://scontent.cdninstagram.com/t51.2885-15/e35/12905057_1003750813039404_2127926233_n.jpg?ig_cache_key=MTIyMDg5MzE0NTk1Mjg4OTgzMw%3D%3D.2")</f>
        <v>0</v>
      </c>
    </row>
    <row r="3197" spans="1:10">
      <c r="A3197" t="s">
        <v>2</v>
      </c>
      <c r="B3197" t="s">
        <v>3</v>
      </c>
      <c r="E3197" t="s">
        <v>4</v>
      </c>
      <c r="F3197" t="s">
        <v>5</v>
      </c>
      <c r="G3197" t="s">
        <v>6</v>
      </c>
      <c r="H3197" t="s">
        <v>7</v>
      </c>
      <c r="I3197" t="s">
        <v>8</v>
      </c>
      <c r="J3197" t="s">
        <v>9</v>
      </c>
    </row>
    <row r="3198" spans="1:10">
      <c r="A3198" t="s">
        <v>2</v>
      </c>
      <c r="B3198" t="s">
        <v>10</v>
      </c>
      <c r="E3198" t="s">
        <v>11</v>
      </c>
      <c r="F3198" t="s">
        <v>12</v>
      </c>
      <c r="G3198" t="s">
        <v>13</v>
      </c>
      <c r="H3198" t="s">
        <v>14</v>
      </c>
    </row>
    <row r="3199" spans="1:10">
      <c r="A3199" t="s">
        <v>0</v>
      </c>
      <c r="B3199" t="s">
        <v>1462</v>
      </c>
      <c r="D3199">
        <f>Image("https://scontent.cdninstagram.com/t51.2885-15/s480x480/e35/12918436_868720483236570_1576976208_n.jpg?ig_cache_key=MTIyMDg4NTk2MDMxMTQ3OTAwNA%3D%3D.2.l")</f>
        <v>0</v>
      </c>
    </row>
    <row r="3200" spans="1:10">
      <c r="A3200" t="s">
        <v>2</v>
      </c>
      <c r="B3200" t="s">
        <v>3</v>
      </c>
      <c r="E3200" t="s">
        <v>4</v>
      </c>
      <c r="F3200" t="s">
        <v>5</v>
      </c>
      <c r="G3200" t="s">
        <v>6</v>
      </c>
      <c r="H3200" t="s">
        <v>7</v>
      </c>
      <c r="I3200" t="s">
        <v>8</v>
      </c>
      <c r="J3200" t="s">
        <v>9</v>
      </c>
    </row>
    <row r="3201" spans="1:10">
      <c r="A3201" t="s">
        <v>2</v>
      </c>
      <c r="B3201" t="s">
        <v>10</v>
      </c>
      <c r="E3201" t="s">
        <v>11</v>
      </c>
      <c r="F3201" t="s">
        <v>12</v>
      </c>
      <c r="G3201" t="s">
        <v>13</v>
      </c>
      <c r="H3201" t="s">
        <v>14</v>
      </c>
    </row>
    <row r="3202" spans="1:10">
      <c r="A3202" t="s">
        <v>0</v>
      </c>
      <c r="B3202" t="s">
        <v>1463</v>
      </c>
      <c r="D3202">
        <f>Image("https://scontent.cdninstagram.com/t51.2885-15/s640x640/sh0.08/e35/12599296_1716206735284630_921599428_n.jpg?ig_cache_key=MTIyMDg3NDY2MjUxODk1MzEwMA%3D%3D.2")</f>
        <v>0</v>
      </c>
    </row>
    <row r="3203" spans="1:10">
      <c r="A3203" t="s">
        <v>2</v>
      </c>
      <c r="B3203" t="s">
        <v>3</v>
      </c>
      <c r="C3203" t="s">
        <v>1464</v>
      </c>
      <c r="E3203" t="s">
        <v>4</v>
      </c>
      <c r="F3203" t="s">
        <v>5</v>
      </c>
      <c r="G3203" t="s">
        <v>6</v>
      </c>
      <c r="H3203" t="s">
        <v>7</v>
      </c>
      <c r="I3203" t="s">
        <v>8</v>
      </c>
      <c r="J3203" t="s">
        <v>9</v>
      </c>
    </row>
    <row r="3204" spans="1:10">
      <c r="A3204" t="s">
        <v>2</v>
      </c>
      <c r="B3204" t="s">
        <v>10</v>
      </c>
      <c r="E3204" t="s">
        <v>11</v>
      </c>
      <c r="F3204" t="s">
        <v>12</v>
      </c>
      <c r="G3204" t="s">
        <v>13</v>
      </c>
      <c r="H3204" t="s">
        <v>14</v>
      </c>
    </row>
    <row r="3205" spans="1:10">
      <c r="A3205" t="s">
        <v>0</v>
      </c>
      <c r="B3205" t="s">
        <v>1465</v>
      </c>
      <c r="D3205">
        <f>Image("https://scontent.cdninstagram.com/t51.2885-15/s640x640/sh0.08/e35/10654861_1717794365165198_408049364_n.jpg?ig_cache_key=MTIyMDg2Njk5ODA5NjczMzUwNA%3D%3D.2.l")</f>
        <v>0</v>
      </c>
    </row>
    <row r="3206" spans="1:10">
      <c r="A3206" t="s">
        <v>2</v>
      </c>
      <c r="B3206" t="s">
        <v>3</v>
      </c>
      <c r="C3206" t="s">
        <v>1466</v>
      </c>
      <c r="E3206" t="s">
        <v>4</v>
      </c>
      <c r="F3206" t="s">
        <v>5</v>
      </c>
      <c r="G3206" t="s">
        <v>6</v>
      </c>
      <c r="H3206" t="s">
        <v>7</v>
      </c>
      <c r="I3206" t="s">
        <v>8</v>
      </c>
      <c r="J3206" t="s">
        <v>9</v>
      </c>
    </row>
    <row r="3207" spans="1:10">
      <c r="A3207" t="s">
        <v>2</v>
      </c>
      <c r="B3207" t="s">
        <v>10</v>
      </c>
      <c r="E3207" t="s">
        <v>11</v>
      </c>
      <c r="F3207" t="s">
        <v>12</v>
      </c>
      <c r="G3207" t="s">
        <v>13</v>
      </c>
      <c r="H3207" t="s">
        <v>14</v>
      </c>
    </row>
    <row r="3208" spans="1:10">
      <c r="A3208" t="s">
        <v>0</v>
      </c>
      <c r="B3208" t="s">
        <v>1467</v>
      </c>
      <c r="D3208">
        <f>Image("https://scontent.cdninstagram.com/t51.2885-15/s640x640/sh0.08/e35/12918415_251418111870161_49342709_n.jpg?ig_cache_key=MTIyMDg2NDA4ODI1MTc0OTU3Mg%3D%3D.2")</f>
        <v>0</v>
      </c>
    </row>
    <row r="3209" spans="1:10">
      <c r="A3209" t="s">
        <v>2</v>
      </c>
      <c r="B3209" t="s">
        <v>3</v>
      </c>
      <c r="E3209" t="s">
        <v>4</v>
      </c>
      <c r="F3209" t="s">
        <v>5</v>
      </c>
      <c r="G3209" t="s">
        <v>6</v>
      </c>
      <c r="H3209" t="s">
        <v>7</v>
      </c>
      <c r="I3209" t="s">
        <v>8</v>
      </c>
      <c r="J3209" t="s">
        <v>9</v>
      </c>
    </row>
    <row r="3210" spans="1:10">
      <c r="A3210" t="s">
        <v>2</v>
      </c>
      <c r="B3210" t="s">
        <v>10</v>
      </c>
      <c r="E3210" t="s">
        <v>11</v>
      </c>
      <c r="F3210" t="s">
        <v>12</v>
      </c>
      <c r="G3210" t="s">
        <v>13</v>
      </c>
      <c r="H3210" t="s">
        <v>14</v>
      </c>
    </row>
    <row r="3211" spans="1:10">
      <c r="A3211" t="s">
        <v>0</v>
      </c>
      <c r="B3211" t="s">
        <v>1468</v>
      </c>
      <c r="D3211">
        <f>Image("https://scontent.cdninstagram.com/t51.2885-15/s480x480/e35/12918420_992848447474151_762015955_n.jpg?ig_cache_key=MTIyMDg1ODMzNzQ2NjU4Mzc3Ng%3D%3D.2")</f>
        <v>0</v>
      </c>
    </row>
    <row r="3212" spans="1:10">
      <c r="A3212" t="s">
        <v>2</v>
      </c>
      <c r="B3212" t="s">
        <v>3</v>
      </c>
      <c r="E3212" t="s">
        <v>4</v>
      </c>
      <c r="F3212" t="s">
        <v>5</v>
      </c>
      <c r="G3212" t="s">
        <v>6</v>
      </c>
      <c r="H3212" t="s">
        <v>7</v>
      </c>
      <c r="I3212" t="s">
        <v>8</v>
      </c>
      <c r="J3212" t="s">
        <v>9</v>
      </c>
    </row>
    <row r="3213" spans="1:10">
      <c r="A3213" t="s">
        <v>2</v>
      </c>
      <c r="B3213" t="s">
        <v>10</v>
      </c>
      <c r="E3213" t="s">
        <v>11</v>
      </c>
      <c r="F3213" t="s">
        <v>12</v>
      </c>
      <c r="G3213" t="s">
        <v>13</v>
      </c>
      <c r="H3213" t="s">
        <v>14</v>
      </c>
    </row>
    <row r="3214" spans="1:10">
      <c r="A3214" t="s">
        <v>0</v>
      </c>
      <c r="B3214" t="s">
        <v>1469</v>
      </c>
      <c r="D3214">
        <f>Image("https://scontent.cdninstagram.com/t51.2885-15/s640x640/sh0.08/e35/12530670_227886530896552_864078580_n.jpg?ig_cache_key=MTIxMjU5OTYwNTI5NzMzNzcyMg%3D%3D.2")</f>
        <v>0</v>
      </c>
    </row>
    <row r="3215" spans="1:10">
      <c r="A3215" t="s">
        <v>2</v>
      </c>
      <c r="B3215" t="s">
        <v>3</v>
      </c>
      <c r="E3215" t="s">
        <v>4</v>
      </c>
      <c r="F3215" t="s">
        <v>5</v>
      </c>
      <c r="G3215" t="s">
        <v>6</v>
      </c>
      <c r="H3215" t="s">
        <v>7</v>
      </c>
      <c r="I3215" t="s">
        <v>8</v>
      </c>
      <c r="J3215" t="s">
        <v>9</v>
      </c>
    </row>
    <row r="3216" spans="1:10">
      <c r="A3216" t="s">
        <v>2</v>
      </c>
      <c r="B3216" t="s">
        <v>10</v>
      </c>
      <c r="E3216" t="s">
        <v>11</v>
      </c>
      <c r="F3216" t="s">
        <v>12</v>
      </c>
      <c r="G3216" t="s">
        <v>13</v>
      </c>
      <c r="H3216" t="s">
        <v>14</v>
      </c>
    </row>
    <row r="3217" spans="1:10">
      <c r="A3217" t="s">
        <v>0</v>
      </c>
      <c r="B3217" t="s">
        <v>1470</v>
      </c>
      <c r="D3217">
        <f>Image("https://scontent.cdninstagram.com/t51.2885-15/e35/12328408_1519689368338405_1703758807_n.jpg?ig_cache_key=MTIxMjAxMjU0MDEzODEyMTQwMw%3D%3D.2")</f>
        <v>0</v>
      </c>
    </row>
    <row r="3218" spans="1:10">
      <c r="A3218" t="s">
        <v>2</v>
      </c>
      <c r="B3218" t="s">
        <v>3</v>
      </c>
      <c r="C3218" t="s">
        <v>1471</v>
      </c>
      <c r="E3218" t="s">
        <v>4</v>
      </c>
      <c r="F3218" t="s">
        <v>5</v>
      </c>
      <c r="G3218" t="s">
        <v>6</v>
      </c>
      <c r="H3218" t="s">
        <v>7</v>
      </c>
      <c r="I3218" t="s">
        <v>8</v>
      </c>
      <c r="J3218" t="s">
        <v>9</v>
      </c>
    </row>
    <row r="3219" spans="1:10">
      <c r="A3219" t="s">
        <v>2</v>
      </c>
      <c r="B3219" t="s">
        <v>10</v>
      </c>
      <c r="E3219" t="s">
        <v>11</v>
      </c>
      <c r="F3219" t="s">
        <v>12</v>
      </c>
      <c r="G3219" t="s">
        <v>13</v>
      </c>
      <c r="H3219" t="s">
        <v>14</v>
      </c>
    </row>
    <row r="3220" spans="1:10">
      <c r="A3220" t="s">
        <v>0</v>
      </c>
      <c r="B3220" t="s">
        <v>1472</v>
      </c>
      <c r="D3220">
        <f>Image("https://scontent.cdninstagram.com/t51.2885-15/e35/1171016_671173719704066_1923619512_n.jpg?ig_cache_key=MTIxMTcxNTkxNzIyOTI3MjAyMQ%3D%3D.2")</f>
        <v>0</v>
      </c>
    </row>
    <row r="3221" spans="1:10">
      <c r="A3221" t="s">
        <v>2</v>
      </c>
      <c r="B3221" t="s">
        <v>3</v>
      </c>
      <c r="C3221" t="s">
        <v>1473</v>
      </c>
      <c r="E3221" t="s">
        <v>4</v>
      </c>
      <c r="F3221" t="s">
        <v>5</v>
      </c>
      <c r="G3221" t="s">
        <v>6</v>
      </c>
      <c r="H3221" t="s">
        <v>7</v>
      </c>
      <c r="I3221" t="s">
        <v>8</v>
      </c>
      <c r="J3221" t="s">
        <v>9</v>
      </c>
    </row>
    <row r="3222" spans="1:10">
      <c r="A3222" t="s">
        <v>2</v>
      </c>
      <c r="B3222" t="s">
        <v>10</v>
      </c>
      <c r="E3222" t="s">
        <v>11</v>
      </c>
      <c r="F3222" t="s">
        <v>12</v>
      </c>
      <c r="G3222" t="s">
        <v>13</v>
      </c>
      <c r="H3222" t="s">
        <v>14</v>
      </c>
    </row>
    <row r="3223" spans="1:10">
      <c r="A3223" t="s">
        <v>0</v>
      </c>
      <c r="B3223" t="s">
        <v>1474</v>
      </c>
      <c r="D3223">
        <f>Image("https://scontent.cdninstagram.com/t51.2885-15/e15/11917962_994290180659370_653989585_n.jpg?ig_cache_key=MTIxMDUyODk1MzE2NTg2NzI1OQ%3D%3D.2")</f>
        <v>0</v>
      </c>
    </row>
    <row r="3224" spans="1:10">
      <c r="A3224" t="s">
        <v>2</v>
      </c>
      <c r="B3224" t="s">
        <v>3</v>
      </c>
      <c r="E3224" t="s">
        <v>4</v>
      </c>
      <c r="F3224" t="s">
        <v>5</v>
      </c>
      <c r="G3224" t="s">
        <v>6</v>
      </c>
      <c r="H3224" t="s">
        <v>7</v>
      </c>
      <c r="I3224" t="s">
        <v>8</v>
      </c>
      <c r="J3224" t="s">
        <v>9</v>
      </c>
    </row>
    <row r="3225" spans="1:10">
      <c r="A3225" t="s">
        <v>2</v>
      </c>
      <c r="B3225" t="s">
        <v>10</v>
      </c>
      <c r="E3225" t="s">
        <v>11</v>
      </c>
      <c r="F3225" t="s">
        <v>12</v>
      </c>
      <c r="G3225" t="s">
        <v>13</v>
      </c>
      <c r="H3225" t="s">
        <v>14</v>
      </c>
    </row>
    <row r="3226" spans="1:10">
      <c r="A3226" t="s">
        <v>0</v>
      </c>
      <c r="B3226" t="s">
        <v>1475</v>
      </c>
      <c r="D3226">
        <f>Image("https://scontent.cdninstagram.com/t51.2885-15/e15/12797953_1522671128037780_1600337169_n.jpg?ig_cache_key=MTIwNTAyNjE3MjgxNjc0OTE2OQ%3D%3D.2")</f>
        <v>0</v>
      </c>
    </row>
    <row r="3227" spans="1:10">
      <c r="A3227" t="s">
        <v>2</v>
      </c>
      <c r="B3227" t="s">
        <v>3</v>
      </c>
      <c r="E3227" t="s">
        <v>4</v>
      </c>
      <c r="F3227" t="s">
        <v>5</v>
      </c>
      <c r="G3227" t="s">
        <v>6</v>
      </c>
      <c r="H3227" t="s">
        <v>7</v>
      </c>
      <c r="I3227" t="s">
        <v>8</v>
      </c>
      <c r="J3227" t="s">
        <v>9</v>
      </c>
    </row>
    <row r="3228" spans="1:10">
      <c r="A3228" t="s">
        <v>2</v>
      </c>
      <c r="B3228" t="s">
        <v>10</v>
      </c>
      <c r="E3228" t="s">
        <v>11</v>
      </c>
      <c r="F3228" t="s">
        <v>12</v>
      </c>
      <c r="G3228" t="s">
        <v>13</v>
      </c>
      <c r="H3228" t="s">
        <v>14</v>
      </c>
    </row>
    <row r="3229" spans="1:10">
      <c r="A3229" t="s">
        <v>0</v>
      </c>
      <c r="B3229" t="s">
        <v>1476</v>
      </c>
      <c r="D3229">
        <f>Image("https://scontent.cdninstagram.com/t51.2885-15/s640x640/sh0.08/e35/927122_1703599529878892_1087650179_n.jpg?ig_cache_key=MTIwMjU2NzY2NjM3NjU4NzU0MQ%3D%3D.2")</f>
        <v>0</v>
      </c>
    </row>
    <row r="3230" spans="1:10">
      <c r="A3230" t="s">
        <v>2</v>
      </c>
      <c r="B3230" t="s">
        <v>3</v>
      </c>
      <c r="E3230" t="s">
        <v>4</v>
      </c>
      <c r="F3230" t="s">
        <v>5</v>
      </c>
      <c r="G3230" t="s">
        <v>6</v>
      </c>
      <c r="H3230" t="s">
        <v>7</v>
      </c>
      <c r="I3230" t="s">
        <v>8</v>
      </c>
      <c r="J3230" t="s">
        <v>9</v>
      </c>
    </row>
    <row r="3231" spans="1:10">
      <c r="A3231" t="s">
        <v>2</v>
      </c>
      <c r="B3231" t="s">
        <v>10</v>
      </c>
      <c r="E3231" t="s">
        <v>11</v>
      </c>
      <c r="F3231" t="s">
        <v>12</v>
      </c>
      <c r="G3231" t="s">
        <v>13</v>
      </c>
      <c r="H3231" t="s">
        <v>14</v>
      </c>
    </row>
    <row r="3232" spans="1:10">
      <c r="A3232" t="s">
        <v>0</v>
      </c>
      <c r="B3232" t="s">
        <v>1477</v>
      </c>
      <c r="D3232">
        <f>Image("https://scontent.cdninstagram.com/t51.2885-15/e35/12826090_909702182460884_894082354_n.jpg?ig_cache_key=MTIwMDEyMjE4ODAzODY0MDcyMQ%3D%3D.2")</f>
        <v>0</v>
      </c>
    </row>
    <row r="3233" spans="1:10">
      <c r="A3233" t="s">
        <v>2</v>
      </c>
      <c r="B3233" t="s">
        <v>3</v>
      </c>
      <c r="C3233" t="s">
        <v>1478</v>
      </c>
      <c r="E3233" t="s">
        <v>4</v>
      </c>
      <c r="F3233" t="s">
        <v>5</v>
      </c>
      <c r="G3233" t="s">
        <v>6</v>
      </c>
      <c r="H3233" t="s">
        <v>7</v>
      </c>
      <c r="I3233" t="s">
        <v>8</v>
      </c>
      <c r="J3233" t="s">
        <v>9</v>
      </c>
    </row>
    <row r="3234" spans="1:10">
      <c r="A3234" t="s">
        <v>2</v>
      </c>
      <c r="B3234" t="s">
        <v>10</v>
      </c>
      <c r="E3234" t="s">
        <v>11</v>
      </c>
      <c r="F3234" t="s">
        <v>12</v>
      </c>
      <c r="G3234" t="s">
        <v>13</v>
      </c>
      <c r="H3234" t="s">
        <v>14</v>
      </c>
    </row>
    <row r="3235" spans="1:10">
      <c r="A3235" t="s">
        <v>0</v>
      </c>
      <c r="B3235" t="s">
        <v>1479</v>
      </c>
      <c r="D3235">
        <f>Image("https://scontent.cdninstagram.com/t51.2885-15/s640x640/e15/12530858_1047235992006183_567313680_n.jpg?ig_cache_key=MTE5Nzk0ODcxODcyNjA5MTMzMQ%3D%3D.2.l")</f>
        <v>0</v>
      </c>
    </row>
    <row r="3236" spans="1:10">
      <c r="A3236" t="s">
        <v>2</v>
      </c>
      <c r="B3236" t="s">
        <v>3</v>
      </c>
      <c r="E3236" t="s">
        <v>4</v>
      </c>
      <c r="F3236" t="s">
        <v>5</v>
      </c>
      <c r="G3236" t="s">
        <v>6</v>
      </c>
      <c r="H3236" t="s">
        <v>7</v>
      </c>
      <c r="I3236" t="s">
        <v>8</v>
      </c>
      <c r="J3236" t="s">
        <v>9</v>
      </c>
    </row>
    <row r="3237" spans="1:10">
      <c r="A3237" t="s">
        <v>2</v>
      </c>
      <c r="B3237" t="s">
        <v>10</v>
      </c>
      <c r="E3237" t="s">
        <v>11</v>
      </c>
      <c r="F3237" t="s">
        <v>12</v>
      </c>
      <c r="G3237" t="s">
        <v>13</v>
      </c>
      <c r="H3237" t="s">
        <v>14</v>
      </c>
    </row>
    <row r="3238" spans="1:10">
      <c r="A3238" t="s">
        <v>0</v>
      </c>
      <c r="B3238" t="s">
        <v>1480</v>
      </c>
      <c r="D3238">
        <f>Image("https://scontent.cdninstagram.com/t51.2885-15/e35/12751456_1696818823896628_1530134655_n.jpg?ig_cache_key=MTE5MTg0OTE0OTY3NTQxODA3NA%3D%3D.2")</f>
        <v>0</v>
      </c>
    </row>
    <row r="3239" spans="1:10">
      <c r="A3239" t="s">
        <v>2</v>
      </c>
      <c r="B3239" t="s">
        <v>3</v>
      </c>
      <c r="C3239" t="s">
        <v>1481</v>
      </c>
      <c r="E3239" t="s">
        <v>4</v>
      </c>
      <c r="F3239" t="s">
        <v>5</v>
      </c>
      <c r="G3239" t="s">
        <v>6</v>
      </c>
      <c r="H3239" t="s">
        <v>7</v>
      </c>
      <c r="I3239" t="s">
        <v>8</v>
      </c>
      <c r="J3239" t="s">
        <v>9</v>
      </c>
    </row>
    <row r="3240" spans="1:10">
      <c r="A3240" t="s">
        <v>2</v>
      </c>
      <c r="B3240" t="s">
        <v>10</v>
      </c>
      <c r="E3240" t="s">
        <v>11</v>
      </c>
      <c r="F3240" t="s">
        <v>12</v>
      </c>
      <c r="G3240" t="s">
        <v>13</v>
      </c>
      <c r="H3240" t="s">
        <v>14</v>
      </c>
    </row>
    <row r="3241" spans="1:10">
      <c r="A3241" t="s">
        <v>0</v>
      </c>
      <c r="B3241" t="s">
        <v>1482</v>
      </c>
      <c r="D3241">
        <f>Image("https://scontent.cdninstagram.com/t51.2885-15/s640x640/sh0.08/e35/12716831_1706431102977355_1665610590_n.jpg?ig_cache_key=MTE4OTI2NjExMDY2ODI4ODQ3Mw%3D%3D.2.l")</f>
        <v>0</v>
      </c>
    </row>
    <row r="3242" spans="1:10">
      <c r="A3242" t="s">
        <v>2</v>
      </c>
      <c r="B3242" t="s">
        <v>3</v>
      </c>
      <c r="E3242" t="s">
        <v>4</v>
      </c>
      <c r="F3242" t="s">
        <v>5</v>
      </c>
      <c r="G3242" t="s">
        <v>6</v>
      </c>
      <c r="H3242" t="s">
        <v>7</v>
      </c>
      <c r="I3242" t="s">
        <v>8</v>
      </c>
      <c r="J3242" t="s">
        <v>9</v>
      </c>
    </row>
    <row r="3243" spans="1:10">
      <c r="A3243" t="s">
        <v>2</v>
      </c>
      <c r="B3243" t="s">
        <v>10</v>
      </c>
      <c r="E3243" t="s">
        <v>11</v>
      </c>
      <c r="F3243" t="s">
        <v>12</v>
      </c>
      <c r="G3243" t="s">
        <v>13</v>
      </c>
      <c r="H3243" t="s">
        <v>14</v>
      </c>
    </row>
    <row r="3244" spans="1:10">
      <c r="A3244" t="s">
        <v>0</v>
      </c>
      <c r="B3244" t="s">
        <v>1483</v>
      </c>
      <c r="D3244">
        <f>Image("https://scontent.cdninstagram.com/t51.2885-15/s640x640/sh0.08/e35/12552437_1073865565967974_2041514829_n.jpg?ig_cache_key=MTE3NTU2NTAzNjYyOTkwNjM5OQ%3D%3D.2.l")</f>
        <v>0</v>
      </c>
    </row>
    <row r="3245" spans="1:10">
      <c r="A3245" t="s">
        <v>2</v>
      </c>
      <c r="B3245" t="s">
        <v>3</v>
      </c>
      <c r="E3245" t="s">
        <v>4</v>
      </c>
      <c r="F3245" t="s">
        <v>5</v>
      </c>
      <c r="G3245" t="s">
        <v>6</v>
      </c>
      <c r="H3245" t="s">
        <v>7</v>
      </c>
      <c r="I3245" t="s">
        <v>8</v>
      </c>
      <c r="J3245" t="s">
        <v>9</v>
      </c>
    </row>
    <row r="3246" spans="1:10">
      <c r="A3246" t="s">
        <v>2</v>
      </c>
      <c r="B3246" t="s">
        <v>10</v>
      </c>
      <c r="E3246" t="s">
        <v>11</v>
      </c>
      <c r="F3246" t="s">
        <v>12</v>
      </c>
      <c r="G3246" t="s">
        <v>13</v>
      </c>
      <c r="H3246" t="s">
        <v>14</v>
      </c>
    </row>
    <row r="3247" spans="1:10">
      <c r="A3247" t="s">
        <v>0</v>
      </c>
      <c r="B3247" t="s">
        <v>1484</v>
      </c>
      <c r="D3247">
        <f>Image("https://scontent.cdninstagram.com/t51.2885-15/s640x640/sh0.08/e35/12599346_1709253669288738_2085714325_n.jpg?ig_cache_key=MTE3NTQwNTU1MjExOTY5NTU3Ng%3D%3D.2")</f>
        <v>0</v>
      </c>
    </row>
    <row r="3248" spans="1:10">
      <c r="A3248" t="s">
        <v>2</v>
      </c>
      <c r="B3248" t="s">
        <v>3</v>
      </c>
      <c r="E3248" t="s">
        <v>4</v>
      </c>
      <c r="F3248" t="s">
        <v>5</v>
      </c>
      <c r="G3248" t="s">
        <v>6</v>
      </c>
      <c r="H3248" t="s">
        <v>7</v>
      </c>
      <c r="I3248" t="s">
        <v>8</v>
      </c>
      <c r="J3248" t="s">
        <v>9</v>
      </c>
    </row>
    <row r="3249" spans="1:10">
      <c r="A3249" t="s">
        <v>2</v>
      </c>
      <c r="B3249" t="s">
        <v>10</v>
      </c>
      <c r="E3249" t="s">
        <v>11</v>
      </c>
      <c r="F3249" t="s">
        <v>12</v>
      </c>
      <c r="G3249" t="s">
        <v>13</v>
      </c>
      <c r="H3249" t="s">
        <v>14</v>
      </c>
    </row>
    <row r="3250" spans="1:10">
      <c r="A3250" t="s">
        <v>0</v>
      </c>
      <c r="B3250" t="s">
        <v>1485</v>
      </c>
      <c r="D3250">
        <f>Image("https://scontent.cdninstagram.com/t51.2885-15/s640x640/sh0.08/e35/12407464_160119981030405_496880089_n.jpg?ig_cache_key=MTE3MzEwNTk0OTI4NzY1ODQ4MQ%3D%3D.2.l")</f>
        <v>0</v>
      </c>
    </row>
    <row r="3251" spans="1:10">
      <c r="A3251" t="s">
        <v>2</v>
      </c>
      <c r="B3251" t="s">
        <v>3</v>
      </c>
      <c r="C3251" t="s">
        <v>1486</v>
      </c>
      <c r="E3251" t="s">
        <v>4</v>
      </c>
      <c r="F3251" t="s">
        <v>5</v>
      </c>
      <c r="G3251" t="s">
        <v>6</v>
      </c>
      <c r="H3251" t="s">
        <v>7</v>
      </c>
      <c r="I3251" t="s">
        <v>8</v>
      </c>
      <c r="J3251" t="s">
        <v>9</v>
      </c>
    </row>
    <row r="3252" spans="1:10">
      <c r="A3252" t="s">
        <v>2</v>
      </c>
      <c r="B3252" t="s">
        <v>10</v>
      </c>
      <c r="E3252" t="s">
        <v>11</v>
      </c>
      <c r="F3252" t="s">
        <v>12</v>
      </c>
      <c r="G3252" t="s">
        <v>13</v>
      </c>
      <c r="H3252" t="s">
        <v>14</v>
      </c>
    </row>
    <row r="3253" spans="1:10">
      <c r="A3253" t="s">
        <v>0</v>
      </c>
      <c r="B3253" t="s">
        <v>1487</v>
      </c>
      <c r="D3253">
        <f>Image("https://scontent.cdninstagram.com/t51.2885-15/s640x640/sh0.08/e35/12568308_425719554292950_751915496_n.jpg?ig_cache_key=MTE3MzA2NTU2Njk0NzQyMTczNg%3D%3D.2")</f>
        <v>0</v>
      </c>
    </row>
    <row r="3254" spans="1:10">
      <c r="A3254" t="s">
        <v>2</v>
      </c>
      <c r="B3254" t="s">
        <v>3</v>
      </c>
      <c r="E3254" t="s">
        <v>4</v>
      </c>
      <c r="F3254" t="s">
        <v>5</v>
      </c>
      <c r="G3254" t="s">
        <v>6</v>
      </c>
      <c r="H3254" t="s">
        <v>7</v>
      </c>
      <c r="I3254" t="s">
        <v>8</v>
      </c>
      <c r="J3254" t="s">
        <v>9</v>
      </c>
    </row>
    <row r="3255" spans="1:10">
      <c r="A3255" t="s">
        <v>2</v>
      </c>
      <c r="B3255" t="s">
        <v>10</v>
      </c>
      <c r="E3255" t="s">
        <v>11</v>
      </c>
      <c r="F3255" t="s">
        <v>12</v>
      </c>
      <c r="G3255" t="s">
        <v>13</v>
      </c>
      <c r="H3255" t="s">
        <v>14</v>
      </c>
    </row>
    <row r="3256" spans="1:10">
      <c r="A3256" t="s">
        <v>0</v>
      </c>
      <c r="B3256" t="s">
        <v>1488</v>
      </c>
      <c r="D3256">
        <f>Image("https://scontent.cdninstagram.com/t51.2885-15/s640x640/sh0.08/e35/12407365_1709305379281340_2106858722_n.jpg?ig_cache_key=MTE3MjYzMjEyNDIyNTE2MjI1OQ%3D%3D.2")</f>
        <v>0</v>
      </c>
    </row>
    <row r="3257" spans="1:10">
      <c r="A3257" t="s">
        <v>2</v>
      </c>
      <c r="B3257" t="s">
        <v>3</v>
      </c>
      <c r="E3257" t="s">
        <v>4</v>
      </c>
      <c r="F3257" t="s">
        <v>5</v>
      </c>
      <c r="G3257" t="s">
        <v>6</v>
      </c>
      <c r="H3257" t="s">
        <v>7</v>
      </c>
      <c r="I3257" t="s">
        <v>8</v>
      </c>
      <c r="J3257" t="s">
        <v>9</v>
      </c>
    </row>
    <row r="3258" spans="1:10">
      <c r="A3258" t="s">
        <v>2</v>
      </c>
      <c r="B3258" t="s">
        <v>10</v>
      </c>
      <c r="E3258" t="s">
        <v>11</v>
      </c>
      <c r="F3258" t="s">
        <v>12</v>
      </c>
      <c r="G3258" t="s">
        <v>13</v>
      </c>
      <c r="H3258" t="s">
        <v>14</v>
      </c>
    </row>
    <row r="3259" spans="1:10">
      <c r="A3259" t="s">
        <v>0</v>
      </c>
      <c r="B3259" t="s">
        <v>1489</v>
      </c>
      <c r="D3259">
        <f>Image("https://scontent.cdninstagram.com/t51.2885-15/s640x640/sh0.08/e35/12552204_1546464345668549_330775625_n.jpg?ig_cache_key=MTE3MTc2MDYxMzU4Njg3NDAyOA%3D%3D.2.l")</f>
        <v>0</v>
      </c>
    </row>
    <row r="3260" spans="1:10">
      <c r="A3260" t="s">
        <v>2</v>
      </c>
      <c r="B3260" t="s">
        <v>3</v>
      </c>
      <c r="C3260" t="s">
        <v>1490</v>
      </c>
      <c r="E3260" t="s">
        <v>4</v>
      </c>
      <c r="F3260" t="s">
        <v>5</v>
      </c>
      <c r="G3260" t="s">
        <v>6</v>
      </c>
      <c r="H3260" t="s">
        <v>7</v>
      </c>
      <c r="I3260" t="s">
        <v>8</v>
      </c>
      <c r="J3260" t="s">
        <v>9</v>
      </c>
    </row>
    <row r="3261" spans="1:10">
      <c r="A3261" t="s">
        <v>2</v>
      </c>
      <c r="B3261" t="s">
        <v>10</v>
      </c>
      <c r="E3261" t="s">
        <v>11</v>
      </c>
      <c r="F3261" t="s">
        <v>12</v>
      </c>
      <c r="G3261" t="s">
        <v>13</v>
      </c>
      <c r="H3261" t="s">
        <v>14</v>
      </c>
    </row>
    <row r="3262" spans="1:10">
      <c r="A3262" t="s">
        <v>0</v>
      </c>
      <c r="B3262" t="s">
        <v>1491</v>
      </c>
      <c r="D3262">
        <f>Image("https://scontent.cdninstagram.com/t51.2885-15/e35/12501741_772149726218014_1340883468_n.jpg?ig_cache_key=MTE3MDQxNTM5NjkwNzIzNTM2Ng%3D%3D.2")</f>
        <v>0</v>
      </c>
    </row>
    <row r="3263" spans="1:10">
      <c r="A3263" t="s">
        <v>2</v>
      </c>
      <c r="B3263" t="s">
        <v>3</v>
      </c>
      <c r="E3263" t="s">
        <v>4</v>
      </c>
      <c r="F3263" t="s">
        <v>5</v>
      </c>
      <c r="G3263" t="s">
        <v>6</v>
      </c>
      <c r="H3263" t="s">
        <v>7</v>
      </c>
      <c r="I3263" t="s">
        <v>8</v>
      </c>
      <c r="J3263" t="s">
        <v>9</v>
      </c>
    </row>
    <row r="3264" spans="1:10">
      <c r="A3264" t="s">
        <v>2</v>
      </c>
      <c r="B3264" t="s">
        <v>10</v>
      </c>
      <c r="E3264" t="s">
        <v>11</v>
      </c>
      <c r="F3264" t="s">
        <v>12</v>
      </c>
      <c r="G3264" t="s">
        <v>13</v>
      </c>
      <c r="H3264" t="s">
        <v>14</v>
      </c>
    </row>
    <row r="3265" spans="1:10">
      <c r="A3265" t="s">
        <v>0</v>
      </c>
      <c r="B3265" t="s">
        <v>1492</v>
      </c>
      <c r="D3265">
        <f>Image("https://scontent.cdninstagram.com/t51.2885-15/e15/10899038_700677900046440_790767769_n.jpg?ig_cache_key=ODk1MDE4MTgyNjM4NTA3NDI2.2")</f>
        <v>0</v>
      </c>
    </row>
    <row r="3266" spans="1:10">
      <c r="A3266" t="s">
        <v>2</v>
      </c>
      <c r="B3266" t="s">
        <v>3</v>
      </c>
      <c r="C3266" t="s">
        <v>1493</v>
      </c>
      <c r="E3266" t="s">
        <v>4</v>
      </c>
      <c r="F3266" t="s">
        <v>5</v>
      </c>
      <c r="G3266" t="s">
        <v>6</v>
      </c>
      <c r="H3266" t="s">
        <v>7</v>
      </c>
      <c r="I3266" t="s">
        <v>8</v>
      </c>
      <c r="J3266" t="s">
        <v>9</v>
      </c>
    </row>
    <row r="3267" spans="1:10">
      <c r="A3267" t="s">
        <v>2</v>
      </c>
      <c r="B3267" t="s">
        <v>10</v>
      </c>
      <c r="E3267" t="s">
        <v>11</v>
      </c>
      <c r="F3267" t="s">
        <v>12</v>
      </c>
      <c r="G3267" t="s">
        <v>13</v>
      </c>
      <c r="H3267" t="s">
        <v>14</v>
      </c>
    </row>
    <row r="3268" spans="1:10">
      <c r="A3268" t="s">
        <v>0</v>
      </c>
      <c r="B3268" t="s">
        <v>1494</v>
      </c>
      <c r="D3268">
        <f>Image("https://scontent.cdninstagram.com/t51.2885-15/s640x640/sh0.08/e35/12523782_925444960837642_2002569877_n.jpg?ig_cache_key=MTE2MzUxNzEyNDY5NTk3ODk3OQ%3D%3D.2.l")</f>
        <v>0</v>
      </c>
    </row>
    <row r="3269" spans="1:10">
      <c r="A3269" t="s">
        <v>2</v>
      </c>
      <c r="B3269" t="s">
        <v>3</v>
      </c>
      <c r="E3269" t="s">
        <v>4</v>
      </c>
      <c r="F3269" t="s">
        <v>5</v>
      </c>
      <c r="G3269" t="s">
        <v>6</v>
      </c>
      <c r="H3269" t="s">
        <v>7</v>
      </c>
      <c r="I3269" t="s">
        <v>8</v>
      </c>
      <c r="J3269" t="s">
        <v>9</v>
      </c>
    </row>
    <row r="3270" spans="1:10">
      <c r="A3270" t="s">
        <v>2</v>
      </c>
      <c r="B3270" t="s">
        <v>10</v>
      </c>
      <c r="E3270" t="s">
        <v>11</v>
      </c>
      <c r="F3270" t="s">
        <v>12</v>
      </c>
      <c r="G3270" t="s">
        <v>13</v>
      </c>
      <c r="H3270" t="s">
        <v>14</v>
      </c>
    </row>
    <row r="3271" spans="1:10">
      <c r="A3271" t="s">
        <v>0</v>
      </c>
      <c r="B3271" t="s">
        <v>1495</v>
      </c>
      <c r="D3271">
        <f>Image("https://scontent.cdninstagram.com/t51.2885-15/s640x640/sh0.08/e35/12445769_985183364907273_1458629858_n.jpg?ig_cache_key=MTIyMDYyMTA0MDMwMTQwNDc1OA%3D%3D.2.l")</f>
        <v>0</v>
      </c>
    </row>
    <row r="3272" spans="1:10">
      <c r="A3272" t="s">
        <v>2</v>
      </c>
      <c r="B3272" t="s">
        <v>3</v>
      </c>
      <c r="C3272" t="s">
        <v>1496</v>
      </c>
      <c r="E3272" t="s">
        <v>4</v>
      </c>
      <c r="F3272" t="s">
        <v>5</v>
      </c>
      <c r="G3272" t="s">
        <v>6</v>
      </c>
      <c r="H3272" t="s">
        <v>7</v>
      </c>
      <c r="I3272" t="s">
        <v>8</v>
      </c>
      <c r="J3272" t="s">
        <v>9</v>
      </c>
    </row>
    <row r="3273" spans="1:10">
      <c r="A3273" t="s">
        <v>2</v>
      </c>
      <c r="B3273" t="s">
        <v>10</v>
      </c>
      <c r="E3273" t="s">
        <v>11</v>
      </c>
      <c r="F3273" t="s">
        <v>12</v>
      </c>
      <c r="G3273" t="s">
        <v>13</v>
      </c>
      <c r="H3273" t="s">
        <v>14</v>
      </c>
    </row>
    <row r="3274" spans="1:10">
      <c r="A3274" t="s">
        <v>0</v>
      </c>
      <c r="B3274" t="s">
        <v>1497</v>
      </c>
      <c r="D3274">
        <f>Image("https://scontent.cdninstagram.com/t51.2885-15/s640x640/sh0.08/e35/12907334_1018571951567737_1304646824_n.jpg?ig_cache_key=MTIyMDIzNjQwMDQxMjY3MTkxNw%3D%3D.2")</f>
        <v>0</v>
      </c>
    </row>
    <row r="3275" spans="1:10">
      <c r="A3275" t="s">
        <v>2</v>
      </c>
      <c r="B3275" t="s">
        <v>3</v>
      </c>
      <c r="C3275" t="s">
        <v>1498</v>
      </c>
      <c r="E3275" t="s">
        <v>4</v>
      </c>
      <c r="F3275" t="s">
        <v>5</v>
      </c>
      <c r="G3275" t="s">
        <v>6</v>
      </c>
      <c r="H3275" t="s">
        <v>7</v>
      </c>
      <c r="I3275" t="s">
        <v>8</v>
      </c>
      <c r="J3275" t="s">
        <v>9</v>
      </c>
    </row>
    <row r="3276" spans="1:10">
      <c r="A3276" t="s">
        <v>2</v>
      </c>
      <c r="B3276" t="s">
        <v>10</v>
      </c>
      <c r="E3276" t="s">
        <v>11</v>
      </c>
      <c r="F3276" t="s">
        <v>12</v>
      </c>
      <c r="G3276" t="s">
        <v>13</v>
      </c>
      <c r="H3276" t="s">
        <v>14</v>
      </c>
    </row>
    <row r="3277" spans="1:10">
      <c r="A3277" t="s">
        <v>0</v>
      </c>
      <c r="B3277" t="s">
        <v>1499</v>
      </c>
      <c r="D3277">
        <f>Image("https://scontent.cdninstagram.com/t51.2885-15/s480x480/e35/12501853_1110714038950671_1803268559_n.jpg?ig_cache_key=MTIxODkzOTE2MzIzNjc1MjYwNQ%3D%3D.2")</f>
        <v>0</v>
      </c>
    </row>
    <row r="3278" spans="1:10">
      <c r="A3278" t="s">
        <v>2</v>
      </c>
      <c r="B3278" t="s">
        <v>3</v>
      </c>
      <c r="E3278" t="s">
        <v>4</v>
      </c>
      <c r="F3278" t="s">
        <v>5</v>
      </c>
      <c r="G3278" t="s">
        <v>6</v>
      </c>
      <c r="H3278" t="s">
        <v>7</v>
      </c>
      <c r="I3278" t="s">
        <v>8</v>
      </c>
      <c r="J3278" t="s">
        <v>9</v>
      </c>
    </row>
    <row r="3279" spans="1:10">
      <c r="A3279" t="s">
        <v>2</v>
      </c>
      <c r="B3279" t="s">
        <v>10</v>
      </c>
      <c r="E3279" t="s">
        <v>11</v>
      </c>
      <c r="F3279" t="s">
        <v>12</v>
      </c>
      <c r="G3279" t="s">
        <v>13</v>
      </c>
      <c r="H3279" t="s">
        <v>14</v>
      </c>
    </row>
    <row r="3280" spans="1:10">
      <c r="A3280" t="s">
        <v>0</v>
      </c>
      <c r="B3280" t="s">
        <v>1500</v>
      </c>
      <c r="D3280">
        <f>Image("https://scontent.cdninstagram.com/t51.2885-15/s640x640/sh0.08/e35/12907220_1749309558622811_1905808223_n.jpg?ig_cache_key=MTIyMDM2NDIwNzQ1MDI4NDE2NA%3D%3D.2.l")</f>
        <v>0</v>
      </c>
    </row>
    <row r="3281" spans="1:10">
      <c r="A3281" t="s">
        <v>2</v>
      </c>
      <c r="B3281" t="s">
        <v>3</v>
      </c>
      <c r="C3281" t="s">
        <v>1501</v>
      </c>
      <c r="E3281" t="s">
        <v>4</v>
      </c>
      <c r="F3281" t="s">
        <v>5</v>
      </c>
      <c r="G3281" t="s">
        <v>6</v>
      </c>
      <c r="H3281" t="s">
        <v>7</v>
      </c>
      <c r="I3281" t="s">
        <v>8</v>
      </c>
      <c r="J3281" t="s">
        <v>9</v>
      </c>
    </row>
    <row r="3282" spans="1:10">
      <c r="A3282" t="s">
        <v>2</v>
      </c>
      <c r="B3282" t="s">
        <v>10</v>
      </c>
      <c r="E3282" t="s">
        <v>11</v>
      </c>
      <c r="F3282" t="s">
        <v>12</v>
      </c>
      <c r="G3282" t="s">
        <v>13</v>
      </c>
      <c r="H3282" t="s">
        <v>14</v>
      </c>
    </row>
    <row r="3283" spans="1:10">
      <c r="A3283" t="s">
        <v>0</v>
      </c>
      <c r="B3283" t="s">
        <v>1502</v>
      </c>
      <c r="D3283">
        <f>Image("https://scontent.cdninstagram.com/t51.2885-15/s640x640/sh0.08/e35/12383178_258067491198565_1054404230_n.jpg?ig_cache_key=MTIxOTk0OTY2NDIwMzA3MTQ2Nw%3D%3D.2")</f>
        <v>0</v>
      </c>
    </row>
    <row r="3284" spans="1:10">
      <c r="A3284" t="s">
        <v>2</v>
      </c>
      <c r="B3284" t="s">
        <v>3</v>
      </c>
      <c r="E3284" t="s">
        <v>4</v>
      </c>
      <c r="F3284" t="s">
        <v>5</v>
      </c>
      <c r="G3284" t="s">
        <v>6</v>
      </c>
      <c r="H3284" t="s">
        <v>7</v>
      </c>
      <c r="I3284" t="s">
        <v>8</v>
      </c>
      <c r="J3284" t="s">
        <v>9</v>
      </c>
    </row>
    <row r="3285" spans="1:10">
      <c r="A3285" t="s">
        <v>2</v>
      </c>
      <c r="B3285" t="s">
        <v>10</v>
      </c>
      <c r="E3285" t="s">
        <v>11</v>
      </c>
      <c r="F3285" t="s">
        <v>12</v>
      </c>
      <c r="G3285" t="s">
        <v>13</v>
      </c>
      <c r="H3285" t="s">
        <v>14</v>
      </c>
    </row>
    <row r="3286" spans="1:10">
      <c r="A3286" t="s">
        <v>0</v>
      </c>
      <c r="B3286" t="s">
        <v>1503</v>
      </c>
      <c r="D3286">
        <f>Image("https://scontent.cdninstagram.com/t51.2885-15/s640x640/sh0.08/e35/12950382_1796849027269020_2102007171_n.jpg?ig_cache_key=MTIxOTkzMjc1NTM2NzI3NzY1OA%3D%3D.2.l")</f>
        <v>0</v>
      </c>
    </row>
    <row r="3287" spans="1:10">
      <c r="A3287" t="s">
        <v>2</v>
      </c>
      <c r="B3287" t="s">
        <v>3</v>
      </c>
      <c r="E3287" t="s">
        <v>4</v>
      </c>
      <c r="F3287" t="s">
        <v>5</v>
      </c>
      <c r="G3287" t="s">
        <v>6</v>
      </c>
      <c r="H3287" t="s">
        <v>7</v>
      </c>
      <c r="I3287" t="s">
        <v>8</v>
      </c>
      <c r="J3287" t="s">
        <v>9</v>
      </c>
    </row>
    <row r="3288" spans="1:10">
      <c r="A3288" t="s">
        <v>2</v>
      </c>
      <c r="B3288" t="s">
        <v>10</v>
      </c>
      <c r="E3288" t="s">
        <v>11</v>
      </c>
      <c r="F3288" t="s">
        <v>12</v>
      </c>
      <c r="G3288" t="s">
        <v>13</v>
      </c>
      <c r="H3288" t="s">
        <v>14</v>
      </c>
    </row>
    <row r="3289" spans="1:10">
      <c r="A3289" t="s">
        <v>0</v>
      </c>
      <c r="B3289" t="s">
        <v>1504</v>
      </c>
      <c r="D3289">
        <f>Image("https://scontent.cdninstagram.com/t51.2885-15/s640x640/sh0.08/e35/12120398_1012853055428840_2007725481_n.jpg?ig_cache_key=MTIxOTgyMjMxOTQzNjgwMTU4NA%3D%3D.2")</f>
        <v>0</v>
      </c>
    </row>
    <row r="3290" spans="1:10">
      <c r="A3290" t="s">
        <v>2</v>
      </c>
      <c r="B3290" t="s">
        <v>3</v>
      </c>
      <c r="E3290" t="s">
        <v>4</v>
      </c>
      <c r="F3290" t="s">
        <v>5</v>
      </c>
      <c r="G3290" t="s">
        <v>6</v>
      </c>
      <c r="H3290" t="s">
        <v>7</v>
      </c>
      <c r="I3290" t="s">
        <v>8</v>
      </c>
      <c r="J3290" t="s">
        <v>9</v>
      </c>
    </row>
    <row r="3291" spans="1:10">
      <c r="A3291" t="s">
        <v>2</v>
      </c>
      <c r="B3291" t="s">
        <v>10</v>
      </c>
      <c r="E3291" t="s">
        <v>11</v>
      </c>
      <c r="F3291" t="s">
        <v>12</v>
      </c>
      <c r="G3291" t="s">
        <v>13</v>
      </c>
      <c r="H3291" t="s">
        <v>14</v>
      </c>
    </row>
    <row r="3292" spans="1:10">
      <c r="A3292" t="s">
        <v>0</v>
      </c>
      <c r="B3292" t="s">
        <v>1505</v>
      </c>
      <c r="D3292">
        <f>Image("https://scontent.cdninstagram.com/t51.2885-15/s640x640/sh0.08/e35/12935082_1005601499493719_799385666_n.jpg?ig_cache_key=MTIxOTc4MDU1OTEyNTg0OTMwNg%3D%3D.2.l")</f>
        <v>0</v>
      </c>
    </row>
    <row r="3293" spans="1:10">
      <c r="A3293" t="s">
        <v>2</v>
      </c>
      <c r="B3293" t="s">
        <v>3</v>
      </c>
      <c r="C3293" t="s">
        <v>1506</v>
      </c>
      <c r="E3293" t="s">
        <v>4</v>
      </c>
      <c r="F3293" t="s">
        <v>5</v>
      </c>
      <c r="G3293" t="s">
        <v>6</v>
      </c>
      <c r="H3293" t="s">
        <v>7</v>
      </c>
      <c r="I3293" t="s">
        <v>8</v>
      </c>
      <c r="J3293" t="s">
        <v>9</v>
      </c>
    </row>
    <row r="3294" spans="1:10">
      <c r="A3294" t="s">
        <v>2</v>
      </c>
      <c r="B3294" t="s">
        <v>10</v>
      </c>
      <c r="E3294" t="s">
        <v>11</v>
      </c>
      <c r="F3294" t="s">
        <v>12</v>
      </c>
      <c r="G3294" t="s">
        <v>13</v>
      </c>
      <c r="H3294" t="s">
        <v>14</v>
      </c>
    </row>
    <row r="3295" spans="1:10">
      <c r="A3295" t="s">
        <v>0</v>
      </c>
      <c r="B3295" t="s">
        <v>1507</v>
      </c>
      <c r="D3295">
        <f>Image("https://scontent.cdninstagram.com/t51.2885-15/s640x640/sh0.08/e35/12940752_1593338784319552_1588068447_n.jpg?ig_cache_key=MTIxOTcxMjcwNDcwNjU3NDM1Nw%3D%3D.2")</f>
        <v>0</v>
      </c>
    </row>
    <row r="3296" spans="1:10">
      <c r="A3296" t="s">
        <v>2</v>
      </c>
      <c r="B3296" t="s">
        <v>3</v>
      </c>
      <c r="E3296" t="s">
        <v>4</v>
      </c>
      <c r="F3296" t="s">
        <v>5</v>
      </c>
      <c r="G3296" t="s">
        <v>6</v>
      </c>
      <c r="H3296" t="s">
        <v>7</v>
      </c>
      <c r="I3296" t="s">
        <v>8</v>
      </c>
      <c r="J3296" t="s">
        <v>9</v>
      </c>
    </row>
    <row r="3297" spans="1:10">
      <c r="A3297" t="s">
        <v>2</v>
      </c>
      <c r="B3297" t="s">
        <v>10</v>
      </c>
      <c r="E3297" t="s">
        <v>11</v>
      </c>
      <c r="F3297" t="s">
        <v>12</v>
      </c>
      <c r="G3297" t="s">
        <v>13</v>
      </c>
      <c r="H3297" t="s">
        <v>14</v>
      </c>
    </row>
    <row r="3298" spans="1:10">
      <c r="A3298" t="s">
        <v>0</v>
      </c>
      <c r="B3298" t="s">
        <v>1508</v>
      </c>
      <c r="D3298">
        <f>Image("https://scontent.cdninstagram.com/t51.2885-15/s640x640/sh0.08/e35/12912630_1832143957008637_684597863_n.jpg?ig_cache_key=MTIxOTY0NjI4NjMzNjE0NDExMw%3D%3D.2")</f>
        <v>0</v>
      </c>
    </row>
    <row r="3299" spans="1:10">
      <c r="A3299" t="s">
        <v>2</v>
      </c>
      <c r="B3299" t="s">
        <v>3</v>
      </c>
      <c r="C3299" t="s">
        <v>1509</v>
      </c>
      <c r="E3299" t="s">
        <v>4</v>
      </c>
      <c r="F3299" t="s">
        <v>5</v>
      </c>
      <c r="G3299" t="s">
        <v>6</v>
      </c>
      <c r="H3299" t="s">
        <v>7</v>
      </c>
      <c r="I3299" t="s">
        <v>8</v>
      </c>
      <c r="J3299" t="s">
        <v>9</v>
      </c>
    </row>
    <row r="3300" spans="1:10">
      <c r="A3300" t="s">
        <v>2</v>
      </c>
      <c r="B3300" t="s">
        <v>10</v>
      </c>
      <c r="E3300" t="s">
        <v>11</v>
      </c>
      <c r="F3300" t="s">
        <v>12</v>
      </c>
      <c r="G3300" t="s">
        <v>13</v>
      </c>
      <c r="H3300" t="s">
        <v>14</v>
      </c>
    </row>
    <row r="3301" spans="1:10">
      <c r="A3301" t="s">
        <v>0</v>
      </c>
      <c r="B3301" t="s">
        <v>1510</v>
      </c>
      <c r="D3301">
        <f>Image("https://scontent.cdninstagram.com/t51.2885-15/s640x640/sh0.08/e35/12905223_1720620174888756_1079726065_n.jpg?ig_cache_key=MTIxOTEyNDEwNDEzNDM1MjQ0Mw%3D%3D.2")</f>
        <v>0</v>
      </c>
    </row>
    <row r="3302" spans="1:10">
      <c r="A3302" t="s">
        <v>2</v>
      </c>
      <c r="B3302" t="s">
        <v>3</v>
      </c>
      <c r="C3302" t="s">
        <v>1511</v>
      </c>
      <c r="E3302" t="s">
        <v>4</v>
      </c>
      <c r="F3302" t="s">
        <v>5</v>
      </c>
      <c r="G3302" t="s">
        <v>6</v>
      </c>
      <c r="H3302" t="s">
        <v>7</v>
      </c>
      <c r="I3302" t="s">
        <v>8</v>
      </c>
      <c r="J3302" t="s">
        <v>9</v>
      </c>
    </row>
    <row r="3303" spans="1:10">
      <c r="A3303" t="s">
        <v>2</v>
      </c>
      <c r="B3303" t="s">
        <v>10</v>
      </c>
      <c r="E3303" t="s">
        <v>11</v>
      </c>
      <c r="F3303" t="s">
        <v>12</v>
      </c>
      <c r="G3303" t="s">
        <v>13</v>
      </c>
      <c r="H3303" t="s">
        <v>14</v>
      </c>
    </row>
    <row r="3304" spans="1:10">
      <c r="A3304" t="s">
        <v>0</v>
      </c>
      <c r="B3304" t="s">
        <v>1512</v>
      </c>
      <c r="D3304">
        <f>Image("https://scontent.cdninstagram.com/t51.2885-15/s640x640/sh0.08/e35/12501652_243450512669593_217948263_n.jpg?ig_cache_key=MTIxOTA3MzY5NDExMDg0NDMwNg%3D%3D.2")</f>
        <v>0</v>
      </c>
    </row>
    <row r="3305" spans="1:10">
      <c r="A3305" t="s">
        <v>2</v>
      </c>
      <c r="B3305" t="s">
        <v>3</v>
      </c>
      <c r="E3305" t="s">
        <v>4</v>
      </c>
      <c r="F3305" t="s">
        <v>5</v>
      </c>
      <c r="G3305" t="s">
        <v>6</v>
      </c>
      <c r="H3305" t="s">
        <v>7</v>
      </c>
      <c r="I3305" t="s">
        <v>8</v>
      </c>
      <c r="J3305" t="s">
        <v>9</v>
      </c>
    </row>
    <row r="3306" spans="1:10">
      <c r="A3306" t="s">
        <v>2</v>
      </c>
      <c r="B3306" t="s">
        <v>10</v>
      </c>
      <c r="E3306" t="s">
        <v>11</v>
      </c>
      <c r="F3306" t="s">
        <v>12</v>
      </c>
      <c r="G3306" t="s">
        <v>13</v>
      </c>
      <c r="H3306" t="s">
        <v>14</v>
      </c>
    </row>
    <row r="3307" spans="1:10">
      <c r="A3307" t="s">
        <v>0</v>
      </c>
      <c r="B3307" t="s">
        <v>1513</v>
      </c>
      <c r="D3307">
        <f>Image("https://scontent.cdninstagram.com/t51.2885-15/s640x640/sh0.08/e35/12816830_1084782638251822_1832269281_n.jpg?ig_cache_key=MTIxODk4MzA1MTQwMTQzOTYzMg%3D%3D.2")</f>
        <v>0</v>
      </c>
    </row>
    <row r="3308" spans="1:10">
      <c r="A3308" t="s">
        <v>2</v>
      </c>
      <c r="B3308" t="s">
        <v>3</v>
      </c>
      <c r="C3308" t="s">
        <v>1514</v>
      </c>
      <c r="E3308" t="s">
        <v>4</v>
      </c>
      <c r="F3308" t="s">
        <v>5</v>
      </c>
      <c r="G3308" t="s">
        <v>6</v>
      </c>
      <c r="H3308" t="s">
        <v>7</v>
      </c>
      <c r="I3308" t="s">
        <v>8</v>
      </c>
      <c r="J3308" t="s">
        <v>9</v>
      </c>
    </row>
    <row r="3309" spans="1:10">
      <c r="A3309" t="s">
        <v>2</v>
      </c>
      <c r="B3309" t="s">
        <v>10</v>
      </c>
      <c r="E3309" t="s">
        <v>11</v>
      </c>
      <c r="F3309" t="s">
        <v>12</v>
      </c>
      <c r="G3309" t="s">
        <v>13</v>
      </c>
      <c r="H3309" t="s">
        <v>14</v>
      </c>
    </row>
    <row r="3310" spans="1:10">
      <c r="A3310" t="s">
        <v>0</v>
      </c>
      <c r="B3310" t="s">
        <v>1515</v>
      </c>
      <c r="D3310">
        <f>Image("https://scontent.cdninstagram.com/t51.2885-15/s640x640/sh0.08/e35/12479406_1013087368767678_860472676_n.jpg?ig_cache_key=MTIxODkxODE1MzUwODUzNzg1Mw%3D%3D.2")</f>
        <v>0</v>
      </c>
    </row>
    <row r="3311" spans="1:10">
      <c r="A3311" t="s">
        <v>2</v>
      </c>
      <c r="B3311" t="s">
        <v>3</v>
      </c>
      <c r="E3311" t="s">
        <v>4</v>
      </c>
      <c r="F3311" t="s">
        <v>5</v>
      </c>
      <c r="G3311" t="s">
        <v>6</v>
      </c>
      <c r="H3311" t="s">
        <v>7</v>
      </c>
      <c r="I3311" t="s">
        <v>8</v>
      </c>
      <c r="J3311" t="s">
        <v>9</v>
      </c>
    </row>
    <row r="3312" spans="1:10">
      <c r="A3312" t="s">
        <v>2</v>
      </c>
      <c r="B3312" t="s">
        <v>10</v>
      </c>
      <c r="E3312" t="s">
        <v>11</v>
      </c>
      <c r="F3312" t="s">
        <v>12</v>
      </c>
      <c r="G3312" t="s">
        <v>13</v>
      </c>
      <c r="H3312" t="s">
        <v>14</v>
      </c>
    </row>
    <row r="3313" spans="1:10">
      <c r="A3313" t="s">
        <v>0</v>
      </c>
      <c r="B3313" t="s">
        <v>1516</v>
      </c>
      <c r="D3313">
        <f>Image("https://scontent.cdninstagram.com/t51.2885-15/s640x640/sh0.08/e35/12424946_543716279148327_168312006_n.jpg?ig_cache_key=MTIxODg4NTE2NzE3NjY5NjE2NA%3D%3D.2.l")</f>
        <v>0</v>
      </c>
    </row>
    <row r="3314" spans="1:10">
      <c r="A3314" t="s">
        <v>2</v>
      </c>
      <c r="B3314" t="s">
        <v>3</v>
      </c>
      <c r="C3314" t="s">
        <v>1517</v>
      </c>
      <c r="E3314" t="s">
        <v>4</v>
      </c>
      <c r="F3314" t="s">
        <v>5</v>
      </c>
      <c r="G3314" t="s">
        <v>6</v>
      </c>
      <c r="H3314" t="s">
        <v>7</v>
      </c>
      <c r="I3314" t="s">
        <v>8</v>
      </c>
      <c r="J3314" t="s">
        <v>9</v>
      </c>
    </row>
    <row r="3315" spans="1:10">
      <c r="A3315" t="s">
        <v>2</v>
      </c>
      <c r="B3315" t="s">
        <v>10</v>
      </c>
      <c r="E3315" t="s">
        <v>11</v>
      </c>
      <c r="F3315" t="s">
        <v>12</v>
      </c>
      <c r="G3315" t="s">
        <v>13</v>
      </c>
      <c r="H3315" t="s">
        <v>14</v>
      </c>
    </row>
    <row r="3316" spans="1:10">
      <c r="A3316" t="s">
        <v>0</v>
      </c>
      <c r="B3316" t="s">
        <v>1518</v>
      </c>
      <c r="D3316">
        <f>Image("https://scontent.cdninstagram.com/t51.2885-15/s640x640/sh0.08/e35/12940309_805235766273485_1025989675_n.jpg?ig_cache_key=MTIxODgwMzY3MDgyNjk4NzQ0Ng%3D%3D.2")</f>
        <v>0</v>
      </c>
    </row>
    <row r="3317" spans="1:10">
      <c r="A3317" t="s">
        <v>2</v>
      </c>
      <c r="B3317" t="s">
        <v>3</v>
      </c>
      <c r="C3317" t="s">
        <v>1519</v>
      </c>
      <c r="E3317" t="s">
        <v>4</v>
      </c>
      <c r="F3317" t="s">
        <v>5</v>
      </c>
      <c r="G3317" t="s">
        <v>6</v>
      </c>
      <c r="H3317" t="s">
        <v>7</v>
      </c>
      <c r="I3317" t="s">
        <v>8</v>
      </c>
      <c r="J3317" t="s">
        <v>9</v>
      </c>
    </row>
    <row r="3318" spans="1:10">
      <c r="A3318" t="s">
        <v>2</v>
      </c>
      <c r="B3318" t="s">
        <v>10</v>
      </c>
      <c r="E3318" t="s">
        <v>11</v>
      </c>
      <c r="F3318" t="s">
        <v>12</v>
      </c>
      <c r="G3318" t="s">
        <v>13</v>
      </c>
      <c r="H3318" t="s">
        <v>14</v>
      </c>
    </row>
    <row r="3319" spans="1:10">
      <c r="A3319" t="s">
        <v>0</v>
      </c>
      <c r="B3319" t="s">
        <v>1520</v>
      </c>
      <c r="D3319">
        <f>Image("https://scontent.cdninstagram.com/t51.2885-15/s640x640/sh0.08/e35/12120393_1732086520399554_1401196279_n.jpg?ig_cache_key=MTIxODU2MTkyNzQ2OTk5MjY1OA%3D%3D.2")</f>
        <v>0</v>
      </c>
    </row>
    <row r="3320" spans="1:10">
      <c r="A3320" t="s">
        <v>2</v>
      </c>
      <c r="B3320" t="s">
        <v>3</v>
      </c>
      <c r="C3320" t="s">
        <v>1521</v>
      </c>
      <c r="E3320" t="s">
        <v>4</v>
      </c>
      <c r="F3320" t="s">
        <v>5</v>
      </c>
      <c r="G3320" t="s">
        <v>6</v>
      </c>
      <c r="H3320" t="s">
        <v>7</v>
      </c>
      <c r="I3320" t="s">
        <v>8</v>
      </c>
      <c r="J3320" t="s">
        <v>9</v>
      </c>
    </row>
    <row r="3321" spans="1:10">
      <c r="A3321" t="s">
        <v>2</v>
      </c>
      <c r="B3321" t="s">
        <v>10</v>
      </c>
      <c r="E3321" t="s">
        <v>11</v>
      </c>
      <c r="F3321" t="s">
        <v>12</v>
      </c>
      <c r="G3321" t="s">
        <v>13</v>
      </c>
      <c r="H3321" t="s">
        <v>14</v>
      </c>
    </row>
    <row r="3322" spans="1:10">
      <c r="A3322" t="s">
        <v>0</v>
      </c>
      <c r="B3322" t="s">
        <v>1522</v>
      </c>
      <c r="D3322">
        <f>Image("https://scontent.cdninstagram.com/t51.2885-15/e35/11363998_1723757467836256_817724348_n.jpg?ig_cache_key=MTIxODQzMjg4NjAwMTYzODU3Mg%3D%3D.2")</f>
        <v>0</v>
      </c>
    </row>
    <row r="3323" spans="1:10">
      <c r="A3323" t="s">
        <v>2</v>
      </c>
      <c r="B3323" t="s">
        <v>3</v>
      </c>
      <c r="C3323" t="s">
        <v>1523</v>
      </c>
      <c r="E3323" t="s">
        <v>4</v>
      </c>
      <c r="F3323" t="s">
        <v>5</v>
      </c>
      <c r="G3323" t="s">
        <v>6</v>
      </c>
      <c r="H3323" t="s">
        <v>7</v>
      </c>
      <c r="I3323" t="s">
        <v>8</v>
      </c>
      <c r="J3323" t="s">
        <v>9</v>
      </c>
    </row>
    <row r="3324" spans="1:10">
      <c r="A3324" t="s">
        <v>2</v>
      </c>
      <c r="B3324" t="s">
        <v>10</v>
      </c>
      <c r="E3324" t="s">
        <v>11</v>
      </c>
      <c r="F3324" t="s">
        <v>12</v>
      </c>
      <c r="G3324" t="s">
        <v>13</v>
      </c>
      <c r="H3324" t="s">
        <v>14</v>
      </c>
    </row>
    <row r="3325" spans="1:10">
      <c r="A3325" t="s">
        <v>0</v>
      </c>
      <c r="B3325" t="s">
        <v>1524</v>
      </c>
      <c r="D3325">
        <f>Image("https://scontent.cdninstagram.com/t51.2885-15/s640x640/sh0.08/e35/925238_2015353968689944_1887129190_n.jpg?ig_cache_key=MTIxODQxNjcyNTQ5NTY3OTYwNA%3D%3D.2.l")</f>
        <v>0</v>
      </c>
    </row>
    <row r="3326" spans="1:10">
      <c r="A3326" t="s">
        <v>2</v>
      </c>
      <c r="B3326" t="s">
        <v>3</v>
      </c>
      <c r="C3326" t="s">
        <v>1525</v>
      </c>
      <c r="E3326" t="s">
        <v>4</v>
      </c>
      <c r="F3326" t="s">
        <v>5</v>
      </c>
      <c r="G3326" t="s">
        <v>6</v>
      </c>
      <c r="H3326" t="s">
        <v>7</v>
      </c>
      <c r="I3326" t="s">
        <v>8</v>
      </c>
      <c r="J3326" t="s">
        <v>9</v>
      </c>
    </row>
    <row r="3327" spans="1:10">
      <c r="A3327" t="s">
        <v>2</v>
      </c>
      <c r="B3327" t="s">
        <v>10</v>
      </c>
      <c r="E3327" t="s">
        <v>11</v>
      </c>
      <c r="F3327" t="s">
        <v>12</v>
      </c>
      <c r="G3327" t="s">
        <v>13</v>
      </c>
      <c r="H3327" t="s">
        <v>14</v>
      </c>
    </row>
    <row r="3328" spans="1:10">
      <c r="A3328" t="s">
        <v>0</v>
      </c>
      <c r="B3328" t="s">
        <v>1526</v>
      </c>
      <c r="D3328">
        <f>Image("https://scontent.cdninstagram.com/t51.2885-15/s640x640/sh0.08/e35/12918397_1171273276240209_226963273_n.jpg?ig_cache_key=MTIxODM0ODAxMDIxMzgyMTcwMA%3D%3D.2.l")</f>
        <v>0</v>
      </c>
    </row>
    <row r="3329" spans="1:10">
      <c r="A3329" t="s">
        <v>2</v>
      </c>
      <c r="B3329" t="s">
        <v>3</v>
      </c>
      <c r="E3329" t="s">
        <v>4</v>
      </c>
      <c r="F3329" t="s">
        <v>5</v>
      </c>
      <c r="G3329" t="s">
        <v>6</v>
      </c>
      <c r="H3329" t="s">
        <v>7</v>
      </c>
      <c r="I3329" t="s">
        <v>8</v>
      </c>
      <c r="J3329" t="s">
        <v>9</v>
      </c>
    </row>
    <row r="3330" spans="1:10">
      <c r="A3330" t="s">
        <v>2</v>
      </c>
      <c r="B3330" t="s">
        <v>10</v>
      </c>
      <c r="E3330" t="s">
        <v>11</v>
      </c>
      <c r="F3330" t="s">
        <v>12</v>
      </c>
      <c r="G3330" t="s">
        <v>13</v>
      </c>
      <c r="H3330" t="s">
        <v>14</v>
      </c>
    </row>
    <row r="3331" spans="1:10">
      <c r="A3331" t="s">
        <v>0</v>
      </c>
      <c r="B3331" t="s">
        <v>1527</v>
      </c>
      <c r="D3331">
        <f>Image("https://scontent.cdninstagram.com/t51.2885-15/s640x640/sh0.08/e35/12950272_614909358675354_26164872_n.jpg?ig_cache_key=MTIxODM0Njc5ODQwNjczMTUxMw%3D%3D.2.l")</f>
        <v>0</v>
      </c>
    </row>
    <row r="3332" spans="1:10">
      <c r="A3332" t="s">
        <v>2</v>
      </c>
      <c r="B3332" t="s">
        <v>3</v>
      </c>
      <c r="C3332" t="s">
        <v>1528</v>
      </c>
      <c r="E3332" t="s">
        <v>4</v>
      </c>
      <c r="F3332" t="s">
        <v>5</v>
      </c>
      <c r="G3332" t="s">
        <v>6</v>
      </c>
      <c r="H3332" t="s">
        <v>7</v>
      </c>
      <c r="I3332" t="s">
        <v>8</v>
      </c>
      <c r="J3332" t="s">
        <v>9</v>
      </c>
    </row>
    <row r="3333" spans="1:10">
      <c r="A3333" t="s">
        <v>2</v>
      </c>
      <c r="B3333" t="s">
        <v>10</v>
      </c>
      <c r="E3333" t="s">
        <v>11</v>
      </c>
      <c r="F3333" t="s">
        <v>12</v>
      </c>
      <c r="G3333" t="s">
        <v>13</v>
      </c>
      <c r="H3333" t="s">
        <v>14</v>
      </c>
    </row>
    <row r="3334" spans="1:10">
      <c r="A3334" t="s">
        <v>0</v>
      </c>
      <c r="B3334" t="s">
        <v>1529</v>
      </c>
      <c r="D3334">
        <f>Image("https://scontent.cdninstagram.com/t51.2885-15/s640x640/sh0.08/e35/927082_1606755419649740_1687487282_n.jpg?ig_cache_key=MTIxODMwODUwODg4OTkwOTEzOQ%3D%3D.2.l")</f>
        <v>0</v>
      </c>
    </row>
    <row r="3335" spans="1:10">
      <c r="A3335" t="s">
        <v>2</v>
      </c>
      <c r="B3335" t="s">
        <v>3</v>
      </c>
      <c r="C3335" t="s">
        <v>1530</v>
      </c>
      <c r="E3335" t="s">
        <v>4</v>
      </c>
      <c r="F3335" t="s">
        <v>5</v>
      </c>
      <c r="G3335" t="s">
        <v>6</v>
      </c>
      <c r="H3335" t="s">
        <v>7</v>
      </c>
      <c r="I3335" t="s">
        <v>8</v>
      </c>
      <c r="J3335" t="s">
        <v>9</v>
      </c>
    </row>
    <row r="3336" spans="1:10">
      <c r="A3336" t="s">
        <v>2</v>
      </c>
      <c r="B3336" t="s">
        <v>10</v>
      </c>
      <c r="E3336" t="s">
        <v>11</v>
      </c>
      <c r="F3336" t="s">
        <v>12</v>
      </c>
      <c r="G3336" t="s">
        <v>13</v>
      </c>
      <c r="H3336" t="s">
        <v>14</v>
      </c>
    </row>
    <row r="3337" spans="1:10">
      <c r="A3337" t="s">
        <v>0</v>
      </c>
      <c r="B3337" t="s">
        <v>1531</v>
      </c>
      <c r="D3337">
        <f>Image("https://scontent.cdninstagram.com/t51.2885-15/s480x480/e35/12677217_1539558446345506_186965189_n.jpg?ig_cache_key=MTIxODI5ODAzMTEwMDE1ODYxNA%3D%3D.2")</f>
        <v>0</v>
      </c>
    </row>
    <row r="3338" spans="1:10">
      <c r="A3338" t="s">
        <v>2</v>
      </c>
      <c r="B3338" t="s">
        <v>3</v>
      </c>
      <c r="C3338" t="s">
        <v>1532</v>
      </c>
      <c r="E3338" t="s">
        <v>4</v>
      </c>
      <c r="F3338" t="s">
        <v>5</v>
      </c>
      <c r="G3338" t="s">
        <v>6</v>
      </c>
      <c r="H3338" t="s">
        <v>7</v>
      </c>
      <c r="I3338" t="s">
        <v>8</v>
      </c>
      <c r="J3338" t="s">
        <v>9</v>
      </c>
    </row>
    <row r="3339" spans="1:10">
      <c r="A3339" t="s">
        <v>2</v>
      </c>
      <c r="B3339" t="s">
        <v>10</v>
      </c>
      <c r="E3339" t="s">
        <v>11</v>
      </c>
      <c r="F3339" t="s">
        <v>12</v>
      </c>
      <c r="G3339" t="s">
        <v>13</v>
      </c>
      <c r="H3339" t="s">
        <v>14</v>
      </c>
    </row>
    <row r="3340" spans="1:10">
      <c r="A3340" t="s">
        <v>0</v>
      </c>
      <c r="B3340" t="s">
        <v>1533</v>
      </c>
      <c r="D3340">
        <f>Image("https://scontent.cdninstagram.com/t51.2885-15/s640x640/sh0.08/e35/12918047_556141174563624_93063871_n.jpg?ig_cache_key=MTIyMDY0OTQ2Mjc5NTMzODEzNQ%3D%3D.2")</f>
        <v>0</v>
      </c>
    </row>
    <row r="3341" spans="1:10">
      <c r="A3341" t="s">
        <v>2</v>
      </c>
      <c r="B3341" t="s">
        <v>3</v>
      </c>
      <c r="E3341" t="s">
        <v>4</v>
      </c>
      <c r="F3341" t="s">
        <v>5</v>
      </c>
      <c r="G3341" t="s">
        <v>6</v>
      </c>
      <c r="H3341" t="s">
        <v>7</v>
      </c>
      <c r="I3341" t="s">
        <v>8</v>
      </c>
      <c r="J3341" t="s">
        <v>9</v>
      </c>
    </row>
    <row r="3342" spans="1:10">
      <c r="A3342" t="s">
        <v>2</v>
      </c>
      <c r="B3342" t="s">
        <v>10</v>
      </c>
      <c r="E3342" t="s">
        <v>11</v>
      </c>
      <c r="F3342" t="s">
        <v>12</v>
      </c>
      <c r="G3342" t="s">
        <v>13</v>
      </c>
      <c r="H3342" t="s">
        <v>14</v>
      </c>
    </row>
    <row r="3343" spans="1:10">
      <c r="A3343" t="s">
        <v>0</v>
      </c>
      <c r="B3343" t="s">
        <v>1534</v>
      </c>
      <c r="D3343">
        <f>Image("https://scontent.cdninstagram.com/t51.2885-15/s640x640/sh0.08/e35/12677532_1002049129864102_423562678_n.jpg?ig_cache_key=MTIyMDY0NDQ3MjEzNTI0NzY1Mg%3D%3D.2")</f>
        <v>0</v>
      </c>
    </row>
    <row r="3344" spans="1:10">
      <c r="A3344" t="s">
        <v>2</v>
      </c>
      <c r="B3344" t="s">
        <v>3</v>
      </c>
      <c r="E3344" t="s">
        <v>4</v>
      </c>
      <c r="F3344" t="s">
        <v>5</v>
      </c>
      <c r="G3344" t="s">
        <v>6</v>
      </c>
      <c r="H3344" t="s">
        <v>7</v>
      </c>
      <c r="I3344" t="s">
        <v>8</v>
      </c>
      <c r="J3344" t="s">
        <v>9</v>
      </c>
    </row>
    <row r="3345" spans="1:10">
      <c r="A3345" t="s">
        <v>2</v>
      </c>
      <c r="B3345" t="s">
        <v>10</v>
      </c>
      <c r="E3345" t="s">
        <v>11</v>
      </c>
      <c r="F3345" t="s">
        <v>12</v>
      </c>
      <c r="G3345" t="s">
        <v>13</v>
      </c>
      <c r="H3345" t="s">
        <v>14</v>
      </c>
    </row>
    <row r="3346" spans="1:10">
      <c r="A3346" t="s">
        <v>0</v>
      </c>
      <c r="B3346" t="s">
        <v>1535</v>
      </c>
      <c r="D3346">
        <f>Image("https://scontent.cdninstagram.com/t51.2885-15/s640x640/sh0.08/e35/12965280_999872446771232_1870536817_n.jpg?ig_cache_key=MTIyMDY0MDA1NDg1NDczMDYzMg%3D%3D.2")</f>
        <v>0</v>
      </c>
    </row>
    <row r="3347" spans="1:10">
      <c r="A3347" t="s">
        <v>2</v>
      </c>
      <c r="B3347" t="s">
        <v>3</v>
      </c>
      <c r="E3347" t="s">
        <v>4</v>
      </c>
      <c r="F3347" t="s">
        <v>5</v>
      </c>
      <c r="G3347" t="s">
        <v>6</v>
      </c>
      <c r="H3347" t="s">
        <v>7</v>
      </c>
      <c r="I3347" t="s">
        <v>8</v>
      </c>
      <c r="J3347" t="s">
        <v>9</v>
      </c>
    </row>
    <row r="3348" spans="1:10">
      <c r="A3348" t="s">
        <v>2</v>
      </c>
      <c r="B3348" t="s">
        <v>10</v>
      </c>
      <c r="E3348" t="s">
        <v>11</v>
      </c>
      <c r="F3348" t="s">
        <v>12</v>
      </c>
      <c r="G3348" t="s">
        <v>13</v>
      </c>
      <c r="H3348" t="s">
        <v>14</v>
      </c>
    </row>
    <row r="3349" spans="1:10">
      <c r="A3349" t="s">
        <v>0</v>
      </c>
      <c r="B3349" t="s">
        <v>1536</v>
      </c>
      <c r="D3349">
        <f>Image("https://scontent.cdninstagram.com/t51.2885-15/s320x320/e35/12912578_519772168194348_175686621_n.jpg?ig_cache_key=MTIyMDYzMTIyMzA3NTA1ODU4Mg%3D%3D.2.l")</f>
        <v>0</v>
      </c>
    </row>
    <row r="3350" spans="1:10">
      <c r="A3350" t="s">
        <v>2</v>
      </c>
      <c r="B3350" t="s">
        <v>3</v>
      </c>
      <c r="E3350" t="s">
        <v>4</v>
      </c>
      <c r="F3350" t="s">
        <v>5</v>
      </c>
      <c r="G3350" t="s">
        <v>6</v>
      </c>
      <c r="H3350" t="s">
        <v>7</v>
      </c>
      <c r="I3350" t="s">
        <v>8</v>
      </c>
      <c r="J3350" t="s">
        <v>9</v>
      </c>
    </row>
    <row r="3351" spans="1:10">
      <c r="A3351" t="s">
        <v>2</v>
      </c>
      <c r="B3351" t="s">
        <v>10</v>
      </c>
      <c r="E3351" t="s">
        <v>11</v>
      </c>
      <c r="F3351" t="s">
        <v>12</v>
      </c>
      <c r="G3351" t="s">
        <v>13</v>
      </c>
      <c r="H3351" t="s">
        <v>14</v>
      </c>
    </row>
    <row r="3352" spans="1:10">
      <c r="A3352" t="s">
        <v>0</v>
      </c>
      <c r="B3352" t="s">
        <v>1537</v>
      </c>
      <c r="D3352">
        <f>Image("https://scontent.cdninstagram.com/t51.2885-15/s640x640/sh0.08/e35/12940235_477558409099626_260558773_n.jpg?ig_cache_key=MTIyMDYyOTM1MTY1MjA2NzUzOQ%3D%3D.2.l")</f>
        <v>0</v>
      </c>
    </row>
    <row r="3353" spans="1:10">
      <c r="A3353" t="s">
        <v>2</v>
      </c>
      <c r="B3353" t="s">
        <v>3</v>
      </c>
      <c r="C3353" t="s">
        <v>1538</v>
      </c>
      <c r="E3353" t="s">
        <v>4</v>
      </c>
      <c r="F3353" t="s">
        <v>5</v>
      </c>
      <c r="G3353" t="s">
        <v>6</v>
      </c>
      <c r="H3353" t="s">
        <v>7</v>
      </c>
      <c r="I3353" t="s">
        <v>8</v>
      </c>
      <c r="J3353" t="s">
        <v>9</v>
      </c>
    </row>
    <row r="3354" spans="1:10">
      <c r="A3354" t="s">
        <v>2</v>
      </c>
      <c r="B3354" t="s">
        <v>10</v>
      </c>
      <c r="E3354" t="s">
        <v>11</v>
      </c>
      <c r="F3354" t="s">
        <v>12</v>
      </c>
      <c r="G3354" t="s">
        <v>13</v>
      </c>
      <c r="H3354" t="s">
        <v>14</v>
      </c>
    </row>
    <row r="3355" spans="1:10">
      <c r="A3355" t="s">
        <v>0</v>
      </c>
      <c r="B3355" t="s">
        <v>1539</v>
      </c>
      <c r="D3355">
        <f>Image("https://scontent.cdninstagram.com/t51.2885-15/s640x640/sh0.08/e35/12934942_822682677859889_815032273_n.jpg?ig_cache_key=MTIyMDYxMzk3OTUzNDUzMDgzNA%3D%3D.2.l")</f>
        <v>0</v>
      </c>
    </row>
    <row r="3356" spans="1:10">
      <c r="A3356" t="s">
        <v>2</v>
      </c>
      <c r="B3356" t="s">
        <v>3</v>
      </c>
      <c r="C3356" t="s">
        <v>1540</v>
      </c>
      <c r="E3356" t="s">
        <v>4</v>
      </c>
      <c r="F3356" t="s">
        <v>5</v>
      </c>
      <c r="G3356" t="s">
        <v>6</v>
      </c>
      <c r="H3356" t="s">
        <v>7</v>
      </c>
      <c r="I3356" t="s">
        <v>8</v>
      </c>
      <c r="J3356" t="s">
        <v>9</v>
      </c>
    </row>
    <row r="3357" spans="1:10">
      <c r="A3357" t="s">
        <v>2</v>
      </c>
      <c r="B3357" t="s">
        <v>10</v>
      </c>
      <c r="E3357" t="s">
        <v>11</v>
      </c>
      <c r="F3357" t="s">
        <v>12</v>
      </c>
      <c r="G3357" t="s">
        <v>13</v>
      </c>
      <c r="H3357" t="s">
        <v>14</v>
      </c>
    </row>
    <row r="3358" spans="1:10">
      <c r="A3358" t="s">
        <v>0</v>
      </c>
      <c r="B3358" t="s">
        <v>1541</v>
      </c>
      <c r="D3358">
        <f>Image("https://scontent.cdninstagram.com/t51.2885-15/s640x640/sh0.08/e35/12599209_1716303941983190_1146362100_n.jpg?ig_cache_key=MTIyMDYwNDc5NzUzNTQ4NzM5OQ%3D%3D.2.l")</f>
        <v>0</v>
      </c>
    </row>
    <row r="3359" spans="1:10">
      <c r="A3359" t="s">
        <v>2</v>
      </c>
      <c r="B3359" t="s">
        <v>3</v>
      </c>
      <c r="C3359" t="s">
        <v>1542</v>
      </c>
      <c r="E3359" t="s">
        <v>4</v>
      </c>
      <c r="F3359" t="s">
        <v>5</v>
      </c>
      <c r="G3359" t="s">
        <v>6</v>
      </c>
      <c r="H3359" t="s">
        <v>7</v>
      </c>
      <c r="I3359" t="s">
        <v>8</v>
      </c>
      <c r="J3359" t="s">
        <v>9</v>
      </c>
    </row>
    <row r="3360" spans="1:10">
      <c r="A3360" t="s">
        <v>2</v>
      </c>
      <c r="B3360" t="s">
        <v>10</v>
      </c>
      <c r="E3360" t="s">
        <v>11</v>
      </c>
      <c r="F3360" t="s">
        <v>12</v>
      </c>
      <c r="G3360" t="s">
        <v>13</v>
      </c>
      <c r="H3360" t="s">
        <v>14</v>
      </c>
    </row>
    <row r="3361" spans="1:10">
      <c r="A3361" t="s">
        <v>0</v>
      </c>
      <c r="B3361" t="s">
        <v>1543</v>
      </c>
      <c r="D3361">
        <f>Image("https://scontent.cdninstagram.com/t51.2885-15/s640x640/sh0.08/e35/12918535_619847384833352_1130345852_n.jpg?ig_cache_key=MTIyMDYwMzgxNDgyNzY5NTkyNQ%3D%3D.2")</f>
        <v>0</v>
      </c>
    </row>
    <row r="3362" spans="1:10">
      <c r="A3362" t="s">
        <v>2</v>
      </c>
      <c r="B3362" t="s">
        <v>3</v>
      </c>
      <c r="C3362" t="s">
        <v>1544</v>
      </c>
      <c r="E3362" t="s">
        <v>4</v>
      </c>
      <c r="F3362" t="s">
        <v>5</v>
      </c>
      <c r="G3362" t="s">
        <v>6</v>
      </c>
      <c r="H3362" t="s">
        <v>7</v>
      </c>
      <c r="I3362" t="s">
        <v>8</v>
      </c>
      <c r="J3362" t="s">
        <v>9</v>
      </c>
    </row>
    <row r="3363" spans="1:10">
      <c r="A3363" t="s">
        <v>2</v>
      </c>
      <c r="B3363" t="s">
        <v>10</v>
      </c>
      <c r="E3363" t="s">
        <v>11</v>
      </c>
      <c r="F3363" t="s">
        <v>12</v>
      </c>
      <c r="G3363" t="s">
        <v>13</v>
      </c>
      <c r="H3363" t="s">
        <v>14</v>
      </c>
    </row>
    <row r="3364" spans="1:10">
      <c r="A3364" t="s">
        <v>0</v>
      </c>
      <c r="B3364" t="s">
        <v>1545</v>
      </c>
      <c r="D3364">
        <f>Image("https://scontent.cdninstagram.com/t51.2885-15/s640x640/sh0.08/e35/12930780_243631475990193_446413793_n.jpg?ig_cache_key=MTIyMDU5NjU3ODI4NDM2ODExOA%3D%3D.2.l")</f>
        <v>0</v>
      </c>
    </row>
    <row r="3365" spans="1:10">
      <c r="A3365" t="s">
        <v>2</v>
      </c>
      <c r="B3365" t="s">
        <v>3</v>
      </c>
      <c r="C3365" t="s">
        <v>1546</v>
      </c>
      <c r="E3365" t="s">
        <v>4</v>
      </c>
      <c r="F3365" t="s">
        <v>5</v>
      </c>
      <c r="G3365" t="s">
        <v>6</v>
      </c>
      <c r="H3365" t="s">
        <v>7</v>
      </c>
      <c r="I3365" t="s">
        <v>8</v>
      </c>
      <c r="J3365" t="s">
        <v>9</v>
      </c>
    </row>
    <row r="3366" spans="1:10">
      <c r="A3366" t="s">
        <v>2</v>
      </c>
      <c r="B3366" t="s">
        <v>10</v>
      </c>
      <c r="E3366" t="s">
        <v>11</v>
      </c>
      <c r="F3366" t="s">
        <v>12</v>
      </c>
      <c r="G3366" t="s">
        <v>13</v>
      </c>
      <c r="H3366" t="s">
        <v>14</v>
      </c>
    </row>
    <row r="3367" spans="1:10">
      <c r="A3367" t="s">
        <v>0</v>
      </c>
      <c r="B3367" t="s">
        <v>1547</v>
      </c>
      <c r="D3367">
        <f>Image("https://scontent.cdninstagram.com/t51.2885-15/s640x640/sh0.08/e35/12816873_489716697893047_1272060969_n.jpg?ig_cache_key=MTIyMDU5MjAxMDY3MDg0NzIwMg%3D%3D.2")</f>
        <v>0</v>
      </c>
    </row>
    <row r="3368" spans="1:10">
      <c r="A3368" t="s">
        <v>2</v>
      </c>
      <c r="B3368" t="s">
        <v>3</v>
      </c>
      <c r="E3368" t="s">
        <v>4</v>
      </c>
      <c r="F3368" t="s">
        <v>5</v>
      </c>
      <c r="G3368" t="s">
        <v>6</v>
      </c>
      <c r="H3368" t="s">
        <v>7</v>
      </c>
      <c r="I3368" t="s">
        <v>8</v>
      </c>
      <c r="J3368" t="s">
        <v>9</v>
      </c>
    </row>
    <row r="3369" spans="1:10">
      <c r="A3369" t="s">
        <v>2</v>
      </c>
      <c r="B3369" t="s">
        <v>10</v>
      </c>
      <c r="E3369" t="s">
        <v>11</v>
      </c>
      <c r="F3369" t="s">
        <v>12</v>
      </c>
      <c r="G3369" t="s">
        <v>13</v>
      </c>
      <c r="H3369" t="s">
        <v>14</v>
      </c>
    </row>
    <row r="3370" spans="1:10">
      <c r="A3370" t="s">
        <v>0</v>
      </c>
      <c r="B3370" t="s">
        <v>1548</v>
      </c>
      <c r="D3370">
        <f>Image("https://scontent.cdninstagram.com/t51.2885-15/s640x640/sh0.08/e35/12907257_1724438504505532_1699644166_n.jpg?ig_cache_key=MTIyMDU4OTk1NTkxNTc2NDA0Ng%3D%3D.2")</f>
        <v>0</v>
      </c>
    </row>
    <row r="3371" spans="1:10">
      <c r="A3371" t="s">
        <v>2</v>
      </c>
      <c r="B3371" t="s">
        <v>3</v>
      </c>
      <c r="C3371" t="s">
        <v>1549</v>
      </c>
      <c r="E3371" t="s">
        <v>4</v>
      </c>
      <c r="F3371" t="s">
        <v>5</v>
      </c>
      <c r="G3371" t="s">
        <v>6</v>
      </c>
      <c r="H3371" t="s">
        <v>7</v>
      </c>
      <c r="I3371" t="s">
        <v>8</v>
      </c>
      <c r="J3371" t="s">
        <v>9</v>
      </c>
    </row>
    <row r="3372" spans="1:10">
      <c r="A3372" t="s">
        <v>2</v>
      </c>
      <c r="B3372" t="s">
        <v>10</v>
      </c>
      <c r="E3372" t="s">
        <v>11</v>
      </c>
      <c r="F3372" t="s">
        <v>12</v>
      </c>
      <c r="G3372" t="s">
        <v>13</v>
      </c>
      <c r="H3372" t="s">
        <v>14</v>
      </c>
    </row>
    <row r="3373" spans="1:10">
      <c r="A3373" t="s">
        <v>0</v>
      </c>
      <c r="B3373" t="s">
        <v>1550</v>
      </c>
      <c r="D3373">
        <f>Image("https://scontent.cdninstagram.com/t51.2885-15/s640x640/sh0.08/e35/12599205_1579348212380778_319375315_n.jpg?ig_cache_key=MTIyMDU3ODk0NTAzNjEzNDMwMw%3D%3D.2.l")</f>
        <v>0</v>
      </c>
    </row>
    <row r="3374" spans="1:10">
      <c r="A3374" t="s">
        <v>2</v>
      </c>
      <c r="B3374" t="s">
        <v>3</v>
      </c>
      <c r="E3374" t="s">
        <v>4</v>
      </c>
      <c r="F3374" t="s">
        <v>5</v>
      </c>
      <c r="G3374" t="s">
        <v>6</v>
      </c>
      <c r="H3374" t="s">
        <v>7</v>
      </c>
      <c r="I3374" t="s">
        <v>8</v>
      </c>
      <c r="J3374" t="s">
        <v>9</v>
      </c>
    </row>
    <row r="3375" spans="1:10">
      <c r="A3375" t="s">
        <v>2</v>
      </c>
      <c r="B3375" t="s">
        <v>10</v>
      </c>
      <c r="E3375" t="s">
        <v>11</v>
      </c>
      <c r="F3375" t="s">
        <v>12</v>
      </c>
      <c r="G3375" t="s">
        <v>13</v>
      </c>
      <c r="H3375" t="s">
        <v>14</v>
      </c>
    </row>
    <row r="3376" spans="1:10">
      <c r="A3376" t="s">
        <v>0</v>
      </c>
      <c r="B3376" t="s">
        <v>1551</v>
      </c>
      <c r="D3376">
        <f>Image("https://scontent.cdninstagram.com/t51.2885-15/e15/12965158_814610038643190_1596895583_n.jpg?ig_cache_key=MTIyMDU3MDkwNzc5OTY4NTc1Ng%3D%3D.2")</f>
        <v>0</v>
      </c>
    </row>
    <row r="3377" spans="1:10">
      <c r="A3377" t="s">
        <v>2</v>
      </c>
      <c r="B3377" t="s">
        <v>3</v>
      </c>
      <c r="C3377" t="s">
        <v>1552</v>
      </c>
      <c r="E3377" t="s">
        <v>4</v>
      </c>
      <c r="F3377" t="s">
        <v>5</v>
      </c>
      <c r="G3377" t="s">
        <v>6</v>
      </c>
      <c r="H3377" t="s">
        <v>7</v>
      </c>
      <c r="I3377" t="s">
        <v>8</v>
      </c>
      <c r="J3377" t="s">
        <v>9</v>
      </c>
    </row>
    <row r="3378" spans="1:10">
      <c r="A3378" t="s">
        <v>2</v>
      </c>
      <c r="B3378" t="s">
        <v>10</v>
      </c>
      <c r="E3378" t="s">
        <v>11</v>
      </c>
      <c r="F3378" t="s">
        <v>12</v>
      </c>
      <c r="G3378" t="s">
        <v>13</v>
      </c>
      <c r="H3378" t="s">
        <v>14</v>
      </c>
    </row>
    <row r="3379" spans="1:10">
      <c r="A3379" t="s">
        <v>0</v>
      </c>
      <c r="B3379" t="s">
        <v>1553</v>
      </c>
      <c r="D3379">
        <f>Image("https://scontent.cdninstagram.com/t51.2885-15/s640x640/sh0.08/e35/12445822_1712527938985833_462950611_n.jpg?ig_cache_key=MTIyMDU1NzgzOTQzMDg1MzAxMg%3D%3D.2")</f>
        <v>0</v>
      </c>
    </row>
    <row r="3380" spans="1:10">
      <c r="A3380" t="s">
        <v>2</v>
      </c>
      <c r="B3380" t="s">
        <v>3</v>
      </c>
      <c r="E3380" t="s">
        <v>4</v>
      </c>
      <c r="F3380" t="s">
        <v>5</v>
      </c>
      <c r="G3380" t="s">
        <v>6</v>
      </c>
      <c r="H3380" t="s">
        <v>7</v>
      </c>
      <c r="I3380" t="s">
        <v>8</v>
      </c>
      <c r="J3380" t="s">
        <v>9</v>
      </c>
    </row>
    <row r="3381" spans="1:10">
      <c r="A3381" t="s">
        <v>2</v>
      </c>
      <c r="B3381" t="s">
        <v>10</v>
      </c>
      <c r="E3381" t="s">
        <v>11</v>
      </c>
      <c r="F3381" t="s">
        <v>12</v>
      </c>
      <c r="G3381" t="s">
        <v>13</v>
      </c>
      <c r="H3381" t="s">
        <v>14</v>
      </c>
    </row>
    <row r="3382" spans="1:10">
      <c r="A3382" t="s">
        <v>0</v>
      </c>
      <c r="B3382" t="s">
        <v>1554</v>
      </c>
      <c r="D3382">
        <f>Image("https://scontent.cdninstagram.com/t51.2885-15/s640x640/sh0.08/e35/12383395_470428966486788_1129843400_n.jpg?ig_cache_key=MTIyMDU1NzExNjE5MDQ5NDE4MQ%3D%3D.2.l")</f>
        <v>0</v>
      </c>
    </row>
    <row r="3383" spans="1:10">
      <c r="A3383" t="s">
        <v>2</v>
      </c>
      <c r="B3383" t="s">
        <v>3</v>
      </c>
      <c r="E3383" t="s">
        <v>4</v>
      </c>
      <c r="F3383" t="s">
        <v>5</v>
      </c>
      <c r="G3383" t="s">
        <v>6</v>
      </c>
      <c r="H3383" t="s">
        <v>7</v>
      </c>
      <c r="I3383" t="s">
        <v>8</v>
      </c>
      <c r="J3383" t="s">
        <v>9</v>
      </c>
    </row>
    <row r="3384" spans="1:10">
      <c r="A3384" t="s">
        <v>2</v>
      </c>
      <c r="B3384" t="s">
        <v>10</v>
      </c>
      <c r="E3384" t="s">
        <v>11</v>
      </c>
      <c r="F3384" t="s">
        <v>12</v>
      </c>
      <c r="G3384" t="s">
        <v>13</v>
      </c>
      <c r="H3384" t="s">
        <v>14</v>
      </c>
    </row>
    <row r="3385" spans="1:10">
      <c r="A3385" t="s">
        <v>0</v>
      </c>
      <c r="B3385" t="s">
        <v>1555</v>
      </c>
      <c r="D3385">
        <f>Image("https://scontent.cdninstagram.com/t51.2885-15/s640x640/sh0.08/e35/12940041_600325326783467_762923703_n.jpg?ig_cache_key=MTIyMDUzNDk5NzQ1NDg3Nzc3Ng%3D%3D.2.l")</f>
        <v>0</v>
      </c>
    </row>
    <row r="3386" spans="1:10">
      <c r="A3386" t="s">
        <v>2</v>
      </c>
      <c r="B3386" t="s">
        <v>3</v>
      </c>
      <c r="E3386" t="s">
        <v>4</v>
      </c>
      <c r="F3386" t="s">
        <v>5</v>
      </c>
      <c r="G3386" t="s">
        <v>6</v>
      </c>
      <c r="H3386" t="s">
        <v>7</v>
      </c>
      <c r="I3386" t="s">
        <v>8</v>
      </c>
      <c r="J3386" t="s">
        <v>9</v>
      </c>
    </row>
    <row r="3387" spans="1:10">
      <c r="A3387" t="s">
        <v>2</v>
      </c>
      <c r="B3387" t="s">
        <v>10</v>
      </c>
      <c r="E3387" t="s">
        <v>11</v>
      </c>
      <c r="F3387" t="s">
        <v>12</v>
      </c>
      <c r="G3387" t="s">
        <v>13</v>
      </c>
      <c r="H3387" t="s">
        <v>14</v>
      </c>
    </row>
    <row r="3388" spans="1:10">
      <c r="A3388" t="s">
        <v>0</v>
      </c>
      <c r="B3388" t="s">
        <v>1556</v>
      </c>
      <c r="D3388">
        <f>Image("https://scontent.cdninstagram.com/t51.2885-15/s640x640/sh0.08/e35/12950385_1066582786733446_43264677_n.jpg?ig_cache_key=MTIyMDUzMDI3MjQ1MzE3NDE1NQ%3D%3D.2")</f>
        <v>0</v>
      </c>
    </row>
    <row r="3389" spans="1:10">
      <c r="A3389" t="s">
        <v>2</v>
      </c>
      <c r="B3389" t="s">
        <v>3</v>
      </c>
      <c r="C3389" t="s">
        <v>1557</v>
      </c>
      <c r="E3389" t="s">
        <v>4</v>
      </c>
      <c r="F3389" t="s">
        <v>5</v>
      </c>
      <c r="G3389" t="s">
        <v>6</v>
      </c>
      <c r="H3389" t="s">
        <v>7</v>
      </c>
      <c r="I3389" t="s">
        <v>8</v>
      </c>
      <c r="J3389" t="s">
        <v>9</v>
      </c>
    </row>
    <row r="3390" spans="1:10">
      <c r="A3390" t="s">
        <v>2</v>
      </c>
      <c r="B3390" t="s">
        <v>10</v>
      </c>
      <c r="E3390" t="s">
        <v>11</v>
      </c>
      <c r="F3390" t="s">
        <v>12</v>
      </c>
      <c r="G3390" t="s">
        <v>13</v>
      </c>
      <c r="H3390" t="s">
        <v>14</v>
      </c>
    </row>
    <row r="3391" spans="1:10">
      <c r="A3391" t="s">
        <v>0</v>
      </c>
      <c r="B3391" t="s">
        <v>1558</v>
      </c>
      <c r="D3391">
        <f>Image("https://scontent.cdninstagram.com/t51.2885-15/s640x640/sh0.08/e35/11917941_549762125183687_1618521435_n.jpg?ig_cache_key=MTIxNzU4NDM0ODQyMDEzMzIwNg%3D%3D.2")</f>
        <v>0</v>
      </c>
    </row>
    <row r="3392" spans="1:10">
      <c r="A3392" t="s">
        <v>2</v>
      </c>
      <c r="B3392" t="s">
        <v>3</v>
      </c>
      <c r="C3392" t="s">
        <v>1559</v>
      </c>
      <c r="E3392" t="s">
        <v>4</v>
      </c>
      <c r="F3392" t="s">
        <v>5</v>
      </c>
      <c r="G3392" t="s">
        <v>6</v>
      </c>
      <c r="H3392" t="s">
        <v>7</v>
      </c>
      <c r="I3392" t="s">
        <v>8</v>
      </c>
      <c r="J3392" t="s">
        <v>9</v>
      </c>
    </row>
    <row r="3393" spans="1:10">
      <c r="A3393" t="s">
        <v>2</v>
      </c>
      <c r="B3393" t="s">
        <v>10</v>
      </c>
      <c r="E3393" t="s">
        <v>11</v>
      </c>
      <c r="F3393" t="s">
        <v>12</v>
      </c>
      <c r="G3393" t="s">
        <v>13</v>
      </c>
      <c r="H3393" t="s">
        <v>14</v>
      </c>
    </row>
    <row r="3394" spans="1:10">
      <c r="A3394" t="s">
        <v>0</v>
      </c>
      <c r="B3394" t="s">
        <v>1560</v>
      </c>
      <c r="D3394">
        <f>Image("https://scontent.cdninstagram.com/t51.2885-15/s640x640/sh0.08/e35/12445866_1709363922654951_1692650702_n.jpg?ig_cache_key=MTIxNTU4Mzc2Mzg5NjI1NTQ0Nw%3D%3D.2.l")</f>
        <v>0</v>
      </c>
    </row>
    <row r="3395" spans="1:10">
      <c r="A3395" t="s">
        <v>2</v>
      </c>
      <c r="B3395" t="s">
        <v>3</v>
      </c>
      <c r="C3395" t="s">
        <v>1561</v>
      </c>
      <c r="E3395" t="s">
        <v>4</v>
      </c>
      <c r="F3395" t="s">
        <v>5</v>
      </c>
      <c r="G3395" t="s">
        <v>6</v>
      </c>
      <c r="H3395" t="s">
        <v>7</v>
      </c>
      <c r="I3395" t="s">
        <v>8</v>
      </c>
      <c r="J3395" t="s">
        <v>9</v>
      </c>
    </row>
    <row r="3396" spans="1:10">
      <c r="A3396" t="s">
        <v>2</v>
      </c>
      <c r="B3396" t="s">
        <v>10</v>
      </c>
      <c r="E3396" t="s">
        <v>11</v>
      </c>
      <c r="F3396" t="s">
        <v>12</v>
      </c>
      <c r="G3396" t="s">
        <v>13</v>
      </c>
      <c r="H3396" t="s">
        <v>14</v>
      </c>
    </row>
    <row r="3397" spans="1:10">
      <c r="A3397" t="s">
        <v>0</v>
      </c>
      <c r="B3397" t="s">
        <v>1562</v>
      </c>
      <c r="D3397">
        <f>Image("https://scontent.cdninstagram.com/t51.2885-15/s640x640/sh0.08/e35/12783245_168377790211880_22250144_n.jpg?ig_cache_key=MTIwMDk4NDA1MTcxOTQ4ODgwMQ%3D%3D.2")</f>
        <v>0</v>
      </c>
    </row>
    <row r="3398" spans="1:10">
      <c r="A3398" t="s">
        <v>2</v>
      </c>
      <c r="B3398" t="s">
        <v>3</v>
      </c>
      <c r="E3398" t="s">
        <v>4</v>
      </c>
      <c r="F3398" t="s">
        <v>5</v>
      </c>
      <c r="G3398" t="s">
        <v>6</v>
      </c>
      <c r="H3398" t="s">
        <v>7</v>
      </c>
      <c r="I3398" t="s">
        <v>8</v>
      </c>
      <c r="J3398" t="s">
        <v>9</v>
      </c>
    </row>
    <row r="3399" spans="1:10">
      <c r="A3399" t="s">
        <v>2</v>
      </c>
      <c r="B3399" t="s">
        <v>10</v>
      </c>
      <c r="E3399" t="s">
        <v>11</v>
      </c>
      <c r="F3399" t="s">
        <v>12</v>
      </c>
      <c r="G3399" t="s">
        <v>13</v>
      </c>
      <c r="H3399" t="s">
        <v>14</v>
      </c>
    </row>
    <row r="3400" spans="1:10">
      <c r="A3400" t="s">
        <v>0</v>
      </c>
      <c r="B3400" t="s">
        <v>1563</v>
      </c>
      <c r="D3400">
        <f>Image("https://scontent.cdninstagram.com/t51.2885-15/s640x640/sh0.08/e35/12826064_493749327493259_609914712_n.jpg?ig_cache_key=MTIwMDY5MDU1MzAyOTg5Nzg0MA%3D%3D.2")</f>
        <v>0</v>
      </c>
    </row>
    <row r="3401" spans="1:10">
      <c r="A3401" t="s">
        <v>2</v>
      </c>
      <c r="B3401" t="s">
        <v>3</v>
      </c>
      <c r="C3401" t="s">
        <v>1564</v>
      </c>
      <c r="E3401" t="s">
        <v>4</v>
      </c>
      <c r="F3401" t="s">
        <v>5</v>
      </c>
      <c r="G3401" t="s">
        <v>6</v>
      </c>
      <c r="H3401" t="s">
        <v>7</v>
      </c>
      <c r="I3401" t="s">
        <v>8</v>
      </c>
      <c r="J3401" t="s">
        <v>9</v>
      </c>
    </row>
    <row r="3402" spans="1:10">
      <c r="A3402" t="s">
        <v>2</v>
      </c>
      <c r="B3402" t="s">
        <v>10</v>
      </c>
      <c r="E3402" t="s">
        <v>11</v>
      </c>
      <c r="F3402" t="s">
        <v>12</v>
      </c>
      <c r="G3402" t="s">
        <v>13</v>
      </c>
      <c r="H3402" t="s">
        <v>14</v>
      </c>
    </row>
    <row r="3403" spans="1:10">
      <c r="A3403" t="s">
        <v>0</v>
      </c>
      <c r="B3403" t="s">
        <v>1565</v>
      </c>
      <c r="D3403">
        <f>Image("https://scontent.cdninstagram.com/t51.2885-15/s640x640/sh0.08/e35/11349264_1568079323482720_1912166556_n.jpg?ig_cache_key=MTE5MjI2NTE2MTk3NjI5OTMxOQ%3D%3D.2.l")</f>
        <v>0</v>
      </c>
    </row>
    <row r="3404" spans="1:10">
      <c r="A3404" t="s">
        <v>2</v>
      </c>
      <c r="B3404" t="s">
        <v>3</v>
      </c>
      <c r="C3404" t="s">
        <v>1566</v>
      </c>
      <c r="E3404" t="s">
        <v>4</v>
      </c>
      <c r="F3404" t="s">
        <v>5</v>
      </c>
      <c r="G3404" t="s">
        <v>6</v>
      </c>
      <c r="H3404" t="s">
        <v>7</v>
      </c>
      <c r="I3404" t="s">
        <v>8</v>
      </c>
      <c r="J3404" t="s">
        <v>9</v>
      </c>
    </row>
    <row r="3405" spans="1:10">
      <c r="A3405" t="s">
        <v>2</v>
      </c>
      <c r="B3405" t="s">
        <v>10</v>
      </c>
      <c r="E3405" t="s">
        <v>11</v>
      </c>
      <c r="F3405" t="s">
        <v>12</v>
      </c>
      <c r="G3405" t="s">
        <v>13</v>
      </c>
      <c r="H3405" t="s">
        <v>14</v>
      </c>
    </row>
    <row r="3406" spans="1:10">
      <c r="A3406" t="s">
        <v>0</v>
      </c>
      <c r="B3406" t="s">
        <v>1567</v>
      </c>
      <c r="D3406">
        <f>Image("https://scontent.cdninstagram.com/t51.2885-15/s640x640/sh0.08/e35/12747760_603260633164073_504582539_n.jpg?ig_cache_key=MTE4OTM1MDAyOTA4NDc3MTU0Mw%3D%3D.2.l")</f>
        <v>0</v>
      </c>
    </row>
    <row r="3407" spans="1:10">
      <c r="A3407" t="s">
        <v>2</v>
      </c>
      <c r="B3407" t="s">
        <v>3</v>
      </c>
      <c r="E3407" t="s">
        <v>4</v>
      </c>
      <c r="F3407" t="s">
        <v>5</v>
      </c>
      <c r="G3407" t="s">
        <v>6</v>
      </c>
      <c r="H3407" t="s">
        <v>7</v>
      </c>
      <c r="I3407" t="s">
        <v>8</v>
      </c>
      <c r="J3407" t="s">
        <v>9</v>
      </c>
    </row>
    <row r="3408" spans="1:10">
      <c r="A3408" t="s">
        <v>2</v>
      </c>
      <c r="B3408" t="s">
        <v>10</v>
      </c>
      <c r="E3408" t="s">
        <v>11</v>
      </c>
      <c r="F3408" t="s">
        <v>12</v>
      </c>
      <c r="G3408" t="s">
        <v>13</v>
      </c>
      <c r="H3408" t="s">
        <v>14</v>
      </c>
    </row>
    <row r="3409" spans="1:10">
      <c r="A3409" t="s">
        <v>0</v>
      </c>
      <c r="B3409" t="s">
        <v>1568</v>
      </c>
      <c r="D3409">
        <f>Image("https://scontent.cdninstagram.com/t51.2885-15/s640x640/sh0.08/e35/12717122_540749889421259_263808043_n.jpg?ig_cache_key=MTE4NDU5NzAwNTM5NDU1OTk0NA%3D%3D.2.l")</f>
        <v>0</v>
      </c>
    </row>
    <row r="3410" spans="1:10">
      <c r="A3410" t="s">
        <v>2</v>
      </c>
      <c r="B3410" t="s">
        <v>3</v>
      </c>
      <c r="C3410" t="s">
        <v>1569</v>
      </c>
      <c r="E3410" t="s">
        <v>4</v>
      </c>
      <c r="F3410" t="s">
        <v>5</v>
      </c>
      <c r="G3410" t="s">
        <v>6</v>
      </c>
      <c r="H3410" t="s">
        <v>7</v>
      </c>
      <c r="I3410" t="s">
        <v>8</v>
      </c>
      <c r="J3410" t="s">
        <v>9</v>
      </c>
    </row>
    <row r="3411" spans="1:10">
      <c r="A3411" t="s">
        <v>2</v>
      </c>
      <c r="B3411" t="s">
        <v>10</v>
      </c>
      <c r="E3411" t="s">
        <v>11</v>
      </c>
      <c r="F3411" t="s">
        <v>12</v>
      </c>
      <c r="G3411" t="s">
        <v>13</v>
      </c>
      <c r="H3411" t="s">
        <v>14</v>
      </c>
    </row>
    <row r="3412" spans="1:10">
      <c r="A3412" t="s">
        <v>0</v>
      </c>
      <c r="B3412" t="s">
        <v>1570</v>
      </c>
      <c r="D3412">
        <f>Image("https://scontent.cdninstagram.com/t51.2885-15/s640x640/sh0.08/e35/12677341_1766338120094497_1832553852_n.jpg?ig_cache_key=MTE3OTIxNTQ1ODAwOTEwOTU3Mg%3D%3D.2")</f>
        <v>0</v>
      </c>
    </row>
    <row r="3413" spans="1:10">
      <c r="A3413" t="s">
        <v>2</v>
      </c>
      <c r="B3413" t="s">
        <v>3</v>
      </c>
      <c r="E3413" t="s">
        <v>4</v>
      </c>
      <c r="F3413" t="s">
        <v>5</v>
      </c>
      <c r="G3413" t="s">
        <v>6</v>
      </c>
      <c r="H3413" t="s">
        <v>7</v>
      </c>
      <c r="I3413" t="s">
        <v>8</v>
      </c>
      <c r="J3413" t="s">
        <v>9</v>
      </c>
    </row>
    <row r="3414" spans="1:10">
      <c r="A3414" t="s">
        <v>2</v>
      </c>
      <c r="B3414" t="s">
        <v>10</v>
      </c>
      <c r="E3414" t="s">
        <v>11</v>
      </c>
      <c r="F3414" t="s">
        <v>12</v>
      </c>
      <c r="G3414" t="s">
        <v>13</v>
      </c>
      <c r="H3414" t="s">
        <v>14</v>
      </c>
    </row>
    <row r="3415" spans="1:10">
      <c r="A3415" t="s">
        <v>0</v>
      </c>
      <c r="B3415" t="s">
        <v>1571</v>
      </c>
      <c r="D3415">
        <f>Image("https://scontent.cdninstagram.com/t51.2885-15/s320x320/e35/12556139_892374374214855_1224539745_n.jpg?ig_cache_key=MTE3MzI0NzQzMjgxNTM2MTAxMw%3D%3D.2")</f>
        <v>0</v>
      </c>
    </row>
    <row r="3416" spans="1:10">
      <c r="A3416" t="s">
        <v>2</v>
      </c>
      <c r="B3416" t="s">
        <v>3</v>
      </c>
      <c r="E3416" t="s">
        <v>4</v>
      </c>
      <c r="F3416" t="s">
        <v>5</v>
      </c>
      <c r="G3416" t="s">
        <v>6</v>
      </c>
      <c r="H3416" t="s">
        <v>7</v>
      </c>
      <c r="I3416" t="s">
        <v>8</v>
      </c>
      <c r="J3416" t="s">
        <v>9</v>
      </c>
    </row>
    <row r="3417" spans="1:10">
      <c r="A3417" t="s">
        <v>2</v>
      </c>
      <c r="B3417" t="s">
        <v>10</v>
      </c>
      <c r="E3417" t="s">
        <v>11</v>
      </c>
      <c r="F3417" t="s">
        <v>12</v>
      </c>
      <c r="G3417" t="s">
        <v>13</v>
      </c>
      <c r="H3417" t="s">
        <v>14</v>
      </c>
    </row>
    <row r="3418" spans="1:10">
      <c r="A3418" t="s">
        <v>0</v>
      </c>
      <c r="B3418" t="s">
        <v>1572</v>
      </c>
      <c r="D3418">
        <f>Image("https://scontent.cdninstagram.com/t51.2885-15/s640x640/sh0.08/e35/10654859_1634210173508845_1582611500_n.jpg?ig_cache_key=MTE1NzE4NDE5ODMyMzQyNzEwNg%3D%3D.2")</f>
        <v>0</v>
      </c>
    </row>
    <row r="3419" spans="1:10">
      <c r="A3419" t="s">
        <v>2</v>
      </c>
      <c r="B3419" t="s">
        <v>3</v>
      </c>
      <c r="E3419" t="s">
        <v>4</v>
      </c>
      <c r="F3419" t="s">
        <v>5</v>
      </c>
      <c r="G3419" t="s">
        <v>6</v>
      </c>
      <c r="H3419" t="s">
        <v>7</v>
      </c>
      <c r="I3419" t="s">
        <v>8</v>
      </c>
      <c r="J3419" t="s">
        <v>9</v>
      </c>
    </row>
    <row r="3420" spans="1:10">
      <c r="A3420" t="s">
        <v>2</v>
      </c>
      <c r="B3420" t="s">
        <v>10</v>
      </c>
      <c r="E3420" t="s">
        <v>11</v>
      </c>
      <c r="F3420" t="s">
        <v>12</v>
      </c>
      <c r="G3420" t="s">
        <v>13</v>
      </c>
      <c r="H3420" t="s">
        <v>14</v>
      </c>
    </row>
    <row r="3421" spans="1:10">
      <c r="A3421" t="s">
        <v>0</v>
      </c>
      <c r="B3421" t="s">
        <v>1573</v>
      </c>
      <c r="D3421">
        <f>Image("https://scontent.cdninstagram.com/t51.2885-15/s640x640/sh0.08/e35/10724144_1503892619914293_71550281_n.jpg?ig_cache_key=MTE1MzU2MjMzOTk3ODU0NjI5MQ%3D%3D.2.l")</f>
        <v>0</v>
      </c>
    </row>
    <row r="3422" spans="1:10">
      <c r="A3422" t="s">
        <v>2</v>
      </c>
      <c r="B3422" t="s">
        <v>3</v>
      </c>
      <c r="E3422" t="s">
        <v>4</v>
      </c>
      <c r="F3422" t="s">
        <v>5</v>
      </c>
      <c r="G3422" t="s">
        <v>6</v>
      </c>
      <c r="H3422" t="s">
        <v>7</v>
      </c>
      <c r="I3422" t="s">
        <v>8</v>
      </c>
      <c r="J3422" t="s">
        <v>9</v>
      </c>
    </row>
    <row r="3423" spans="1:10">
      <c r="A3423" t="s">
        <v>2</v>
      </c>
      <c r="B3423" t="s">
        <v>10</v>
      </c>
      <c r="E3423" t="s">
        <v>11</v>
      </c>
      <c r="F3423" t="s">
        <v>12</v>
      </c>
      <c r="G3423" t="s">
        <v>13</v>
      </c>
      <c r="H3423" t="s">
        <v>14</v>
      </c>
    </row>
    <row r="3424" spans="1:10">
      <c r="A3424" t="s">
        <v>0</v>
      </c>
      <c r="B3424" t="s">
        <v>1574</v>
      </c>
      <c r="D3424">
        <f>Image("https://scontent.cdninstagram.com/t51.2885-15/s640x640/sh0.08/e35/12393638_1701891160057218_1572666102_n.jpg?ig_cache_key=MTE0OTg0MDMxNTU0OTIzNTc2OA%3D%3D.2.l")</f>
        <v>0</v>
      </c>
    </row>
    <row r="3425" spans="1:10">
      <c r="A3425" t="s">
        <v>2</v>
      </c>
      <c r="B3425" t="s">
        <v>3</v>
      </c>
      <c r="E3425" t="s">
        <v>4</v>
      </c>
      <c r="F3425" t="s">
        <v>5</v>
      </c>
      <c r="G3425" t="s">
        <v>6</v>
      </c>
      <c r="H3425" t="s">
        <v>7</v>
      </c>
      <c r="I3425" t="s">
        <v>8</v>
      </c>
      <c r="J3425" t="s">
        <v>9</v>
      </c>
    </row>
    <row r="3426" spans="1:10">
      <c r="A3426" t="s">
        <v>2</v>
      </c>
      <c r="B3426" t="s">
        <v>10</v>
      </c>
      <c r="E3426" t="s">
        <v>11</v>
      </c>
      <c r="F3426" t="s">
        <v>12</v>
      </c>
      <c r="G3426" t="s">
        <v>13</v>
      </c>
      <c r="H3426" t="s">
        <v>14</v>
      </c>
    </row>
    <row r="3427" spans="1:10">
      <c r="A3427" t="s">
        <v>0</v>
      </c>
      <c r="B3427" t="s">
        <v>1575</v>
      </c>
      <c r="D3427">
        <f>Image("https://scontent.cdninstagram.com/t51.2885-15/s640x640/sh0.08/e35/12346059_465034983683013_1783672900_n.jpg?ig_cache_key=MTE0NjYyNTUyNjM2MjU1MzM0Mg%3D%3D.2.l")</f>
        <v>0</v>
      </c>
    </row>
    <row r="3428" spans="1:10">
      <c r="A3428" t="s">
        <v>2</v>
      </c>
      <c r="B3428" t="s">
        <v>3</v>
      </c>
      <c r="E3428" t="s">
        <v>4</v>
      </c>
      <c r="F3428" t="s">
        <v>5</v>
      </c>
      <c r="G3428" t="s">
        <v>6</v>
      </c>
      <c r="H3428" t="s">
        <v>7</v>
      </c>
      <c r="I3428" t="s">
        <v>8</v>
      </c>
      <c r="J3428" t="s">
        <v>9</v>
      </c>
    </row>
    <row r="3429" spans="1:10">
      <c r="A3429" t="s">
        <v>2</v>
      </c>
      <c r="B3429" t="s">
        <v>10</v>
      </c>
      <c r="E3429" t="s">
        <v>11</v>
      </c>
      <c r="F3429" t="s">
        <v>12</v>
      </c>
      <c r="G3429" t="s">
        <v>13</v>
      </c>
      <c r="H3429" t="s">
        <v>14</v>
      </c>
    </row>
    <row r="3430" spans="1:10">
      <c r="A3430" t="s">
        <v>0</v>
      </c>
      <c r="B3430" t="s">
        <v>1576</v>
      </c>
      <c r="D3430">
        <f>Image("https://scontent.cdninstagram.com/t51.2885-15/s640x640/sh0.08/e35/12354016_1704748249761419_901228147_n.jpg?ig_cache_key=MTE0NjYxMzQxMzYwNjg2NTQ3NQ%3D%3D.2.l")</f>
        <v>0</v>
      </c>
    </row>
    <row r="3431" spans="1:10">
      <c r="A3431" t="s">
        <v>2</v>
      </c>
      <c r="B3431" t="s">
        <v>3</v>
      </c>
      <c r="E3431" t="s">
        <v>4</v>
      </c>
      <c r="F3431" t="s">
        <v>5</v>
      </c>
      <c r="G3431" t="s">
        <v>6</v>
      </c>
      <c r="H3431" t="s">
        <v>7</v>
      </c>
      <c r="I3431" t="s">
        <v>8</v>
      </c>
      <c r="J3431" t="s">
        <v>9</v>
      </c>
    </row>
    <row r="3432" spans="1:10">
      <c r="A3432" t="s">
        <v>2</v>
      </c>
      <c r="B3432" t="s">
        <v>10</v>
      </c>
      <c r="E3432" t="s">
        <v>11</v>
      </c>
      <c r="F3432" t="s">
        <v>12</v>
      </c>
      <c r="G3432" t="s">
        <v>13</v>
      </c>
      <c r="H3432" t="s">
        <v>14</v>
      </c>
    </row>
    <row r="3433" spans="1:10">
      <c r="A3433" t="s">
        <v>0</v>
      </c>
      <c r="B3433" t="s">
        <v>1577</v>
      </c>
      <c r="D3433">
        <f>Image("https://scontent.cdninstagram.com/t51.2885-15/s640x640/sh0.08/e35/12356452_759082347529670_732754198_n.jpg?ig_cache_key=MTE0MjQ0MTUxMTk1MTUyMjY1OQ%3D%3D.2.l")</f>
        <v>0</v>
      </c>
    </row>
    <row r="3434" spans="1:10">
      <c r="A3434" t="s">
        <v>2</v>
      </c>
      <c r="B3434" t="s">
        <v>3</v>
      </c>
      <c r="E3434" t="s">
        <v>4</v>
      </c>
      <c r="F3434" t="s">
        <v>5</v>
      </c>
      <c r="G3434" t="s">
        <v>6</v>
      </c>
      <c r="H3434" t="s">
        <v>7</v>
      </c>
      <c r="I3434" t="s">
        <v>8</v>
      </c>
      <c r="J3434" t="s">
        <v>9</v>
      </c>
    </row>
    <row r="3435" spans="1:10">
      <c r="A3435" t="s">
        <v>2</v>
      </c>
      <c r="B3435" t="s">
        <v>10</v>
      </c>
      <c r="E3435" t="s">
        <v>11</v>
      </c>
      <c r="F3435" t="s">
        <v>12</v>
      </c>
      <c r="G3435" t="s">
        <v>13</v>
      </c>
      <c r="H3435" t="s">
        <v>14</v>
      </c>
    </row>
    <row r="3436" spans="1:10">
      <c r="A3436" t="s">
        <v>0</v>
      </c>
      <c r="B3436" t="s">
        <v>1578</v>
      </c>
      <c r="D3436">
        <f>Image("https://scontent.cdninstagram.com/t51.2885-15/e15/12353437_206348453033230_1945145756_n.jpg?ig_cache_key=MTEzNzAzOTUxNTcwNjY1NTExMQ%3D%3D.2")</f>
        <v>0</v>
      </c>
    </row>
    <row r="3437" spans="1:10">
      <c r="A3437" t="s">
        <v>2</v>
      </c>
      <c r="B3437" t="s">
        <v>3</v>
      </c>
      <c r="C3437" t="s">
        <v>1579</v>
      </c>
      <c r="E3437" t="s">
        <v>4</v>
      </c>
      <c r="F3437" t="s">
        <v>5</v>
      </c>
      <c r="G3437" t="s">
        <v>6</v>
      </c>
      <c r="H3437" t="s">
        <v>7</v>
      </c>
      <c r="I3437" t="s">
        <v>8</v>
      </c>
      <c r="J3437" t="s">
        <v>9</v>
      </c>
    </row>
    <row r="3438" spans="1:10">
      <c r="A3438" t="s">
        <v>2</v>
      </c>
      <c r="B3438" t="s">
        <v>10</v>
      </c>
      <c r="E3438" t="s">
        <v>11</v>
      </c>
      <c r="F3438" t="s">
        <v>12</v>
      </c>
      <c r="G3438" t="s">
        <v>13</v>
      </c>
      <c r="H3438" t="s">
        <v>14</v>
      </c>
    </row>
    <row r="3439" spans="1:10">
      <c r="A3439" t="s">
        <v>0</v>
      </c>
      <c r="B3439" t="s">
        <v>1580</v>
      </c>
      <c r="D3439">
        <f>Image("https://scontent.cdninstagram.com/t51.2885-15/s640x640/sh0.08/e35/12142304_1073279279357816_370190963_n.jpg?ig_cache_key=MTA5MzgzMjkyNDg5MTIyNzAzNg%3D%3D.2")</f>
        <v>0</v>
      </c>
    </row>
    <row r="3440" spans="1:10">
      <c r="A3440" t="s">
        <v>2</v>
      </c>
      <c r="B3440" t="s">
        <v>3</v>
      </c>
      <c r="E3440" t="s">
        <v>4</v>
      </c>
      <c r="F3440" t="s">
        <v>5</v>
      </c>
      <c r="G3440" t="s">
        <v>6</v>
      </c>
      <c r="H3440" t="s">
        <v>7</v>
      </c>
      <c r="I3440" t="s">
        <v>8</v>
      </c>
      <c r="J3440" t="s">
        <v>9</v>
      </c>
    </row>
    <row r="3441" spans="1:10">
      <c r="A3441" t="s">
        <v>2</v>
      </c>
      <c r="B3441" t="s">
        <v>10</v>
      </c>
      <c r="E3441" t="s">
        <v>11</v>
      </c>
      <c r="F3441" t="s">
        <v>12</v>
      </c>
      <c r="G3441" t="s">
        <v>13</v>
      </c>
      <c r="H3441" t="s">
        <v>14</v>
      </c>
    </row>
    <row r="3442" spans="1:10">
      <c r="A3442" t="s">
        <v>0</v>
      </c>
      <c r="B3442" t="s">
        <v>1581</v>
      </c>
      <c r="D3442">
        <f>Image("https://scontent.cdninstagram.com/t51.2885-15/e35/11875393_1476266006011066_1548781115_n.jpg?ig_cache_key=MTA3ODQxOTA1NjM5OTQyMjk0Mg%3D%3D.2")</f>
        <v>0</v>
      </c>
    </row>
    <row r="3443" spans="1:10">
      <c r="A3443" t="s">
        <v>2</v>
      </c>
      <c r="B3443" t="s">
        <v>3</v>
      </c>
      <c r="E3443" t="s">
        <v>4</v>
      </c>
      <c r="F3443" t="s">
        <v>5</v>
      </c>
      <c r="G3443" t="s">
        <v>6</v>
      </c>
      <c r="H3443" t="s">
        <v>7</v>
      </c>
      <c r="I3443" t="s">
        <v>8</v>
      </c>
      <c r="J3443" t="s">
        <v>9</v>
      </c>
    </row>
    <row r="3444" spans="1:10">
      <c r="A3444" t="s">
        <v>2</v>
      </c>
      <c r="B3444" t="s">
        <v>10</v>
      </c>
      <c r="E3444" t="s">
        <v>11</v>
      </c>
      <c r="F3444" t="s">
        <v>12</v>
      </c>
      <c r="G3444" t="s">
        <v>13</v>
      </c>
      <c r="H3444" t="s">
        <v>14</v>
      </c>
    </row>
    <row r="3445" spans="1:10">
      <c r="A3445" t="s">
        <v>0</v>
      </c>
      <c r="B3445" t="s">
        <v>1582</v>
      </c>
      <c r="D3445">
        <f>Image("https://scontent.cdninstagram.com/t51.2885-15/e35/11875331_1620579464860898_793887878_n.jpg?ig_cache_key=MTA3MjQ3Njc4NDgwNTA5NTExMg%3D%3D.2")</f>
        <v>0</v>
      </c>
    </row>
    <row r="3446" spans="1:10">
      <c r="A3446" t="s">
        <v>2</v>
      </c>
      <c r="B3446" t="s">
        <v>3</v>
      </c>
      <c r="E3446" t="s">
        <v>4</v>
      </c>
      <c r="F3446" t="s">
        <v>5</v>
      </c>
      <c r="G3446" t="s">
        <v>6</v>
      </c>
      <c r="H3446" t="s">
        <v>7</v>
      </c>
      <c r="I3446" t="s">
        <v>8</v>
      </c>
      <c r="J3446" t="s">
        <v>9</v>
      </c>
    </row>
    <row r="3447" spans="1:10">
      <c r="A3447" t="s">
        <v>2</v>
      </c>
      <c r="B3447" t="s">
        <v>10</v>
      </c>
      <c r="E3447" t="s">
        <v>11</v>
      </c>
      <c r="F3447" t="s">
        <v>12</v>
      </c>
      <c r="G3447" t="s">
        <v>13</v>
      </c>
      <c r="H3447" t="s">
        <v>14</v>
      </c>
    </row>
    <row r="3448" spans="1:10">
      <c r="A3448" t="s">
        <v>0</v>
      </c>
      <c r="B3448" t="s">
        <v>1583</v>
      </c>
      <c r="D3448">
        <f>Image("https://scontent.cdninstagram.com/t51.2885-15/s640x640/sh0.08/e35/12331913_550594785097929_1565831074_n.jpg?ig_cache_key=MTEzOTU3MDE2OTE2NDIxNTkxMg%3D%3D.2.l")</f>
        <v>0</v>
      </c>
    </row>
    <row r="3449" spans="1:10">
      <c r="A3449" t="s">
        <v>2</v>
      </c>
      <c r="B3449" t="s">
        <v>3</v>
      </c>
      <c r="C3449" t="s">
        <v>1584</v>
      </c>
      <c r="E3449" t="s">
        <v>4</v>
      </c>
      <c r="F3449" t="s">
        <v>5</v>
      </c>
      <c r="G3449" t="s">
        <v>6</v>
      </c>
      <c r="H3449" t="s">
        <v>7</v>
      </c>
      <c r="I3449" t="s">
        <v>8</v>
      </c>
      <c r="J3449" t="s">
        <v>9</v>
      </c>
    </row>
    <row r="3450" spans="1:10">
      <c r="A3450" t="s">
        <v>2</v>
      </c>
      <c r="B3450" t="s">
        <v>10</v>
      </c>
      <c r="E3450" t="s">
        <v>11</v>
      </c>
      <c r="F3450" t="s">
        <v>12</v>
      </c>
      <c r="G3450" t="s">
        <v>13</v>
      </c>
      <c r="H3450" t="s">
        <v>14</v>
      </c>
    </row>
    <row r="3451" spans="1:10">
      <c r="A3451" t="s">
        <v>0</v>
      </c>
      <c r="B3451" t="s">
        <v>1585</v>
      </c>
      <c r="D3451">
        <f>Image("https://scontent.cdninstagram.com/t51.2885-15/s480x480/e35/10817542_1603398859910979_1033216457_n.jpg?ig_cache_key=MTA1NTI5MzUwNjQxNjc3NTg3OQ%3D%3D.2")</f>
        <v>0</v>
      </c>
    </row>
    <row r="3452" spans="1:10">
      <c r="A3452" t="s">
        <v>2</v>
      </c>
      <c r="B3452" t="s">
        <v>3</v>
      </c>
      <c r="C3452" t="s">
        <v>1586</v>
      </c>
      <c r="E3452" t="s">
        <v>4</v>
      </c>
      <c r="F3452" t="s">
        <v>5</v>
      </c>
      <c r="G3452" t="s">
        <v>6</v>
      </c>
      <c r="H3452" t="s">
        <v>7</v>
      </c>
      <c r="I3452" t="s">
        <v>8</v>
      </c>
      <c r="J3452" t="s">
        <v>9</v>
      </c>
    </row>
    <row r="3453" spans="1:10">
      <c r="A3453" t="s">
        <v>2</v>
      </c>
      <c r="B3453" t="s">
        <v>10</v>
      </c>
      <c r="E3453" t="s">
        <v>11</v>
      </c>
      <c r="F3453" t="s">
        <v>12</v>
      </c>
      <c r="G3453" t="s">
        <v>13</v>
      </c>
      <c r="H3453" t="s">
        <v>14</v>
      </c>
    </row>
    <row r="3454" spans="1:10">
      <c r="A3454" t="s">
        <v>0</v>
      </c>
      <c r="B3454" t="s">
        <v>1587</v>
      </c>
      <c r="D3454">
        <f>Image("https://scontent.cdninstagram.com/t51.2885-15/e35/10810040_510018465822647_585069649_n.jpg?ig_cache_key=MTA0MDczNTE2NjMxMTU4NDY2OA%3D%3D.2")</f>
        <v>0</v>
      </c>
    </row>
    <row r="3455" spans="1:10">
      <c r="A3455" t="s">
        <v>2</v>
      </c>
      <c r="B3455" t="s">
        <v>3</v>
      </c>
      <c r="E3455" t="s">
        <v>4</v>
      </c>
      <c r="F3455" t="s">
        <v>5</v>
      </c>
      <c r="G3455" t="s">
        <v>6</v>
      </c>
      <c r="H3455" t="s">
        <v>7</v>
      </c>
      <c r="I3455" t="s">
        <v>8</v>
      </c>
      <c r="J3455" t="s">
        <v>9</v>
      </c>
    </row>
    <row r="3456" spans="1:10">
      <c r="A3456" t="s">
        <v>2</v>
      </c>
      <c r="B3456" t="s">
        <v>10</v>
      </c>
      <c r="E3456" t="s">
        <v>11</v>
      </c>
      <c r="F3456" t="s">
        <v>12</v>
      </c>
      <c r="G3456" t="s">
        <v>13</v>
      </c>
      <c r="H3456" t="s">
        <v>14</v>
      </c>
    </row>
    <row r="3457" spans="1:10">
      <c r="A3457" t="s">
        <v>0</v>
      </c>
      <c r="B3457" t="s">
        <v>1588</v>
      </c>
      <c r="D3457">
        <f>Image("https://scontent.cdninstagram.com/t51.2885-15/e35/11312103_1452446515060072_1282373652_n.jpg?ig_cache_key=MTAyNzA4MzAxMTI3MjMxNjE0Mw%3D%3D.2")</f>
        <v>0</v>
      </c>
    </row>
    <row r="3458" spans="1:10">
      <c r="A3458" t="s">
        <v>2</v>
      </c>
      <c r="B3458" t="s">
        <v>3</v>
      </c>
      <c r="C3458" t="s">
        <v>1589</v>
      </c>
      <c r="E3458" t="s">
        <v>4</v>
      </c>
      <c r="F3458" t="s">
        <v>5</v>
      </c>
      <c r="G3458" t="s">
        <v>6</v>
      </c>
      <c r="H3458" t="s">
        <v>7</v>
      </c>
      <c r="I3458" t="s">
        <v>8</v>
      </c>
      <c r="J3458" t="s">
        <v>9</v>
      </c>
    </row>
    <row r="3459" spans="1:10">
      <c r="A3459" t="s">
        <v>2</v>
      </c>
      <c r="B3459" t="s">
        <v>10</v>
      </c>
      <c r="E3459" t="s">
        <v>11</v>
      </c>
      <c r="F3459" t="s">
        <v>12</v>
      </c>
      <c r="G3459" t="s">
        <v>13</v>
      </c>
      <c r="H3459" t="s">
        <v>14</v>
      </c>
    </row>
    <row r="3460" spans="1:10">
      <c r="A3460" t="s">
        <v>0</v>
      </c>
      <c r="B3460" t="s">
        <v>1590</v>
      </c>
      <c r="D3460">
        <f>Image("https://scontent.cdninstagram.com/t51.2885-15/e15/10727541_294606884075992_407641858_n.jpg?ig_cache_key=ODI2NzM1NzEzNDE2MDAzNDgx.2")</f>
        <v>0</v>
      </c>
    </row>
    <row r="3461" spans="1:10">
      <c r="A3461" t="s">
        <v>2</v>
      </c>
      <c r="B3461" t="s">
        <v>3</v>
      </c>
      <c r="C3461" t="s">
        <v>1591</v>
      </c>
      <c r="E3461" t="s">
        <v>4</v>
      </c>
      <c r="F3461" t="s">
        <v>5</v>
      </c>
      <c r="G3461" t="s">
        <v>6</v>
      </c>
      <c r="H3461" t="s">
        <v>7</v>
      </c>
      <c r="I3461" t="s">
        <v>8</v>
      </c>
      <c r="J3461" t="s">
        <v>9</v>
      </c>
    </row>
    <row r="3462" spans="1:10">
      <c r="A3462" t="s">
        <v>2</v>
      </c>
      <c r="B3462" t="s">
        <v>10</v>
      </c>
      <c r="E3462" t="s">
        <v>11</v>
      </c>
      <c r="F3462" t="s">
        <v>12</v>
      </c>
      <c r="G3462" t="s">
        <v>13</v>
      </c>
      <c r="H3462" t="s">
        <v>14</v>
      </c>
    </row>
    <row r="3463" spans="1:10">
      <c r="A3463" t="s">
        <v>0</v>
      </c>
      <c r="B3463" t="s">
        <v>1592</v>
      </c>
      <c r="D3463">
        <f>Image("https://scontent.cdninstagram.com/t51.2885-15/e15/10576150_627585390681860_1304400003_n.jpg?ig_cache_key=Nzc4MDk5MjQ5MDkyMjM3NTE5.2")</f>
        <v>0</v>
      </c>
    </row>
    <row r="3464" spans="1:10">
      <c r="A3464" t="s">
        <v>2</v>
      </c>
      <c r="B3464" t="s">
        <v>3</v>
      </c>
      <c r="C3464" t="s">
        <v>1593</v>
      </c>
      <c r="E3464" t="s">
        <v>4</v>
      </c>
      <c r="F3464" t="s">
        <v>5</v>
      </c>
      <c r="G3464" t="s">
        <v>6</v>
      </c>
      <c r="H3464" t="s">
        <v>7</v>
      </c>
      <c r="I3464" t="s">
        <v>8</v>
      </c>
      <c r="J3464" t="s">
        <v>9</v>
      </c>
    </row>
    <row r="3465" spans="1:10">
      <c r="A3465" t="s">
        <v>2</v>
      </c>
      <c r="B3465" t="s">
        <v>10</v>
      </c>
      <c r="E3465" t="s">
        <v>11</v>
      </c>
      <c r="F3465" t="s">
        <v>12</v>
      </c>
      <c r="G3465" t="s">
        <v>13</v>
      </c>
      <c r="H3465" t="s">
        <v>14</v>
      </c>
    </row>
    <row r="3466" spans="1:10">
      <c r="A3466" t="s">
        <v>0</v>
      </c>
      <c r="B3466" t="s">
        <v>1594</v>
      </c>
      <c r="D3466">
        <f>Image("https://scontent.cdninstagram.com/t51.2885-15/s640x640/sh0.08/e35/12547560_500765746762767_1353436344_n.jpg?ig_cache_key=MTE2OTI2ODIyODA2NzU0Nzk0Mg%3D%3D.2")</f>
        <v>0</v>
      </c>
    </row>
    <row r="3467" spans="1:10">
      <c r="A3467" t="s">
        <v>2</v>
      </c>
      <c r="B3467" t="s">
        <v>3</v>
      </c>
      <c r="C3467" t="s">
        <v>1595</v>
      </c>
      <c r="E3467" t="s">
        <v>4</v>
      </c>
      <c r="F3467" t="s">
        <v>5</v>
      </c>
      <c r="G3467" t="s">
        <v>6</v>
      </c>
      <c r="H3467" t="s">
        <v>7</v>
      </c>
      <c r="I3467" t="s">
        <v>8</v>
      </c>
      <c r="J3467" t="s">
        <v>9</v>
      </c>
    </row>
    <row r="3468" spans="1:10">
      <c r="A3468" t="s">
        <v>2</v>
      </c>
      <c r="B3468" t="s">
        <v>10</v>
      </c>
      <c r="E3468" t="s">
        <v>11</v>
      </c>
      <c r="F3468" t="s">
        <v>12</v>
      </c>
      <c r="G3468" t="s">
        <v>13</v>
      </c>
      <c r="H3468" t="s">
        <v>14</v>
      </c>
    </row>
    <row r="3469" spans="1:10">
      <c r="A3469" t="s">
        <v>0</v>
      </c>
      <c r="B3469" t="s">
        <v>1596</v>
      </c>
      <c r="D3469">
        <f>Image("https://scontent.cdninstagram.com/t51.2885-15/s640x640/sh0.08/e35/12534643_1679637438987470_43355091_n.jpg?ig_cache_key=MTE2NDcxNjQ1MTA2MTczNjIxMQ%3D%3D.2.l")</f>
        <v>0</v>
      </c>
    </row>
    <row r="3470" spans="1:10">
      <c r="A3470" t="s">
        <v>2</v>
      </c>
      <c r="B3470" t="s">
        <v>3</v>
      </c>
      <c r="C3470" t="s">
        <v>1597</v>
      </c>
      <c r="E3470" t="s">
        <v>4</v>
      </c>
      <c r="F3470" t="s">
        <v>5</v>
      </c>
      <c r="G3470" t="s">
        <v>6</v>
      </c>
      <c r="H3470" t="s">
        <v>7</v>
      </c>
      <c r="I3470" t="s">
        <v>8</v>
      </c>
      <c r="J3470" t="s">
        <v>9</v>
      </c>
    </row>
    <row r="3471" spans="1:10">
      <c r="A3471" t="s">
        <v>2</v>
      </c>
      <c r="B3471" t="s">
        <v>10</v>
      </c>
      <c r="E3471" t="s">
        <v>11</v>
      </c>
      <c r="F3471" t="s">
        <v>12</v>
      </c>
      <c r="G3471" t="s">
        <v>13</v>
      </c>
      <c r="H3471" t="s">
        <v>14</v>
      </c>
    </row>
    <row r="3472" spans="1:10">
      <c r="A3472" t="s">
        <v>0</v>
      </c>
      <c r="B3472" t="s">
        <v>1598</v>
      </c>
      <c r="D3472">
        <f>Image("https://scontent.cdninstagram.com/t51.2885-15/s640x640/sh0.08/e35/12357467_1642411712680751_1866218269_n.jpg?ig_cache_key=MTEzODk2NzY3NjgwNDE4MDQzOA%3D%3D.2.l")</f>
        <v>0</v>
      </c>
    </row>
    <row r="3473" spans="1:10">
      <c r="A3473" t="s">
        <v>2</v>
      </c>
      <c r="B3473" t="s">
        <v>3</v>
      </c>
      <c r="E3473" t="s">
        <v>4</v>
      </c>
      <c r="F3473" t="s">
        <v>5</v>
      </c>
      <c r="G3473" t="s">
        <v>6</v>
      </c>
      <c r="H3473" t="s">
        <v>7</v>
      </c>
      <c r="I3473" t="s">
        <v>8</v>
      </c>
      <c r="J3473" t="s">
        <v>9</v>
      </c>
    </row>
    <row r="3474" spans="1:10">
      <c r="A3474" t="s">
        <v>2</v>
      </c>
      <c r="B3474" t="s">
        <v>10</v>
      </c>
      <c r="E3474" t="s">
        <v>11</v>
      </c>
      <c r="F3474" t="s">
        <v>12</v>
      </c>
      <c r="G3474" t="s">
        <v>13</v>
      </c>
      <c r="H3474" t="s">
        <v>14</v>
      </c>
    </row>
    <row r="3475" spans="1:10">
      <c r="A3475" t="s">
        <v>0</v>
      </c>
      <c r="B3475" t="s">
        <v>1599</v>
      </c>
      <c r="D3475">
        <f>Image("https://scontent.cdninstagram.com/t51.2885-15/e15/11208552_915070191883767_845091420_n.jpg?ig_cache_key=OTc2MjgzNDE3ODUwMDY3MjUz.2")</f>
        <v>0</v>
      </c>
    </row>
    <row r="3476" spans="1:10">
      <c r="A3476" t="s">
        <v>2</v>
      </c>
      <c r="B3476" t="s">
        <v>3</v>
      </c>
      <c r="E3476" t="s">
        <v>4</v>
      </c>
      <c r="F3476" t="s">
        <v>5</v>
      </c>
      <c r="G3476" t="s">
        <v>6</v>
      </c>
      <c r="H3476" t="s">
        <v>7</v>
      </c>
      <c r="I3476" t="s">
        <v>8</v>
      </c>
      <c r="J3476" t="s">
        <v>9</v>
      </c>
    </row>
    <row r="3477" spans="1:10">
      <c r="A3477" t="s">
        <v>2</v>
      </c>
      <c r="B3477" t="s">
        <v>10</v>
      </c>
      <c r="E3477" t="s">
        <v>11</v>
      </c>
      <c r="F3477" t="s">
        <v>12</v>
      </c>
      <c r="G3477" t="s">
        <v>13</v>
      </c>
      <c r="H3477" t="s">
        <v>14</v>
      </c>
    </row>
    <row r="3478" spans="1:10">
      <c r="A3478" t="s">
        <v>0</v>
      </c>
      <c r="B3478" t="s">
        <v>1600</v>
      </c>
      <c r="D3478">
        <f>Image("https://scontent.cdninstagram.com/t51.2885-15/e15/11098671_650396508440444_838000529_n.jpg?ig_cache_key=OTY1NjI1Njg1ODg0MDgyODMx.2")</f>
        <v>0</v>
      </c>
    </row>
    <row r="3479" spans="1:10">
      <c r="A3479" t="s">
        <v>2</v>
      </c>
      <c r="B3479" t="s">
        <v>3</v>
      </c>
      <c r="C3479" t="s">
        <v>1601</v>
      </c>
      <c r="E3479" t="s">
        <v>4</v>
      </c>
      <c r="F3479" t="s">
        <v>5</v>
      </c>
      <c r="G3479" t="s">
        <v>6</v>
      </c>
      <c r="H3479" t="s">
        <v>7</v>
      </c>
      <c r="I3479" t="s">
        <v>8</v>
      </c>
      <c r="J3479" t="s">
        <v>9</v>
      </c>
    </row>
    <row r="3480" spans="1:10">
      <c r="A3480" t="s">
        <v>2</v>
      </c>
      <c r="B3480" t="s">
        <v>10</v>
      </c>
      <c r="E3480" t="s">
        <v>11</v>
      </c>
      <c r="F3480" t="s">
        <v>12</v>
      </c>
      <c r="G3480" t="s">
        <v>13</v>
      </c>
      <c r="H3480" t="s">
        <v>14</v>
      </c>
    </row>
    <row r="3481" spans="1:10">
      <c r="A3481" t="s">
        <v>0</v>
      </c>
      <c r="B3481" t="s">
        <v>1602</v>
      </c>
      <c r="D3481">
        <f>Image("https://scontent.cdninstagram.com/t51.2885-15/e15/10899302_1602088866688358_2130098743_n.jpg?ig_cache_key=ODkwMzQ4NDc2NjQzMzQ3MjU1.2")</f>
        <v>0</v>
      </c>
    </row>
    <row r="3482" spans="1:10">
      <c r="A3482" t="s">
        <v>2</v>
      </c>
      <c r="B3482" t="s">
        <v>3</v>
      </c>
      <c r="E3482" t="s">
        <v>4</v>
      </c>
      <c r="F3482" t="s">
        <v>5</v>
      </c>
      <c r="G3482" t="s">
        <v>6</v>
      </c>
      <c r="H3482" t="s">
        <v>7</v>
      </c>
      <c r="I3482" t="s">
        <v>8</v>
      </c>
      <c r="J3482" t="s">
        <v>9</v>
      </c>
    </row>
    <row r="3483" spans="1:10">
      <c r="A3483" t="s">
        <v>2</v>
      </c>
      <c r="B3483" t="s">
        <v>10</v>
      </c>
      <c r="E3483" t="s">
        <v>11</v>
      </c>
      <c r="F3483" t="s">
        <v>12</v>
      </c>
      <c r="G3483" t="s">
        <v>13</v>
      </c>
      <c r="H3483" t="s">
        <v>14</v>
      </c>
    </row>
    <row r="3484" spans="1:10">
      <c r="A3484" t="s">
        <v>0</v>
      </c>
      <c r="B3484" t="s">
        <v>1603</v>
      </c>
      <c r="D3484">
        <f>Image("https://scontent.cdninstagram.com/t51.2885-15/e15/10693247_285622864964371_641659999_n.jpg?ig_cache_key=ODIyNTQ4OTM3Njc1NjA0MTc5.2")</f>
        <v>0</v>
      </c>
    </row>
    <row r="3485" spans="1:10">
      <c r="A3485" t="s">
        <v>2</v>
      </c>
      <c r="B3485" t="s">
        <v>3</v>
      </c>
      <c r="C3485" t="s">
        <v>1604</v>
      </c>
      <c r="E3485" t="s">
        <v>4</v>
      </c>
      <c r="F3485" t="s">
        <v>5</v>
      </c>
      <c r="G3485" t="s">
        <v>6</v>
      </c>
      <c r="H3485" t="s">
        <v>7</v>
      </c>
      <c r="I3485" t="s">
        <v>8</v>
      </c>
      <c r="J3485" t="s">
        <v>9</v>
      </c>
    </row>
    <row r="3486" spans="1:10">
      <c r="A3486" t="s">
        <v>2</v>
      </c>
      <c r="B3486" t="s">
        <v>10</v>
      </c>
      <c r="E3486" t="s">
        <v>11</v>
      </c>
      <c r="F3486" t="s">
        <v>12</v>
      </c>
      <c r="G3486" t="s">
        <v>13</v>
      </c>
      <c r="H3486" t="s">
        <v>14</v>
      </c>
    </row>
    <row r="3487" spans="1:10">
      <c r="A3487" t="s">
        <v>0</v>
      </c>
      <c r="B3487" t="s">
        <v>1605</v>
      </c>
      <c r="D3487">
        <f>Image("https://scontent.cdninstagram.com/t51.2885-15/e15/10448882_499678303498088_2125821579_n.jpg?ig_cache_key=NzQ1MTM1Nzc2MDIwMTE5MzIy.2")</f>
        <v>0</v>
      </c>
    </row>
    <row r="3488" spans="1:10">
      <c r="A3488" t="s">
        <v>2</v>
      </c>
      <c r="B3488" t="s">
        <v>3</v>
      </c>
      <c r="C3488" t="s">
        <v>1606</v>
      </c>
      <c r="E3488" t="s">
        <v>4</v>
      </c>
      <c r="F3488" t="s">
        <v>5</v>
      </c>
      <c r="G3488" t="s">
        <v>6</v>
      </c>
      <c r="H3488" t="s">
        <v>7</v>
      </c>
      <c r="I3488" t="s">
        <v>8</v>
      </c>
      <c r="J3488" t="s">
        <v>9</v>
      </c>
    </row>
    <row r="3489" spans="1:10">
      <c r="A3489" t="s">
        <v>2</v>
      </c>
      <c r="B3489" t="s">
        <v>10</v>
      </c>
      <c r="E3489" t="s">
        <v>11</v>
      </c>
      <c r="F3489" t="s">
        <v>12</v>
      </c>
      <c r="G3489" t="s">
        <v>13</v>
      </c>
      <c r="H3489" t="s">
        <v>14</v>
      </c>
    </row>
    <row r="3490" spans="1:10">
      <c r="A3490" t="s">
        <v>0</v>
      </c>
      <c r="B3490" t="s">
        <v>1607</v>
      </c>
      <c r="D3490">
        <f>Image("https://scontent.cdninstagram.com/t51.2885-15/e15/923654_822833871062457_1408044552_n.jpg?ig_cache_key=NzM4NjU0MzQ2MjQ0OTg2Mjk5.2")</f>
        <v>0</v>
      </c>
    </row>
    <row r="3491" spans="1:10">
      <c r="A3491" t="s">
        <v>2</v>
      </c>
      <c r="B3491" t="s">
        <v>3</v>
      </c>
      <c r="C3491" t="s">
        <v>1608</v>
      </c>
      <c r="E3491" t="s">
        <v>4</v>
      </c>
      <c r="F3491" t="s">
        <v>5</v>
      </c>
      <c r="G3491" t="s">
        <v>6</v>
      </c>
      <c r="H3491" t="s">
        <v>7</v>
      </c>
      <c r="I3491" t="s">
        <v>8</v>
      </c>
      <c r="J3491" t="s">
        <v>9</v>
      </c>
    </row>
    <row r="3492" spans="1:10">
      <c r="A3492" t="s">
        <v>2</v>
      </c>
      <c r="B3492" t="s">
        <v>10</v>
      </c>
      <c r="E3492" t="s">
        <v>11</v>
      </c>
      <c r="F3492" t="s">
        <v>12</v>
      </c>
      <c r="G3492" t="s">
        <v>13</v>
      </c>
      <c r="H3492" t="s">
        <v>14</v>
      </c>
    </row>
    <row r="3493" spans="1:10">
      <c r="A3493" t="s">
        <v>0</v>
      </c>
      <c r="B3493" t="s">
        <v>1609</v>
      </c>
      <c r="D3493">
        <f>Image("https://scontent.cdninstagram.com/t51.2885-15/s640x640/sh0.08/e35/12950356_1092914464080470_1479874406_n.jpg?ig_cache_key=MTIyMDU4NzMwMzE1MzIyNjc0NQ%3D%3D.2.l")</f>
        <v>0</v>
      </c>
    </row>
    <row r="3494" spans="1:10">
      <c r="A3494" t="s">
        <v>2</v>
      </c>
      <c r="B3494" t="s">
        <v>3</v>
      </c>
      <c r="E3494" t="s">
        <v>4</v>
      </c>
      <c r="F3494" t="s">
        <v>5</v>
      </c>
      <c r="G3494" t="s">
        <v>6</v>
      </c>
      <c r="H3494" t="s">
        <v>7</v>
      </c>
      <c r="I3494" t="s">
        <v>8</v>
      </c>
      <c r="J3494" t="s">
        <v>9</v>
      </c>
    </row>
    <row r="3495" spans="1:10">
      <c r="A3495" t="s">
        <v>2</v>
      </c>
      <c r="B3495" t="s">
        <v>10</v>
      </c>
      <c r="E3495" t="s">
        <v>11</v>
      </c>
      <c r="F3495" t="s">
        <v>12</v>
      </c>
      <c r="G3495" t="s">
        <v>13</v>
      </c>
      <c r="H3495" t="s">
        <v>14</v>
      </c>
    </row>
    <row r="3496" spans="1:10">
      <c r="A3496" t="s">
        <v>0</v>
      </c>
      <c r="B3496" t="s">
        <v>1610</v>
      </c>
      <c r="D3496">
        <f>Image("https://scontent.cdninstagram.com/t51.2885-15/s640x640/sh0.08/e35/11417433_1745931078975862_1380743135_n.jpg?ig_cache_key=MTIyMDUzMzEwNDk4MjU0Njg2Mg%3D%3D.2.l")</f>
        <v>0</v>
      </c>
    </row>
    <row r="3497" spans="1:10">
      <c r="A3497" t="s">
        <v>2</v>
      </c>
      <c r="B3497" t="s">
        <v>3</v>
      </c>
      <c r="C3497" t="s">
        <v>1611</v>
      </c>
      <c r="E3497" t="s">
        <v>4</v>
      </c>
      <c r="F3497" t="s">
        <v>5</v>
      </c>
      <c r="G3497" t="s">
        <v>6</v>
      </c>
      <c r="H3497" t="s">
        <v>7</v>
      </c>
      <c r="I3497" t="s">
        <v>8</v>
      </c>
      <c r="J3497" t="s">
        <v>9</v>
      </c>
    </row>
    <row r="3498" spans="1:10">
      <c r="A3498" t="s">
        <v>2</v>
      </c>
      <c r="B3498" t="s">
        <v>10</v>
      </c>
      <c r="E3498" t="s">
        <v>11</v>
      </c>
      <c r="F3498" t="s">
        <v>12</v>
      </c>
      <c r="G3498" t="s">
        <v>13</v>
      </c>
      <c r="H3498" t="s">
        <v>14</v>
      </c>
    </row>
    <row r="3499" spans="1:10">
      <c r="A3499" t="s">
        <v>0</v>
      </c>
      <c r="B3499" t="s">
        <v>1612</v>
      </c>
      <c r="D3499">
        <f>Image("https://scontent.cdninstagram.com/t51.2885-15/s640x640/sh0.08/e35/12917972_252068508472537_2032418785_n.jpg?ig_cache_key=MTIyMDUxMzA2MjQzNTQwNDcwMA%3D%3D.2")</f>
        <v>0</v>
      </c>
    </row>
    <row r="3500" spans="1:10">
      <c r="A3500" t="s">
        <v>2</v>
      </c>
      <c r="B3500" t="s">
        <v>3</v>
      </c>
      <c r="E3500" t="s">
        <v>4</v>
      </c>
      <c r="F3500" t="s">
        <v>5</v>
      </c>
      <c r="G3500" t="s">
        <v>6</v>
      </c>
      <c r="H3500" t="s">
        <v>7</v>
      </c>
      <c r="I3500" t="s">
        <v>8</v>
      </c>
      <c r="J3500" t="s">
        <v>9</v>
      </c>
    </row>
    <row r="3501" spans="1:10">
      <c r="A3501" t="s">
        <v>2</v>
      </c>
      <c r="B3501" t="s">
        <v>10</v>
      </c>
      <c r="E3501" t="s">
        <v>11</v>
      </c>
      <c r="F3501" t="s">
        <v>12</v>
      </c>
      <c r="G3501" t="s">
        <v>13</v>
      </c>
      <c r="H3501" t="s">
        <v>14</v>
      </c>
    </row>
    <row r="3502" spans="1:10">
      <c r="A3502" t="s">
        <v>0</v>
      </c>
      <c r="B3502" t="s">
        <v>1613</v>
      </c>
      <c r="D3502">
        <f>Image("https://scontent.cdninstagram.com/t51.2885-15/s640x640/sh0.08/e35/12552380_1323837964308664_14534923_n.jpg?ig_cache_key=MTE3OTk1NTI4MTA2NTgxNDk4MA%3D%3D.2.l")</f>
        <v>0</v>
      </c>
    </row>
    <row r="3503" spans="1:10">
      <c r="A3503" t="s">
        <v>2</v>
      </c>
      <c r="B3503" t="s">
        <v>3</v>
      </c>
      <c r="C3503" t="s">
        <v>1614</v>
      </c>
      <c r="E3503" t="s">
        <v>4</v>
      </c>
      <c r="F3503" t="s">
        <v>5</v>
      </c>
      <c r="G3503" t="s">
        <v>6</v>
      </c>
      <c r="H3503" t="s">
        <v>7</v>
      </c>
      <c r="I3503" t="s">
        <v>8</v>
      </c>
      <c r="J3503" t="s">
        <v>9</v>
      </c>
    </row>
    <row r="3504" spans="1:10">
      <c r="A3504" t="s">
        <v>2</v>
      </c>
      <c r="B3504" t="s">
        <v>10</v>
      </c>
      <c r="E3504" t="s">
        <v>11</v>
      </c>
      <c r="F3504" t="s">
        <v>12</v>
      </c>
      <c r="G3504" t="s">
        <v>13</v>
      </c>
      <c r="H3504" t="s">
        <v>14</v>
      </c>
    </row>
    <row r="3505" spans="1:10">
      <c r="A3505" t="s">
        <v>0</v>
      </c>
      <c r="B3505" t="s">
        <v>1615</v>
      </c>
      <c r="D3505">
        <f>Image("https://scontent.cdninstagram.com/t51.2885-15/s480x480/e35/12677531_1018092881609785_2107529315_n.jpg?ig_cache_key=MTIyMDQ5ODQ5MTE4OTI4NzQwMw%3D%3D.2.l")</f>
        <v>0</v>
      </c>
    </row>
    <row r="3506" spans="1:10">
      <c r="A3506" t="s">
        <v>2</v>
      </c>
      <c r="B3506" t="s">
        <v>3</v>
      </c>
      <c r="C3506" t="s">
        <v>1616</v>
      </c>
      <c r="E3506" t="s">
        <v>4</v>
      </c>
      <c r="F3506" t="s">
        <v>5</v>
      </c>
      <c r="G3506" t="s">
        <v>6</v>
      </c>
      <c r="H3506" t="s">
        <v>7</v>
      </c>
      <c r="I3506" t="s">
        <v>8</v>
      </c>
      <c r="J3506" t="s">
        <v>9</v>
      </c>
    </row>
    <row r="3507" spans="1:10">
      <c r="A3507" t="s">
        <v>2</v>
      </c>
      <c r="B3507" t="s">
        <v>10</v>
      </c>
      <c r="E3507" t="s">
        <v>11</v>
      </c>
      <c r="F3507" t="s">
        <v>12</v>
      </c>
      <c r="G3507" t="s">
        <v>13</v>
      </c>
      <c r="H3507" t="s">
        <v>14</v>
      </c>
    </row>
    <row r="3508" spans="1:10">
      <c r="A3508" t="s">
        <v>0</v>
      </c>
      <c r="B3508" t="s">
        <v>1617</v>
      </c>
      <c r="D3508">
        <f>Image("https://scontent.cdninstagram.com/t51.2885-15/s640x640/sh0.08/e35/12479428_1008435565904834_244785858_n.jpg?ig_cache_key=MTIyMDQ3MzA5OTg0MjEwOTUyNA%3D%3D.2.l")</f>
        <v>0</v>
      </c>
    </row>
    <row r="3509" spans="1:10">
      <c r="A3509" t="s">
        <v>2</v>
      </c>
      <c r="B3509" t="s">
        <v>3</v>
      </c>
      <c r="E3509" t="s">
        <v>4</v>
      </c>
      <c r="F3509" t="s">
        <v>5</v>
      </c>
      <c r="G3509" t="s">
        <v>6</v>
      </c>
      <c r="H3509" t="s">
        <v>7</v>
      </c>
      <c r="I3509" t="s">
        <v>8</v>
      </c>
      <c r="J3509" t="s">
        <v>9</v>
      </c>
    </row>
    <row r="3510" spans="1:10">
      <c r="A3510" t="s">
        <v>2</v>
      </c>
      <c r="B3510" t="s">
        <v>10</v>
      </c>
      <c r="E3510" t="s">
        <v>11</v>
      </c>
      <c r="F3510" t="s">
        <v>12</v>
      </c>
      <c r="G3510" t="s">
        <v>13</v>
      </c>
      <c r="H3510" t="s">
        <v>14</v>
      </c>
    </row>
    <row r="3511" spans="1:10">
      <c r="A3511" t="s">
        <v>0</v>
      </c>
      <c r="B3511" t="s">
        <v>1618</v>
      </c>
      <c r="D3511">
        <f>Image("https://scontent.cdninstagram.com/t51.2885-15/s640x640/sh0.08/e35/12934926_455103378012728_972952538_n.jpg?ig_cache_key=MTIyMDQ1NTIwNzY1NTAyNDU2MQ%3D%3D.2.l")</f>
        <v>0</v>
      </c>
    </row>
    <row r="3512" spans="1:10">
      <c r="A3512" t="s">
        <v>2</v>
      </c>
      <c r="B3512" t="s">
        <v>3</v>
      </c>
      <c r="C3512" t="s">
        <v>1619</v>
      </c>
      <c r="E3512" t="s">
        <v>4</v>
      </c>
      <c r="F3512" t="s">
        <v>5</v>
      </c>
      <c r="G3512" t="s">
        <v>6</v>
      </c>
      <c r="H3512" t="s">
        <v>7</v>
      </c>
      <c r="I3512" t="s">
        <v>8</v>
      </c>
      <c r="J3512" t="s">
        <v>9</v>
      </c>
    </row>
    <row r="3513" spans="1:10">
      <c r="A3513" t="s">
        <v>2</v>
      </c>
      <c r="B3513" t="s">
        <v>10</v>
      </c>
      <c r="E3513" t="s">
        <v>11</v>
      </c>
      <c r="F3513" t="s">
        <v>12</v>
      </c>
      <c r="G3513" t="s">
        <v>13</v>
      </c>
      <c r="H3513" t="s">
        <v>14</v>
      </c>
    </row>
    <row r="3514" spans="1:10">
      <c r="A3514" t="s">
        <v>0</v>
      </c>
      <c r="B3514" t="s">
        <v>1620</v>
      </c>
      <c r="D3514">
        <f>Image("https://scontent.cdninstagram.com/t51.2885-15/s640x640/sh0.08/e35/12677547_580472182129215_1094331294_n.jpg?ig_cache_key=MTIyMDM4OTQxNjU3MzU5MzAyMQ%3D%3D.2")</f>
        <v>0</v>
      </c>
    </row>
    <row r="3515" spans="1:10">
      <c r="A3515" t="s">
        <v>2</v>
      </c>
      <c r="B3515" t="s">
        <v>3</v>
      </c>
      <c r="C3515" t="s">
        <v>1621</v>
      </c>
      <c r="E3515" t="s">
        <v>4</v>
      </c>
      <c r="F3515" t="s">
        <v>5</v>
      </c>
      <c r="G3515" t="s">
        <v>6</v>
      </c>
      <c r="H3515" t="s">
        <v>7</v>
      </c>
      <c r="I3515" t="s">
        <v>8</v>
      </c>
      <c r="J3515" t="s">
        <v>9</v>
      </c>
    </row>
    <row r="3516" spans="1:10">
      <c r="A3516" t="s">
        <v>2</v>
      </c>
      <c r="B3516" t="s">
        <v>10</v>
      </c>
      <c r="E3516" t="s">
        <v>11</v>
      </c>
      <c r="F3516" t="s">
        <v>12</v>
      </c>
      <c r="G3516" t="s">
        <v>13</v>
      </c>
      <c r="H3516" t="s">
        <v>14</v>
      </c>
    </row>
    <row r="3517" spans="1:10">
      <c r="A3517" t="s">
        <v>0</v>
      </c>
      <c r="B3517" t="s">
        <v>1622</v>
      </c>
      <c r="D3517">
        <f>Image("https://scontent.cdninstagram.com/t51.2885-15/s640x640/sh0.08/e35/12960084_1748816015331418_16599200_n.jpg?ig_cache_key=MTIyMDM4MTg5ODA1MzEwNjU2Mw%3D%3D.2")</f>
        <v>0</v>
      </c>
    </row>
    <row r="3518" spans="1:10">
      <c r="A3518" t="s">
        <v>2</v>
      </c>
      <c r="B3518" t="s">
        <v>3</v>
      </c>
      <c r="C3518" t="s">
        <v>1623</v>
      </c>
      <c r="E3518" t="s">
        <v>4</v>
      </c>
      <c r="F3518" t="s">
        <v>5</v>
      </c>
      <c r="G3518" t="s">
        <v>6</v>
      </c>
      <c r="H3518" t="s">
        <v>7</v>
      </c>
      <c r="I3518" t="s">
        <v>8</v>
      </c>
      <c r="J3518" t="s">
        <v>9</v>
      </c>
    </row>
    <row r="3519" spans="1:10">
      <c r="A3519" t="s">
        <v>2</v>
      </c>
      <c r="B3519" t="s">
        <v>10</v>
      </c>
      <c r="E3519" t="s">
        <v>11</v>
      </c>
      <c r="F3519" t="s">
        <v>12</v>
      </c>
      <c r="G3519" t="s">
        <v>13</v>
      </c>
      <c r="H3519" t="s">
        <v>14</v>
      </c>
    </row>
    <row r="3520" spans="1:10">
      <c r="A3520" t="s">
        <v>0</v>
      </c>
      <c r="B3520" t="s">
        <v>1624</v>
      </c>
      <c r="D3520">
        <f>Image("https://scontent.cdninstagram.com/t51.2885-15/s640x640/sh0.08/e35/12950287_283813298616357_1278469442_n.jpg?ig_cache_key=MTIyMDM3OTA0ODA4ODI2MzAxMg%3D%3D.2.l")</f>
        <v>0</v>
      </c>
    </row>
    <row r="3521" spans="1:10">
      <c r="A3521" t="s">
        <v>2</v>
      </c>
      <c r="B3521" t="s">
        <v>3</v>
      </c>
      <c r="E3521" t="s">
        <v>4</v>
      </c>
      <c r="F3521" t="s">
        <v>5</v>
      </c>
      <c r="G3521" t="s">
        <v>6</v>
      </c>
      <c r="H3521" t="s">
        <v>7</v>
      </c>
      <c r="I3521" t="s">
        <v>8</v>
      </c>
      <c r="J3521" t="s">
        <v>9</v>
      </c>
    </row>
    <row r="3522" spans="1:10">
      <c r="A3522" t="s">
        <v>2</v>
      </c>
      <c r="B3522" t="s">
        <v>10</v>
      </c>
      <c r="E3522" t="s">
        <v>11</v>
      </c>
      <c r="F3522" t="s">
        <v>12</v>
      </c>
      <c r="G3522" t="s">
        <v>13</v>
      </c>
      <c r="H3522" t="s">
        <v>14</v>
      </c>
    </row>
    <row r="3523" spans="1:10">
      <c r="A3523" t="s">
        <v>0</v>
      </c>
      <c r="B3523" t="s">
        <v>1625</v>
      </c>
      <c r="D3523">
        <f>Image("https://scontent.cdninstagram.com/t51.2885-15/e35/12934943_1709848825934294_406734733_n.jpg?ig_cache_key=MTIyMDM3OTAzNzE5NDEyMTA3NQ%3D%3D.2")</f>
        <v>0</v>
      </c>
    </row>
    <row r="3524" spans="1:10">
      <c r="A3524" t="s">
        <v>2</v>
      </c>
      <c r="B3524" t="s">
        <v>3</v>
      </c>
      <c r="C3524" t="s">
        <v>1626</v>
      </c>
      <c r="E3524" t="s">
        <v>4</v>
      </c>
      <c r="F3524" t="s">
        <v>5</v>
      </c>
      <c r="G3524" t="s">
        <v>6</v>
      </c>
      <c r="H3524" t="s">
        <v>7</v>
      </c>
      <c r="I3524" t="s">
        <v>8</v>
      </c>
      <c r="J3524" t="s">
        <v>9</v>
      </c>
    </row>
    <row r="3525" spans="1:10">
      <c r="A3525" t="s">
        <v>2</v>
      </c>
      <c r="B3525" t="s">
        <v>10</v>
      </c>
      <c r="E3525" t="s">
        <v>11</v>
      </c>
      <c r="F3525" t="s">
        <v>12</v>
      </c>
      <c r="G3525" t="s">
        <v>13</v>
      </c>
      <c r="H3525" t="s">
        <v>14</v>
      </c>
    </row>
    <row r="3526" spans="1:10">
      <c r="A3526" t="s">
        <v>0</v>
      </c>
      <c r="B3526" t="s">
        <v>1627</v>
      </c>
      <c r="D3526">
        <f>Image("https://scontent.cdninstagram.com/t51.2885-15/s640x640/sh0.08/e35/12446203_1707651882824558_1212620065_n.jpg?ig_cache_key=MTIyMDM1ODU3MjkxNjM5NDA5MQ%3D%3D.2")</f>
        <v>0</v>
      </c>
    </row>
    <row r="3527" spans="1:10">
      <c r="A3527" t="s">
        <v>2</v>
      </c>
      <c r="B3527" t="s">
        <v>3</v>
      </c>
      <c r="E3527" t="s">
        <v>4</v>
      </c>
      <c r="F3527" t="s">
        <v>5</v>
      </c>
      <c r="G3527" t="s">
        <v>6</v>
      </c>
      <c r="H3527" t="s">
        <v>7</v>
      </c>
      <c r="I3527" t="s">
        <v>8</v>
      </c>
      <c r="J3527" t="s">
        <v>9</v>
      </c>
    </row>
    <row r="3528" spans="1:10">
      <c r="A3528" t="s">
        <v>2</v>
      </c>
      <c r="B3528" t="s">
        <v>10</v>
      </c>
      <c r="E3528" t="s">
        <v>11</v>
      </c>
      <c r="F3528" t="s">
        <v>12</v>
      </c>
      <c r="G3528" t="s">
        <v>13</v>
      </c>
      <c r="H3528" t="s">
        <v>14</v>
      </c>
    </row>
    <row r="3529" spans="1:10">
      <c r="A3529" t="s">
        <v>0</v>
      </c>
      <c r="B3529" t="s">
        <v>1628</v>
      </c>
      <c r="D3529">
        <f>Image("https://scontent.cdninstagram.com/t51.2885-15/s320x320/e35/10261124_682522225223990_104194501_n.jpg?ig_cache_key=MTIyMDMzODIyNzc4ODUyNTQxOA%3D%3D.2.l")</f>
        <v>0</v>
      </c>
    </row>
    <row r="3530" spans="1:10">
      <c r="A3530" t="s">
        <v>2</v>
      </c>
      <c r="B3530" t="s">
        <v>3</v>
      </c>
      <c r="E3530" t="s">
        <v>4</v>
      </c>
      <c r="F3530" t="s">
        <v>5</v>
      </c>
      <c r="G3530" t="s">
        <v>6</v>
      </c>
      <c r="H3530" t="s">
        <v>7</v>
      </c>
      <c r="I3530" t="s">
        <v>8</v>
      </c>
      <c r="J3530" t="s">
        <v>9</v>
      </c>
    </row>
    <row r="3531" spans="1:10">
      <c r="A3531" t="s">
        <v>2</v>
      </c>
      <c r="B3531" t="s">
        <v>10</v>
      </c>
      <c r="E3531" t="s">
        <v>11</v>
      </c>
      <c r="F3531" t="s">
        <v>12</v>
      </c>
      <c r="G3531" t="s">
        <v>13</v>
      </c>
      <c r="H3531" t="s">
        <v>14</v>
      </c>
    </row>
    <row r="3532" spans="1:10">
      <c r="A3532" t="s">
        <v>0</v>
      </c>
      <c r="B3532" t="s">
        <v>1629</v>
      </c>
      <c r="D3532">
        <f>Image("https://scontent.cdninstagram.com/t51.2885-15/s640x640/sh0.08/e35/12912860_1329201890428640_1016499148_n.jpg?ig_cache_key=MTIyMDMyNjQ5MTE2MTcxMTAzOQ%3D%3D.2")</f>
        <v>0</v>
      </c>
    </row>
    <row r="3533" spans="1:10">
      <c r="A3533" t="s">
        <v>2</v>
      </c>
      <c r="B3533" t="s">
        <v>3</v>
      </c>
      <c r="E3533" t="s">
        <v>4</v>
      </c>
      <c r="F3533" t="s">
        <v>5</v>
      </c>
      <c r="G3533" t="s">
        <v>6</v>
      </c>
      <c r="H3533" t="s">
        <v>7</v>
      </c>
      <c r="I3533" t="s">
        <v>8</v>
      </c>
      <c r="J3533" t="s">
        <v>9</v>
      </c>
    </row>
    <row r="3534" spans="1:10">
      <c r="A3534" t="s">
        <v>2</v>
      </c>
      <c r="B3534" t="s">
        <v>10</v>
      </c>
      <c r="E3534" t="s">
        <v>11</v>
      </c>
      <c r="F3534" t="s">
        <v>12</v>
      </c>
      <c r="G3534" t="s">
        <v>13</v>
      </c>
      <c r="H3534" t="s">
        <v>14</v>
      </c>
    </row>
    <row r="3535" spans="1:10">
      <c r="A3535" t="s">
        <v>0</v>
      </c>
      <c r="B3535" t="s">
        <v>1630</v>
      </c>
      <c r="D3535">
        <f>Image("https://scontent.cdninstagram.com/t51.2885-15/s640x640/sh0.08/e35/12677211_526112897567912_810958393_n.jpg?ig_cache_key=MTIyMDMwNjk4MjA2MDU5NTg1Nw%3D%3D.2")</f>
        <v>0</v>
      </c>
    </row>
    <row r="3536" spans="1:10">
      <c r="A3536" t="s">
        <v>2</v>
      </c>
      <c r="B3536" t="s">
        <v>3</v>
      </c>
      <c r="C3536" t="s">
        <v>1631</v>
      </c>
      <c r="E3536" t="s">
        <v>4</v>
      </c>
      <c r="F3536" t="s">
        <v>5</v>
      </c>
      <c r="G3536" t="s">
        <v>6</v>
      </c>
      <c r="H3536" t="s">
        <v>7</v>
      </c>
      <c r="I3536" t="s">
        <v>8</v>
      </c>
      <c r="J3536" t="s">
        <v>9</v>
      </c>
    </row>
    <row r="3537" spans="1:10">
      <c r="A3537" t="s">
        <v>2</v>
      </c>
      <c r="B3537" t="s">
        <v>10</v>
      </c>
      <c r="E3537" t="s">
        <v>11</v>
      </c>
      <c r="F3537" t="s">
        <v>12</v>
      </c>
      <c r="G3537" t="s">
        <v>13</v>
      </c>
      <c r="H3537" t="s">
        <v>14</v>
      </c>
    </row>
    <row r="3538" spans="1:10">
      <c r="A3538" t="s">
        <v>0</v>
      </c>
      <c r="B3538" t="s">
        <v>1632</v>
      </c>
      <c r="D3538">
        <f>Image("https://scontent.cdninstagram.com/t51.2885-15/e15/12479071_1007115679380895_1085529156_n.jpg?ig_cache_key=MTIyMDQ2Mzg0ODAzMjg1MTg3Ng%3D%3D.2")</f>
        <v>0</v>
      </c>
    </row>
    <row r="3539" spans="1:10">
      <c r="A3539" t="s">
        <v>2</v>
      </c>
      <c r="B3539" t="s">
        <v>3</v>
      </c>
      <c r="E3539" t="s">
        <v>4</v>
      </c>
      <c r="F3539" t="s">
        <v>5</v>
      </c>
      <c r="G3539" t="s">
        <v>6</v>
      </c>
      <c r="H3539" t="s">
        <v>7</v>
      </c>
      <c r="I3539" t="s">
        <v>8</v>
      </c>
      <c r="J3539" t="s">
        <v>9</v>
      </c>
    </row>
    <row r="3540" spans="1:10">
      <c r="A3540" t="s">
        <v>2</v>
      </c>
      <c r="B3540" t="s">
        <v>10</v>
      </c>
      <c r="E3540" t="s">
        <v>11</v>
      </c>
      <c r="F3540" t="s">
        <v>12</v>
      </c>
      <c r="G3540" t="s">
        <v>13</v>
      </c>
      <c r="H3540" t="s">
        <v>14</v>
      </c>
    </row>
    <row r="3541" spans="1:10">
      <c r="A3541" t="s">
        <v>0</v>
      </c>
      <c r="B3541" t="s">
        <v>1633</v>
      </c>
      <c r="D3541">
        <f>Image("https://scontent.cdninstagram.com/t51.2885-15/s640x640/sh0.08/e35/12328515_1583154298642550_1140527232_n.jpg?ig_cache_key=MTIyMDQ1OTQ5NjUwMjYzNDQwOA%3D%3D.2.l")</f>
        <v>0</v>
      </c>
    </row>
    <row r="3542" spans="1:10">
      <c r="A3542" t="s">
        <v>2</v>
      </c>
      <c r="B3542" t="s">
        <v>3</v>
      </c>
      <c r="C3542" t="s">
        <v>1634</v>
      </c>
      <c r="E3542" t="s">
        <v>4</v>
      </c>
      <c r="F3542" t="s">
        <v>5</v>
      </c>
      <c r="G3542" t="s">
        <v>6</v>
      </c>
      <c r="H3542" t="s">
        <v>7</v>
      </c>
      <c r="I3542" t="s">
        <v>8</v>
      </c>
      <c r="J3542" t="s">
        <v>9</v>
      </c>
    </row>
    <row r="3543" spans="1:10">
      <c r="A3543" t="s">
        <v>2</v>
      </c>
      <c r="B3543" t="s">
        <v>10</v>
      </c>
      <c r="E3543" t="s">
        <v>11</v>
      </c>
      <c r="F3543" t="s">
        <v>12</v>
      </c>
      <c r="G3543" t="s">
        <v>13</v>
      </c>
      <c r="H3543" t="s">
        <v>14</v>
      </c>
    </row>
    <row r="3544" spans="1:10">
      <c r="A3544" t="s">
        <v>0</v>
      </c>
      <c r="B3544" t="s">
        <v>1635</v>
      </c>
      <c r="D3544">
        <f>Image("https://scontent.cdninstagram.com/t51.2885-15/s480x480/e35/12120393_188414351544413_323628738_n.jpg?ig_cache_key=MTIyMDM2NjI3NTQ3NTQ2NTg3NQ%3D%3D.2")</f>
        <v>0</v>
      </c>
    </row>
    <row r="3545" spans="1:10">
      <c r="A3545" t="s">
        <v>2</v>
      </c>
      <c r="B3545" t="s">
        <v>3</v>
      </c>
      <c r="E3545" t="s">
        <v>4</v>
      </c>
      <c r="F3545" t="s">
        <v>5</v>
      </c>
      <c r="G3545" t="s">
        <v>6</v>
      </c>
      <c r="H3545" t="s">
        <v>7</v>
      </c>
      <c r="I3545" t="s">
        <v>8</v>
      </c>
      <c r="J3545" t="s">
        <v>9</v>
      </c>
    </row>
    <row r="3546" spans="1:10">
      <c r="A3546" t="s">
        <v>2</v>
      </c>
      <c r="B3546" t="s">
        <v>10</v>
      </c>
      <c r="E3546" t="s">
        <v>11</v>
      </c>
      <c r="F3546" t="s">
        <v>12</v>
      </c>
      <c r="G3546" t="s">
        <v>13</v>
      </c>
      <c r="H3546" t="s">
        <v>14</v>
      </c>
    </row>
    <row r="3547" spans="1:10">
      <c r="A3547" t="s">
        <v>0</v>
      </c>
      <c r="B3547" t="s">
        <v>1636</v>
      </c>
      <c r="D3547">
        <f>Image("https://scontent.cdninstagram.com/t51.2885-15/s640x640/sh0.08/e35/12519515_1048634031841433_1582241285_n.jpg?ig_cache_key=MTIyMDA3MjA1MTM2ODMwNTcwMg%3D%3D.2.l")</f>
        <v>0</v>
      </c>
    </row>
    <row r="3548" spans="1:10">
      <c r="A3548" t="s">
        <v>2</v>
      </c>
      <c r="B3548" t="s">
        <v>3</v>
      </c>
      <c r="C3548" t="s">
        <v>1637</v>
      </c>
      <c r="E3548" t="s">
        <v>4</v>
      </c>
      <c r="F3548" t="s">
        <v>5</v>
      </c>
      <c r="G3548" t="s">
        <v>6</v>
      </c>
      <c r="H3548" t="s">
        <v>7</v>
      </c>
      <c r="I3548" t="s">
        <v>8</v>
      </c>
      <c r="J3548" t="s">
        <v>9</v>
      </c>
    </row>
    <row r="3549" spans="1:10">
      <c r="A3549" t="s">
        <v>2</v>
      </c>
      <c r="B3549" t="s">
        <v>10</v>
      </c>
      <c r="E3549" t="s">
        <v>11</v>
      </c>
      <c r="F3549" t="s">
        <v>12</v>
      </c>
      <c r="G3549" t="s">
        <v>13</v>
      </c>
      <c r="H3549" t="s">
        <v>14</v>
      </c>
    </row>
    <row r="3550" spans="1:10">
      <c r="A3550" t="s">
        <v>0</v>
      </c>
      <c r="B3550" t="s">
        <v>1638</v>
      </c>
      <c r="D3550">
        <f>Image("https://scontent.cdninstagram.com/t51.2885-15/e35/12446334_1710976035825410_1967628281_n.jpg?ig_cache_key=MTIyMDAzNDk1NTEwNDUyMDIxMA%3D%3D.2")</f>
        <v>0</v>
      </c>
    </row>
    <row r="3551" spans="1:10">
      <c r="A3551" t="s">
        <v>2</v>
      </c>
      <c r="B3551" t="s">
        <v>3</v>
      </c>
      <c r="E3551" t="s">
        <v>4</v>
      </c>
      <c r="F3551" t="s">
        <v>5</v>
      </c>
      <c r="G3551" t="s">
        <v>6</v>
      </c>
      <c r="H3551" t="s">
        <v>7</v>
      </c>
      <c r="I3551" t="s">
        <v>8</v>
      </c>
      <c r="J3551" t="s">
        <v>9</v>
      </c>
    </row>
    <row r="3552" spans="1:10">
      <c r="A3552" t="s">
        <v>2</v>
      </c>
      <c r="B3552" t="s">
        <v>10</v>
      </c>
      <c r="E3552" t="s">
        <v>11</v>
      </c>
      <c r="F3552" t="s">
        <v>12</v>
      </c>
      <c r="G3552" t="s">
        <v>13</v>
      </c>
      <c r="H3552" t="s">
        <v>14</v>
      </c>
    </row>
    <row r="3553" spans="1:10">
      <c r="A3553" t="s">
        <v>0</v>
      </c>
      <c r="B3553" t="s">
        <v>1639</v>
      </c>
      <c r="D3553">
        <f>Image("https://scontent.cdninstagram.com/t51.2885-15/s640x640/sh0.08/e35/12599460_585632441613781_1106781806_n.jpg?ig_cache_key=MTIxOTkxNTEzMzQ0NjYxNjkzMw%3D%3D.2.l")</f>
        <v>0</v>
      </c>
    </row>
    <row r="3554" spans="1:10">
      <c r="A3554" t="s">
        <v>2</v>
      </c>
      <c r="B3554" t="s">
        <v>3</v>
      </c>
      <c r="C3554" t="s">
        <v>1640</v>
      </c>
      <c r="E3554" t="s">
        <v>4</v>
      </c>
      <c r="F3554" t="s">
        <v>5</v>
      </c>
      <c r="G3554" t="s">
        <v>6</v>
      </c>
      <c r="H3554" t="s">
        <v>7</v>
      </c>
      <c r="I3554" t="s">
        <v>8</v>
      </c>
      <c r="J3554" t="s">
        <v>9</v>
      </c>
    </row>
    <row r="3555" spans="1:10">
      <c r="A3555" t="s">
        <v>2</v>
      </c>
      <c r="B3555" t="s">
        <v>10</v>
      </c>
      <c r="E3555" t="s">
        <v>11</v>
      </c>
      <c r="F3555" t="s">
        <v>12</v>
      </c>
      <c r="G3555" t="s">
        <v>13</v>
      </c>
      <c r="H3555" t="s">
        <v>14</v>
      </c>
    </row>
    <row r="3556" spans="1:10">
      <c r="A3556" t="s">
        <v>0</v>
      </c>
      <c r="B3556" t="s">
        <v>1641</v>
      </c>
      <c r="D3556">
        <f>Image("https://scontent.cdninstagram.com/t51.2885-15/s640x640/sh0.08/e35/12501612_570253806476231_1913931019_n.jpg?ig_cache_key=MTIxOTg5MDkzOTU2NzQxNDkzNw%3D%3D.2")</f>
        <v>0</v>
      </c>
    </row>
    <row r="3557" spans="1:10">
      <c r="A3557" t="s">
        <v>2</v>
      </c>
      <c r="B3557" t="s">
        <v>3</v>
      </c>
      <c r="C3557" t="s">
        <v>1642</v>
      </c>
      <c r="E3557" t="s">
        <v>4</v>
      </c>
      <c r="F3557" t="s">
        <v>5</v>
      </c>
      <c r="G3557" t="s">
        <v>6</v>
      </c>
      <c r="H3557" t="s">
        <v>7</v>
      </c>
      <c r="I3557" t="s">
        <v>8</v>
      </c>
      <c r="J3557" t="s">
        <v>9</v>
      </c>
    </row>
    <row r="3558" spans="1:10">
      <c r="A3558" t="s">
        <v>2</v>
      </c>
      <c r="B3558" t="s">
        <v>10</v>
      </c>
      <c r="E3558" t="s">
        <v>11</v>
      </c>
      <c r="F3558" t="s">
        <v>12</v>
      </c>
      <c r="G3558" t="s">
        <v>13</v>
      </c>
      <c r="H3558" t="s">
        <v>14</v>
      </c>
    </row>
    <row r="3559" spans="1:10">
      <c r="A3559" t="s">
        <v>0</v>
      </c>
      <c r="B3559" t="s">
        <v>1643</v>
      </c>
      <c r="D3559">
        <f>Image("https://scontent.cdninstagram.com/t51.2885-15/e35/12930802_1149800165051696_640399016_n.jpg?ig_cache_key=MTIxOTUxNjExNjkzODk1NTE0Nw%3D%3D.2")</f>
        <v>0</v>
      </c>
    </row>
    <row r="3560" spans="1:10">
      <c r="A3560" t="s">
        <v>2</v>
      </c>
      <c r="B3560" t="s">
        <v>3</v>
      </c>
      <c r="E3560" t="s">
        <v>4</v>
      </c>
      <c r="F3560" t="s">
        <v>5</v>
      </c>
      <c r="G3560" t="s">
        <v>6</v>
      </c>
      <c r="H3560" t="s">
        <v>7</v>
      </c>
      <c r="I3560" t="s">
        <v>8</v>
      </c>
      <c r="J3560" t="s">
        <v>9</v>
      </c>
    </row>
    <row r="3561" spans="1:10">
      <c r="A3561" t="s">
        <v>2</v>
      </c>
      <c r="B3561" t="s">
        <v>10</v>
      </c>
      <c r="E3561" t="s">
        <v>11</v>
      </c>
      <c r="F3561" t="s">
        <v>12</v>
      </c>
      <c r="G3561" t="s">
        <v>13</v>
      </c>
      <c r="H3561" t="s">
        <v>14</v>
      </c>
    </row>
    <row r="3562" spans="1:10">
      <c r="A3562" t="s">
        <v>0</v>
      </c>
      <c r="B3562" t="s">
        <v>1644</v>
      </c>
      <c r="D3562">
        <f>Image("https://scontent.cdninstagram.com/t51.2885-15/s640x640/sh0.08/e35/12093571_551945154985633_211325181_n.jpg?ig_cache_key=MTIxOTIxMzU4MTg2Nzg1NDU4MQ%3D%3D.2.l")</f>
        <v>0</v>
      </c>
    </row>
    <row r="3563" spans="1:10">
      <c r="A3563" t="s">
        <v>2</v>
      </c>
      <c r="B3563" t="s">
        <v>3</v>
      </c>
      <c r="C3563" t="s">
        <v>1645</v>
      </c>
      <c r="E3563" t="s">
        <v>4</v>
      </c>
      <c r="F3563" t="s">
        <v>5</v>
      </c>
      <c r="G3563" t="s">
        <v>6</v>
      </c>
      <c r="H3563" t="s">
        <v>7</v>
      </c>
      <c r="I3563" t="s">
        <v>8</v>
      </c>
      <c r="J3563" t="s">
        <v>9</v>
      </c>
    </row>
    <row r="3564" spans="1:10">
      <c r="A3564" t="s">
        <v>2</v>
      </c>
      <c r="B3564" t="s">
        <v>10</v>
      </c>
      <c r="E3564" t="s">
        <v>11</v>
      </c>
      <c r="F3564" t="s">
        <v>12</v>
      </c>
      <c r="G3564" t="s">
        <v>13</v>
      </c>
      <c r="H3564" t="s">
        <v>14</v>
      </c>
    </row>
    <row r="3565" spans="1:10">
      <c r="A3565" t="s">
        <v>0</v>
      </c>
      <c r="B3565" t="s">
        <v>1646</v>
      </c>
      <c r="D3565">
        <f>Image("https://scontent.cdninstagram.com/t51.2885-15/s640x640/sh0.08/e35/12912515_559473910897493_808903246_n.jpg?ig_cache_key=MTIxOTE1MzIzMzE4MDcyNzY4NQ%3D%3D.2.l")</f>
        <v>0</v>
      </c>
    </row>
    <row r="3566" spans="1:10">
      <c r="A3566" t="s">
        <v>2</v>
      </c>
      <c r="B3566" t="s">
        <v>3</v>
      </c>
      <c r="C3566" t="s">
        <v>1647</v>
      </c>
      <c r="E3566" t="s">
        <v>4</v>
      </c>
      <c r="F3566" t="s">
        <v>5</v>
      </c>
      <c r="G3566" t="s">
        <v>6</v>
      </c>
      <c r="H3566" t="s">
        <v>7</v>
      </c>
      <c r="I3566" t="s">
        <v>8</v>
      </c>
      <c r="J3566" t="s">
        <v>9</v>
      </c>
    </row>
    <row r="3567" spans="1:10">
      <c r="A3567" t="s">
        <v>2</v>
      </c>
      <c r="B3567" t="s">
        <v>10</v>
      </c>
      <c r="E3567" t="s">
        <v>11</v>
      </c>
      <c r="F3567" t="s">
        <v>12</v>
      </c>
      <c r="G3567" t="s">
        <v>13</v>
      </c>
      <c r="H3567" t="s">
        <v>14</v>
      </c>
    </row>
    <row r="3568" spans="1:10">
      <c r="A3568" t="s">
        <v>0</v>
      </c>
      <c r="B3568" t="s">
        <v>1648</v>
      </c>
      <c r="D3568">
        <f>Image("https://scontent.cdninstagram.com/t51.2885-15/s640x640/sh0.08/e35/12917862_1574123816234167_204524273_n.jpg?ig_cache_key=MTIxODkwOTg3Mzk1ODczMjkyNg%3D%3D.2.l")</f>
        <v>0</v>
      </c>
    </row>
    <row r="3569" spans="1:10">
      <c r="A3569" t="s">
        <v>2</v>
      </c>
      <c r="B3569" t="s">
        <v>3</v>
      </c>
      <c r="C3569" t="s">
        <v>1649</v>
      </c>
      <c r="E3569" t="s">
        <v>4</v>
      </c>
      <c r="F3569" t="s">
        <v>5</v>
      </c>
      <c r="G3569" t="s">
        <v>6</v>
      </c>
      <c r="H3569" t="s">
        <v>7</v>
      </c>
      <c r="I3569" t="s">
        <v>8</v>
      </c>
      <c r="J3569" t="s">
        <v>9</v>
      </c>
    </row>
    <row r="3570" spans="1:10">
      <c r="A3570" t="s">
        <v>2</v>
      </c>
      <c r="B3570" t="s">
        <v>10</v>
      </c>
      <c r="E3570" t="s">
        <v>11</v>
      </c>
      <c r="F3570" t="s">
        <v>12</v>
      </c>
      <c r="G3570" t="s">
        <v>13</v>
      </c>
      <c r="H3570" t="s">
        <v>14</v>
      </c>
    </row>
    <row r="3571" spans="1:10">
      <c r="A3571" t="s">
        <v>0</v>
      </c>
      <c r="B3571" t="s">
        <v>1650</v>
      </c>
      <c r="D3571">
        <f>Image("https://scontent.cdninstagram.com/t51.2885-15/s480x480/e35/12930918_251644738509727_938369202_n.jpg?ig_cache_key=MTIxODg4NDA2NzQ5MTMzNzU1Mg%3D%3D.2.l")</f>
        <v>0</v>
      </c>
    </row>
    <row r="3572" spans="1:10">
      <c r="A3572" t="s">
        <v>2</v>
      </c>
      <c r="B3572" t="s">
        <v>3</v>
      </c>
      <c r="E3572" t="s">
        <v>4</v>
      </c>
      <c r="F3572" t="s">
        <v>5</v>
      </c>
      <c r="G3572" t="s">
        <v>6</v>
      </c>
      <c r="H3572" t="s">
        <v>7</v>
      </c>
      <c r="I3572" t="s">
        <v>8</v>
      </c>
      <c r="J3572" t="s">
        <v>9</v>
      </c>
    </row>
    <row r="3573" spans="1:10">
      <c r="A3573" t="s">
        <v>2</v>
      </c>
      <c r="B3573" t="s">
        <v>10</v>
      </c>
      <c r="E3573" t="s">
        <v>11</v>
      </c>
      <c r="F3573" t="s">
        <v>12</v>
      </c>
      <c r="G3573" t="s">
        <v>13</v>
      </c>
      <c r="H3573" t="s">
        <v>14</v>
      </c>
    </row>
    <row r="3574" spans="1:10">
      <c r="A3574" t="s">
        <v>0</v>
      </c>
      <c r="B3574" t="s">
        <v>1651</v>
      </c>
      <c r="D3574">
        <f>Image("https://scontent.cdninstagram.com/t51.2885-15/s640x640/sh0.08/e35/12331468_212964039076861_429725358_n.jpg?ig_cache_key=MTIxODgzODM2MTUzNzc1MjE1OQ%3D%3D.2")</f>
        <v>0</v>
      </c>
    </row>
    <row r="3575" spans="1:10">
      <c r="A3575" t="s">
        <v>2</v>
      </c>
      <c r="B3575" t="s">
        <v>3</v>
      </c>
      <c r="C3575" t="s">
        <v>1652</v>
      </c>
      <c r="E3575" t="s">
        <v>4</v>
      </c>
      <c r="F3575" t="s">
        <v>5</v>
      </c>
      <c r="G3575" t="s">
        <v>6</v>
      </c>
      <c r="H3575" t="s">
        <v>7</v>
      </c>
      <c r="I3575" t="s">
        <v>8</v>
      </c>
      <c r="J3575" t="s">
        <v>9</v>
      </c>
    </row>
    <row r="3576" spans="1:10">
      <c r="A3576" t="s">
        <v>2</v>
      </c>
      <c r="B3576" t="s">
        <v>10</v>
      </c>
      <c r="E3576" t="s">
        <v>11</v>
      </c>
      <c r="F3576" t="s">
        <v>12</v>
      </c>
      <c r="G3576" t="s">
        <v>13</v>
      </c>
      <c r="H3576" t="s">
        <v>14</v>
      </c>
    </row>
    <row r="3577" spans="1:10">
      <c r="A3577" t="s">
        <v>0</v>
      </c>
      <c r="B3577" t="s">
        <v>1653</v>
      </c>
      <c r="D3577">
        <f>Image("https://scontent.cdninstagram.com/t51.2885-15/e15/12445844_1009579742422467_692745038_n.jpg?ig_cache_key=MTIxODgwMTMwMDY2OTgyMTI0NA%3D%3D.2")</f>
        <v>0</v>
      </c>
    </row>
    <row r="3578" spans="1:10">
      <c r="A3578" t="s">
        <v>2</v>
      </c>
      <c r="B3578" t="s">
        <v>3</v>
      </c>
      <c r="C3578" t="s">
        <v>1654</v>
      </c>
      <c r="E3578" t="s">
        <v>4</v>
      </c>
      <c r="F3578" t="s">
        <v>5</v>
      </c>
      <c r="G3578" t="s">
        <v>6</v>
      </c>
      <c r="H3578" t="s">
        <v>7</v>
      </c>
      <c r="I3578" t="s">
        <v>8</v>
      </c>
      <c r="J3578" t="s">
        <v>9</v>
      </c>
    </row>
    <row r="3579" spans="1:10">
      <c r="A3579" t="s">
        <v>2</v>
      </c>
      <c r="B3579" t="s">
        <v>10</v>
      </c>
      <c r="E3579" t="s">
        <v>11</v>
      </c>
      <c r="F3579" t="s">
        <v>12</v>
      </c>
      <c r="G3579" t="s">
        <v>13</v>
      </c>
      <c r="H3579" t="s">
        <v>14</v>
      </c>
    </row>
    <row r="3580" spans="1:10">
      <c r="A3580" t="s">
        <v>0</v>
      </c>
      <c r="B3580" t="s">
        <v>1655</v>
      </c>
      <c r="D3580">
        <f>Image("https://scontent.cdninstagram.com/t51.2885-15/e35/12519408_1561107157520656_99870317_n.jpg?ig_cache_key=MTIxODc1MjQxMTU1OTU3OTk0Mw%3D%3D.2")</f>
        <v>0</v>
      </c>
    </row>
    <row r="3581" spans="1:10">
      <c r="A3581" t="s">
        <v>2</v>
      </c>
      <c r="B3581" t="s">
        <v>3</v>
      </c>
      <c r="C3581" t="s">
        <v>1656</v>
      </c>
      <c r="E3581" t="s">
        <v>4</v>
      </c>
      <c r="F3581" t="s">
        <v>5</v>
      </c>
      <c r="G3581" t="s">
        <v>6</v>
      </c>
      <c r="H3581" t="s">
        <v>7</v>
      </c>
      <c r="I3581" t="s">
        <v>8</v>
      </c>
      <c r="J3581" t="s">
        <v>9</v>
      </c>
    </row>
    <row r="3582" spans="1:10">
      <c r="A3582" t="s">
        <v>2</v>
      </c>
      <c r="B3582" t="s">
        <v>10</v>
      </c>
      <c r="E3582" t="s">
        <v>11</v>
      </c>
      <c r="F3582" t="s">
        <v>12</v>
      </c>
      <c r="G3582" t="s">
        <v>13</v>
      </c>
      <c r="H3582" t="s">
        <v>14</v>
      </c>
    </row>
    <row r="3583" spans="1:10">
      <c r="A3583" t="s">
        <v>0</v>
      </c>
      <c r="B3583" t="s">
        <v>1657</v>
      </c>
      <c r="D3583">
        <f>Image("https://scontent.cdninstagram.com/t51.2885-15/e35/12519533_1581458782169994_126445235_n.jpg?ig_cache_key=MTIxODM3MzYxNzAyOTY1Njg0OQ%3D%3D.2")</f>
        <v>0</v>
      </c>
    </row>
    <row r="3584" spans="1:10">
      <c r="A3584" t="s">
        <v>2</v>
      </c>
      <c r="B3584" t="s">
        <v>3</v>
      </c>
      <c r="C3584" t="s">
        <v>1658</v>
      </c>
      <c r="E3584" t="s">
        <v>4</v>
      </c>
      <c r="F3584" t="s">
        <v>5</v>
      </c>
      <c r="G3584" t="s">
        <v>6</v>
      </c>
      <c r="H3584" t="s">
        <v>7</v>
      </c>
      <c r="I3584" t="s">
        <v>8</v>
      </c>
      <c r="J3584" t="s">
        <v>9</v>
      </c>
    </row>
    <row r="3585" spans="1:10">
      <c r="A3585" t="s">
        <v>2</v>
      </c>
      <c r="B3585" t="s">
        <v>10</v>
      </c>
      <c r="E3585" t="s">
        <v>11</v>
      </c>
      <c r="F3585" t="s">
        <v>12</v>
      </c>
      <c r="G3585" t="s">
        <v>13</v>
      </c>
      <c r="H3585" t="s">
        <v>14</v>
      </c>
    </row>
    <row r="3586" spans="1:10">
      <c r="A3586" t="s">
        <v>0</v>
      </c>
      <c r="B3586" t="s">
        <v>1659</v>
      </c>
      <c r="D3586">
        <f>Image("https://scontent.cdninstagram.com/t51.2885-15/s640x640/sh0.08/e35/12446321_502068016652288_753556801_n.jpg?ig_cache_key=MTIxODE5MDAxMzQ4MjY5NDE4Mg%3D%3D.2.l")</f>
        <v>0</v>
      </c>
    </row>
    <row r="3587" spans="1:10">
      <c r="A3587" t="s">
        <v>2</v>
      </c>
      <c r="B3587" t="s">
        <v>3</v>
      </c>
      <c r="C3587" t="s">
        <v>1660</v>
      </c>
      <c r="E3587" t="s">
        <v>4</v>
      </c>
      <c r="F3587" t="s">
        <v>5</v>
      </c>
      <c r="G3587" t="s">
        <v>6</v>
      </c>
      <c r="H3587" t="s">
        <v>7</v>
      </c>
      <c r="I3587" t="s">
        <v>8</v>
      </c>
      <c r="J3587" t="s">
        <v>9</v>
      </c>
    </row>
    <row r="3588" spans="1:10">
      <c r="A3588" t="s">
        <v>2</v>
      </c>
      <c r="B3588" t="s">
        <v>10</v>
      </c>
      <c r="E3588" t="s">
        <v>11</v>
      </c>
      <c r="F3588" t="s">
        <v>12</v>
      </c>
      <c r="G3588" t="s">
        <v>13</v>
      </c>
      <c r="H3588" t="s">
        <v>14</v>
      </c>
    </row>
    <row r="3589" spans="1:10">
      <c r="A3589" t="s">
        <v>0</v>
      </c>
      <c r="B3589" t="s">
        <v>1661</v>
      </c>
      <c r="D3589">
        <f>Image("https://scontent.cdninstagram.com/t51.2885-15/s640x640/sh0.08/e35/12445916_608937059265456_1217473723_n.jpg?ig_cache_key=MTIxODA5MDg1MzcyNjE2NzQzMw%3D%3D.2")</f>
        <v>0</v>
      </c>
    </row>
    <row r="3590" spans="1:10">
      <c r="A3590" t="s">
        <v>2</v>
      </c>
      <c r="B3590" t="s">
        <v>3</v>
      </c>
      <c r="C3590" t="s">
        <v>1662</v>
      </c>
      <c r="E3590" t="s">
        <v>4</v>
      </c>
      <c r="F3590" t="s">
        <v>5</v>
      </c>
      <c r="G3590" t="s">
        <v>6</v>
      </c>
      <c r="H3590" t="s">
        <v>7</v>
      </c>
      <c r="I3590" t="s">
        <v>8</v>
      </c>
      <c r="J3590" t="s">
        <v>9</v>
      </c>
    </row>
    <row r="3591" spans="1:10">
      <c r="A3591" t="s">
        <v>2</v>
      </c>
      <c r="B3591" t="s">
        <v>10</v>
      </c>
      <c r="E3591" t="s">
        <v>11</v>
      </c>
      <c r="F3591" t="s">
        <v>12</v>
      </c>
      <c r="G3591" t="s">
        <v>13</v>
      </c>
      <c r="H3591" t="s">
        <v>14</v>
      </c>
    </row>
    <row r="3592" spans="1:10">
      <c r="A3592" t="s">
        <v>0</v>
      </c>
      <c r="B3592" t="s">
        <v>1663</v>
      </c>
      <c r="D3592">
        <f>Image("https://scontent.cdninstagram.com/t51.2885-15/s640x640/sh0.08/e35/12940836_608224492660852_866702113_n.jpg?ig_cache_key=MTIxNzc3OTQwNDQ2MjQxMjkzNA%3D%3D.2")</f>
        <v>0</v>
      </c>
    </row>
    <row r="3593" spans="1:10">
      <c r="A3593" t="s">
        <v>2</v>
      </c>
      <c r="B3593" t="s">
        <v>3</v>
      </c>
      <c r="C3593" t="s">
        <v>1664</v>
      </c>
      <c r="E3593" t="s">
        <v>4</v>
      </c>
      <c r="F3593" t="s">
        <v>5</v>
      </c>
      <c r="G3593" t="s">
        <v>6</v>
      </c>
      <c r="H3593" t="s">
        <v>7</v>
      </c>
      <c r="I3593" t="s">
        <v>8</v>
      </c>
      <c r="J3593" t="s">
        <v>9</v>
      </c>
    </row>
    <row r="3594" spans="1:10">
      <c r="A3594" t="s">
        <v>2</v>
      </c>
      <c r="B3594" t="s">
        <v>10</v>
      </c>
      <c r="E3594" t="s">
        <v>11</v>
      </c>
      <c r="F3594" t="s">
        <v>12</v>
      </c>
      <c r="G3594" t="s">
        <v>13</v>
      </c>
      <c r="H3594" t="s">
        <v>14</v>
      </c>
    </row>
    <row r="3595" spans="1:10">
      <c r="A3595" t="s">
        <v>0</v>
      </c>
      <c r="B3595" t="s">
        <v>1665</v>
      </c>
      <c r="D3595">
        <f>Image("https://scontent.cdninstagram.com/t51.2885-15/s640x640/sh0.08/e35/12383104_1683434815249673_227918701_n.jpg?ig_cache_key=MTIxNzYwMjA5NTk0NjA4NjMzNQ%3D%3D.2")</f>
        <v>0</v>
      </c>
    </row>
    <row r="3596" spans="1:10">
      <c r="A3596" t="s">
        <v>2</v>
      </c>
      <c r="B3596" t="s">
        <v>3</v>
      </c>
      <c r="C3596" t="s">
        <v>1666</v>
      </c>
      <c r="E3596" t="s">
        <v>4</v>
      </c>
      <c r="F3596" t="s">
        <v>5</v>
      </c>
      <c r="G3596" t="s">
        <v>6</v>
      </c>
      <c r="H3596" t="s">
        <v>7</v>
      </c>
      <c r="I3596" t="s">
        <v>8</v>
      </c>
      <c r="J3596" t="s">
        <v>9</v>
      </c>
    </row>
    <row r="3597" spans="1:10">
      <c r="A3597" t="s">
        <v>2</v>
      </c>
      <c r="B3597" t="s">
        <v>10</v>
      </c>
      <c r="E3597" t="s">
        <v>11</v>
      </c>
      <c r="F3597" t="s">
        <v>12</v>
      </c>
      <c r="G3597" t="s">
        <v>13</v>
      </c>
      <c r="H3597" t="s">
        <v>14</v>
      </c>
    </row>
    <row r="3598" spans="1:10">
      <c r="A3598" t="s">
        <v>0</v>
      </c>
      <c r="B3598" t="s">
        <v>1667</v>
      </c>
      <c r="D3598">
        <f>Image("https://scontent.cdninstagram.com/t51.2885-15/e35/12798003_506549892883085_1902776985_n.jpg?ig_cache_key=MTIyMDYzMjIwNjAyMDU3NTUyOQ%3D%3D.2")</f>
        <v>0</v>
      </c>
    </row>
    <row r="3599" spans="1:10">
      <c r="A3599" t="s">
        <v>2</v>
      </c>
      <c r="B3599" t="s">
        <v>3</v>
      </c>
      <c r="C3599" t="s">
        <v>1668</v>
      </c>
      <c r="E3599" t="s">
        <v>4</v>
      </c>
      <c r="F3599" t="s">
        <v>5</v>
      </c>
      <c r="G3599" t="s">
        <v>6</v>
      </c>
      <c r="H3599" t="s">
        <v>7</v>
      </c>
      <c r="I3599" t="s">
        <v>8</v>
      </c>
      <c r="J3599" t="s">
        <v>9</v>
      </c>
    </row>
    <row r="3600" spans="1:10">
      <c r="A3600" t="s">
        <v>2</v>
      </c>
      <c r="B3600" t="s">
        <v>10</v>
      </c>
      <c r="E3600" t="s">
        <v>11</v>
      </c>
      <c r="F3600" t="s">
        <v>12</v>
      </c>
      <c r="G3600" t="s">
        <v>13</v>
      </c>
      <c r="H3600" t="s">
        <v>14</v>
      </c>
    </row>
    <row r="3601" spans="1:10">
      <c r="A3601" t="s">
        <v>0</v>
      </c>
      <c r="B3601" t="s">
        <v>1669</v>
      </c>
      <c r="D3601">
        <f>Image("https://scontent.cdninstagram.com/t51.2885-15/s640x640/sh0.08/e35/12912486_1589198594731163_1678849424_n.jpg?ig_cache_key=MTIyMDYwOTM3NDQ2MDY0OTE1NA%3D%3D.2")</f>
        <v>0</v>
      </c>
    </row>
    <row r="3602" spans="1:10">
      <c r="A3602" t="s">
        <v>2</v>
      </c>
      <c r="B3602" t="s">
        <v>3</v>
      </c>
      <c r="C3602" t="s">
        <v>1670</v>
      </c>
      <c r="E3602" t="s">
        <v>4</v>
      </c>
      <c r="F3602" t="s">
        <v>5</v>
      </c>
      <c r="G3602" t="s">
        <v>6</v>
      </c>
      <c r="H3602" t="s">
        <v>7</v>
      </c>
      <c r="I3602" t="s">
        <v>8</v>
      </c>
      <c r="J3602" t="s">
        <v>9</v>
      </c>
    </row>
    <row r="3603" spans="1:10">
      <c r="A3603" t="s">
        <v>2</v>
      </c>
      <c r="B3603" t="s">
        <v>10</v>
      </c>
      <c r="E3603" t="s">
        <v>11</v>
      </c>
      <c r="F3603" t="s">
        <v>12</v>
      </c>
      <c r="G3603" t="s">
        <v>13</v>
      </c>
      <c r="H3603" t="s">
        <v>14</v>
      </c>
    </row>
    <row r="3604" spans="1:10">
      <c r="A3604" t="s">
        <v>0</v>
      </c>
      <c r="B3604" t="s">
        <v>1671</v>
      </c>
      <c r="D3604">
        <f>Image("https://scontent.cdninstagram.com/t51.2885-15/s320x320/e35/12142246_612247522262877_291789367_n.jpg?ig_cache_key=MTIyMDYwODU5MDUwMzI1NDc3MQ%3D%3D.2")</f>
        <v>0</v>
      </c>
    </row>
    <row r="3605" spans="1:10">
      <c r="A3605" t="s">
        <v>2</v>
      </c>
      <c r="B3605" t="s">
        <v>3</v>
      </c>
      <c r="E3605" t="s">
        <v>4</v>
      </c>
      <c r="F3605" t="s">
        <v>5</v>
      </c>
      <c r="G3605" t="s">
        <v>6</v>
      </c>
      <c r="H3605" t="s">
        <v>7</v>
      </c>
      <c r="I3605" t="s">
        <v>8</v>
      </c>
      <c r="J3605" t="s">
        <v>9</v>
      </c>
    </row>
    <row r="3606" spans="1:10">
      <c r="A3606" t="s">
        <v>2</v>
      </c>
      <c r="B3606" t="s">
        <v>10</v>
      </c>
      <c r="E3606" t="s">
        <v>11</v>
      </c>
      <c r="F3606" t="s">
        <v>12</v>
      </c>
      <c r="G3606" t="s">
        <v>13</v>
      </c>
      <c r="H3606" t="s">
        <v>14</v>
      </c>
    </row>
    <row r="3607" spans="1:10">
      <c r="A3607" t="s">
        <v>0</v>
      </c>
      <c r="B3607" t="s">
        <v>1672</v>
      </c>
      <c r="D3607">
        <f>Image("https://scontent.cdninstagram.com/t51.2885-15/s640x640/sh0.08/e35/11373847_1583382081976245_707351872_n.jpg?ig_cache_key=MTIyMDU5OTM5MDQ5NjA2MTM2NQ%3D%3D.2")</f>
        <v>0</v>
      </c>
    </row>
    <row r="3608" spans="1:10">
      <c r="A3608" t="s">
        <v>2</v>
      </c>
      <c r="B3608" t="s">
        <v>3</v>
      </c>
      <c r="E3608" t="s">
        <v>4</v>
      </c>
      <c r="F3608" t="s">
        <v>5</v>
      </c>
      <c r="G3608" t="s">
        <v>6</v>
      </c>
      <c r="H3608" t="s">
        <v>7</v>
      </c>
      <c r="I3608" t="s">
        <v>8</v>
      </c>
      <c r="J3608" t="s">
        <v>9</v>
      </c>
    </row>
    <row r="3609" spans="1:10">
      <c r="A3609" t="s">
        <v>2</v>
      </c>
      <c r="B3609" t="s">
        <v>10</v>
      </c>
      <c r="E3609" t="s">
        <v>11</v>
      </c>
      <c r="F3609" t="s">
        <v>12</v>
      </c>
      <c r="G3609" t="s">
        <v>13</v>
      </c>
      <c r="H3609" t="s">
        <v>14</v>
      </c>
    </row>
    <row r="3610" spans="1:10">
      <c r="A3610" t="s">
        <v>0</v>
      </c>
      <c r="B3610" t="s">
        <v>1673</v>
      </c>
      <c r="D3610">
        <f>Image("https://scontent.cdninstagram.com/t51.2885-15/s480x480/e35/12519431_241107149576847_848447499_n.jpg?ig_cache_key=MTIyMDU1ODkyMjU3MTA5ODczMA%3D%3D.2.l")</f>
        <v>0</v>
      </c>
    </row>
    <row r="3611" spans="1:10">
      <c r="A3611" t="s">
        <v>2</v>
      </c>
      <c r="B3611" t="s">
        <v>3</v>
      </c>
      <c r="E3611" t="s">
        <v>4</v>
      </c>
      <c r="F3611" t="s">
        <v>5</v>
      </c>
      <c r="G3611" t="s">
        <v>6</v>
      </c>
      <c r="H3611" t="s">
        <v>7</v>
      </c>
      <c r="I3611" t="s">
        <v>8</v>
      </c>
      <c r="J3611" t="s">
        <v>9</v>
      </c>
    </row>
    <row r="3612" spans="1:10">
      <c r="A3612" t="s">
        <v>2</v>
      </c>
      <c r="B3612" t="s">
        <v>10</v>
      </c>
      <c r="E3612" t="s">
        <v>11</v>
      </c>
      <c r="F3612" t="s">
        <v>12</v>
      </c>
      <c r="G3612" t="s">
        <v>13</v>
      </c>
      <c r="H3612" t="s">
        <v>14</v>
      </c>
    </row>
    <row r="3613" spans="1:10">
      <c r="A3613" t="s">
        <v>0</v>
      </c>
      <c r="B3613" t="s">
        <v>1674</v>
      </c>
      <c r="D3613">
        <f>Image("https://scontent.cdninstagram.com/t51.2885-15/s640x640/sh0.08/e35/1391147_469784083218458_187751981_n.jpg?ig_cache_key=MTIyMDU0NzgwNzQ0NDk2MDY4Mg%3D%3D.2")</f>
        <v>0</v>
      </c>
    </row>
    <row r="3614" spans="1:10">
      <c r="A3614" t="s">
        <v>2</v>
      </c>
      <c r="B3614" t="s">
        <v>3</v>
      </c>
      <c r="E3614" t="s">
        <v>4</v>
      </c>
      <c r="F3614" t="s">
        <v>5</v>
      </c>
      <c r="G3614" t="s">
        <v>6</v>
      </c>
      <c r="H3614" t="s">
        <v>7</v>
      </c>
      <c r="I3614" t="s">
        <v>8</v>
      </c>
      <c r="J3614" t="s">
        <v>9</v>
      </c>
    </row>
    <row r="3615" spans="1:10">
      <c r="A3615" t="s">
        <v>2</v>
      </c>
      <c r="B3615" t="s">
        <v>10</v>
      </c>
      <c r="E3615" t="s">
        <v>11</v>
      </c>
      <c r="F3615" t="s">
        <v>12</v>
      </c>
      <c r="G3615" t="s">
        <v>13</v>
      </c>
      <c r="H3615" t="s">
        <v>14</v>
      </c>
    </row>
    <row r="3616" spans="1:10">
      <c r="A3616" t="s">
        <v>0</v>
      </c>
      <c r="B3616" t="s">
        <v>1675</v>
      </c>
      <c r="D3616">
        <f>Image("https://scontent.cdninstagram.com/t51.2885-15/s640x640/sh0.08/e35/12530935_625160100965316_77485408_n.jpg?ig_cache_key=MTIyMDU0NTI2MDgwNjMwNTk2Mw%3D%3D.2.l")</f>
        <v>0</v>
      </c>
    </row>
    <row r="3617" spans="1:10">
      <c r="A3617" t="s">
        <v>2</v>
      </c>
      <c r="B3617" t="s">
        <v>3</v>
      </c>
      <c r="E3617" t="s">
        <v>4</v>
      </c>
      <c r="F3617" t="s">
        <v>5</v>
      </c>
      <c r="G3617" t="s">
        <v>6</v>
      </c>
      <c r="H3617" t="s">
        <v>7</v>
      </c>
      <c r="I3617" t="s">
        <v>8</v>
      </c>
      <c r="J3617" t="s">
        <v>9</v>
      </c>
    </row>
    <row r="3618" spans="1:10">
      <c r="A3618" t="s">
        <v>2</v>
      </c>
      <c r="B3618" t="s">
        <v>10</v>
      </c>
      <c r="E3618" t="s">
        <v>11</v>
      </c>
      <c r="F3618" t="s">
        <v>12</v>
      </c>
      <c r="G3618" t="s">
        <v>13</v>
      </c>
      <c r="H3618" t="s">
        <v>14</v>
      </c>
    </row>
    <row r="3619" spans="1:10">
      <c r="A3619" t="s">
        <v>0</v>
      </c>
      <c r="B3619" t="s">
        <v>1676</v>
      </c>
      <c r="D3619">
        <f>Image("https://scontent.cdninstagram.com/t51.2885-15/s640x640/sh0.08/e35/12907228_1524457194530696_2052569102_n.jpg?ig_cache_key=MTIyMDUzNDg0MDMyNTY4NTkzOQ%3D%3D.2")</f>
        <v>0</v>
      </c>
    </row>
    <row r="3620" spans="1:10">
      <c r="A3620" t="s">
        <v>2</v>
      </c>
      <c r="B3620" t="s">
        <v>3</v>
      </c>
      <c r="E3620" t="s">
        <v>4</v>
      </c>
      <c r="F3620" t="s">
        <v>5</v>
      </c>
      <c r="G3620" t="s">
        <v>6</v>
      </c>
      <c r="H3620" t="s">
        <v>7</v>
      </c>
      <c r="I3620" t="s">
        <v>8</v>
      </c>
      <c r="J3620" t="s">
        <v>9</v>
      </c>
    </row>
    <row r="3621" spans="1:10">
      <c r="A3621" t="s">
        <v>2</v>
      </c>
      <c r="B3621" t="s">
        <v>10</v>
      </c>
      <c r="E3621" t="s">
        <v>11</v>
      </c>
      <c r="F3621" t="s">
        <v>12</v>
      </c>
      <c r="G3621" t="s">
        <v>13</v>
      </c>
      <c r="H3621" t="s">
        <v>14</v>
      </c>
    </row>
    <row r="3622" spans="1:10">
      <c r="A3622" t="s">
        <v>0</v>
      </c>
      <c r="B3622" t="s">
        <v>1677</v>
      </c>
      <c r="D3622">
        <f>Image("https://scontent.cdninstagram.com/t51.2885-15/s640x640/sh0.08/e35/11313454_840446866066210_1781010044_n.jpg?ig_cache_key=MTIyMDUxMzY0MTk1MzEzMjA1NQ%3D%3D.2.l")</f>
        <v>0</v>
      </c>
    </row>
    <row r="3623" spans="1:10">
      <c r="A3623" t="s">
        <v>2</v>
      </c>
      <c r="B3623" t="s">
        <v>3</v>
      </c>
      <c r="C3623" t="s">
        <v>1678</v>
      </c>
      <c r="E3623" t="s">
        <v>4</v>
      </c>
      <c r="F3623" t="s">
        <v>5</v>
      </c>
      <c r="G3623" t="s">
        <v>6</v>
      </c>
      <c r="H3623" t="s">
        <v>7</v>
      </c>
      <c r="I3623" t="s">
        <v>8</v>
      </c>
      <c r="J3623" t="s">
        <v>9</v>
      </c>
    </row>
    <row r="3624" spans="1:10">
      <c r="A3624" t="s">
        <v>2</v>
      </c>
      <c r="B3624" t="s">
        <v>10</v>
      </c>
      <c r="E3624" t="s">
        <v>11</v>
      </c>
      <c r="F3624" t="s">
        <v>12</v>
      </c>
      <c r="G3624" t="s">
        <v>13</v>
      </c>
      <c r="H3624" t="s">
        <v>14</v>
      </c>
    </row>
    <row r="3625" spans="1:10">
      <c r="A3625" t="s">
        <v>0</v>
      </c>
      <c r="B3625" t="s">
        <v>1679</v>
      </c>
      <c r="D3625">
        <f>Image("https://scontent.cdninstagram.com/t51.2885-15/e35/12930761_832929740163883_1677531443_n.jpg?ig_cache_key=MTIyMDQ5MzY2ODg3ODUxMDUyOA%3D%3D.2")</f>
        <v>0</v>
      </c>
    </row>
    <row r="3626" spans="1:10">
      <c r="A3626" t="s">
        <v>2</v>
      </c>
      <c r="B3626" t="s">
        <v>3</v>
      </c>
      <c r="C3626" t="s">
        <v>1680</v>
      </c>
      <c r="E3626" t="s">
        <v>4</v>
      </c>
      <c r="F3626" t="s">
        <v>5</v>
      </c>
      <c r="G3626" t="s">
        <v>6</v>
      </c>
      <c r="H3626" t="s">
        <v>7</v>
      </c>
      <c r="I3626" t="s">
        <v>8</v>
      </c>
      <c r="J3626" t="s">
        <v>9</v>
      </c>
    </row>
    <row r="3627" spans="1:10">
      <c r="A3627" t="s">
        <v>2</v>
      </c>
      <c r="B3627" t="s">
        <v>10</v>
      </c>
      <c r="E3627" t="s">
        <v>11</v>
      </c>
      <c r="F3627" t="s">
        <v>12</v>
      </c>
      <c r="G3627" t="s">
        <v>13</v>
      </c>
      <c r="H3627" t="s">
        <v>14</v>
      </c>
    </row>
    <row r="3628" spans="1:10">
      <c r="A3628" t="s">
        <v>0</v>
      </c>
      <c r="B3628" t="s">
        <v>1681</v>
      </c>
      <c r="D3628">
        <f>Image("https://scontent.cdninstagram.com/t51.2885-15/s640x640/sh0.08/e35/12950235_1195627013781487_1342445506_n.jpg?ig_cache_key=MTIyMDQ5MzQ0OTk3NzI1MjkyMA%3D%3D.2.l")</f>
        <v>0</v>
      </c>
    </row>
    <row r="3629" spans="1:10">
      <c r="A3629" t="s">
        <v>2</v>
      </c>
      <c r="B3629" t="s">
        <v>3</v>
      </c>
      <c r="E3629" t="s">
        <v>4</v>
      </c>
      <c r="F3629" t="s">
        <v>5</v>
      </c>
      <c r="G3629" t="s">
        <v>6</v>
      </c>
      <c r="H3629" t="s">
        <v>7</v>
      </c>
      <c r="I3629" t="s">
        <v>8</v>
      </c>
      <c r="J3629" t="s">
        <v>9</v>
      </c>
    </row>
    <row r="3630" spans="1:10">
      <c r="A3630" t="s">
        <v>2</v>
      </c>
      <c r="B3630" t="s">
        <v>10</v>
      </c>
      <c r="E3630" t="s">
        <v>11</v>
      </c>
      <c r="F3630" t="s">
        <v>12</v>
      </c>
      <c r="G3630" t="s">
        <v>13</v>
      </c>
      <c r="H3630" t="s">
        <v>14</v>
      </c>
    </row>
    <row r="3631" spans="1:10">
      <c r="A3631" t="s">
        <v>0</v>
      </c>
      <c r="B3631" t="s">
        <v>1682</v>
      </c>
      <c r="D3631">
        <f>Image("https://scontent.cdninstagram.com/t51.2885-15/e15/12383154_189593101432130_399589115_n.jpg?ig_cache_key=MTIyMDQ3NDA5OTk1MzIwOTY2Ng%3D%3D.2.l")</f>
        <v>0</v>
      </c>
    </row>
    <row r="3632" spans="1:10">
      <c r="A3632" t="s">
        <v>2</v>
      </c>
      <c r="B3632" t="s">
        <v>3</v>
      </c>
      <c r="E3632" t="s">
        <v>4</v>
      </c>
      <c r="F3632" t="s">
        <v>5</v>
      </c>
      <c r="G3632" t="s">
        <v>6</v>
      </c>
      <c r="H3632" t="s">
        <v>7</v>
      </c>
      <c r="I3632" t="s">
        <v>8</v>
      </c>
      <c r="J3632" t="s">
        <v>9</v>
      </c>
    </row>
    <row r="3633" spans="1:10">
      <c r="A3633" t="s">
        <v>2</v>
      </c>
      <c r="B3633" t="s">
        <v>10</v>
      </c>
      <c r="E3633" t="s">
        <v>11</v>
      </c>
      <c r="F3633" t="s">
        <v>12</v>
      </c>
      <c r="G3633" t="s">
        <v>13</v>
      </c>
      <c r="H3633" t="s">
        <v>14</v>
      </c>
    </row>
    <row r="3634" spans="1:10">
      <c r="A3634" t="s">
        <v>0</v>
      </c>
      <c r="B3634" t="s">
        <v>1683</v>
      </c>
      <c r="D3634">
        <f>Image("https://scontent.cdninstagram.com/t51.2885-15/s640x640/sh0.08/e35/12135166_1686641334928970_1856628745_n.jpg?ig_cache_key=MTIyMDQ1NzIwNjI4NDQ3NzUzNQ%3D%3D.2")</f>
        <v>0</v>
      </c>
    </row>
    <row r="3635" spans="1:10">
      <c r="A3635" t="s">
        <v>2</v>
      </c>
      <c r="B3635" t="s">
        <v>3</v>
      </c>
      <c r="E3635" t="s">
        <v>4</v>
      </c>
      <c r="F3635" t="s">
        <v>5</v>
      </c>
      <c r="G3635" t="s">
        <v>6</v>
      </c>
      <c r="H3635" t="s">
        <v>7</v>
      </c>
      <c r="I3635" t="s">
        <v>8</v>
      </c>
      <c r="J3635" t="s">
        <v>9</v>
      </c>
    </row>
    <row r="3636" spans="1:10">
      <c r="A3636" t="s">
        <v>2</v>
      </c>
      <c r="B3636" t="s">
        <v>10</v>
      </c>
      <c r="E3636" t="s">
        <v>11</v>
      </c>
      <c r="F3636" t="s">
        <v>12</v>
      </c>
      <c r="G3636" t="s">
        <v>13</v>
      </c>
      <c r="H3636" t="s">
        <v>14</v>
      </c>
    </row>
    <row r="3637" spans="1:10">
      <c r="A3637" t="s">
        <v>0</v>
      </c>
      <c r="B3637" t="s">
        <v>1684</v>
      </c>
      <c r="D3637">
        <f>Image("https://scontent.cdninstagram.com/t51.2885-15/s640x640/sh0.08/e35/12530951_1005868892835737_649028377_n.jpg?ig_cache_key=MTIyMDQ0MTgzMzk5MjU0NTI1Mg%3D%3D.2.l")</f>
        <v>0</v>
      </c>
    </row>
    <row r="3638" spans="1:10">
      <c r="A3638" t="s">
        <v>2</v>
      </c>
      <c r="B3638" t="s">
        <v>3</v>
      </c>
      <c r="E3638" t="s">
        <v>4</v>
      </c>
      <c r="F3638" t="s">
        <v>5</v>
      </c>
      <c r="G3638" t="s">
        <v>6</v>
      </c>
      <c r="H3638" t="s">
        <v>7</v>
      </c>
      <c r="I3638" t="s">
        <v>8</v>
      </c>
      <c r="J3638" t="s">
        <v>9</v>
      </c>
    </row>
    <row r="3639" spans="1:10">
      <c r="A3639" t="s">
        <v>2</v>
      </c>
      <c r="B3639" t="s">
        <v>10</v>
      </c>
      <c r="E3639" t="s">
        <v>11</v>
      </c>
      <c r="F3639" t="s">
        <v>12</v>
      </c>
      <c r="G3639" t="s">
        <v>13</v>
      </c>
      <c r="H3639" t="s">
        <v>14</v>
      </c>
    </row>
    <row r="3640" spans="1:10">
      <c r="A3640" t="s">
        <v>0</v>
      </c>
      <c r="B3640" t="s">
        <v>1685</v>
      </c>
      <c r="D3640">
        <f>Image("https://scontent.cdninstagram.com/t51.2885-15/s480x480/e35/12965273_1022772427804121_14552674_n.jpg?ig_cache_key=MTIyMDQzODc2ODczNTE2NDEyNg%3D%3D.2.l")</f>
        <v>0</v>
      </c>
    </row>
    <row r="3641" spans="1:10">
      <c r="A3641" t="s">
        <v>2</v>
      </c>
      <c r="B3641" t="s">
        <v>3</v>
      </c>
      <c r="C3641" t="s">
        <v>1686</v>
      </c>
      <c r="E3641" t="s">
        <v>4</v>
      </c>
      <c r="F3641" t="s">
        <v>5</v>
      </c>
      <c r="G3641" t="s">
        <v>6</v>
      </c>
      <c r="H3641" t="s">
        <v>7</v>
      </c>
      <c r="I3641" t="s">
        <v>8</v>
      </c>
      <c r="J3641" t="s">
        <v>9</v>
      </c>
    </row>
    <row r="3642" spans="1:10">
      <c r="A3642" t="s">
        <v>2</v>
      </c>
      <c r="B3642" t="s">
        <v>10</v>
      </c>
      <c r="E3642" t="s">
        <v>11</v>
      </c>
      <c r="F3642" t="s">
        <v>12</v>
      </c>
      <c r="G3642" t="s">
        <v>13</v>
      </c>
      <c r="H3642" t="s">
        <v>14</v>
      </c>
    </row>
    <row r="3643" spans="1:10">
      <c r="A3643" t="s">
        <v>0</v>
      </c>
      <c r="B3643" t="s">
        <v>1687</v>
      </c>
      <c r="D3643">
        <f>Image("https://scontent.cdninstagram.com/t51.2885-15/s640x640/sh0.08/e35/917596_1580237408934877_1482711680_n.jpg?ig_cache_key=MTIyMDQzODYzNzU0OTA0NDQ5Ng%3D%3D.2.l")</f>
        <v>0</v>
      </c>
    </row>
    <row r="3644" spans="1:10">
      <c r="A3644" t="s">
        <v>2</v>
      </c>
      <c r="B3644" t="s">
        <v>3</v>
      </c>
      <c r="E3644" t="s">
        <v>4</v>
      </c>
      <c r="F3644" t="s">
        <v>5</v>
      </c>
      <c r="G3644" t="s">
        <v>6</v>
      </c>
      <c r="H3644" t="s">
        <v>7</v>
      </c>
      <c r="I3644" t="s">
        <v>8</v>
      </c>
      <c r="J3644" t="s">
        <v>9</v>
      </c>
    </row>
    <row r="3645" spans="1:10">
      <c r="A3645" t="s">
        <v>2</v>
      </c>
      <c r="B3645" t="s">
        <v>10</v>
      </c>
      <c r="E3645" t="s">
        <v>11</v>
      </c>
      <c r="F3645" t="s">
        <v>12</v>
      </c>
      <c r="G3645" t="s">
        <v>13</v>
      </c>
      <c r="H3645" t="s">
        <v>14</v>
      </c>
    </row>
    <row r="3646" spans="1:10">
      <c r="A3646" t="s">
        <v>0</v>
      </c>
      <c r="B3646" t="s">
        <v>1688</v>
      </c>
      <c r="D3646">
        <f>Image("https://scontent.cdninstagram.com/t51.2885-15/s640x640/sh0.08/e35/12424746_1076641672400465_990012564_n.jpg?ig_cache_key=MTIyMDQyMjMxNjYwNDMyNjExMA%3D%3D.2")</f>
        <v>0</v>
      </c>
    </row>
    <row r="3647" spans="1:10">
      <c r="A3647" t="s">
        <v>2</v>
      </c>
      <c r="B3647" t="s">
        <v>3</v>
      </c>
      <c r="C3647" t="s">
        <v>1689</v>
      </c>
      <c r="E3647" t="s">
        <v>4</v>
      </c>
      <c r="F3647" t="s">
        <v>5</v>
      </c>
      <c r="G3647" t="s">
        <v>6</v>
      </c>
      <c r="H3647" t="s">
        <v>7</v>
      </c>
      <c r="I3647" t="s">
        <v>8</v>
      </c>
      <c r="J3647" t="s">
        <v>9</v>
      </c>
    </row>
    <row r="3648" spans="1:10">
      <c r="A3648" t="s">
        <v>2</v>
      </c>
      <c r="B3648" t="s">
        <v>10</v>
      </c>
      <c r="E3648" t="s">
        <v>11</v>
      </c>
      <c r="F3648" t="s">
        <v>12</v>
      </c>
      <c r="G3648" t="s">
        <v>13</v>
      </c>
      <c r="H3648" t="s">
        <v>14</v>
      </c>
    </row>
    <row r="3649" spans="1:10">
      <c r="A3649" t="s">
        <v>0</v>
      </c>
      <c r="B3649" t="s">
        <v>1690</v>
      </c>
      <c r="D3649">
        <f>Image("https://scontent.cdninstagram.com/t51.2885-15/s480x480/e35/12912452_1705285919731821_833283157_n.jpg?ig_cache_key=MTIyMDQxMTgxNzk1ODY3MjQzMg%3D%3D.2.l")</f>
        <v>0</v>
      </c>
    </row>
    <row r="3650" spans="1:10">
      <c r="A3650" t="s">
        <v>2</v>
      </c>
      <c r="B3650" t="s">
        <v>3</v>
      </c>
      <c r="C3650" t="s">
        <v>1691</v>
      </c>
      <c r="E3650" t="s">
        <v>4</v>
      </c>
      <c r="F3650" t="s">
        <v>5</v>
      </c>
      <c r="G3650" t="s">
        <v>6</v>
      </c>
      <c r="H3650" t="s">
        <v>7</v>
      </c>
      <c r="I3650" t="s">
        <v>8</v>
      </c>
      <c r="J3650" t="s">
        <v>9</v>
      </c>
    </row>
    <row r="3651" spans="1:10">
      <c r="A3651" t="s">
        <v>2</v>
      </c>
      <c r="B3651" t="s">
        <v>10</v>
      </c>
      <c r="E3651" t="s">
        <v>11</v>
      </c>
      <c r="F3651" t="s">
        <v>12</v>
      </c>
      <c r="G3651" t="s">
        <v>13</v>
      </c>
      <c r="H3651" t="s">
        <v>14</v>
      </c>
    </row>
    <row r="3652" spans="1:10">
      <c r="A3652" t="s">
        <v>0</v>
      </c>
      <c r="B3652" t="s">
        <v>1692</v>
      </c>
      <c r="D3652">
        <f>Image("https://scontent.cdninstagram.com/t51.2885-15/s640x640/sh0.08/e35/11934864_800414496756684_1350794827_n.jpg?ig_cache_key=MTIyMDYzNjczNTMwMzY2MzkzNw%3D%3D.2.l")</f>
        <v>0</v>
      </c>
    </row>
    <row r="3653" spans="1:10">
      <c r="A3653" t="s">
        <v>2</v>
      </c>
      <c r="B3653" t="s">
        <v>3</v>
      </c>
      <c r="C3653" t="s">
        <v>1693</v>
      </c>
      <c r="E3653" t="s">
        <v>4</v>
      </c>
      <c r="F3653" t="s">
        <v>5</v>
      </c>
      <c r="G3653" t="s">
        <v>6</v>
      </c>
      <c r="H3653" t="s">
        <v>7</v>
      </c>
      <c r="I3653" t="s">
        <v>8</v>
      </c>
      <c r="J3653" t="s">
        <v>9</v>
      </c>
    </row>
    <row r="3654" spans="1:10">
      <c r="A3654" t="s">
        <v>2</v>
      </c>
      <c r="B3654" t="s">
        <v>10</v>
      </c>
      <c r="E3654" t="s">
        <v>11</v>
      </c>
      <c r="F3654" t="s">
        <v>12</v>
      </c>
      <c r="G3654" t="s">
        <v>13</v>
      </c>
      <c r="H3654" t="s">
        <v>14</v>
      </c>
    </row>
    <row r="3655" spans="1:10">
      <c r="A3655" t="s">
        <v>0</v>
      </c>
      <c r="B3655" t="s">
        <v>1694</v>
      </c>
      <c r="D3655">
        <f>Image("https://scontent.cdninstagram.com/t51.2885-15/s640x640/sh0.08/e35/12965235_1748800608690598_1452994801_n.jpg?ig_cache_key=MTIyMDU3NjgwNjg0ODQyMTMzNQ%3D%3D.2.l")</f>
        <v>0</v>
      </c>
    </row>
    <row r="3656" spans="1:10">
      <c r="A3656" t="s">
        <v>2</v>
      </c>
      <c r="B3656" t="s">
        <v>3</v>
      </c>
      <c r="E3656" t="s">
        <v>4</v>
      </c>
      <c r="F3656" t="s">
        <v>5</v>
      </c>
      <c r="G3656" t="s">
        <v>6</v>
      </c>
      <c r="H3656" t="s">
        <v>7</v>
      </c>
      <c r="I3656" t="s">
        <v>8</v>
      </c>
      <c r="J3656" t="s">
        <v>9</v>
      </c>
    </row>
    <row r="3657" spans="1:10">
      <c r="A3657" t="s">
        <v>2</v>
      </c>
      <c r="B3657" t="s">
        <v>10</v>
      </c>
      <c r="E3657" t="s">
        <v>11</v>
      </c>
      <c r="F3657" t="s">
        <v>12</v>
      </c>
      <c r="G3657" t="s">
        <v>13</v>
      </c>
      <c r="H3657" t="s">
        <v>14</v>
      </c>
    </row>
    <row r="3658" spans="1:10">
      <c r="A3658" t="s">
        <v>0</v>
      </c>
      <c r="B3658" t="s">
        <v>1695</v>
      </c>
      <c r="D3658">
        <f>Image("https://scontent.cdninstagram.com/t51.2885-15/s640x640/sh0.08/e35/12599420_482508751959691_34947885_n.jpg?ig_cache_key=MTIyMDU2NzgwOTk3NDA2NjM5Mw%3D%3D.2.l")</f>
        <v>0</v>
      </c>
    </row>
    <row r="3659" spans="1:10">
      <c r="A3659" t="s">
        <v>2</v>
      </c>
      <c r="B3659" t="s">
        <v>3</v>
      </c>
      <c r="E3659" t="s">
        <v>4</v>
      </c>
      <c r="F3659" t="s">
        <v>5</v>
      </c>
      <c r="G3659" t="s">
        <v>6</v>
      </c>
      <c r="H3659" t="s">
        <v>7</v>
      </c>
      <c r="I3659" t="s">
        <v>8</v>
      </c>
      <c r="J3659" t="s">
        <v>9</v>
      </c>
    </row>
    <row r="3660" spans="1:10">
      <c r="A3660" t="s">
        <v>2</v>
      </c>
      <c r="B3660" t="s">
        <v>10</v>
      </c>
      <c r="E3660" t="s">
        <v>11</v>
      </c>
      <c r="F3660" t="s">
        <v>12</v>
      </c>
      <c r="G3660" t="s">
        <v>13</v>
      </c>
      <c r="H3660" t="s">
        <v>14</v>
      </c>
    </row>
    <row r="3661" spans="1:10">
      <c r="A3661" t="s">
        <v>0</v>
      </c>
      <c r="B3661" t="s">
        <v>1696</v>
      </c>
      <c r="D3661">
        <f>Image("https://scontent.cdninstagram.com/t51.2885-15/e35/12917840_1020310038043902_180464650_n.jpg?ig_cache_key=MTIyMDQ5NjU2OTM5MzExMzk2MA%3D%3D.2")</f>
        <v>0</v>
      </c>
    </row>
    <row r="3662" spans="1:10">
      <c r="A3662" t="s">
        <v>2</v>
      </c>
      <c r="B3662" t="s">
        <v>3</v>
      </c>
      <c r="E3662" t="s">
        <v>4</v>
      </c>
      <c r="F3662" t="s">
        <v>5</v>
      </c>
      <c r="G3662" t="s">
        <v>6</v>
      </c>
      <c r="H3662" t="s">
        <v>7</v>
      </c>
      <c r="I3662" t="s">
        <v>8</v>
      </c>
      <c r="J3662" t="s">
        <v>9</v>
      </c>
    </row>
    <row r="3663" spans="1:10">
      <c r="A3663" t="s">
        <v>2</v>
      </c>
      <c r="B3663" t="s">
        <v>10</v>
      </c>
      <c r="E3663" t="s">
        <v>11</v>
      </c>
      <c r="F3663" t="s">
        <v>12</v>
      </c>
      <c r="G3663" t="s">
        <v>13</v>
      </c>
      <c r="H3663" t="s">
        <v>14</v>
      </c>
    </row>
    <row r="3664" spans="1:10">
      <c r="A3664" t="s">
        <v>0</v>
      </c>
      <c r="B3664" t="s">
        <v>1697</v>
      </c>
      <c r="D3664">
        <f>Image("https://scontent.cdninstagram.com/t51.2885-15/s640x640/sh0.08/e35/12940861_1098944083480724_889746451_n.jpg?ig_cache_key=MTIyMDQ3NzIwNzI0MjQwMDg4Mw%3D%3D.2.l")</f>
        <v>0</v>
      </c>
    </row>
    <row r="3665" spans="1:10">
      <c r="A3665" t="s">
        <v>2</v>
      </c>
      <c r="B3665" t="s">
        <v>3</v>
      </c>
      <c r="E3665" t="s">
        <v>4</v>
      </c>
      <c r="F3665" t="s">
        <v>5</v>
      </c>
      <c r="G3665" t="s">
        <v>6</v>
      </c>
      <c r="H3665" t="s">
        <v>7</v>
      </c>
      <c r="I3665" t="s">
        <v>8</v>
      </c>
      <c r="J3665" t="s">
        <v>9</v>
      </c>
    </row>
    <row r="3666" spans="1:10">
      <c r="A3666" t="s">
        <v>2</v>
      </c>
      <c r="B3666" t="s">
        <v>10</v>
      </c>
      <c r="E3666" t="s">
        <v>11</v>
      </c>
      <c r="F3666" t="s">
        <v>12</v>
      </c>
      <c r="G3666" t="s">
        <v>13</v>
      </c>
      <c r="H3666" t="s">
        <v>14</v>
      </c>
    </row>
    <row r="3667" spans="1:10">
      <c r="A3667" t="s">
        <v>0</v>
      </c>
      <c r="B3667" t="s">
        <v>1698</v>
      </c>
      <c r="D3667">
        <f>Image("https://scontent.cdninstagram.com/t51.2885-15/s480x480/e35/12424427_1529483214022093_1230570569_n.jpg?ig_cache_key=MTIyMDQwMTc3NjM2ODIzMjI5MQ%3D%3D.2")</f>
        <v>0</v>
      </c>
    </row>
    <row r="3668" spans="1:10">
      <c r="A3668" t="s">
        <v>2</v>
      </c>
      <c r="B3668" t="s">
        <v>3</v>
      </c>
      <c r="E3668" t="s">
        <v>4</v>
      </c>
      <c r="F3668" t="s">
        <v>5</v>
      </c>
      <c r="G3668" t="s">
        <v>6</v>
      </c>
      <c r="H3668" t="s">
        <v>7</v>
      </c>
      <c r="I3668" t="s">
        <v>8</v>
      </c>
      <c r="J3668" t="s">
        <v>9</v>
      </c>
    </row>
    <row r="3669" spans="1:10">
      <c r="A3669" t="s">
        <v>2</v>
      </c>
      <c r="B3669" t="s">
        <v>10</v>
      </c>
      <c r="E3669" t="s">
        <v>11</v>
      </c>
      <c r="F3669" t="s">
        <v>12</v>
      </c>
      <c r="G3669" t="s">
        <v>13</v>
      </c>
      <c r="H3669" t="s">
        <v>14</v>
      </c>
    </row>
    <row r="3670" spans="1:10">
      <c r="A3670" t="s">
        <v>0</v>
      </c>
      <c r="B3670" t="s">
        <v>1699</v>
      </c>
      <c r="D3670">
        <f>Image("https://scontent.cdninstagram.com/t51.2885-15/e35/12599461_749257828509238_1033286834_n.jpg?ig_cache_key=MTIyMDM3ODc1MTQyNTI1ODgxMw%3D%3D.2.l")</f>
        <v>0</v>
      </c>
    </row>
    <row r="3671" spans="1:10">
      <c r="A3671" t="s">
        <v>2</v>
      </c>
      <c r="B3671" t="s">
        <v>3</v>
      </c>
      <c r="E3671" t="s">
        <v>4</v>
      </c>
      <c r="F3671" t="s">
        <v>5</v>
      </c>
      <c r="G3671" t="s">
        <v>6</v>
      </c>
      <c r="H3671" t="s">
        <v>7</v>
      </c>
      <c r="I3671" t="s">
        <v>8</v>
      </c>
      <c r="J3671" t="s">
        <v>9</v>
      </c>
    </row>
    <row r="3672" spans="1:10">
      <c r="A3672" t="s">
        <v>2</v>
      </c>
      <c r="B3672" t="s">
        <v>10</v>
      </c>
      <c r="E3672" t="s">
        <v>11</v>
      </c>
      <c r="F3672" t="s">
        <v>12</v>
      </c>
      <c r="G3672" t="s">
        <v>13</v>
      </c>
      <c r="H3672" t="s">
        <v>14</v>
      </c>
    </row>
    <row r="3673" spans="1:10">
      <c r="A3673" t="s">
        <v>0</v>
      </c>
      <c r="B3673" t="s">
        <v>1700</v>
      </c>
      <c r="D3673">
        <f>Image("https://scontent.cdninstagram.com/t51.2885-15/s640x640/sh0.08/e35/12479647_1734261670144582_1578021616_n.jpg?ig_cache_key=MTIyMDM1NDE4MDU0ODM1ODgyNA%3D%3D.2")</f>
        <v>0</v>
      </c>
    </row>
    <row r="3674" spans="1:10">
      <c r="A3674" t="s">
        <v>2</v>
      </c>
      <c r="B3674" t="s">
        <v>3</v>
      </c>
      <c r="E3674" t="s">
        <v>4</v>
      </c>
      <c r="F3674" t="s">
        <v>5</v>
      </c>
      <c r="G3674" t="s">
        <v>6</v>
      </c>
      <c r="H3674" t="s">
        <v>7</v>
      </c>
      <c r="I3674" t="s">
        <v>8</v>
      </c>
      <c r="J3674" t="s">
        <v>9</v>
      </c>
    </row>
    <row r="3675" spans="1:10">
      <c r="A3675" t="s">
        <v>2</v>
      </c>
      <c r="B3675" t="s">
        <v>10</v>
      </c>
      <c r="E3675" t="s">
        <v>11</v>
      </c>
      <c r="F3675" t="s">
        <v>12</v>
      </c>
      <c r="G3675" t="s">
        <v>13</v>
      </c>
      <c r="H3675" t="s">
        <v>14</v>
      </c>
    </row>
    <row r="3676" spans="1:10">
      <c r="A3676" t="s">
        <v>0</v>
      </c>
      <c r="B3676" t="s">
        <v>1701</v>
      </c>
      <c r="D3676">
        <f>Image("https://scontent.cdninstagram.com/t51.2885-15/s640x640/sh0.08/e35/12383190_1025226390886070_1478948869_n.jpg?ig_cache_key=MTIyMDE1OTEyNjA4MjcwMzM1NA%3D%3D.2.l")</f>
        <v>0</v>
      </c>
    </row>
    <row r="3677" spans="1:10">
      <c r="A3677" t="s">
        <v>2</v>
      </c>
      <c r="B3677" t="s">
        <v>3</v>
      </c>
      <c r="C3677" t="s">
        <v>1702</v>
      </c>
      <c r="E3677" t="s">
        <v>4</v>
      </c>
      <c r="F3677" t="s">
        <v>5</v>
      </c>
      <c r="G3677" t="s">
        <v>6</v>
      </c>
      <c r="H3677" t="s">
        <v>7</v>
      </c>
      <c r="I3677" t="s">
        <v>8</v>
      </c>
      <c r="J3677" t="s">
        <v>9</v>
      </c>
    </row>
    <row r="3678" spans="1:10">
      <c r="A3678" t="s">
        <v>2</v>
      </c>
      <c r="B3678" t="s">
        <v>10</v>
      </c>
      <c r="E3678" t="s">
        <v>11</v>
      </c>
      <c r="F3678" t="s">
        <v>12</v>
      </c>
      <c r="G3678" t="s">
        <v>13</v>
      </c>
      <c r="H3678" t="s">
        <v>14</v>
      </c>
    </row>
    <row r="3679" spans="1:10">
      <c r="A3679" t="s">
        <v>0</v>
      </c>
      <c r="B3679" t="s">
        <v>1703</v>
      </c>
      <c r="D3679">
        <f>Image("https://scontent.cdninstagram.com/t51.2885-15/e35/12328289_1579529299030213_848445941_n.jpg?ig_cache_key=MTIyMDExMjYxNTYyOTMzNDYxMQ%3D%3D.2")</f>
        <v>0</v>
      </c>
    </row>
    <row r="3680" spans="1:10">
      <c r="A3680" t="s">
        <v>2</v>
      </c>
      <c r="B3680" t="s">
        <v>3</v>
      </c>
      <c r="E3680" t="s">
        <v>4</v>
      </c>
      <c r="F3680" t="s">
        <v>5</v>
      </c>
      <c r="G3680" t="s">
        <v>6</v>
      </c>
      <c r="H3680" t="s">
        <v>7</v>
      </c>
      <c r="I3680" t="s">
        <v>8</v>
      </c>
      <c r="J3680" t="s">
        <v>9</v>
      </c>
    </row>
    <row r="3681" spans="1:10">
      <c r="A3681" t="s">
        <v>2</v>
      </c>
      <c r="B3681" t="s">
        <v>10</v>
      </c>
      <c r="E3681" t="s">
        <v>11</v>
      </c>
      <c r="F3681" t="s">
        <v>12</v>
      </c>
      <c r="G3681" t="s">
        <v>13</v>
      </c>
      <c r="H3681" t="s">
        <v>14</v>
      </c>
    </row>
    <row r="3682" spans="1:10">
      <c r="A3682" t="s">
        <v>0</v>
      </c>
      <c r="B3682" t="s">
        <v>1704</v>
      </c>
      <c r="D3682">
        <f>Image("https://scontent.cdninstagram.com/t51.2885-15/s640x640/sh0.08/e35/12950330_263436853990844_437363669_n.jpg?ig_cache_key=MTIyMDA4MjUyODU3MDg4ODYyNg%3D%3D.2.l")</f>
        <v>0</v>
      </c>
    </row>
    <row r="3683" spans="1:10">
      <c r="A3683" t="s">
        <v>2</v>
      </c>
      <c r="B3683" t="s">
        <v>3</v>
      </c>
      <c r="C3683" t="s">
        <v>1705</v>
      </c>
      <c r="E3683" t="s">
        <v>4</v>
      </c>
      <c r="F3683" t="s">
        <v>5</v>
      </c>
      <c r="G3683" t="s">
        <v>6</v>
      </c>
      <c r="H3683" t="s">
        <v>7</v>
      </c>
      <c r="I3683" t="s">
        <v>8</v>
      </c>
      <c r="J3683" t="s">
        <v>9</v>
      </c>
    </row>
    <row r="3684" spans="1:10">
      <c r="A3684" t="s">
        <v>2</v>
      </c>
      <c r="B3684" t="s">
        <v>10</v>
      </c>
      <c r="E3684" t="s">
        <v>11</v>
      </c>
      <c r="F3684" t="s">
        <v>12</v>
      </c>
      <c r="G3684" t="s">
        <v>13</v>
      </c>
      <c r="H3684" t="s">
        <v>14</v>
      </c>
    </row>
    <row r="3685" spans="1:10">
      <c r="A3685" t="s">
        <v>0</v>
      </c>
      <c r="B3685" t="s">
        <v>1706</v>
      </c>
      <c r="D3685">
        <f>Image("https://scontent.cdninstagram.com/t51.2885-15/e35/12519403_1706686889612903_1482650370_n.jpg?ig_cache_key=MTIxODczNTczOTYyODgxNzQ0MQ%3D%3D.2")</f>
        <v>0</v>
      </c>
    </row>
    <row r="3686" spans="1:10">
      <c r="A3686" t="s">
        <v>2</v>
      </c>
      <c r="B3686" t="s">
        <v>3</v>
      </c>
      <c r="C3686" t="s">
        <v>1707</v>
      </c>
      <c r="E3686" t="s">
        <v>4</v>
      </c>
      <c r="F3686" t="s">
        <v>5</v>
      </c>
      <c r="G3686" t="s">
        <v>6</v>
      </c>
      <c r="H3686" t="s">
        <v>7</v>
      </c>
      <c r="I3686" t="s">
        <v>8</v>
      </c>
      <c r="J3686" t="s">
        <v>9</v>
      </c>
    </row>
    <row r="3687" spans="1:10">
      <c r="A3687" t="s">
        <v>2</v>
      </c>
      <c r="B3687" t="s">
        <v>10</v>
      </c>
      <c r="E3687" t="s">
        <v>11</v>
      </c>
      <c r="F3687" t="s">
        <v>12</v>
      </c>
      <c r="G3687" t="s">
        <v>13</v>
      </c>
      <c r="H3687" t="s">
        <v>14</v>
      </c>
    </row>
    <row r="3688" spans="1:10">
      <c r="A3688" t="s">
        <v>0</v>
      </c>
      <c r="B3688" t="s">
        <v>1708</v>
      </c>
      <c r="D3688">
        <f>Image("https://scontent.cdninstagram.com/t51.2885-15/s640x640/sh0.08/e35/12940238_1178063848894431_2005681432_n.jpg?ig_cache_key=MTIxOTk1NzQyMDQ2ODQ4MTIzOQ%3D%3D.2")</f>
        <v>0</v>
      </c>
    </row>
    <row r="3689" spans="1:10">
      <c r="A3689" t="s">
        <v>2</v>
      </c>
      <c r="B3689" t="s">
        <v>3</v>
      </c>
      <c r="E3689" t="s">
        <v>4</v>
      </c>
      <c r="F3689" t="s">
        <v>5</v>
      </c>
      <c r="G3689" t="s">
        <v>6</v>
      </c>
      <c r="H3689" t="s">
        <v>7</v>
      </c>
      <c r="I3689" t="s">
        <v>8</v>
      </c>
      <c r="J3689" t="s">
        <v>9</v>
      </c>
    </row>
    <row r="3690" spans="1:10">
      <c r="A3690" t="s">
        <v>2</v>
      </c>
      <c r="B3690" t="s">
        <v>10</v>
      </c>
      <c r="E3690" t="s">
        <v>11</v>
      </c>
      <c r="F3690" t="s">
        <v>12</v>
      </c>
      <c r="G3690" t="s">
        <v>13</v>
      </c>
      <c r="H3690" t="s">
        <v>14</v>
      </c>
    </row>
    <row r="3691" spans="1:10">
      <c r="A3691" t="s">
        <v>0</v>
      </c>
      <c r="B3691" t="s">
        <v>1709</v>
      </c>
      <c r="D3691">
        <f>Image("https://scontent.cdninstagram.com/t51.2885-15/s640x640/sh0.08/e35/12501645_968632166558730_753663111_n.jpg?ig_cache_key=MTIxOTg0MzIyNjU5ODU5MzAzOA%3D%3D.2")</f>
        <v>0</v>
      </c>
    </row>
    <row r="3692" spans="1:10">
      <c r="A3692" t="s">
        <v>2</v>
      </c>
      <c r="B3692" t="s">
        <v>3</v>
      </c>
      <c r="E3692" t="s">
        <v>4</v>
      </c>
      <c r="F3692" t="s">
        <v>5</v>
      </c>
      <c r="G3692" t="s">
        <v>6</v>
      </c>
      <c r="H3692" t="s">
        <v>7</v>
      </c>
      <c r="I3692" t="s">
        <v>8</v>
      </c>
      <c r="J3692" t="s">
        <v>9</v>
      </c>
    </row>
    <row r="3693" spans="1:10">
      <c r="A3693" t="s">
        <v>2</v>
      </c>
      <c r="B3693" t="s">
        <v>10</v>
      </c>
      <c r="E3693" t="s">
        <v>11</v>
      </c>
      <c r="F3693" t="s">
        <v>12</v>
      </c>
      <c r="G3693" t="s">
        <v>13</v>
      </c>
      <c r="H3693" t="s">
        <v>14</v>
      </c>
    </row>
    <row r="3694" spans="1:10">
      <c r="A3694" t="s">
        <v>0</v>
      </c>
      <c r="B3694" t="s">
        <v>1710</v>
      </c>
      <c r="D3694">
        <f>Image("https://scontent.cdninstagram.com/t51.2885-15/s640x640/sh0.08/e35/12912444_1541115012849760_1454155125_n.jpg?ig_cache_key=MTIxOTc4NDU3NTgzNTU5NzQyMw%3D%3D.2.l")</f>
        <v>0</v>
      </c>
    </row>
    <row r="3695" spans="1:10">
      <c r="A3695" t="s">
        <v>2</v>
      </c>
      <c r="B3695" t="s">
        <v>3</v>
      </c>
      <c r="E3695" t="s">
        <v>4</v>
      </c>
      <c r="F3695" t="s">
        <v>5</v>
      </c>
      <c r="G3695" t="s">
        <v>6</v>
      </c>
      <c r="H3695" t="s">
        <v>7</v>
      </c>
      <c r="I3695" t="s">
        <v>8</v>
      </c>
      <c r="J3695" t="s">
        <v>9</v>
      </c>
    </row>
    <row r="3696" spans="1:10">
      <c r="A3696" t="s">
        <v>2</v>
      </c>
      <c r="B3696" t="s">
        <v>10</v>
      </c>
      <c r="E3696" t="s">
        <v>11</v>
      </c>
      <c r="F3696" t="s">
        <v>12</v>
      </c>
      <c r="G3696" t="s">
        <v>13</v>
      </c>
      <c r="H3696" t="s">
        <v>14</v>
      </c>
    </row>
    <row r="3697" spans="1:10">
      <c r="A3697" t="s">
        <v>0</v>
      </c>
      <c r="B3697" t="s">
        <v>1711</v>
      </c>
      <c r="D3697">
        <f>Image("https://scontent.cdninstagram.com/t51.2885-15/s640x640/sh0.08/e35/12725043_217501795280915_1432226541_n.jpg?ig_cache_key=MTIxOTc1NzA4Mjg0Mjc2OTQzNA%3D%3D.2")</f>
        <v>0</v>
      </c>
    </row>
    <row r="3698" spans="1:10">
      <c r="A3698" t="s">
        <v>2</v>
      </c>
      <c r="B3698" t="s">
        <v>3</v>
      </c>
      <c r="E3698" t="s">
        <v>4</v>
      </c>
      <c r="F3698" t="s">
        <v>5</v>
      </c>
      <c r="G3698" t="s">
        <v>6</v>
      </c>
      <c r="H3698" t="s">
        <v>7</v>
      </c>
      <c r="I3698" t="s">
        <v>8</v>
      </c>
      <c r="J3698" t="s">
        <v>9</v>
      </c>
    </row>
    <row r="3699" spans="1:10">
      <c r="A3699" t="s">
        <v>2</v>
      </c>
      <c r="B3699" t="s">
        <v>10</v>
      </c>
      <c r="E3699" t="s">
        <v>11</v>
      </c>
      <c r="F3699" t="s">
        <v>12</v>
      </c>
      <c r="G3699" t="s">
        <v>13</v>
      </c>
      <c r="H3699" t="s">
        <v>14</v>
      </c>
    </row>
    <row r="3700" spans="1:10">
      <c r="A3700" t="s">
        <v>0</v>
      </c>
      <c r="B3700" t="s">
        <v>1712</v>
      </c>
      <c r="D3700">
        <f>Image("https://scontent.cdninstagram.com/t51.2885-15/s640x640/sh0.08/e35/12070785_550338445126600_1214464767_n.jpg?ig_cache_key=MTIxOTc1NDk2ODQ3MTA4MjUzOA%3D%3D.2.l")</f>
        <v>0</v>
      </c>
    </row>
    <row r="3701" spans="1:10">
      <c r="A3701" t="s">
        <v>2</v>
      </c>
      <c r="B3701" t="s">
        <v>3</v>
      </c>
      <c r="C3701" t="s">
        <v>1713</v>
      </c>
      <c r="E3701" t="s">
        <v>4</v>
      </c>
      <c r="F3701" t="s">
        <v>5</v>
      </c>
      <c r="G3701" t="s">
        <v>6</v>
      </c>
      <c r="H3701" t="s">
        <v>7</v>
      </c>
      <c r="I3701" t="s">
        <v>8</v>
      </c>
      <c r="J3701" t="s">
        <v>9</v>
      </c>
    </row>
    <row r="3702" spans="1:10">
      <c r="A3702" t="s">
        <v>2</v>
      </c>
      <c r="B3702" t="s">
        <v>10</v>
      </c>
      <c r="E3702" t="s">
        <v>11</v>
      </c>
      <c r="F3702" t="s">
        <v>12</v>
      </c>
      <c r="G3702" t="s">
        <v>13</v>
      </c>
      <c r="H3702" t="s">
        <v>14</v>
      </c>
    </row>
    <row r="3703" spans="1:10">
      <c r="A3703" t="s">
        <v>0</v>
      </c>
      <c r="B3703" t="s">
        <v>1714</v>
      </c>
      <c r="D3703">
        <f>Image("https://scontent.cdninstagram.com/t51.2885-15/e35/11364012_129547640775750_2024482618_n.jpg?ig_cache_key=MTIxOTYzNjcxMjEzOTMyNzQ1MA%3D%3D.2")</f>
        <v>0</v>
      </c>
    </row>
    <row r="3704" spans="1:10">
      <c r="A3704" t="s">
        <v>2</v>
      </c>
      <c r="B3704" t="s">
        <v>3</v>
      </c>
      <c r="C3704" t="s">
        <v>1715</v>
      </c>
      <c r="E3704" t="s">
        <v>4</v>
      </c>
      <c r="F3704" t="s">
        <v>5</v>
      </c>
      <c r="G3704" t="s">
        <v>6</v>
      </c>
      <c r="H3704" t="s">
        <v>7</v>
      </c>
      <c r="I3704" t="s">
        <v>8</v>
      </c>
      <c r="J3704" t="s">
        <v>9</v>
      </c>
    </row>
    <row r="3705" spans="1:10">
      <c r="A3705" t="s">
        <v>2</v>
      </c>
      <c r="B3705" t="s">
        <v>10</v>
      </c>
      <c r="E3705" t="s">
        <v>11</v>
      </c>
      <c r="F3705" t="s">
        <v>12</v>
      </c>
      <c r="G3705" t="s">
        <v>13</v>
      </c>
      <c r="H3705" t="s">
        <v>14</v>
      </c>
    </row>
    <row r="3706" spans="1:10">
      <c r="A3706" t="s">
        <v>0</v>
      </c>
      <c r="B3706" t="s">
        <v>1716</v>
      </c>
      <c r="D3706">
        <f>Image("https://scontent.cdninstagram.com/t51.2885-15/s640x640/sh0.08/e35/12912587_1598688130455135_851138468_n.jpg?ig_cache_key=MTIxOTYyODIyMTMxMDA2NjIwNg%3D%3D.2.l")</f>
        <v>0</v>
      </c>
    </row>
    <row r="3707" spans="1:10">
      <c r="A3707" t="s">
        <v>2</v>
      </c>
      <c r="B3707" t="s">
        <v>3</v>
      </c>
      <c r="E3707" t="s">
        <v>4</v>
      </c>
      <c r="F3707" t="s">
        <v>5</v>
      </c>
      <c r="G3707" t="s">
        <v>6</v>
      </c>
      <c r="H3707" t="s">
        <v>7</v>
      </c>
      <c r="I3707" t="s">
        <v>8</v>
      </c>
      <c r="J3707" t="s">
        <v>9</v>
      </c>
    </row>
    <row r="3708" spans="1:10">
      <c r="A3708" t="s">
        <v>2</v>
      </c>
      <c r="B3708" t="s">
        <v>10</v>
      </c>
      <c r="E3708" t="s">
        <v>11</v>
      </c>
      <c r="F3708" t="s">
        <v>12</v>
      </c>
      <c r="G3708" t="s">
        <v>13</v>
      </c>
      <c r="H3708" t="s">
        <v>14</v>
      </c>
    </row>
    <row r="3709" spans="1:10">
      <c r="A3709" t="s">
        <v>0</v>
      </c>
      <c r="B3709" t="s">
        <v>1717</v>
      </c>
      <c r="D3709">
        <f>Image("https://scontent.cdninstagram.com/t51.2885-15/s640x640/sh0.08/e35/12317768_1720685404883530_1789965534_n.jpg?ig_cache_key=MTIyMDY1MTYwNjY4MDk5MTI3Mw%3D%3D.2")</f>
        <v>0</v>
      </c>
    </row>
    <row r="3710" spans="1:10">
      <c r="A3710" t="s">
        <v>2</v>
      </c>
      <c r="B3710" t="s">
        <v>3</v>
      </c>
      <c r="E3710" t="s">
        <v>4</v>
      </c>
      <c r="F3710" t="s">
        <v>5</v>
      </c>
      <c r="G3710" t="s">
        <v>6</v>
      </c>
      <c r="H3710" t="s">
        <v>7</v>
      </c>
      <c r="I3710" t="s">
        <v>8</v>
      </c>
      <c r="J3710" t="s">
        <v>9</v>
      </c>
    </row>
    <row r="3711" spans="1:10">
      <c r="A3711" t="s">
        <v>2</v>
      </c>
      <c r="B3711" t="s">
        <v>10</v>
      </c>
      <c r="E3711" t="s">
        <v>11</v>
      </c>
      <c r="F3711" t="s">
        <v>12</v>
      </c>
      <c r="G3711" t="s">
        <v>13</v>
      </c>
      <c r="H3711" t="s">
        <v>14</v>
      </c>
    </row>
    <row r="3712" spans="1:10">
      <c r="A3712" t="s">
        <v>0</v>
      </c>
      <c r="B3712" t="s">
        <v>1718</v>
      </c>
      <c r="D3712">
        <f>Image("https://scontent.cdninstagram.com/t51.2885-15/e35/12918462_584143925085819_1041063124_n.jpg?ig_cache_key=MTIyMDY1MTQyMzQxMjk5MDExMA%3D%3D.2.l")</f>
        <v>0</v>
      </c>
    </row>
    <row r="3713" spans="1:10">
      <c r="A3713" t="s">
        <v>2</v>
      </c>
      <c r="B3713" t="s">
        <v>3</v>
      </c>
      <c r="E3713" t="s">
        <v>4</v>
      </c>
      <c r="F3713" t="s">
        <v>5</v>
      </c>
      <c r="G3713" t="s">
        <v>6</v>
      </c>
      <c r="H3713" t="s">
        <v>7</v>
      </c>
      <c r="I3713" t="s">
        <v>8</v>
      </c>
      <c r="J3713" t="s">
        <v>9</v>
      </c>
    </row>
    <row r="3714" spans="1:10">
      <c r="A3714" t="s">
        <v>2</v>
      </c>
      <c r="B3714" t="s">
        <v>10</v>
      </c>
      <c r="E3714" t="s">
        <v>11</v>
      </c>
      <c r="F3714" t="s">
        <v>12</v>
      </c>
      <c r="G3714" t="s">
        <v>13</v>
      </c>
      <c r="H3714" t="s">
        <v>14</v>
      </c>
    </row>
    <row r="3715" spans="1:10">
      <c r="A3715" t="s">
        <v>0</v>
      </c>
      <c r="B3715" t="s">
        <v>1719</v>
      </c>
      <c r="D3715">
        <f>Image("https://scontent.cdninstagram.com/t51.2885-15/e15/12445784_514147188773757_643192069_n.jpg?ig_cache_key=MTIyMDY0ODc5NzkyMTE1MzkwMA%3D%3D.2")</f>
        <v>0</v>
      </c>
    </row>
    <row r="3716" spans="1:10">
      <c r="A3716" t="s">
        <v>2</v>
      </c>
      <c r="B3716" t="s">
        <v>3</v>
      </c>
      <c r="E3716" t="s">
        <v>4</v>
      </c>
      <c r="F3716" t="s">
        <v>5</v>
      </c>
      <c r="G3716" t="s">
        <v>6</v>
      </c>
      <c r="H3716" t="s">
        <v>7</v>
      </c>
      <c r="I3716" t="s">
        <v>8</v>
      </c>
      <c r="J3716" t="s">
        <v>9</v>
      </c>
    </row>
    <row r="3717" spans="1:10">
      <c r="A3717" t="s">
        <v>2</v>
      </c>
      <c r="B3717" t="s">
        <v>10</v>
      </c>
      <c r="E3717" t="s">
        <v>11</v>
      </c>
      <c r="F3717" t="s">
        <v>12</v>
      </c>
      <c r="G3717" t="s">
        <v>13</v>
      </c>
      <c r="H3717" t="s">
        <v>14</v>
      </c>
    </row>
    <row r="3718" spans="1:10">
      <c r="A3718" t="s">
        <v>0</v>
      </c>
      <c r="B3718" t="s">
        <v>1720</v>
      </c>
      <c r="D3718">
        <f>Image("https://scontent.cdninstagram.com/t51.2885-15/s320x320/e35/12519655_798997153568625_965230285_n.jpg?ig_cache_key=MTIyMDY0MzU1NTY5NzE5NzYyNA%3D%3D.2")</f>
        <v>0</v>
      </c>
    </row>
    <row r="3719" spans="1:10">
      <c r="A3719" t="s">
        <v>2</v>
      </c>
      <c r="B3719" t="s">
        <v>3</v>
      </c>
      <c r="E3719" t="s">
        <v>4</v>
      </c>
      <c r="F3719" t="s">
        <v>5</v>
      </c>
      <c r="G3719" t="s">
        <v>6</v>
      </c>
      <c r="H3719" t="s">
        <v>7</v>
      </c>
      <c r="I3719" t="s">
        <v>8</v>
      </c>
      <c r="J3719" t="s">
        <v>9</v>
      </c>
    </row>
    <row r="3720" spans="1:10">
      <c r="A3720" t="s">
        <v>2</v>
      </c>
      <c r="B3720" t="s">
        <v>10</v>
      </c>
      <c r="E3720" t="s">
        <v>11</v>
      </c>
      <c r="F3720" t="s">
        <v>12</v>
      </c>
      <c r="G3720" t="s">
        <v>13</v>
      </c>
      <c r="H3720" t="s">
        <v>14</v>
      </c>
    </row>
    <row r="3721" spans="1:10">
      <c r="A3721" t="s">
        <v>0</v>
      </c>
      <c r="B3721" t="s">
        <v>1721</v>
      </c>
      <c r="D3721">
        <f>Image("https://scontent.cdninstagram.com/t51.2885-15/s640x640/sh0.08/e35/12519121_231218187230538_1251297667_n.jpg?ig_cache_key=MTIxNjE0MzYzNDkyNTM5OTcyNQ%3D%3D.2")</f>
        <v>0</v>
      </c>
    </row>
    <row r="3722" spans="1:10">
      <c r="A3722" t="s">
        <v>2</v>
      </c>
      <c r="B3722" t="s">
        <v>3</v>
      </c>
      <c r="E3722" t="s">
        <v>4</v>
      </c>
      <c r="F3722" t="s">
        <v>5</v>
      </c>
      <c r="G3722" t="s">
        <v>6</v>
      </c>
      <c r="H3722" t="s">
        <v>7</v>
      </c>
      <c r="I3722" t="s">
        <v>8</v>
      </c>
      <c r="J3722" t="s">
        <v>9</v>
      </c>
    </row>
    <row r="3723" spans="1:10">
      <c r="A3723" t="s">
        <v>2</v>
      </c>
      <c r="B3723" t="s">
        <v>10</v>
      </c>
      <c r="E3723" t="s">
        <v>11</v>
      </c>
      <c r="F3723" t="s">
        <v>12</v>
      </c>
      <c r="G3723" t="s">
        <v>13</v>
      </c>
      <c r="H3723" t="s">
        <v>14</v>
      </c>
    </row>
    <row r="3724" spans="1:10">
      <c r="A3724" t="s">
        <v>0</v>
      </c>
      <c r="B3724" t="s">
        <v>1722</v>
      </c>
      <c r="D3724">
        <f>Image("https://scontent.cdninstagram.com/t51.2885-15/e35/12599399_993330727415236_1606632966_n.jpg?ig_cache_key=MTIyMDYzOTk5NjQxODMwODM2Nw%3D%3D.2")</f>
        <v>0</v>
      </c>
    </row>
    <row r="3725" spans="1:10">
      <c r="A3725" t="s">
        <v>2</v>
      </c>
      <c r="B3725" t="s">
        <v>3</v>
      </c>
      <c r="C3725" t="s">
        <v>1723</v>
      </c>
      <c r="E3725" t="s">
        <v>4</v>
      </c>
      <c r="F3725" t="s">
        <v>5</v>
      </c>
      <c r="G3725" t="s">
        <v>6</v>
      </c>
      <c r="H3725" t="s">
        <v>7</v>
      </c>
      <c r="I3725" t="s">
        <v>8</v>
      </c>
      <c r="J3725" t="s">
        <v>9</v>
      </c>
    </row>
    <row r="3726" spans="1:10">
      <c r="A3726" t="s">
        <v>2</v>
      </c>
      <c r="B3726" t="s">
        <v>10</v>
      </c>
      <c r="E3726" t="s">
        <v>11</v>
      </c>
      <c r="F3726" t="s">
        <v>12</v>
      </c>
      <c r="G3726" t="s">
        <v>13</v>
      </c>
      <c r="H3726" t="s">
        <v>14</v>
      </c>
    </row>
    <row r="3727" spans="1:10">
      <c r="A3727" t="s">
        <v>0</v>
      </c>
      <c r="B3727" t="s">
        <v>1724</v>
      </c>
      <c r="D3727">
        <f>Image("https://scontent.cdninstagram.com/t51.2885-15/e15/11925736_201929066864092_105780511_n.jpg?ig_cache_key=MTIyMDYzNzc3MTY1MTAwMTgwMA%3D%3D.2.l")</f>
        <v>0</v>
      </c>
    </row>
    <row r="3728" spans="1:10">
      <c r="A3728" t="s">
        <v>2</v>
      </c>
      <c r="B3728" t="s">
        <v>3</v>
      </c>
      <c r="C3728" t="s">
        <v>1725</v>
      </c>
      <c r="E3728" t="s">
        <v>4</v>
      </c>
      <c r="F3728" t="s">
        <v>5</v>
      </c>
      <c r="G3728" t="s">
        <v>6</v>
      </c>
      <c r="H3728" t="s">
        <v>7</v>
      </c>
      <c r="I3728" t="s">
        <v>8</v>
      </c>
      <c r="J3728" t="s">
        <v>9</v>
      </c>
    </row>
    <row r="3729" spans="1:10">
      <c r="A3729" t="s">
        <v>2</v>
      </c>
      <c r="B3729" t="s">
        <v>10</v>
      </c>
      <c r="E3729" t="s">
        <v>11</v>
      </c>
      <c r="F3729" t="s">
        <v>12</v>
      </c>
      <c r="G3729" t="s">
        <v>13</v>
      </c>
      <c r="H3729" t="s">
        <v>14</v>
      </c>
    </row>
    <row r="3730" spans="1:10">
      <c r="A3730" t="s">
        <v>0</v>
      </c>
      <c r="B3730" t="s">
        <v>1726</v>
      </c>
      <c r="D3730">
        <f>Image("https://scontent.cdninstagram.com/t51.2885-15/s640x640/sh0.08/e35/12950195_869218573205868_1795358669_n.jpg?ig_cache_key=MTIyMDYzMjE5MTI1MjkxMjk4Mg%3D%3D.2")</f>
        <v>0</v>
      </c>
    </row>
    <row r="3731" spans="1:10">
      <c r="A3731" t="s">
        <v>2</v>
      </c>
      <c r="B3731" t="s">
        <v>3</v>
      </c>
      <c r="C3731" t="s">
        <v>1727</v>
      </c>
      <c r="E3731" t="s">
        <v>4</v>
      </c>
      <c r="F3731" t="s">
        <v>5</v>
      </c>
      <c r="G3731" t="s">
        <v>6</v>
      </c>
      <c r="H3731" t="s">
        <v>7</v>
      </c>
      <c r="I3731" t="s">
        <v>8</v>
      </c>
      <c r="J3731" t="s">
        <v>9</v>
      </c>
    </row>
    <row r="3732" spans="1:10">
      <c r="A3732" t="s">
        <v>2</v>
      </c>
      <c r="B3732" t="s">
        <v>10</v>
      </c>
      <c r="E3732" t="s">
        <v>11</v>
      </c>
      <c r="F3732" t="s">
        <v>12</v>
      </c>
      <c r="G3732" t="s">
        <v>13</v>
      </c>
      <c r="H3732" t="s">
        <v>14</v>
      </c>
    </row>
    <row r="3733" spans="1:10">
      <c r="A3733" t="s">
        <v>0</v>
      </c>
      <c r="B3733" t="s">
        <v>1728</v>
      </c>
      <c r="D3733">
        <f>Image("https://scontent.cdninstagram.com/t51.2885-15/e15/12230979_207797779594224_585602710_n.jpg?ig_cache_key=MTIyMDYzNTg0OTE1NzI5MjE4NA%3D%3D.2")</f>
        <v>0</v>
      </c>
    </row>
    <row r="3734" spans="1:10">
      <c r="A3734" t="s">
        <v>2</v>
      </c>
      <c r="B3734" t="s">
        <v>3</v>
      </c>
      <c r="C3734" t="s">
        <v>1729</v>
      </c>
      <c r="E3734" t="s">
        <v>4</v>
      </c>
      <c r="F3734" t="s">
        <v>5</v>
      </c>
      <c r="G3734" t="s">
        <v>6</v>
      </c>
      <c r="H3734" t="s">
        <v>7</v>
      </c>
      <c r="I3734" t="s">
        <v>8</v>
      </c>
      <c r="J3734" t="s">
        <v>9</v>
      </c>
    </row>
    <row r="3735" spans="1:10">
      <c r="A3735" t="s">
        <v>2</v>
      </c>
      <c r="B3735" t="s">
        <v>10</v>
      </c>
      <c r="E3735" t="s">
        <v>11</v>
      </c>
      <c r="F3735" t="s">
        <v>12</v>
      </c>
      <c r="G3735" t="s">
        <v>13</v>
      </c>
      <c r="H3735" t="s">
        <v>14</v>
      </c>
    </row>
    <row r="3736" spans="1:10">
      <c r="A3736" t="s">
        <v>0</v>
      </c>
      <c r="B3736" t="s">
        <v>1730</v>
      </c>
      <c r="D3736">
        <f>Image("https://scontent.cdninstagram.com/t51.2885-15/e35/12959946_223760734646859_116254258_n.jpg?ig_cache_key=MTIyMDYzNTgxNzk2OTM4Mjc3OA%3D%3D.2")</f>
        <v>0</v>
      </c>
    </row>
    <row r="3737" spans="1:10">
      <c r="A3737" t="s">
        <v>2</v>
      </c>
      <c r="B3737" t="s">
        <v>3</v>
      </c>
      <c r="E3737" t="s">
        <v>4</v>
      </c>
      <c r="F3737" t="s">
        <v>5</v>
      </c>
      <c r="G3737" t="s">
        <v>6</v>
      </c>
      <c r="H3737" t="s">
        <v>7</v>
      </c>
      <c r="I3737" t="s">
        <v>8</v>
      </c>
      <c r="J3737" t="s">
        <v>9</v>
      </c>
    </row>
    <row r="3738" spans="1:10">
      <c r="A3738" t="s">
        <v>2</v>
      </c>
      <c r="B3738" t="s">
        <v>10</v>
      </c>
      <c r="E3738" t="s">
        <v>11</v>
      </c>
      <c r="F3738" t="s">
        <v>12</v>
      </c>
      <c r="G3738" t="s">
        <v>13</v>
      </c>
      <c r="H3738" t="s">
        <v>14</v>
      </c>
    </row>
    <row r="3739" spans="1:10">
      <c r="A3739" t="s">
        <v>0</v>
      </c>
      <c r="B3739" t="s">
        <v>1731</v>
      </c>
      <c r="D3739">
        <f>Image("https://scontent.cdninstagram.com/t51.2885-15/e35/12912732_1764778000417547_1982485267_n.jpg?ig_cache_key=MTIyMDYyNDQ1NzUyNjE5Mjg0NQ%3D%3D.2.l")</f>
        <v>0</v>
      </c>
    </row>
    <row r="3740" spans="1:10">
      <c r="A3740" t="s">
        <v>2</v>
      </c>
      <c r="B3740" t="s">
        <v>3</v>
      </c>
      <c r="E3740" t="s">
        <v>4</v>
      </c>
      <c r="F3740" t="s">
        <v>5</v>
      </c>
      <c r="G3740" t="s">
        <v>6</v>
      </c>
      <c r="H3740" t="s">
        <v>7</v>
      </c>
      <c r="I3740" t="s">
        <v>8</v>
      </c>
      <c r="J3740" t="s">
        <v>9</v>
      </c>
    </row>
    <row r="3741" spans="1:10">
      <c r="A3741" t="s">
        <v>2</v>
      </c>
      <c r="B3741" t="s">
        <v>10</v>
      </c>
      <c r="E3741" t="s">
        <v>11</v>
      </c>
      <c r="F3741" t="s">
        <v>12</v>
      </c>
      <c r="G3741" t="s">
        <v>13</v>
      </c>
      <c r="H3741" t="s">
        <v>14</v>
      </c>
    </row>
    <row r="3742" spans="1:10">
      <c r="A3742" t="s">
        <v>0</v>
      </c>
      <c r="B3742" t="s">
        <v>1732</v>
      </c>
      <c r="D3742">
        <f>Image("https://scontent.cdninstagram.com/t51.2885-15/s480x480/e35/12917871_207593209612144_585118115_n.jpg?ig_cache_key=MTIyMDYyMTgzMjI5MDU4Mjc0Nw%3D%3D.2")</f>
        <v>0</v>
      </c>
    </row>
    <row r="3743" spans="1:10">
      <c r="A3743" t="s">
        <v>2</v>
      </c>
      <c r="B3743" t="s">
        <v>3</v>
      </c>
      <c r="E3743" t="s">
        <v>4</v>
      </c>
      <c r="F3743" t="s">
        <v>5</v>
      </c>
      <c r="G3743" t="s">
        <v>6</v>
      </c>
      <c r="H3743" t="s">
        <v>7</v>
      </c>
      <c r="I3743" t="s">
        <v>8</v>
      </c>
      <c r="J3743" t="s">
        <v>9</v>
      </c>
    </row>
    <row r="3744" spans="1:10">
      <c r="A3744" t="s">
        <v>2</v>
      </c>
      <c r="B3744" t="s">
        <v>10</v>
      </c>
      <c r="E3744" t="s">
        <v>11</v>
      </c>
      <c r="F3744" t="s">
        <v>12</v>
      </c>
      <c r="G3744" t="s">
        <v>13</v>
      </c>
      <c r="H3744" t="s">
        <v>14</v>
      </c>
    </row>
    <row r="3745" spans="1:10">
      <c r="A3745" t="s">
        <v>0</v>
      </c>
      <c r="B3745" t="s">
        <v>1733</v>
      </c>
      <c r="D3745">
        <f>Image("https://scontent.cdninstagram.com/t51.2885-15/s640x640/sh0.08/e35/12912719_1344888905538180_1317834779_n.jpg?ig_cache_key=MTIyMDYxNjY0NDE3MTcwNjI5MA%3D%3D.2")</f>
        <v>0</v>
      </c>
    </row>
    <row r="3746" spans="1:10">
      <c r="A3746" t="s">
        <v>2</v>
      </c>
      <c r="B3746" t="s">
        <v>3</v>
      </c>
      <c r="E3746" t="s">
        <v>4</v>
      </c>
      <c r="F3746" t="s">
        <v>5</v>
      </c>
      <c r="G3746" t="s">
        <v>6</v>
      </c>
      <c r="H3746" t="s">
        <v>7</v>
      </c>
      <c r="I3746" t="s">
        <v>8</v>
      </c>
      <c r="J3746" t="s">
        <v>9</v>
      </c>
    </row>
    <row r="3747" spans="1:10">
      <c r="A3747" t="s">
        <v>2</v>
      </c>
      <c r="B3747" t="s">
        <v>10</v>
      </c>
      <c r="E3747" t="s">
        <v>11</v>
      </c>
      <c r="F3747" t="s">
        <v>12</v>
      </c>
      <c r="G3747" t="s">
        <v>13</v>
      </c>
      <c r="H3747" t="s">
        <v>14</v>
      </c>
    </row>
    <row r="3748" spans="1:10">
      <c r="A3748" t="s">
        <v>0</v>
      </c>
      <c r="B3748" t="s">
        <v>1734</v>
      </c>
      <c r="D3748">
        <f>Image("https://scontent.cdninstagram.com/t51.2885-15/s640x640/sh0.08/e35/12912518_475999629255226_1431237177_n.jpg?ig_cache_key=MTIyMDYxMTA5NTg2NjI0NTMxMQ%3D%3D.2")</f>
        <v>0</v>
      </c>
    </row>
    <row r="3749" spans="1:10">
      <c r="A3749" t="s">
        <v>2</v>
      </c>
      <c r="B3749" t="s">
        <v>3</v>
      </c>
      <c r="E3749" t="s">
        <v>4</v>
      </c>
      <c r="F3749" t="s">
        <v>5</v>
      </c>
      <c r="G3749" t="s">
        <v>6</v>
      </c>
      <c r="H3749" t="s">
        <v>7</v>
      </c>
      <c r="I3749" t="s">
        <v>8</v>
      </c>
      <c r="J3749" t="s">
        <v>9</v>
      </c>
    </row>
    <row r="3750" spans="1:10">
      <c r="A3750" t="s">
        <v>2</v>
      </c>
      <c r="B3750" t="s">
        <v>10</v>
      </c>
      <c r="E3750" t="s">
        <v>11</v>
      </c>
      <c r="F3750" t="s">
        <v>12</v>
      </c>
      <c r="G3750" t="s">
        <v>13</v>
      </c>
      <c r="H3750" t="s">
        <v>14</v>
      </c>
    </row>
    <row r="3751" spans="1:10">
      <c r="A3751" t="s">
        <v>0</v>
      </c>
      <c r="B3751" t="s">
        <v>1735</v>
      </c>
      <c r="D3751">
        <f>Image("https://scontent.cdninstagram.com/t51.2885-15/s480x480/e35/12135163_1694110074203289_1030191333_n.jpg?ig_cache_key=MTIyMDYwOTM1Mjg0MTc3ODIwNQ%3D%3D.2.l")</f>
        <v>0</v>
      </c>
    </row>
    <row r="3752" spans="1:10">
      <c r="A3752" t="s">
        <v>2</v>
      </c>
      <c r="B3752" t="s">
        <v>3</v>
      </c>
      <c r="E3752" t="s">
        <v>4</v>
      </c>
      <c r="F3752" t="s">
        <v>5</v>
      </c>
      <c r="G3752" t="s">
        <v>6</v>
      </c>
      <c r="H3752" t="s">
        <v>7</v>
      </c>
      <c r="I3752" t="s">
        <v>8</v>
      </c>
      <c r="J3752" t="s">
        <v>9</v>
      </c>
    </row>
    <row r="3753" spans="1:10">
      <c r="A3753" t="s">
        <v>2</v>
      </c>
      <c r="B3753" t="s">
        <v>10</v>
      </c>
      <c r="E3753" t="s">
        <v>11</v>
      </c>
      <c r="F3753" t="s">
        <v>12</v>
      </c>
      <c r="G3753" t="s">
        <v>13</v>
      </c>
      <c r="H3753" t="s">
        <v>14</v>
      </c>
    </row>
    <row r="3754" spans="1:10">
      <c r="A3754" t="s">
        <v>0</v>
      </c>
      <c r="B3754" t="s">
        <v>1736</v>
      </c>
      <c r="D3754">
        <f>Image("https://scontent.cdninstagram.com/t51.2885-15/s640x640/sh0.08/e35/12907442_592512864244562_308620939_n.jpg?ig_cache_key=MTIyMDYwNzUxNTA1NzA2Njc4OQ%3D%3D.2")</f>
        <v>0</v>
      </c>
    </row>
    <row r="3755" spans="1:10">
      <c r="A3755" t="s">
        <v>2</v>
      </c>
      <c r="B3755" t="s">
        <v>3</v>
      </c>
      <c r="C3755" t="s">
        <v>1737</v>
      </c>
      <c r="E3755" t="s">
        <v>4</v>
      </c>
      <c r="F3755" t="s">
        <v>5</v>
      </c>
      <c r="G3755" t="s">
        <v>6</v>
      </c>
      <c r="H3755" t="s">
        <v>7</v>
      </c>
      <c r="I3755" t="s">
        <v>8</v>
      </c>
      <c r="J3755" t="s">
        <v>9</v>
      </c>
    </row>
    <row r="3756" spans="1:10">
      <c r="A3756" t="s">
        <v>2</v>
      </c>
      <c r="B3756" t="s">
        <v>10</v>
      </c>
      <c r="E3756" t="s">
        <v>11</v>
      </c>
      <c r="F3756" t="s">
        <v>12</v>
      </c>
      <c r="G3756" t="s">
        <v>13</v>
      </c>
      <c r="H3756" t="s">
        <v>14</v>
      </c>
    </row>
    <row r="3757" spans="1:10">
      <c r="A3757" t="s">
        <v>0</v>
      </c>
      <c r="B3757" t="s">
        <v>1738</v>
      </c>
      <c r="D3757">
        <f>Image("https://scontent.cdninstagram.com/t51.2885-15/s640x640/sh0.08/e35/12912827_1127408057304476_199230744_n.jpg?ig_cache_key=MTIyMDYwMzIwODA1ODIwMDg4MQ%3D%3D.2.l")</f>
        <v>0</v>
      </c>
    </row>
    <row r="3758" spans="1:10">
      <c r="A3758" t="s">
        <v>2</v>
      </c>
      <c r="B3758" t="s">
        <v>3</v>
      </c>
      <c r="C3758" t="s">
        <v>1739</v>
      </c>
      <c r="E3758" t="s">
        <v>4</v>
      </c>
      <c r="F3758" t="s">
        <v>5</v>
      </c>
      <c r="G3758" t="s">
        <v>6</v>
      </c>
      <c r="H3758" t="s">
        <v>7</v>
      </c>
      <c r="I3758" t="s">
        <v>8</v>
      </c>
      <c r="J3758" t="s">
        <v>9</v>
      </c>
    </row>
    <row r="3759" spans="1:10">
      <c r="A3759" t="s">
        <v>2</v>
      </c>
      <c r="B3759" t="s">
        <v>10</v>
      </c>
      <c r="E3759" t="s">
        <v>11</v>
      </c>
      <c r="F3759" t="s">
        <v>12</v>
      </c>
      <c r="G3759" t="s">
        <v>13</v>
      </c>
      <c r="H3759" t="s">
        <v>14</v>
      </c>
    </row>
    <row r="3760" spans="1:10">
      <c r="A3760" t="s">
        <v>0</v>
      </c>
      <c r="B3760" t="s">
        <v>1740</v>
      </c>
      <c r="D3760">
        <f>Image("https://scontent.cdninstagram.com/t51.2885-15/s320x320/e35/12383115_221331218229139_206898921_n.jpg?ig_cache_key=MTIyMDYwMTc2OTI5Nzg1NTYxMQ%3D%3D.2")</f>
        <v>0</v>
      </c>
    </row>
    <row r="3761" spans="1:10">
      <c r="A3761" t="s">
        <v>2</v>
      </c>
      <c r="B3761" t="s">
        <v>3</v>
      </c>
      <c r="C3761" t="s">
        <v>1741</v>
      </c>
      <c r="E3761" t="s">
        <v>4</v>
      </c>
      <c r="F3761" t="s">
        <v>5</v>
      </c>
      <c r="G3761" t="s">
        <v>6</v>
      </c>
      <c r="H3761" t="s">
        <v>7</v>
      </c>
      <c r="I3761" t="s">
        <v>8</v>
      </c>
      <c r="J3761" t="s">
        <v>9</v>
      </c>
    </row>
    <row r="3762" spans="1:10">
      <c r="A3762" t="s">
        <v>2</v>
      </c>
      <c r="B3762" t="s">
        <v>10</v>
      </c>
      <c r="E3762" t="s">
        <v>11</v>
      </c>
      <c r="F3762" t="s">
        <v>12</v>
      </c>
      <c r="G3762" t="s">
        <v>13</v>
      </c>
      <c r="H3762" t="s">
        <v>14</v>
      </c>
    </row>
    <row r="3763" spans="1:10">
      <c r="A3763" t="s">
        <v>0</v>
      </c>
      <c r="B3763" t="s">
        <v>1742</v>
      </c>
      <c r="D3763">
        <f>Image("https://scontent.cdninstagram.com/t51.2885-15/s640x640/e15/12797992_1700062320246672_1049017243_n.jpg?ig_cache_key=MTIyMDYwMTMwOTYyNzkyNzAzMg%3D%3D.2.l")</f>
        <v>0</v>
      </c>
    </row>
    <row r="3764" spans="1:10">
      <c r="A3764" t="s">
        <v>2</v>
      </c>
      <c r="B3764" t="s">
        <v>3</v>
      </c>
      <c r="C3764" t="s">
        <v>1743</v>
      </c>
      <c r="E3764" t="s">
        <v>4</v>
      </c>
      <c r="F3764" t="s">
        <v>5</v>
      </c>
      <c r="G3764" t="s">
        <v>6</v>
      </c>
      <c r="H3764" t="s">
        <v>7</v>
      </c>
      <c r="I3764" t="s">
        <v>8</v>
      </c>
      <c r="J3764" t="s">
        <v>9</v>
      </c>
    </row>
    <row r="3765" spans="1:10">
      <c r="A3765" t="s">
        <v>2</v>
      </c>
      <c r="B3765" t="s">
        <v>10</v>
      </c>
      <c r="E3765" t="s">
        <v>11</v>
      </c>
      <c r="F3765" t="s">
        <v>12</v>
      </c>
      <c r="G3765" t="s">
        <v>13</v>
      </c>
      <c r="H3765" t="s">
        <v>14</v>
      </c>
    </row>
    <row r="3766" spans="1:10">
      <c r="A3766" t="s">
        <v>0</v>
      </c>
      <c r="B3766" t="s">
        <v>1744</v>
      </c>
      <c r="D3766">
        <f>Image("https://scontent.cdninstagram.com/t51.2885-15/s640x640/sh0.08/e35/12912284_246333682381362_1272711687_n.jpg?ig_cache_key=MTIxOTg3NTczNDc4NzAyMDA1Mw%3D%3D.2.l")</f>
        <v>0</v>
      </c>
    </row>
    <row r="3767" spans="1:10">
      <c r="A3767" t="s">
        <v>2</v>
      </c>
      <c r="B3767" t="s">
        <v>3</v>
      </c>
      <c r="C3767" t="s">
        <v>1745</v>
      </c>
      <c r="E3767" t="s">
        <v>4</v>
      </c>
      <c r="F3767" t="s">
        <v>5</v>
      </c>
      <c r="G3767" t="s">
        <v>6</v>
      </c>
      <c r="H3767" t="s">
        <v>7</v>
      </c>
      <c r="I3767" t="s">
        <v>8</v>
      </c>
      <c r="J3767" t="s">
        <v>9</v>
      </c>
    </row>
    <row r="3768" spans="1:10">
      <c r="A3768" t="s">
        <v>2</v>
      </c>
      <c r="B3768" t="s">
        <v>10</v>
      </c>
      <c r="E3768" t="s">
        <v>11</v>
      </c>
      <c r="F3768" t="s">
        <v>12</v>
      </c>
      <c r="G3768" t="s">
        <v>13</v>
      </c>
      <c r="H3768" t="s">
        <v>14</v>
      </c>
    </row>
    <row r="3769" spans="1:10">
      <c r="A3769" t="s">
        <v>0</v>
      </c>
      <c r="B3769" t="s">
        <v>1746</v>
      </c>
      <c r="D3769">
        <f>Image("https://scontent.cdninstagram.com/t51.2885-15/e35/10632549_1093409320698788_585963136_n.jpg?ig_cache_key=MTIxOTIxODQyODMyMDk1NDQ0MA%3D%3D.2")</f>
        <v>0</v>
      </c>
    </row>
    <row r="3770" spans="1:10">
      <c r="A3770" t="s">
        <v>2</v>
      </c>
      <c r="B3770" t="s">
        <v>3</v>
      </c>
      <c r="E3770" t="s">
        <v>4</v>
      </c>
      <c r="F3770" t="s">
        <v>5</v>
      </c>
      <c r="G3770" t="s">
        <v>6</v>
      </c>
      <c r="H3770" t="s">
        <v>7</v>
      </c>
      <c r="I3770" t="s">
        <v>8</v>
      </c>
      <c r="J3770" t="s">
        <v>9</v>
      </c>
    </row>
    <row r="3771" spans="1:10">
      <c r="A3771" t="s">
        <v>2</v>
      </c>
      <c r="B3771" t="s">
        <v>10</v>
      </c>
      <c r="E3771" t="s">
        <v>11</v>
      </c>
      <c r="F3771" t="s">
        <v>12</v>
      </c>
      <c r="G3771" t="s">
        <v>13</v>
      </c>
      <c r="H3771" t="s">
        <v>14</v>
      </c>
    </row>
    <row r="3772" spans="1:10">
      <c r="A3772" t="s">
        <v>0</v>
      </c>
      <c r="B3772" t="s">
        <v>1747</v>
      </c>
      <c r="D3772">
        <f>Image("https://scontent.cdninstagram.com/t51.2885-15/s640x640/sh0.08/e35/12907127_190975177960518_252693005_n.jpg?ig_cache_key=MTIxOTE2ODI1MzEyMDA1MDg2NA%3D%3D.2")</f>
        <v>0</v>
      </c>
    </row>
    <row r="3773" spans="1:10">
      <c r="A3773" t="s">
        <v>2</v>
      </c>
      <c r="B3773" t="s">
        <v>3</v>
      </c>
      <c r="E3773" t="s">
        <v>4</v>
      </c>
      <c r="F3773" t="s">
        <v>5</v>
      </c>
      <c r="G3773" t="s">
        <v>6</v>
      </c>
      <c r="H3773" t="s">
        <v>7</v>
      </c>
      <c r="I3773" t="s">
        <v>8</v>
      </c>
      <c r="J3773" t="s">
        <v>9</v>
      </c>
    </row>
    <row r="3774" spans="1:10">
      <c r="A3774" t="s">
        <v>2</v>
      </c>
      <c r="B3774" t="s">
        <v>10</v>
      </c>
      <c r="E3774" t="s">
        <v>11</v>
      </c>
      <c r="F3774" t="s">
        <v>12</v>
      </c>
      <c r="G3774" t="s">
        <v>13</v>
      </c>
      <c r="H3774" t="s">
        <v>14</v>
      </c>
    </row>
    <row r="3775" spans="1:10">
      <c r="A3775" t="s">
        <v>0</v>
      </c>
      <c r="B3775" t="s">
        <v>1748</v>
      </c>
      <c r="D3775">
        <f>Image("https://scontent.cdninstagram.com/t51.2885-15/s640x640/sh0.08/e35/12081232_255847028086158_1963866415_n.jpg?ig_cache_key=MTIxOTEzNDM0MDM0MTc2MDAxNA%3D%3D.2.l")</f>
        <v>0</v>
      </c>
    </row>
    <row r="3776" spans="1:10">
      <c r="A3776" t="s">
        <v>2</v>
      </c>
      <c r="B3776" t="s">
        <v>3</v>
      </c>
      <c r="E3776" t="s">
        <v>4</v>
      </c>
      <c r="F3776" t="s">
        <v>5</v>
      </c>
      <c r="G3776" t="s">
        <v>6</v>
      </c>
      <c r="H3776" t="s">
        <v>7</v>
      </c>
      <c r="I3776" t="s">
        <v>8</v>
      </c>
      <c r="J3776" t="s">
        <v>9</v>
      </c>
    </row>
    <row r="3777" spans="1:10">
      <c r="A3777" t="s">
        <v>2</v>
      </c>
      <c r="B3777" t="s">
        <v>10</v>
      </c>
      <c r="E3777" t="s">
        <v>11</v>
      </c>
      <c r="F3777" t="s">
        <v>12</v>
      </c>
      <c r="G3777" t="s">
        <v>13</v>
      </c>
      <c r="H3777" t="s">
        <v>14</v>
      </c>
    </row>
    <row r="3778" spans="1:10">
      <c r="A3778" t="s">
        <v>0</v>
      </c>
      <c r="B3778" t="s">
        <v>1749</v>
      </c>
      <c r="D3778">
        <f>Image("https://scontent.cdninstagram.com/t51.2885-15/s640x640/sh0.08/e35/12912494_966380933478077_1227754355_n.jpg?ig_cache_key=MTIxOTEyNTc3MzQxMjcyNTgwNQ%3D%3D.2")</f>
        <v>0</v>
      </c>
    </row>
    <row r="3779" spans="1:10">
      <c r="A3779" t="s">
        <v>2</v>
      </c>
      <c r="B3779" t="s">
        <v>3</v>
      </c>
      <c r="C3779" t="s">
        <v>1750</v>
      </c>
      <c r="E3779" t="s">
        <v>4</v>
      </c>
      <c r="F3779" t="s">
        <v>5</v>
      </c>
      <c r="G3779" t="s">
        <v>6</v>
      </c>
      <c r="H3779" t="s">
        <v>7</v>
      </c>
      <c r="I3779" t="s">
        <v>8</v>
      </c>
      <c r="J3779" t="s">
        <v>9</v>
      </c>
    </row>
    <row r="3780" spans="1:10">
      <c r="A3780" t="s">
        <v>2</v>
      </c>
      <c r="B3780" t="s">
        <v>10</v>
      </c>
      <c r="E3780" t="s">
        <v>11</v>
      </c>
      <c r="F3780" t="s">
        <v>12</v>
      </c>
      <c r="G3780" t="s">
        <v>13</v>
      </c>
      <c r="H3780" t="s">
        <v>14</v>
      </c>
    </row>
    <row r="3781" spans="1:10">
      <c r="A3781" t="s">
        <v>0</v>
      </c>
      <c r="B3781" t="s">
        <v>1751</v>
      </c>
      <c r="D3781">
        <f>Image("https://scontent.cdninstagram.com/t51.2885-15/s320x320/e35/12797595_1577603985887892_1040986664_n.jpg?ig_cache_key=MTIxOTA3MTIzMDQ4ODMwMDMzMw%3D%3D.2")</f>
        <v>0</v>
      </c>
    </row>
    <row r="3782" spans="1:10">
      <c r="A3782" t="s">
        <v>2</v>
      </c>
      <c r="B3782" t="s">
        <v>3</v>
      </c>
      <c r="E3782" t="s">
        <v>4</v>
      </c>
      <c r="F3782" t="s">
        <v>5</v>
      </c>
      <c r="G3782" t="s">
        <v>6</v>
      </c>
      <c r="H3782" t="s">
        <v>7</v>
      </c>
      <c r="I3782" t="s">
        <v>8</v>
      </c>
      <c r="J3782" t="s">
        <v>9</v>
      </c>
    </row>
    <row r="3783" spans="1:10">
      <c r="A3783" t="s">
        <v>2</v>
      </c>
      <c r="B3783" t="s">
        <v>10</v>
      </c>
      <c r="E3783" t="s">
        <v>11</v>
      </c>
      <c r="F3783" t="s">
        <v>12</v>
      </c>
      <c r="G3783" t="s">
        <v>13</v>
      </c>
      <c r="H3783" t="s">
        <v>14</v>
      </c>
    </row>
    <row r="3784" spans="1:10">
      <c r="A3784" t="s">
        <v>0</v>
      </c>
      <c r="B3784" t="s">
        <v>1752</v>
      </c>
      <c r="D3784">
        <f>Image("https://scontent.cdninstagram.com/t51.2885-15/s640x640/sh0.08/e35/12424444_1207990752575156_725728787_n.jpg?ig_cache_key=MTIxODk5ODYxNzQ3MjI4OTQ0Nw%3D%3D.2")</f>
        <v>0</v>
      </c>
    </row>
    <row r="3785" spans="1:10">
      <c r="A3785" t="s">
        <v>2</v>
      </c>
      <c r="B3785" t="s">
        <v>3</v>
      </c>
      <c r="E3785" t="s">
        <v>4</v>
      </c>
      <c r="F3785" t="s">
        <v>5</v>
      </c>
      <c r="G3785" t="s">
        <v>6</v>
      </c>
      <c r="H3785" t="s">
        <v>7</v>
      </c>
      <c r="I3785" t="s">
        <v>8</v>
      </c>
      <c r="J3785" t="s">
        <v>9</v>
      </c>
    </row>
    <row r="3786" spans="1:10">
      <c r="A3786" t="s">
        <v>2</v>
      </c>
      <c r="B3786" t="s">
        <v>10</v>
      </c>
      <c r="E3786" t="s">
        <v>11</v>
      </c>
      <c r="F3786" t="s">
        <v>12</v>
      </c>
      <c r="G3786" t="s">
        <v>13</v>
      </c>
      <c r="H3786" t="s">
        <v>14</v>
      </c>
    </row>
    <row r="3787" spans="1:10">
      <c r="A3787" t="s">
        <v>0</v>
      </c>
      <c r="B3787" t="s">
        <v>1753</v>
      </c>
      <c r="D3787">
        <f>Image("https://scontent.cdninstagram.com/t51.2885-15/s640x640/sh0.08/e35/12940033_860808850692254_259128014_n.jpg?ig_cache_key=MTIxODkyNzI0NDEyNDgyODY0MQ%3D%3D.2")</f>
        <v>0</v>
      </c>
    </row>
    <row r="3788" spans="1:10">
      <c r="A3788" t="s">
        <v>2</v>
      </c>
      <c r="B3788" t="s">
        <v>3</v>
      </c>
      <c r="C3788" t="s">
        <v>1754</v>
      </c>
      <c r="E3788" t="s">
        <v>4</v>
      </c>
      <c r="F3788" t="s">
        <v>5</v>
      </c>
      <c r="G3788" t="s">
        <v>6</v>
      </c>
      <c r="H3788" t="s">
        <v>7</v>
      </c>
      <c r="I3788" t="s">
        <v>8</v>
      </c>
      <c r="J3788" t="s">
        <v>9</v>
      </c>
    </row>
    <row r="3789" spans="1:10">
      <c r="A3789" t="s">
        <v>2</v>
      </c>
      <c r="B3789" t="s">
        <v>10</v>
      </c>
      <c r="E3789" t="s">
        <v>11</v>
      </c>
      <c r="F3789" t="s">
        <v>12</v>
      </c>
      <c r="G3789" t="s">
        <v>13</v>
      </c>
      <c r="H3789" t="s">
        <v>14</v>
      </c>
    </row>
    <row r="3790" spans="1:10">
      <c r="A3790" t="s">
        <v>0</v>
      </c>
      <c r="B3790" t="s">
        <v>1755</v>
      </c>
      <c r="D3790">
        <f>Image("https://scontent.cdninstagram.com/t51.2885-15/s480x480/e35/12599407_204557233255623_2072659358_n.jpg?ig_cache_key=MTIxODg4NTAyNDkyNTAzNjA2NQ%3D%3D.2")</f>
        <v>0</v>
      </c>
    </row>
    <row r="3791" spans="1:10">
      <c r="A3791" t="s">
        <v>2</v>
      </c>
      <c r="B3791" t="s">
        <v>3</v>
      </c>
      <c r="E3791" t="s">
        <v>4</v>
      </c>
      <c r="F3791" t="s">
        <v>5</v>
      </c>
      <c r="G3791" t="s">
        <v>6</v>
      </c>
      <c r="H3791" t="s">
        <v>7</v>
      </c>
      <c r="I3791" t="s">
        <v>8</v>
      </c>
      <c r="J3791" t="s">
        <v>9</v>
      </c>
    </row>
    <row r="3792" spans="1:10">
      <c r="A3792" t="s">
        <v>2</v>
      </c>
      <c r="B3792" t="s">
        <v>10</v>
      </c>
      <c r="E3792" t="s">
        <v>11</v>
      </c>
      <c r="F3792" t="s">
        <v>12</v>
      </c>
      <c r="G3792" t="s">
        <v>13</v>
      </c>
      <c r="H3792" t="s">
        <v>14</v>
      </c>
    </row>
    <row r="3793" spans="1:10">
      <c r="A3793" t="s">
        <v>0</v>
      </c>
      <c r="B3793" t="s">
        <v>1756</v>
      </c>
      <c r="D3793">
        <f>Image("https://scontent.cdninstagram.com/t51.2885-15/s640x640/sh0.08/e35/12912652_983967781672633_1768776352_n.jpg?ig_cache_key=MTIxODgwODg5NTg5MTMwODYzMw%3D%3D.2.l")</f>
        <v>0</v>
      </c>
    </row>
    <row r="3794" spans="1:10">
      <c r="A3794" t="s">
        <v>2</v>
      </c>
      <c r="B3794" t="s">
        <v>3</v>
      </c>
      <c r="C3794" t="s">
        <v>1757</v>
      </c>
      <c r="E3794" t="s">
        <v>4</v>
      </c>
      <c r="F3794" t="s">
        <v>5</v>
      </c>
      <c r="G3794" t="s">
        <v>6</v>
      </c>
      <c r="H3794" t="s">
        <v>7</v>
      </c>
      <c r="I3794" t="s">
        <v>8</v>
      </c>
      <c r="J3794" t="s">
        <v>9</v>
      </c>
    </row>
    <row r="3795" spans="1:10">
      <c r="A3795" t="s">
        <v>2</v>
      </c>
      <c r="B3795" t="s">
        <v>10</v>
      </c>
      <c r="E3795" t="s">
        <v>11</v>
      </c>
      <c r="F3795" t="s">
        <v>12</v>
      </c>
      <c r="G3795" t="s">
        <v>13</v>
      </c>
      <c r="H3795" t="s">
        <v>14</v>
      </c>
    </row>
    <row r="3796" spans="1:10">
      <c r="A3796" t="s">
        <v>0</v>
      </c>
      <c r="B3796" t="s">
        <v>1758</v>
      </c>
      <c r="D3796">
        <f>Image("https://scontent.cdninstagram.com/t51.2885-15/s640x640/sh0.08/e35/12918631_598458056984434_1019565440_n.jpg?ig_cache_key=MTIxODc4MzYzMTAyODcwNTg3OQ%3D%3D.2")</f>
        <v>0</v>
      </c>
    </row>
    <row r="3797" spans="1:10">
      <c r="A3797" t="s">
        <v>2</v>
      </c>
      <c r="B3797" t="s">
        <v>3</v>
      </c>
      <c r="E3797" t="s">
        <v>4</v>
      </c>
      <c r="F3797" t="s">
        <v>5</v>
      </c>
      <c r="G3797" t="s">
        <v>6</v>
      </c>
      <c r="H3797" t="s">
        <v>7</v>
      </c>
      <c r="I3797" t="s">
        <v>8</v>
      </c>
      <c r="J3797" t="s">
        <v>9</v>
      </c>
    </row>
    <row r="3798" spans="1:10">
      <c r="A3798" t="s">
        <v>2</v>
      </c>
      <c r="B3798" t="s">
        <v>10</v>
      </c>
      <c r="E3798" t="s">
        <v>11</v>
      </c>
      <c r="F3798" t="s">
        <v>12</v>
      </c>
      <c r="G3798" t="s">
        <v>13</v>
      </c>
      <c r="H3798" t="s">
        <v>14</v>
      </c>
    </row>
    <row r="3799" spans="1:10">
      <c r="A3799" t="s">
        <v>0</v>
      </c>
      <c r="B3799" t="s">
        <v>1759</v>
      </c>
      <c r="D3799">
        <f>Image("https://scontent.cdninstagram.com/t51.2885-15/s640x640/sh0.08/e35/12445915_1703739699896184_1572805048_n.jpg?ig_cache_key=MTIxODY4MzE1ODQ0NzMxOTg1Nw%3D%3D.2.l")</f>
        <v>0</v>
      </c>
    </row>
    <row r="3800" spans="1:10">
      <c r="A3800" t="s">
        <v>2</v>
      </c>
      <c r="B3800" t="s">
        <v>3</v>
      </c>
      <c r="C3800" t="s">
        <v>1760</v>
      </c>
      <c r="E3800" t="s">
        <v>4</v>
      </c>
      <c r="F3800" t="s">
        <v>5</v>
      </c>
      <c r="G3800" t="s">
        <v>6</v>
      </c>
      <c r="H3800" t="s">
        <v>7</v>
      </c>
      <c r="I3800" t="s">
        <v>8</v>
      </c>
      <c r="J3800" t="s">
        <v>9</v>
      </c>
    </row>
    <row r="3801" spans="1:10">
      <c r="A3801" t="s">
        <v>2</v>
      </c>
      <c r="B3801" t="s">
        <v>10</v>
      </c>
      <c r="E3801" t="s">
        <v>11</v>
      </c>
      <c r="F3801" t="s">
        <v>12</v>
      </c>
      <c r="G3801" t="s">
        <v>13</v>
      </c>
      <c r="H3801" t="s">
        <v>14</v>
      </c>
    </row>
    <row r="3802" spans="1:10">
      <c r="A3802" t="s">
        <v>0</v>
      </c>
      <c r="B3802" t="s">
        <v>1761</v>
      </c>
      <c r="D3802">
        <f>Image("https://scontent.cdninstagram.com/t51.2885-15/s640x640/sh0.08/e35/916376_1091549007532415_35524693_n.jpg?ig_cache_key=MTIxODYwNDYwMjY3NDE4MzkwNg%3D%3D.2.l")</f>
        <v>0</v>
      </c>
    </row>
    <row r="3803" spans="1:10">
      <c r="A3803" t="s">
        <v>2</v>
      </c>
      <c r="B3803" t="s">
        <v>3</v>
      </c>
      <c r="E3803" t="s">
        <v>4</v>
      </c>
      <c r="F3803" t="s">
        <v>5</v>
      </c>
      <c r="G3803" t="s">
        <v>6</v>
      </c>
      <c r="H3803" t="s">
        <v>7</v>
      </c>
      <c r="I3803" t="s">
        <v>8</v>
      </c>
      <c r="J3803" t="s">
        <v>9</v>
      </c>
    </row>
    <row r="3804" spans="1:10">
      <c r="A3804" t="s">
        <v>2</v>
      </c>
      <c r="B3804" t="s">
        <v>10</v>
      </c>
      <c r="E3804" t="s">
        <v>11</v>
      </c>
      <c r="F3804" t="s">
        <v>12</v>
      </c>
      <c r="G3804" t="s">
        <v>13</v>
      </c>
      <c r="H3804" t="s">
        <v>14</v>
      </c>
    </row>
    <row r="3805" spans="1:10">
      <c r="A3805" t="s">
        <v>0</v>
      </c>
      <c r="B3805" t="s">
        <v>1762</v>
      </c>
      <c r="D3805">
        <f>Image("https://scontent.cdninstagram.com/t51.2885-15/s640x640/sh0.08/e35/12445780_590046457839371_1592883261_n.jpg?ig_cache_key=MTIxODM1OTgxNTE0MjY2NzMyOQ%3D%3D.2")</f>
        <v>0</v>
      </c>
    </row>
    <row r="3806" spans="1:10">
      <c r="A3806" t="s">
        <v>2</v>
      </c>
      <c r="B3806" t="s">
        <v>3</v>
      </c>
      <c r="C3806" t="s">
        <v>1763</v>
      </c>
      <c r="E3806" t="s">
        <v>4</v>
      </c>
      <c r="F3806" t="s">
        <v>5</v>
      </c>
      <c r="G3806" t="s">
        <v>6</v>
      </c>
      <c r="H3806" t="s">
        <v>7</v>
      </c>
      <c r="I3806" t="s">
        <v>8</v>
      </c>
      <c r="J3806" t="s">
        <v>9</v>
      </c>
    </row>
    <row r="3807" spans="1:10">
      <c r="A3807" t="s">
        <v>2</v>
      </c>
      <c r="B3807" t="s">
        <v>10</v>
      </c>
      <c r="E3807" t="s">
        <v>11</v>
      </c>
      <c r="F3807" t="s">
        <v>12</v>
      </c>
      <c r="G3807" t="s">
        <v>13</v>
      </c>
      <c r="H3807" t="s">
        <v>14</v>
      </c>
    </row>
    <row r="3808" spans="1:10">
      <c r="A3808" t="s">
        <v>0</v>
      </c>
      <c r="B3808" t="s">
        <v>1764</v>
      </c>
      <c r="D3808">
        <f>Image("https://scontent.cdninstagram.com/t51.2885-15/s640x640/sh0.08/e35/10818061_793197657490499_778462355_n.jpg?ig_cache_key=MTIxNjgzMzk3NDEwNTUzOTQ0Mg%3D%3D.2.l")</f>
        <v>0</v>
      </c>
    </row>
    <row r="3809" spans="1:10">
      <c r="A3809" t="s">
        <v>2</v>
      </c>
      <c r="B3809" t="s">
        <v>3</v>
      </c>
      <c r="E3809" t="s">
        <v>4</v>
      </c>
      <c r="F3809" t="s">
        <v>5</v>
      </c>
      <c r="G3809" t="s">
        <v>6</v>
      </c>
      <c r="H3809" t="s">
        <v>7</v>
      </c>
      <c r="I3809" t="s">
        <v>8</v>
      </c>
      <c r="J3809" t="s">
        <v>9</v>
      </c>
    </row>
    <row r="3810" spans="1:10">
      <c r="A3810" t="s">
        <v>2</v>
      </c>
      <c r="B3810" t="s">
        <v>10</v>
      </c>
      <c r="E3810" t="s">
        <v>11</v>
      </c>
      <c r="F3810" t="s">
        <v>12</v>
      </c>
      <c r="G3810" t="s">
        <v>13</v>
      </c>
      <c r="H3810" t="s">
        <v>14</v>
      </c>
    </row>
    <row r="3811" spans="1:10">
      <c r="A3811" t="s">
        <v>0</v>
      </c>
      <c r="B3811" t="s">
        <v>1765</v>
      </c>
      <c r="D3811">
        <f>Image("https://scontent.cdninstagram.com/t51.2885-15/s640x640/sh0.08/e35/12599207_490395027835940_134030821_n.jpg?ig_cache_key=MTIxNTMwNzc1NjIyNTcwNjAyMA%3D%3D.2")</f>
        <v>0</v>
      </c>
    </row>
    <row r="3812" spans="1:10">
      <c r="A3812" t="s">
        <v>2</v>
      </c>
      <c r="B3812" t="s">
        <v>3</v>
      </c>
      <c r="E3812" t="s">
        <v>4</v>
      </c>
      <c r="F3812" t="s">
        <v>5</v>
      </c>
      <c r="G3812" t="s">
        <v>6</v>
      </c>
      <c r="H3812" t="s">
        <v>7</v>
      </c>
      <c r="I3812" t="s">
        <v>8</v>
      </c>
      <c r="J3812" t="s">
        <v>9</v>
      </c>
    </row>
    <row r="3813" spans="1:10">
      <c r="A3813" t="s">
        <v>2</v>
      </c>
      <c r="B3813" t="s">
        <v>10</v>
      </c>
      <c r="E3813" t="s">
        <v>11</v>
      </c>
      <c r="F3813" t="s">
        <v>12</v>
      </c>
      <c r="G3813" t="s">
        <v>13</v>
      </c>
      <c r="H3813" t="s">
        <v>14</v>
      </c>
    </row>
    <row r="3814" spans="1:10">
      <c r="A3814" t="s">
        <v>0</v>
      </c>
      <c r="B3814" t="s">
        <v>1766</v>
      </c>
      <c r="D3814">
        <f>Image("https://scontent.cdninstagram.com/t51.2885-15/s640x640/sh0.08/e35/12501653_1082005391861612_755411888_n.jpg?ig_cache_key=MTIxNDg5MjcxNzY5NzU2MTExMQ%3D%3D.2")</f>
        <v>0</v>
      </c>
    </row>
    <row r="3815" spans="1:10">
      <c r="A3815" t="s">
        <v>2</v>
      </c>
      <c r="B3815" t="s">
        <v>3</v>
      </c>
      <c r="E3815" t="s">
        <v>4</v>
      </c>
      <c r="F3815" t="s">
        <v>5</v>
      </c>
      <c r="G3815" t="s">
        <v>6</v>
      </c>
      <c r="H3815" t="s">
        <v>7</v>
      </c>
      <c r="I3815" t="s">
        <v>8</v>
      </c>
      <c r="J3815" t="s">
        <v>9</v>
      </c>
    </row>
    <row r="3816" spans="1:10">
      <c r="A3816" t="s">
        <v>2</v>
      </c>
      <c r="B3816" t="s">
        <v>10</v>
      </c>
      <c r="E3816" t="s">
        <v>11</v>
      </c>
      <c r="F3816" t="s">
        <v>12</v>
      </c>
      <c r="G3816" t="s">
        <v>13</v>
      </c>
      <c r="H3816" t="s">
        <v>14</v>
      </c>
    </row>
    <row r="3817" spans="1:10">
      <c r="A3817" t="s">
        <v>0</v>
      </c>
      <c r="B3817" t="s">
        <v>1767</v>
      </c>
      <c r="D3817">
        <f>Image("https://scontent.cdninstagram.com/t51.2885-15/s320x320/e35/12599161_759161780880963_1592775430_n.jpg?ig_cache_key=MTIxNDQ3NjE1NTkwODEzMDQyOQ%3D%3D.2.l")</f>
        <v>0</v>
      </c>
    </row>
    <row r="3818" spans="1:10">
      <c r="A3818" t="s">
        <v>2</v>
      </c>
      <c r="B3818" t="s">
        <v>3</v>
      </c>
      <c r="E3818" t="s">
        <v>4</v>
      </c>
      <c r="F3818" t="s">
        <v>5</v>
      </c>
      <c r="G3818" t="s">
        <v>6</v>
      </c>
      <c r="H3818" t="s">
        <v>7</v>
      </c>
      <c r="I3818" t="s">
        <v>8</v>
      </c>
      <c r="J3818" t="s">
        <v>9</v>
      </c>
    </row>
    <row r="3819" spans="1:10">
      <c r="A3819" t="s">
        <v>2</v>
      </c>
      <c r="B3819" t="s">
        <v>10</v>
      </c>
      <c r="E3819" t="s">
        <v>11</v>
      </c>
      <c r="F3819" t="s">
        <v>12</v>
      </c>
      <c r="G3819" t="s">
        <v>13</v>
      </c>
      <c r="H3819" t="s">
        <v>14</v>
      </c>
    </row>
    <row r="3820" spans="1:10">
      <c r="A3820" t="s">
        <v>0</v>
      </c>
      <c r="B3820" t="s">
        <v>1768</v>
      </c>
      <c r="D3820">
        <f>Image("https://scontent.cdninstagram.com/t51.2885-15/s640x640/sh0.08/e35/12940686_214535542239724_1597358860_n.jpg?ig_cache_key=MTIyMDU5ODE5NDk1MjQyMzE5Mg%3D%3D.2")</f>
        <v>0</v>
      </c>
    </row>
    <row r="3821" spans="1:10">
      <c r="A3821" t="s">
        <v>2</v>
      </c>
      <c r="B3821" t="s">
        <v>3</v>
      </c>
      <c r="E3821" t="s">
        <v>4</v>
      </c>
      <c r="F3821" t="s">
        <v>5</v>
      </c>
      <c r="G3821" t="s">
        <v>6</v>
      </c>
      <c r="H3821" t="s">
        <v>7</v>
      </c>
      <c r="I3821" t="s">
        <v>8</v>
      </c>
      <c r="J3821" t="s">
        <v>9</v>
      </c>
    </row>
    <row r="3822" spans="1:10">
      <c r="A3822" t="s">
        <v>2</v>
      </c>
      <c r="B3822" t="s">
        <v>10</v>
      </c>
      <c r="E3822" t="s">
        <v>11</v>
      </c>
      <c r="F3822" t="s">
        <v>12</v>
      </c>
      <c r="G3822" t="s">
        <v>13</v>
      </c>
      <c r="H3822" t="s">
        <v>14</v>
      </c>
    </row>
    <row r="3823" spans="1:10">
      <c r="A3823" t="s">
        <v>0</v>
      </c>
      <c r="B3823" t="s">
        <v>1769</v>
      </c>
      <c r="D3823">
        <f>Image("https://scontent.cdninstagram.com/t51.2885-15/e35/12905183_1574445446198895_1580186300_n.jpg?ig_cache_key=MTIyMDU0NDkzNjUwMzA5OTU0Mg%3D%3D.2")</f>
        <v>0</v>
      </c>
    </row>
    <row r="3824" spans="1:10">
      <c r="A3824" t="s">
        <v>2</v>
      </c>
      <c r="B3824" t="s">
        <v>3</v>
      </c>
      <c r="E3824" t="s">
        <v>4</v>
      </c>
      <c r="F3824" t="s">
        <v>5</v>
      </c>
      <c r="G3824" t="s">
        <v>6</v>
      </c>
      <c r="H3824" t="s">
        <v>7</v>
      </c>
      <c r="I3824" t="s">
        <v>8</v>
      </c>
      <c r="J3824" t="s">
        <v>9</v>
      </c>
    </row>
    <row r="3825" spans="1:10">
      <c r="A3825" t="s">
        <v>2</v>
      </c>
      <c r="B3825" t="s">
        <v>10</v>
      </c>
      <c r="E3825" t="s">
        <v>11</v>
      </c>
      <c r="F3825" t="s">
        <v>12</v>
      </c>
      <c r="G3825" t="s">
        <v>13</v>
      </c>
      <c r="H3825" t="s">
        <v>14</v>
      </c>
    </row>
    <row r="3826" spans="1:10">
      <c r="A3826" t="s">
        <v>0</v>
      </c>
      <c r="B3826" t="s">
        <v>1770</v>
      </c>
      <c r="D3826">
        <f>Image("https://scontent.cdninstagram.com/t51.2885-15/s480x480/e35/12599296_445964218938155_1233941766_n.jpg?ig_cache_key=MTIyMDUzODM5ODgxNjI4OTcyNw%3D%3D.2")</f>
        <v>0</v>
      </c>
    </row>
    <row r="3827" spans="1:10">
      <c r="A3827" t="s">
        <v>2</v>
      </c>
      <c r="B3827" t="s">
        <v>3</v>
      </c>
      <c r="E3827" t="s">
        <v>4</v>
      </c>
      <c r="F3827" t="s">
        <v>5</v>
      </c>
      <c r="G3827" t="s">
        <v>6</v>
      </c>
      <c r="H3827" t="s">
        <v>7</v>
      </c>
      <c r="I3827" t="s">
        <v>8</v>
      </c>
      <c r="J3827" t="s">
        <v>9</v>
      </c>
    </row>
    <row r="3828" spans="1:10">
      <c r="A3828" t="s">
        <v>2</v>
      </c>
      <c r="B3828" t="s">
        <v>10</v>
      </c>
      <c r="E3828" t="s">
        <v>11</v>
      </c>
      <c r="F3828" t="s">
        <v>12</v>
      </c>
      <c r="G3828" t="s">
        <v>13</v>
      </c>
      <c r="H3828" t="s">
        <v>14</v>
      </c>
    </row>
    <row r="3829" spans="1:10">
      <c r="A3829" t="s">
        <v>0</v>
      </c>
      <c r="B3829" t="s">
        <v>1771</v>
      </c>
      <c r="D3829">
        <f>Image("https://scontent.cdninstagram.com/t51.2885-15/s480x480/e35/11931223_235048576845674_2007084363_n.jpg?ig_cache_key=MTIyMDUzMDE4MjAwNjk4MTM0Nw%3D%3D.2")</f>
        <v>0</v>
      </c>
    </row>
    <row r="3830" spans="1:10">
      <c r="A3830" t="s">
        <v>2</v>
      </c>
      <c r="B3830" t="s">
        <v>3</v>
      </c>
      <c r="E3830" t="s">
        <v>4</v>
      </c>
      <c r="F3830" t="s">
        <v>5</v>
      </c>
      <c r="G3830" t="s">
        <v>6</v>
      </c>
      <c r="H3830" t="s">
        <v>7</v>
      </c>
      <c r="I3830" t="s">
        <v>8</v>
      </c>
      <c r="J3830" t="s">
        <v>9</v>
      </c>
    </row>
    <row r="3831" spans="1:10">
      <c r="A3831" t="s">
        <v>2</v>
      </c>
      <c r="B3831" t="s">
        <v>10</v>
      </c>
      <c r="E3831" t="s">
        <v>11</v>
      </c>
      <c r="F3831" t="s">
        <v>12</v>
      </c>
      <c r="G3831" t="s">
        <v>13</v>
      </c>
      <c r="H3831" t="s">
        <v>14</v>
      </c>
    </row>
    <row r="3832" spans="1:10">
      <c r="A3832" t="s">
        <v>0</v>
      </c>
      <c r="B3832" t="s">
        <v>1772</v>
      </c>
      <c r="D3832">
        <f>Image("https://scontent.cdninstagram.com/t51.2885-15/s640x640/sh0.08/e35/12424417_1695566924052342_1570083015_n.jpg?ig_cache_key=MTIyMDQ4Mjg3Njc4MzU3MzI4OA%3D%3D.2.l")</f>
        <v>0</v>
      </c>
    </row>
    <row r="3833" spans="1:10">
      <c r="A3833" t="s">
        <v>2</v>
      </c>
      <c r="B3833" t="s">
        <v>3</v>
      </c>
      <c r="C3833" t="s">
        <v>1773</v>
      </c>
      <c r="E3833" t="s">
        <v>4</v>
      </c>
      <c r="F3833" t="s">
        <v>5</v>
      </c>
      <c r="G3833" t="s">
        <v>6</v>
      </c>
      <c r="H3833" t="s">
        <v>7</v>
      </c>
      <c r="I3833" t="s">
        <v>8</v>
      </c>
      <c r="J3833" t="s">
        <v>9</v>
      </c>
    </row>
    <row r="3834" spans="1:10">
      <c r="A3834" t="s">
        <v>2</v>
      </c>
      <c r="B3834" t="s">
        <v>10</v>
      </c>
      <c r="E3834" t="s">
        <v>11</v>
      </c>
      <c r="F3834" t="s">
        <v>12</v>
      </c>
      <c r="G3834" t="s">
        <v>13</v>
      </c>
      <c r="H3834" t="s">
        <v>14</v>
      </c>
    </row>
    <row r="3835" spans="1:10">
      <c r="A3835" t="s">
        <v>0</v>
      </c>
      <c r="B3835" t="s">
        <v>1774</v>
      </c>
      <c r="D3835">
        <f>Image("https://scontent.cdninstagram.com/t51.2885-15/s640x640/sh0.08/e35/12905211_1537239736571927_640772783_n.jpg?ig_cache_key=MTIyMDMzODE0ODU2NDQ3NTk2Mw%3D%3D.2")</f>
        <v>0</v>
      </c>
    </row>
    <row r="3836" spans="1:10">
      <c r="A3836" t="s">
        <v>2</v>
      </c>
      <c r="B3836" t="s">
        <v>3</v>
      </c>
      <c r="E3836" t="s">
        <v>4</v>
      </c>
      <c r="F3836" t="s">
        <v>5</v>
      </c>
      <c r="G3836" t="s">
        <v>6</v>
      </c>
      <c r="H3836" t="s">
        <v>7</v>
      </c>
      <c r="I3836" t="s">
        <v>8</v>
      </c>
      <c r="J3836" t="s">
        <v>9</v>
      </c>
    </row>
    <row r="3837" spans="1:10">
      <c r="A3837" t="s">
        <v>2</v>
      </c>
      <c r="B3837" t="s">
        <v>10</v>
      </c>
      <c r="E3837" t="s">
        <v>11</v>
      </c>
      <c r="F3837" t="s">
        <v>12</v>
      </c>
      <c r="G3837" t="s">
        <v>13</v>
      </c>
      <c r="H3837" t="s">
        <v>14</v>
      </c>
    </row>
    <row r="3838" spans="1:10">
      <c r="A3838" t="s">
        <v>0</v>
      </c>
      <c r="B3838" t="s">
        <v>1775</v>
      </c>
      <c r="D3838">
        <f>Image("https://scontent.cdninstagram.com/t51.2885-15/s640x640/sh0.08/e35/12328367_439997862876313_930709976_n.jpg?ig_cache_key=MTIyMDE2NDU4MzQwMTc0NjQ0MA%3D%3D.2.l")</f>
        <v>0</v>
      </c>
    </row>
    <row r="3839" spans="1:10">
      <c r="A3839" t="s">
        <v>2</v>
      </c>
      <c r="B3839" t="s">
        <v>3</v>
      </c>
      <c r="C3839" t="s">
        <v>1776</v>
      </c>
      <c r="E3839" t="s">
        <v>4</v>
      </c>
      <c r="F3839" t="s">
        <v>5</v>
      </c>
      <c r="G3839" t="s">
        <v>6</v>
      </c>
      <c r="H3839" t="s">
        <v>7</v>
      </c>
      <c r="I3839" t="s">
        <v>8</v>
      </c>
      <c r="J3839" t="s">
        <v>9</v>
      </c>
    </row>
    <row r="3840" spans="1:10">
      <c r="A3840" t="s">
        <v>2</v>
      </c>
      <c r="B3840" t="s">
        <v>10</v>
      </c>
      <c r="E3840" t="s">
        <v>11</v>
      </c>
      <c r="F3840" t="s">
        <v>12</v>
      </c>
      <c r="G3840" t="s">
        <v>13</v>
      </c>
      <c r="H3840" t="s">
        <v>14</v>
      </c>
    </row>
    <row r="3841" spans="1:10">
      <c r="A3841" t="s">
        <v>0</v>
      </c>
      <c r="B3841" t="s">
        <v>1777</v>
      </c>
      <c r="D3841">
        <f>Image("https://scontent.cdninstagram.com/t51.2885-15/e35/12677407_1706392272966533_536609018_n.jpg?ig_cache_key=MTIyMDE1MjU2NDU2NjUxNzU0NA%3D%3D.2")</f>
        <v>0</v>
      </c>
    </row>
    <row r="3842" spans="1:10">
      <c r="A3842" t="s">
        <v>2</v>
      </c>
      <c r="B3842" t="s">
        <v>3</v>
      </c>
      <c r="E3842" t="s">
        <v>4</v>
      </c>
      <c r="F3842" t="s">
        <v>5</v>
      </c>
      <c r="G3842" t="s">
        <v>6</v>
      </c>
      <c r="H3842" t="s">
        <v>7</v>
      </c>
      <c r="I3842" t="s">
        <v>8</v>
      </c>
      <c r="J3842" t="s">
        <v>9</v>
      </c>
    </row>
    <row r="3843" spans="1:10">
      <c r="A3843" t="s">
        <v>2</v>
      </c>
      <c r="B3843" t="s">
        <v>10</v>
      </c>
      <c r="E3843" t="s">
        <v>11</v>
      </c>
      <c r="F3843" t="s">
        <v>12</v>
      </c>
      <c r="G3843" t="s">
        <v>13</v>
      </c>
      <c r="H3843" t="s">
        <v>14</v>
      </c>
    </row>
    <row r="3844" spans="1:10">
      <c r="A3844" t="s">
        <v>0</v>
      </c>
      <c r="B3844" t="s">
        <v>1778</v>
      </c>
      <c r="D3844">
        <f>Image("https://scontent.cdninstagram.com/t51.2885-15/s640x640/sh0.08/e35/12677522_1041689002570376_599190627_n.jpg?ig_cache_key=MTIyMDA2Mzc4Njc2OTEzMTgzNQ%3D%3D.2")</f>
        <v>0</v>
      </c>
    </row>
    <row r="3845" spans="1:10">
      <c r="A3845" t="s">
        <v>2</v>
      </c>
      <c r="B3845" t="s">
        <v>3</v>
      </c>
      <c r="E3845" t="s">
        <v>4</v>
      </c>
      <c r="F3845" t="s">
        <v>5</v>
      </c>
      <c r="G3845" t="s">
        <v>6</v>
      </c>
      <c r="H3845" t="s">
        <v>7</v>
      </c>
      <c r="I3845" t="s">
        <v>8</v>
      </c>
      <c r="J3845" t="s">
        <v>9</v>
      </c>
    </row>
    <row r="3846" spans="1:10">
      <c r="A3846" t="s">
        <v>2</v>
      </c>
      <c r="B3846" t="s">
        <v>10</v>
      </c>
      <c r="E3846" t="s">
        <v>11</v>
      </c>
      <c r="F3846" t="s">
        <v>12</v>
      </c>
      <c r="G3846" t="s">
        <v>13</v>
      </c>
      <c r="H3846" t="s">
        <v>14</v>
      </c>
    </row>
    <row r="3847" spans="1:10">
      <c r="A3847" t="s">
        <v>0</v>
      </c>
      <c r="B3847" t="s">
        <v>1779</v>
      </c>
      <c r="D3847">
        <f>Image("https://scontent.cdninstagram.com/t51.2885-15/s640x640/sh0.08/e35/12917839_212260345813002_1705726767_n.jpg?ig_cache_key=MTIxOTk3NjIzNzA5NjM0MzY5Nw%3D%3D.2")</f>
        <v>0</v>
      </c>
    </row>
    <row r="3848" spans="1:10">
      <c r="A3848" t="s">
        <v>2</v>
      </c>
      <c r="B3848" t="s">
        <v>3</v>
      </c>
      <c r="E3848" t="s">
        <v>4</v>
      </c>
      <c r="F3848" t="s">
        <v>5</v>
      </c>
      <c r="G3848" t="s">
        <v>6</v>
      </c>
      <c r="H3848" t="s">
        <v>7</v>
      </c>
      <c r="I3848" t="s">
        <v>8</v>
      </c>
      <c r="J3848" t="s">
        <v>9</v>
      </c>
    </row>
    <row r="3849" spans="1:10">
      <c r="A3849" t="s">
        <v>2</v>
      </c>
      <c r="B3849" t="s">
        <v>10</v>
      </c>
      <c r="E3849" t="s">
        <v>11</v>
      </c>
      <c r="F3849" t="s">
        <v>12</v>
      </c>
      <c r="G3849" t="s">
        <v>13</v>
      </c>
      <c r="H3849" t="s">
        <v>14</v>
      </c>
    </row>
    <row r="3850" spans="1:10">
      <c r="A3850" t="s">
        <v>0</v>
      </c>
      <c r="B3850" t="s">
        <v>1780</v>
      </c>
      <c r="D3850">
        <f>Image("https://scontent.cdninstagram.com/t51.2885-15/s480x480/e35/12917771_822717761205401_1859802041_n.jpg?ig_cache_key=MTIxOTk2NDYxNDE2MzExMDY0OA%3D%3D.2")</f>
        <v>0</v>
      </c>
    </row>
    <row r="3851" spans="1:10">
      <c r="A3851" t="s">
        <v>2</v>
      </c>
      <c r="B3851" t="s">
        <v>3</v>
      </c>
      <c r="C3851" t="s">
        <v>1781</v>
      </c>
      <c r="E3851" t="s">
        <v>4</v>
      </c>
      <c r="F3851" t="s">
        <v>5</v>
      </c>
      <c r="G3851" t="s">
        <v>6</v>
      </c>
      <c r="H3851" t="s">
        <v>7</v>
      </c>
      <c r="I3851" t="s">
        <v>8</v>
      </c>
      <c r="J3851" t="s">
        <v>9</v>
      </c>
    </row>
    <row r="3852" spans="1:10">
      <c r="A3852" t="s">
        <v>2</v>
      </c>
      <c r="B3852" t="s">
        <v>10</v>
      </c>
      <c r="E3852" t="s">
        <v>11</v>
      </c>
      <c r="F3852" t="s">
        <v>12</v>
      </c>
      <c r="G3852" t="s">
        <v>13</v>
      </c>
      <c r="H3852" t="s">
        <v>14</v>
      </c>
    </row>
    <row r="3853" spans="1:10">
      <c r="A3853" t="s">
        <v>0</v>
      </c>
      <c r="B3853" t="s">
        <v>1782</v>
      </c>
      <c r="D3853">
        <f>Image("https://scontent.cdninstagram.com/t51.2885-15/s640x640/sh0.08/e35/12907272_1586996388252897_11739200_n.jpg?ig_cache_key=MTIxOTkyNzgwMzI3MzMxNjY5NA%3D%3D.2.l")</f>
        <v>0</v>
      </c>
    </row>
    <row r="3854" spans="1:10">
      <c r="A3854" t="s">
        <v>2</v>
      </c>
      <c r="B3854" t="s">
        <v>3</v>
      </c>
      <c r="E3854" t="s">
        <v>4</v>
      </c>
      <c r="F3854" t="s">
        <v>5</v>
      </c>
      <c r="G3854" t="s">
        <v>6</v>
      </c>
      <c r="H3854" t="s">
        <v>7</v>
      </c>
      <c r="I3854" t="s">
        <v>8</v>
      </c>
      <c r="J3854" t="s">
        <v>9</v>
      </c>
    </row>
    <row r="3855" spans="1:10">
      <c r="A3855" t="s">
        <v>2</v>
      </c>
      <c r="B3855" t="s">
        <v>10</v>
      </c>
      <c r="E3855" t="s">
        <v>11</v>
      </c>
      <c r="F3855" t="s">
        <v>12</v>
      </c>
      <c r="G3855" t="s">
        <v>13</v>
      </c>
      <c r="H3855" t="s">
        <v>14</v>
      </c>
    </row>
    <row r="3856" spans="1:10">
      <c r="A3856" t="s">
        <v>0</v>
      </c>
      <c r="B3856" t="s">
        <v>1783</v>
      </c>
      <c r="D3856">
        <f>Image("https://scontent.cdninstagram.com/t51.2885-15/s640x640/sh0.08/e35/12940301_1239118789432268_1546916751_n.jpg?ig_cache_key=MTIxOTg1ODI4NDYxNDEyNzg3NA%3D%3D.2")</f>
        <v>0</v>
      </c>
    </row>
    <row r="3857" spans="1:10">
      <c r="A3857" t="s">
        <v>2</v>
      </c>
      <c r="B3857" t="s">
        <v>3</v>
      </c>
      <c r="E3857" t="s">
        <v>4</v>
      </c>
      <c r="F3857" t="s">
        <v>5</v>
      </c>
      <c r="G3857" t="s">
        <v>6</v>
      </c>
      <c r="H3857" t="s">
        <v>7</v>
      </c>
      <c r="I3857" t="s">
        <v>8</v>
      </c>
      <c r="J3857" t="s">
        <v>9</v>
      </c>
    </row>
    <row r="3858" spans="1:10">
      <c r="A3858" t="s">
        <v>2</v>
      </c>
      <c r="B3858" t="s">
        <v>10</v>
      </c>
      <c r="E3858" t="s">
        <v>11</v>
      </c>
      <c r="F3858" t="s">
        <v>12</v>
      </c>
      <c r="G3858" t="s">
        <v>13</v>
      </c>
      <c r="H3858" t="s">
        <v>14</v>
      </c>
    </row>
    <row r="3859" spans="1:10">
      <c r="A3859" t="s">
        <v>0</v>
      </c>
      <c r="B3859" t="s">
        <v>1784</v>
      </c>
      <c r="D3859">
        <f>Image("https://scontent.cdninstagram.com/t51.2885-15/s640x640/sh0.08/e35/12904987_1684660158451364_301055600_n.jpg?ig_cache_key=MTIxOTE2NTgzMzc0NDMyODY1MQ%3D%3D.2")</f>
        <v>0</v>
      </c>
    </row>
    <row r="3860" spans="1:10">
      <c r="A3860" t="s">
        <v>2</v>
      </c>
      <c r="B3860" t="s">
        <v>3</v>
      </c>
      <c r="C3860" t="s">
        <v>1785</v>
      </c>
      <c r="E3860" t="s">
        <v>4</v>
      </c>
      <c r="F3860" t="s">
        <v>5</v>
      </c>
      <c r="G3860" t="s">
        <v>6</v>
      </c>
      <c r="H3860" t="s">
        <v>7</v>
      </c>
      <c r="I3860" t="s">
        <v>8</v>
      </c>
      <c r="J3860" t="s">
        <v>9</v>
      </c>
    </row>
    <row r="3861" spans="1:10">
      <c r="A3861" t="s">
        <v>2</v>
      </c>
      <c r="B3861" t="s">
        <v>10</v>
      </c>
      <c r="E3861" t="s">
        <v>11</v>
      </c>
      <c r="F3861" t="s">
        <v>12</v>
      </c>
      <c r="G3861" t="s">
        <v>13</v>
      </c>
      <c r="H3861" t="s">
        <v>14</v>
      </c>
    </row>
    <row r="3862" spans="1:10">
      <c r="A3862" t="s">
        <v>0</v>
      </c>
      <c r="B3862" t="s">
        <v>1786</v>
      </c>
      <c r="D3862">
        <f>Image("https://scontent.cdninstagram.com/t51.2885-15/s640x640/sh0.08/e35/12930727_1731076353842622_1306900065_n.jpg?ig_cache_key=MTIxOTA3ODUwMzY0NTg3Njk1MQ%3D%3D.2.l")</f>
        <v>0</v>
      </c>
    </row>
    <row r="3863" spans="1:10">
      <c r="A3863" t="s">
        <v>2</v>
      </c>
      <c r="B3863" t="s">
        <v>3</v>
      </c>
      <c r="C3863" t="s">
        <v>1787</v>
      </c>
      <c r="E3863" t="s">
        <v>4</v>
      </c>
      <c r="F3863" t="s">
        <v>5</v>
      </c>
      <c r="G3863" t="s">
        <v>6</v>
      </c>
      <c r="H3863" t="s">
        <v>7</v>
      </c>
      <c r="I3863" t="s">
        <v>8</v>
      </c>
      <c r="J3863" t="s">
        <v>9</v>
      </c>
    </row>
    <row r="3864" spans="1:10">
      <c r="A3864" t="s">
        <v>2</v>
      </c>
      <c r="B3864" t="s">
        <v>10</v>
      </c>
      <c r="E3864" t="s">
        <v>11</v>
      </c>
      <c r="F3864" t="s">
        <v>12</v>
      </c>
      <c r="G3864" t="s">
        <v>13</v>
      </c>
      <c r="H3864" t="s">
        <v>14</v>
      </c>
    </row>
    <row r="3865" spans="1:10">
      <c r="A3865" t="s">
        <v>0</v>
      </c>
      <c r="B3865" t="s">
        <v>1788</v>
      </c>
      <c r="D3865">
        <f>Image("https://scontent.cdninstagram.com/t51.2885-15/s640x640/sh0.08/e35/12231007_459167797620346_1450711892_n.jpg?ig_cache_key=MTIxNjI3ODU0OTU4MTk1NTMxNw%3D%3D.2.l")</f>
        <v>0</v>
      </c>
    </row>
    <row r="3866" spans="1:10">
      <c r="A3866" t="s">
        <v>2</v>
      </c>
      <c r="B3866" t="s">
        <v>3</v>
      </c>
      <c r="C3866" t="s">
        <v>1789</v>
      </c>
      <c r="E3866" t="s">
        <v>4</v>
      </c>
      <c r="F3866" t="s">
        <v>5</v>
      </c>
      <c r="G3866" t="s">
        <v>6</v>
      </c>
      <c r="H3866" t="s">
        <v>7</v>
      </c>
      <c r="I3866" t="s">
        <v>8</v>
      </c>
      <c r="J3866" t="s">
        <v>9</v>
      </c>
    </row>
    <row r="3867" spans="1:10">
      <c r="A3867" t="s">
        <v>2</v>
      </c>
      <c r="B3867" t="s">
        <v>10</v>
      </c>
      <c r="E3867" t="s">
        <v>11</v>
      </c>
      <c r="F3867" t="s">
        <v>12</v>
      </c>
      <c r="G3867" t="s">
        <v>13</v>
      </c>
      <c r="H3867" t="s">
        <v>14</v>
      </c>
    </row>
    <row r="3868" spans="1:10">
      <c r="A3868" t="s">
        <v>0</v>
      </c>
      <c r="B3868" t="s">
        <v>1790</v>
      </c>
      <c r="D3868">
        <f>Image("https://scontent.cdninstagram.com/t51.2885-15/e35/12918469_1661194310809515_121784660_n.jpg?ig_cache_key=MTIxNjI3NDQwNzIyMDIxNTk0OQ%3D%3D.2")</f>
        <v>0</v>
      </c>
    </row>
    <row r="3869" spans="1:10">
      <c r="A3869" t="s">
        <v>2</v>
      </c>
      <c r="B3869" t="s">
        <v>3</v>
      </c>
      <c r="C3869" t="s">
        <v>1791</v>
      </c>
      <c r="E3869" t="s">
        <v>4</v>
      </c>
      <c r="F3869" t="s">
        <v>5</v>
      </c>
      <c r="G3869" t="s">
        <v>6</v>
      </c>
      <c r="H3869" t="s">
        <v>7</v>
      </c>
      <c r="I3869" t="s">
        <v>8</v>
      </c>
      <c r="J3869" t="s">
        <v>9</v>
      </c>
    </row>
    <row r="3870" spans="1:10">
      <c r="A3870" t="s">
        <v>2</v>
      </c>
      <c r="B3870" t="s">
        <v>10</v>
      </c>
      <c r="E3870" t="s">
        <v>11</v>
      </c>
      <c r="F3870" t="s">
        <v>12</v>
      </c>
      <c r="G3870" t="s">
        <v>13</v>
      </c>
      <c r="H3870" t="s">
        <v>14</v>
      </c>
    </row>
    <row r="3871" spans="1:10">
      <c r="A3871" t="s">
        <v>0</v>
      </c>
      <c r="B3871" t="s">
        <v>1792</v>
      </c>
      <c r="D3871">
        <f>Image("https://scontent.cdninstagram.com/t51.2885-15/s640x640/sh0.08/e35/12797605_1567067556953924_33917232_n.jpg?ig_cache_key=MTIwNTEzMjA5MzgyODk2MTA5OQ%3D%3D.2")</f>
        <v>0</v>
      </c>
    </row>
    <row r="3872" spans="1:10">
      <c r="A3872" t="s">
        <v>2</v>
      </c>
      <c r="B3872" t="s">
        <v>3</v>
      </c>
      <c r="E3872" t="s">
        <v>4</v>
      </c>
      <c r="F3872" t="s">
        <v>5</v>
      </c>
      <c r="G3872" t="s">
        <v>6</v>
      </c>
      <c r="H3872" t="s">
        <v>7</v>
      </c>
      <c r="I3872" t="s">
        <v>8</v>
      </c>
      <c r="J3872" t="s">
        <v>9</v>
      </c>
    </row>
    <row r="3873" spans="1:10">
      <c r="A3873" t="s">
        <v>2</v>
      </c>
      <c r="B3873" t="s">
        <v>10</v>
      </c>
      <c r="E3873" t="s">
        <v>11</v>
      </c>
      <c r="F3873" t="s">
        <v>12</v>
      </c>
      <c r="G3873" t="s">
        <v>13</v>
      </c>
      <c r="H3873" t="s">
        <v>14</v>
      </c>
    </row>
    <row r="3874" spans="1:10">
      <c r="A3874" t="s">
        <v>0</v>
      </c>
      <c r="B3874" t="s">
        <v>1793</v>
      </c>
      <c r="D3874">
        <f>Image("https://scontent.cdninstagram.com/t51.2885-15/s640x640/sh0.08/e35/12383509_451479625043959_616345354_n.jpg?ig_cache_key=MTIwMzI0Mzc4NjAyMTk4MDMzOQ%3D%3D.2")</f>
        <v>0</v>
      </c>
    </row>
    <row r="3875" spans="1:10">
      <c r="A3875" t="s">
        <v>2</v>
      </c>
      <c r="B3875" t="s">
        <v>3</v>
      </c>
      <c r="C3875" t="s">
        <v>1794</v>
      </c>
      <c r="E3875" t="s">
        <v>4</v>
      </c>
      <c r="F3875" t="s">
        <v>5</v>
      </c>
      <c r="G3875" t="s">
        <v>6</v>
      </c>
      <c r="H3875" t="s">
        <v>7</v>
      </c>
      <c r="I3875" t="s">
        <v>8</v>
      </c>
      <c r="J3875" t="s">
        <v>9</v>
      </c>
    </row>
    <row r="3876" spans="1:10">
      <c r="A3876" t="s">
        <v>2</v>
      </c>
      <c r="B3876" t="s">
        <v>10</v>
      </c>
      <c r="E3876" t="s">
        <v>11</v>
      </c>
      <c r="F3876" t="s">
        <v>12</v>
      </c>
      <c r="G3876" t="s">
        <v>13</v>
      </c>
      <c r="H3876" t="s">
        <v>14</v>
      </c>
    </row>
    <row r="3877" spans="1:10">
      <c r="A3877" t="s">
        <v>0</v>
      </c>
      <c r="B3877" t="s">
        <v>1795</v>
      </c>
      <c r="D3877">
        <f>Image("https://scontent.cdninstagram.com/t51.2885-15/s640x640/sh0.08/e35/12748286_1076448855747245_1276707330_n.jpg?ig_cache_key=MTE5ODU3MjA4OTgzOTk0MjI5Nw%3D%3D.2.l")</f>
        <v>0</v>
      </c>
    </row>
    <row r="3878" spans="1:10">
      <c r="A3878" t="s">
        <v>2</v>
      </c>
      <c r="B3878" t="s">
        <v>3</v>
      </c>
      <c r="C3878" t="s">
        <v>1796</v>
      </c>
      <c r="E3878" t="s">
        <v>4</v>
      </c>
      <c r="F3878" t="s">
        <v>5</v>
      </c>
      <c r="G3878" t="s">
        <v>6</v>
      </c>
      <c r="H3878" t="s">
        <v>7</v>
      </c>
      <c r="I3878" t="s">
        <v>8</v>
      </c>
      <c r="J3878" t="s">
        <v>9</v>
      </c>
    </row>
    <row r="3879" spans="1:10">
      <c r="A3879" t="s">
        <v>2</v>
      </c>
      <c r="B3879" t="s">
        <v>10</v>
      </c>
      <c r="E3879" t="s">
        <v>11</v>
      </c>
      <c r="F3879" t="s">
        <v>12</v>
      </c>
      <c r="G3879" t="s">
        <v>13</v>
      </c>
      <c r="H3879" t="s">
        <v>14</v>
      </c>
    </row>
    <row r="3880" spans="1:10">
      <c r="A3880" t="s">
        <v>0</v>
      </c>
      <c r="B3880" t="s">
        <v>1797</v>
      </c>
      <c r="D3880">
        <f>Image("https://scontent.cdninstagram.com/t51.2885-15/s640x640/sh0.08/e35/11349399_504805803043035_1533077027_n.jpg?ig_cache_key=MTE5NzU5Nzg0MjEzMjkyNTMyMw%3D%3D.2.l")</f>
        <v>0</v>
      </c>
    </row>
    <row r="3881" spans="1:10">
      <c r="A3881" t="s">
        <v>2</v>
      </c>
      <c r="B3881" t="s">
        <v>3</v>
      </c>
      <c r="E3881" t="s">
        <v>4</v>
      </c>
      <c r="F3881" t="s">
        <v>5</v>
      </c>
      <c r="G3881" t="s">
        <v>6</v>
      </c>
      <c r="H3881" t="s">
        <v>7</v>
      </c>
      <c r="I3881" t="s">
        <v>8</v>
      </c>
      <c r="J3881" t="s">
        <v>9</v>
      </c>
    </row>
    <row r="3882" spans="1:10">
      <c r="A3882" t="s">
        <v>2</v>
      </c>
      <c r="B3882" t="s">
        <v>10</v>
      </c>
      <c r="E3882" t="s">
        <v>11</v>
      </c>
      <c r="F3882" t="s">
        <v>12</v>
      </c>
      <c r="G3882" t="s">
        <v>13</v>
      </c>
      <c r="H3882" t="s">
        <v>14</v>
      </c>
    </row>
    <row r="3883" spans="1:10">
      <c r="A3883" t="s">
        <v>0</v>
      </c>
      <c r="B3883" t="s">
        <v>1798</v>
      </c>
      <c r="D3883">
        <f>Image("https://scontent.cdninstagram.com/t51.2885-15/s320x320/e35/11259659_1696621080549585_1249989567_n.jpg?ig_cache_key=MTE5NTAyNDA5MTMzNjgzOTQ4Ng%3D%3D.2.l")</f>
        <v>0</v>
      </c>
    </row>
    <row r="3884" spans="1:10">
      <c r="A3884" t="s">
        <v>2</v>
      </c>
      <c r="B3884" t="s">
        <v>3</v>
      </c>
      <c r="C3884" t="s">
        <v>1799</v>
      </c>
      <c r="E3884" t="s">
        <v>4</v>
      </c>
      <c r="F3884" t="s">
        <v>5</v>
      </c>
      <c r="G3884" t="s">
        <v>6</v>
      </c>
      <c r="H3884" t="s">
        <v>7</v>
      </c>
      <c r="I3884" t="s">
        <v>8</v>
      </c>
      <c r="J3884" t="s">
        <v>9</v>
      </c>
    </row>
    <row r="3885" spans="1:10">
      <c r="A3885" t="s">
        <v>2</v>
      </c>
      <c r="B3885" t="s">
        <v>10</v>
      </c>
      <c r="E3885" t="s">
        <v>11</v>
      </c>
      <c r="F3885" t="s">
        <v>12</v>
      </c>
      <c r="G3885" t="s">
        <v>13</v>
      </c>
      <c r="H3885" t="s">
        <v>14</v>
      </c>
    </row>
    <row r="3886" spans="1:10">
      <c r="A3886" t="s">
        <v>0</v>
      </c>
      <c r="B3886" t="s">
        <v>1800</v>
      </c>
      <c r="D3886">
        <f>Image("https://scontent.cdninstagram.com/t51.2885-15/s640x640/sh0.08/e35/12677507_461744047354445_723781951_n.jpg?ig_cache_key=MTE5MTgyMDcxODU5MzM3MDMwMw%3D%3D.2")</f>
        <v>0</v>
      </c>
    </row>
    <row r="3887" spans="1:10">
      <c r="A3887" t="s">
        <v>2</v>
      </c>
      <c r="B3887" t="s">
        <v>3</v>
      </c>
      <c r="C3887" t="s">
        <v>1801</v>
      </c>
      <c r="E3887" t="s">
        <v>4</v>
      </c>
      <c r="F3887" t="s">
        <v>5</v>
      </c>
      <c r="G3887" t="s">
        <v>6</v>
      </c>
      <c r="H3887" t="s">
        <v>7</v>
      </c>
      <c r="I3887" t="s">
        <v>8</v>
      </c>
      <c r="J3887" t="s">
        <v>9</v>
      </c>
    </row>
    <row r="3888" spans="1:10">
      <c r="A3888" t="s">
        <v>2</v>
      </c>
      <c r="B3888" t="s">
        <v>10</v>
      </c>
      <c r="E3888" t="s">
        <v>11</v>
      </c>
      <c r="F3888" t="s">
        <v>12</v>
      </c>
      <c r="G3888" t="s">
        <v>13</v>
      </c>
      <c r="H3888" t="s">
        <v>14</v>
      </c>
    </row>
    <row r="3889" spans="1:10">
      <c r="A3889" t="s">
        <v>0</v>
      </c>
      <c r="B3889" t="s">
        <v>1802</v>
      </c>
      <c r="D3889">
        <f>Image("https://scontent.cdninstagram.com/t51.2885-15/s640x640/sh0.08/e35/12717069_954965614596833_1608970359_n.jpg?ig_cache_key=MTE4NzcyMTcyNDExMDExNDk4Ng%3D%3D.2")</f>
        <v>0</v>
      </c>
    </row>
    <row r="3890" spans="1:10">
      <c r="A3890" t="s">
        <v>2</v>
      </c>
      <c r="B3890" t="s">
        <v>3</v>
      </c>
      <c r="E3890" t="s">
        <v>4</v>
      </c>
      <c r="F3890" t="s">
        <v>5</v>
      </c>
      <c r="G3890" t="s">
        <v>6</v>
      </c>
      <c r="H3890" t="s">
        <v>7</v>
      </c>
      <c r="I3890" t="s">
        <v>8</v>
      </c>
      <c r="J3890" t="s">
        <v>9</v>
      </c>
    </row>
    <row r="3891" spans="1:10">
      <c r="A3891" t="s">
        <v>2</v>
      </c>
      <c r="B3891" t="s">
        <v>10</v>
      </c>
      <c r="E3891" t="s">
        <v>11</v>
      </c>
      <c r="F3891" t="s">
        <v>12</v>
      </c>
      <c r="G3891" t="s">
        <v>13</v>
      </c>
      <c r="H3891" t="s">
        <v>14</v>
      </c>
    </row>
    <row r="3892" spans="1:10">
      <c r="A3892" t="s">
        <v>0</v>
      </c>
      <c r="B3892" t="s">
        <v>1803</v>
      </c>
      <c r="D3892">
        <f>Image("https://scontent.cdninstagram.com/t51.2885-15/s480x480/e35/12407348_1497623297213784_321523403_n.jpg?ig_cache_key=MTE2MDI4MTgyNTU3MzExMjg3OQ%3D%3D.2.l")</f>
        <v>0</v>
      </c>
    </row>
    <row r="3893" spans="1:10">
      <c r="A3893" t="s">
        <v>2</v>
      </c>
      <c r="B3893" t="s">
        <v>3</v>
      </c>
      <c r="E3893" t="s">
        <v>4</v>
      </c>
      <c r="F3893" t="s">
        <v>5</v>
      </c>
      <c r="G3893" t="s">
        <v>6</v>
      </c>
      <c r="H3893" t="s">
        <v>7</v>
      </c>
      <c r="I3893" t="s">
        <v>8</v>
      </c>
      <c r="J3893" t="s">
        <v>9</v>
      </c>
    </row>
    <row r="3894" spans="1:10">
      <c r="A3894" t="s">
        <v>2</v>
      </c>
      <c r="B3894" t="s">
        <v>10</v>
      </c>
      <c r="E3894" t="s">
        <v>11</v>
      </c>
      <c r="F3894" t="s">
        <v>12</v>
      </c>
      <c r="G3894" t="s">
        <v>13</v>
      </c>
      <c r="H3894" t="s">
        <v>14</v>
      </c>
    </row>
    <row r="3895" spans="1:10">
      <c r="A3895" t="s">
        <v>0</v>
      </c>
      <c r="B3895" t="s">
        <v>1804</v>
      </c>
      <c r="D3895">
        <f>Image("https://scontent.cdninstagram.com/t51.2885-15/e35/10632087_454128244784913_1130471476_n.jpg?ig_cache_key=MTE0OTY4NDk1NjkzMTM2MDI3Nw%3D%3D.2")</f>
        <v>0</v>
      </c>
    </row>
    <row r="3896" spans="1:10">
      <c r="A3896" t="s">
        <v>2</v>
      </c>
      <c r="B3896" t="s">
        <v>3</v>
      </c>
      <c r="C3896" t="s">
        <v>1805</v>
      </c>
      <c r="E3896" t="s">
        <v>4</v>
      </c>
      <c r="F3896" t="s">
        <v>5</v>
      </c>
      <c r="G3896" t="s">
        <v>6</v>
      </c>
      <c r="H3896" t="s">
        <v>7</v>
      </c>
      <c r="I3896" t="s">
        <v>8</v>
      </c>
      <c r="J3896" t="s">
        <v>9</v>
      </c>
    </row>
    <row r="3897" spans="1:10">
      <c r="A3897" t="s">
        <v>2</v>
      </c>
      <c r="B3897" t="s">
        <v>10</v>
      </c>
      <c r="E3897" t="s">
        <v>11</v>
      </c>
      <c r="F3897" t="s">
        <v>12</v>
      </c>
      <c r="G3897" t="s">
        <v>13</v>
      </c>
      <c r="H3897" t="s">
        <v>14</v>
      </c>
    </row>
    <row r="3898" spans="1:10">
      <c r="A3898" t="s">
        <v>0</v>
      </c>
      <c r="B3898" t="s">
        <v>1806</v>
      </c>
      <c r="D3898">
        <f>Image("https://scontent.cdninstagram.com/t51.2885-15/e35/1390356_1698950677008900_1894775493_n.jpg?ig_cache_key=MTE0MTYxMDgxNTY0OTg3MDAzOA%3D%3D.2")</f>
        <v>0</v>
      </c>
    </row>
    <row r="3899" spans="1:10">
      <c r="A3899" t="s">
        <v>2</v>
      </c>
      <c r="B3899" t="s">
        <v>3</v>
      </c>
      <c r="C3899" t="s">
        <v>1807</v>
      </c>
      <c r="E3899" t="s">
        <v>4</v>
      </c>
      <c r="F3899" t="s">
        <v>5</v>
      </c>
      <c r="G3899" t="s">
        <v>6</v>
      </c>
      <c r="H3899" t="s">
        <v>7</v>
      </c>
      <c r="I3899" t="s">
        <v>8</v>
      </c>
      <c r="J3899" t="s">
        <v>9</v>
      </c>
    </row>
    <row r="3900" spans="1:10">
      <c r="A3900" t="s">
        <v>2</v>
      </c>
      <c r="B3900" t="s">
        <v>10</v>
      </c>
      <c r="E3900" t="s">
        <v>11</v>
      </c>
      <c r="F3900" t="s">
        <v>12</v>
      </c>
      <c r="G3900" t="s">
        <v>13</v>
      </c>
      <c r="H3900" t="s">
        <v>14</v>
      </c>
    </row>
    <row r="3901" spans="1:10">
      <c r="A3901" t="s">
        <v>0</v>
      </c>
      <c r="B3901" t="s">
        <v>1808</v>
      </c>
      <c r="D3901">
        <f>Image("https://scontent.cdninstagram.com/t51.2885-15/e15/12298842_1525180531127065_1923070209_n.jpg?ig_cache_key=MTEzNDIwMjA4NTAzMDU2ODYwNQ%3D%3D.2")</f>
        <v>0</v>
      </c>
    </row>
    <row r="3902" spans="1:10">
      <c r="A3902" t="s">
        <v>2</v>
      </c>
      <c r="B3902" t="s">
        <v>3</v>
      </c>
      <c r="C3902" t="s">
        <v>1809</v>
      </c>
      <c r="E3902" t="s">
        <v>4</v>
      </c>
      <c r="F3902" t="s">
        <v>5</v>
      </c>
      <c r="G3902" t="s">
        <v>6</v>
      </c>
      <c r="H3902" t="s">
        <v>7</v>
      </c>
      <c r="I3902" t="s">
        <v>8</v>
      </c>
      <c r="J3902" t="s">
        <v>9</v>
      </c>
    </row>
    <row r="3903" spans="1:10">
      <c r="A3903" t="s">
        <v>2</v>
      </c>
      <c r="B3903" t="s">
        <v>10</v>
      </c>
      <c r="E3903" t="s">
        <v>11</v>
      </c>
      <c r="F3903" t="s">
        <v>12</v>
      </c>
      <c r="G3903" t="s">
        <v>13</v>
      </c>
      <c r="H3903" t="s">
        <v>14</v>
      </c>
    </row>
    <row r="3904" spans="1:10">
      <c r="A3904" t="s">
        <v>0</v>
      </c>
      <c r="B3904" t="s">
        <v>1810</v>
      </c>
      <c r="D3904">
        <f>Image("https://scontent.cdninstagram.com/t51.2885-15/e15/12317887_1700963866804541_1264482432_n.jpg?ig_cache_key=MTEyODkyNjMyMTQ3NDg3OTE0MA%3D%3D.2")</f>
        <v>0</v>
      </c>
    </row>
    <row r="3905" spans="1:10">
      <c r="A3905" t="s">
        <v>2</v>
      </c>
      <c r="B3905" t="s">
        <v>3</v>
      </c>
      <c r="C3905" t="s">
        <v>1811</v>
      </c>
      <c r="E3905" t="s">
        <v>4</v>
      </c>
      <c r="F3905" t="s">
        <v>5</v>
      </c>
      <c r="G3905" t="s">
        <v>6</v>
      </c>
      <c r="H3905" t="s">
        <v>7</v>
      </c>
      <c r="I3905" t="s">
        <v>8</v>
      </c>
      <c r="J3905" t="s">
        <v>9</v>
      </c>
    </row>
    <row r="3906" spans="1:10">
      <c r="A3906" t="s">
        <v>2</v>
      </c>
      <c r="B3906" t="s">
        <v>10</v>
      </c>
      <c r="E3906" t="s">
        <v>11</v>
      </c>
      <c r="F3906" t="s">
        <v>12</v>
      </c>
      <c r="G3906" t="s">
        <v>13</v>
      </c>
      <c r="H3906" t="s">
        <v>14</v>
      </c>
    </row>
    <row r="3907" spans="1:10">
      <c r="A3907" t="s">
        <v>0</v>
      </c>
      <c r="B3907" t="s">
        <v>1812</v>
      </c>
      <c r="D3907">
        <f>Image("https://scontent.cdninstagram.com/t51.2885-15/e15/12237098_449264278615148_1306966779_n.jpg?ig_cache_key=MTEyNjA3MDUyMDA1MDE1MTI0Nw%3D%3D.2")</f>
        <v>0</v>
      </c>
    </row>
    <row r="3908" spans="1:10">
      <c r="A3908" t="s">
        <v>2</v>
      </c>
      <c r="B3908" t="s">
        <v>3</v>
      </c>
      <c r="C3908" t="s">
        <v>1813</v>
      </c>
      <c r="E3908" t="s">
        <v>4</v>
      </c>
      <c r="F3908" t="s">
        <v>5</v>
      </c>
      <c r="G3908" t="s">
        <v>6</v>
      </c>
      <c r="H3908" t="s">
        <v>7</v>
      </c>
      <c r="I3908" t="s">
        <v>8</v>
      </c>
      <c r="J3908" t="s">
        <v>9</v>
      </c>
    </row>
    <row r="3909" spans="1:10">
      <c r="A3909" t="s">
        <v>2</v>
      </c>
      <c r="B3909" t="s">
        <v>10</v>
      </c>
      <c r="E3909" t="s">
        <v>11</v>
      </c>
      <c r="F3909" t="s">
        <v>12</v>
      </c>
      <c r="G3909" t="s">
        <v>13</v>
      </c>
      <c r="H3909" t="s">
        <v>14</v>
      </c>
    </row>
    <row r="3910" spans="1:10">
      <c r="A3910" t="s">
        <v>0</v>
      </c>
      <c r="B3910" t="s">
        <v>1814</v>
      </c>
      <c r="D3910">
        <f>Image("https://scontent.cdninstagram.com/t51.2885-15/e15/10175330_900244546727163_263716290_n.jpg?ig_cache_key=MTEyNTkxNzQ3MTIzMDkxMzg5MA%3D%3D.2")</f>
        <v>0</v>
      </c>
    </row>
    <row r="3911" spans="1:10">
      <c r="A3911" t="s">
        <v>2</v>
      </c>
      <c r="B3911" t="s">
        <v>3</v>
      </c>
      <c r="C3911" t="s">
        <v>1815</v>
      </c>
      <c r="E3911" t="s">
        <v>4</v>
      </c>
      <c r="F3911" t="s">
        <v>5</v>
      </c>
      <c r="G3911" t="s">
        <v>6</v>
      </c>
      <c r="H3911" t="s">
        <v>7</v>
      </c>
      <c r="I3911" t="s">
        <v>8</v>
      </c>
      <c r="J3911" t="s">
        <v>9</v>
      </c>
    </row>
    <row r="3912" spans="1:10">
      <c r="A3912" t="s">
        <v>2</v>
      </c>
      <c r="B3912" t="s">
        <v>10</v>
      </c>
      <c r="E3912" t="s">
        <v>11</v>
      </c>
      <c r="F3912" t="s">
        <v>12</v>
      </c>
      <c r="G3912" t="s">
        <v>13</v>
      </c>
      <c r="H3912" t="s">
        <v>14</v>
      </c>
    </row>
    <row r="3913" spans="1:10">
      <c r="A3913" t="s">
        <v>0</v>
      </c>
      <c r="B3913" t="s">
        <v>1816</v>
      </c>
      <c r="D3913">
        <f>Image("https://scontent.cdninstagram.com/t51.2885-15/s320x320/e35/11420874_1509994799294115_721396450_n.jpg?ig_cache_key=MTExMTg3Nzc1MzExNDgxMzQwNQ%3D%3D.2")</f>
        <v>0</v>
      </c>
    </row>
    <row r="3914" spans="1:10">
      <c r="A3914" t="s">
        <v>2</v>
      </c>
      <c r="B3914" t="s">
        <v>3</v>
      </c>
      <c r="C3914" t="s">
        <v>1817</v>
      </c>
      <c r="E3914" t="s">
        <v>4</v>
      </c>
      <c r="F3914" t="s">
        <v>5</v>
      </c>
      <c r="G3914" t="s">
        <v>6</v>
      </c>
      <c r="H3914" t="s">
        <v>7</v>
      </c>
      <c r="I3914" t="s">
        <v>8</v>
      </c>
      <c r="J3914" t="s">
        <v>9</v>
      </c>
    </row>
    <row r="3915" spans="1:10">
      <c r="A3915" t="s">
        <v>2</v>
      </c>
      <c r="B3915" t="s">
        <v>10</v>
      </c>
      <c r="E3915" t="s">
        <v>11</v>
      </c>
      <c r="F3915" t="s">
        <v>12</v>
      </c>
      <c r="G3915" t="s">
        <v>13</v>
      </c>
      <c r="H3915" t="s">
        <v>14</v>
      </c>
    </row>
    <row r="3916" spans="1:10">
      <c r="A3916" t="s">
        <v>0</v>
      </c>
      <c r="B3916" t="s">
        <v>1818</v>
      </c>
      <c r="D3916">
        <f>Image("https://scontent.cdninstagram.com/t51.2885-15/s480x480/e35/12144205_850013835096899_979053602_n.jpg?ig_cache_key=MTEwNDAwNzE3NzQ2OTc4MDg1Mg%3D%3D.2")</f>
        <v>0</v>
      </c>
    </row>
    <row r="3917" spans="1:10">
      <c r="A3917" t="s">
        <v>2</v>
      </c>
      <c r="B3917" t="s">
        <v>3</v>
      </c>
      <c r="E3917" t="s">
        <v>4</v>
      </c>
      <c r="F3917" t="s">
        <v>5</v>
      </c>
      <c r="G3917" t="s">
        <v>6</v>
      </c>
      <c r="H3917" t="s">
        <v>7</v>
      </c>
      <c r="I3917" t="s">
        <v>8</v>
      </c>
      <c r="J3917" t="s">
        <v>9</v>
      </c>
    </row>
    <row r="3918" spans="1:10">
      <c r="A3918" t="s">
        <v>2</v>
      </c>
      <c r="B3918" t="s">
        <v>10</v>
      </c>
      <c r="E3918" t="s">
        <v>11</v>
      </c>
      <c r="F3918" t="s">
        <v>12</v>
      </c>
      <c r="G3918" t="s">
        <v>13</v>
      </c>
      <c r="H3918" t="s">
        <v>14</v>
      </c>
    </row>
    <row r="3919" spans="1:10">
      <c r="A3919" t="s">
        <v>0</v>
      </c>
      <c r="B3919" t="s">
        <v>1819</v>
      </c>
      <c r="D3919">
        <f>Image("https://scontent.cdninstagram.com/t51.2885-15/s640x640/sh0.08/e35/12070804_1045276235523757_1044266685_n.jpg?ig_cache_key=MTEwMTU4OTgyMjI3MzA1MjQ0NQ%3D%3D.2.l")</f>
        <v>0</v>
      </c>
    </row>
    <row r="3920" spans="1:10">
      <c r="A3920" t="s">
        <v>2</v>
      </c>
      <c r="B3920" t="s">
        <v>3</v>
      </c>
      <c r="C3920" t="s">
        <v>1820</v>
      </c>
      <c r="E3920" t="s">
        <v>4</v>
      </c>
      <c r="F3920" t="s">
        <v>5</v>
      </c>
      <c r="G3920" t="s">
        <v>6</v>
      </c>
      <c r="H3920" t="s">
        <v>7</v>
      </c>
      <c r="I3920" t="s">
        <v>8</v>
      </c>
      <c r="J3920" t="s">
        <v>9</v>
      </c>
    </row>
    <row r="3921" spans="1:10">
      <c r="A3921" t="s">
        <v>2</v>
      </c>
      <c r="B3921" t="s">
        <v>10</v>
      </c>
      <c r="E3921" t="s">
        <v>11</v>
      </c>
      <c r="F3921" t="s">
        <v>12</v>
      </c>
      <c r="G3921" t="s">
        <v>13</v>
      </c>
      <c r="H3921" t="s">
        <v>14</v>
      </c>
    </row>
    <row r="3922" spans="1:10">
      <c r="A3922" t="s">
        <v>0</v>
      </c>
      <c r="B3922" t="s">
        <v>1821</v>
      </c>
      <c r="D3922">
        <f>Image("https://scontent.cdninstagram.com/t51.2885-15/e35/12523613_1681494795431014_309086573_n.jpg?ig_cache_key=MTE2NzMzNjAyNjQ0MTAxNzE5MQ%3D%3D.2")</f>
        <v>0</v>
      </c>
    </row>
    <row r="3923" spans="1:10">
      <c r="A3923" t="s">
        <v>2</v>
      </c>
      <c r="B3923" t="s">
        <v>3</v>
      </c>
      <c r="E3923" t="s">
        <v>4</v>
      </c>
      <c r="F3923" t="s">
        <v>5</v>
      </c>
      <c r="G3923" t="s">
        <v>6</v>
      </c>
      <c r="H3923" t="s">
        <v>7</v>
      </c>
      <c r="I3923" t="s">
        <v>8</v>
      </c>
      <c r="J3923" t="s">
        <v>9</v>
      </c>
    </row>
    <row r="3924" spans="1:10">
      <c r="A3924" t="s">
        <v>2</v>
      </c>
      <c r="B3924" t="s">
        <v>10</v>
      </c>
      <c r="E3924" t="s">
        <v>11</v>
      </c>
      <c r="F3924" t="s">
        <v>12</v>
      </c>
      <c r="G3924" t="s">
        <v>13</v>
      </c>
      <c r="H3924" t="s">
        <v>14</v>
      </c>
    </row>
    <row r="3925" spans="1:10">
      <c r="A3925" t="s">
        <v>0</v>
      </c>
      <c r="B3925" t="s">
        <v>1822</v>
      </c>
      <c r="D3925">
        <f>Image("https://scontent.cdninstagram.com/t51.2885-15/s640x640/sh0.08/e35/12523726_1507743772889643_280967164_n.jpg?ig_cache_key=MTE1ODY4Mzc4ODcwMTA2MTgxMQ%3D%3D.2")</f>
        <v>0</v>
      </c>
    </row>
    <row r="3926" spans="1:10">
      <c r="A3926" t="s">
        <v>2</v>
      </c>
      <c r="B3926" t="s">
        <v>3</v>
      </c>
      <c r="C3926" t="s">
        <v>1823</v>
      </c>
      <c r="E3926" t="s">
        <v>4</v>
      </c>
      <c r="F3926" t="s">
        <v>5</v>
      </c>
      <c r="G3926" t="s">
        <v>6</v>
      </c>
      <c r="H3926" t="s">
        <v>7</v>
      </c>
      <c r="I3926" t="s">
        <v>8</v>
      </c>
      <c r="J3926" t="s">
        <v>9</v>
      </c>
    </row>
    <row r="3927" spans="1:10">
      <c r="A3927" t="s">
        <v>2</v>
      </c>
      <c r="B3927" t="s">
        <v>10</v>
      </c>
      <c r="E3927" t="s">
        <v>11</v>
      </c>
      <c r="F3927" t="s">
        <v>12</v>
      </c>
      <c r="G3927" t="s">
        <v>13</v>
      </c>
      <c r="H3927" t="s">
        <v>14</v>
      </c>
    </row>
    <row r="3928" spans="1:10">
      <c r="A3928" t="s">
        <v>0</v>
      </c>
      <c r="B3928" t="s">
        <v>1824</v>
      </c>
      <c r="D3928">
        <f>Image("https://scontent.cdninstagram.com/t51.2885-15/s640x640/sh0.08/e35/12362045_1784694955090977_2062332839_n.jpg?ig_cache_key=MTE0NjE0MzU1ODMxMTk0NjA3Mg%3D%3D.2")</f>
        <v>0</v>
      </c>
    </row>
    <row r="3929" spans="1:10">
      <c r="A3929" t="s">
        <v>2</v>
      </c>
      <c r="B3929" t="s">
        <v>3</v>
      </c>
      <c r="C3929" t="s">
        <v>1825</v>
      </c>
      <c r="E3929" t="s">
        <v>4</v>
      </c>
      <c r="F3929" t="s">
        <v>5</v>
      </c>
      <c r="G3929" t="s">
        <v>6</v>
      </c>
      <c r="H3929" t="s">
        <v>7</v>
      </c>
      <c r="I3929" t="s">
        <v>8</v>
      </c>
      <c r="J3929" t="s">
        <v>9</v>
      </c>
    </row>
    <row r="3930" spans="1:10">
      <c r="A3930" t="s">
        <v>2</v>
      </c>
      <c r="B3930" t="s">
        <v>10</v>
      </c>
      <c r="E3930" t="s">
        <v>11</v>
      </c>
      <c r="F3930" t="s">
        <v>12</v>
      </c>
      <c r="G3930" t="s">
        <v>13</v>
      </c>
      <c r="H3930" t="s">
        <v>14</v>
      </c>
    </row>
    <row r="3931" spans="1:10">
      <c r="A3931" t="s">
        <v>0</v>
      </c>
      <c r="B3931" t="s">
        <v>1826</v>
      </c>
      <c r="D3931">
        <f>Image("https://scontent.cdninstagram.com/t51.2885-15/s640x640/sh0.08/e35/12269955_519175374922515_1275989134_n.jpg?ig_cache_key=MTEyNzA1MzgxNDYzMDI2MjI0OQ%3D%3D.2")</f>
        <v>0</v>
      </c>
    </row>
    <row r="3932" spans="1:10">
      <c r="A3932" t="s">
        <v>2</v>
      </c>
      <c r="B3932" t="s">
        <v>3</v>
      </c>
      <c r="E3932" t="s">
        <v>4</v>
      </c>
      <c r="F3932" t="s">
        <v>5</v>
      </c>
      <c r="G3932" t="s">
        <v>6</v>
      </c>
      <c r="H3932" t="s">
        <v>7</v>
      </c>
      <c r="I3932" t="s">
        <v>8</v>
      </c>
      <c r="J3932" t="s">
        <v>9</v>
      </c>
    </row>
    <row r="3933" spans="1:10">
      <c r="A3933" t="s">
        <v>2</v>
      </c>
      <c r="B3933" t="s">
        <v>10</v>
      </c>
      <c r="E3933" t="s">
        <v>11</v>
      </c>
      <c r="F3933" t="s">
        <v>12</v>
      </c>
      <c r="G3933" t="s">
        <v>13</v>
      </c>
      <c r="H3933" t="s">
        <v>14</v>
      </c>
    </row>
    <row r="3934" spans="1:10">
      <c r="A3934" t="s">
        <v>0</v>
      </c>
      <c r="B3934" t="s">
        <v>1827</v>
      </c>
      <c r="D3934">
        <f>Image("https://scontent.cdninstagram.com/t51.2885-15/s640x640/sh0.08/e35/11313544_405221483021194_320588783_n.jpg?ig_cache_key=MTEyNDMwNjIxODgyNDMxMjI3OA%3D%3D.2")</f>
        <v>0</v>
      </c>
    </row>
    <row r="3935" spans="1:10">
      <c r="A3935" t="s">
        <v>2</v>
      </c>
      <c r="B3935" t="s">
        <v>3</v>
      </c>
      <c r="E3935" t="s">
        <v>4</v>
      </c>
      <c r="F3935" t="s">
        <v>5</v>
      </c>
      <c r="G3935" t="s">
        <v>6</v>
      </c>
      <c r="H3935" t="s">
        <v>7</v>
      </c>
      <c r="I3935" t="s">
        <v>8</v>
      </c>
      <c r="J3935" t="s">
        <v>9</v>
      </c>
    </row>
    <row r="3936" spans="1:10">
      <c r="A3936" t="s">
        <v>2</v>
      </c>
      <c r="B3936" t="s">
        <v>10</v>
      </c>
      <c r="E3936" t="s">
        <v>11</v>
      </c>
      <c r="F3936" t="s">
        <v>12</v>
      </c>
      <c r="G3936" t="s">
        <v>13</v>
      </c>
      <c r="H3936" t="s">
        <v>14</v>
      </c>
    </row>
    <row r="3937" spans="1:10">
      <c r="A3937" t="s">
        <v>0</v>
      </c>
      <c r="B3937" t="s">
        <v>1828</v>
      </c>
      <c r="D3937">
        <f>Image("https://scontent.cdninstagram.com/t51.2885-15/s640x640/sh0.08/e35/12269717_516838945164175_453504495_n.jpg?ig_cache_key=MTEyMjU5MTQ3NzgzNTgzNDU1Mw%3D%3D.2")</f>
        <v>0</v>
      </c>
    </row>
    <row r="3938" spans="1:10">
      <c r="A3938" t="s">
        <v>2</v>
      </c>
      <c r="B3938" t="s">
        <v>3</v>
      </c>
      <c r="C3938" t="s">
        <v>1829</v>
      </c>
      <c r="E3938" t="s">
        <v>4</v>
      </c>
      <c r="F3938" t="s">
        <v>5</v>
      </c>
      <c r="G3938" t="s">
        <v>6</v>
      </c>
      <c r="H3938" t="s">
        <v>7</v>
      </c>
      <c r="I3938" t="s">
        <v>8</v>
      </c>
      <c r="J3938" t="s">
        <v>9</v>
      </c>
    </row>
    <row r="3939" spans="1:10">
      <c r="A3939" t="s">
        <v>2</v>
      </c>
      <c r="B3939" t="s">
        <v>10</v>
      </c>
      <c r="E3939" t="s">
        <v>11</v>
      </c>
      <c r="F3939" t="s">
        <v>12</v>
      </c>
      <c r="G3939" t="s">
        <v>13</v>
      </c>
      <c r="H3939" t="s">
        <v>14</v>
      </c>
    </row>
    <row r="3940" spans="1:10">
      <c r="A3940" t="s">
        <v>0</v>
      </c>
      <c r="B3940" t="s">
        <v>1830</v>
      </c>
      <c r="D3940">
        <f>Image("https://scontent.cdninstagram.com/t51.2885-15/s640x640/sh0.08/e35/12105231_846181892168952_199048930_n.jpg?ig_cache_key=MTExNTU3Njk0NzQ5MDQ5Nzg5Ng%3D%3D.2")</f>
        <v>0</v>
      </c>
    </row>
    <row r="3941" spans="1:10">
      <c r="A3941" t="s">
        <v>2</v>
      </c>
      <c r="B3941" t="s">
        <v>3</v>
      </c>
      <c r="C3941" t="s">
        <v>1831</v>
      </c>
      <c r="E3941" t="s">
        <v>4</v>
      </c>
      <c r="F3941" t="s">
        <v>5</v>
      </c>
      <c r="G3941" t="s">
        <v>6</v>
      </c>
      <c r="H3941" t="s">
        <v>7</v>
      </c>
      <c r="I3941" t="s">
        <v>8</v>
      </c>
      <c r="J3941" t="s">
        <v>9</v>
      </c>
    </row>
    <row r="3942" spans="1:10">
      <c r="A3942" t="s">
        <v>2</v>
      </c>
      <c r="B3942" t="s">
        <v>10</v>
      </c>
      <c r="E3942" t="s">
        <v>11</v>
      </c>
      <c r="F3942" t="s">
        <v>12</v>
      </c>
      <c r="G3942" t="s">
        <v>13</v>
      </c>
      <c r="H3942" t="s">
        <v>14</v>
      </c>
    </row>
    <row r="3943" spans="1:10">
      <c r="A3943" t="s">
        <v>0</v>
      </c>
      <c r="B3943" t="s">
        <v>1832</v>
      </c>
      <c r="D3943">
        <f>Image("https://scontent.cdninstagram.com/t51.2885-15/s640x640/sh0.08/e35/10731996_1005342722844747_1026806739_n.jpg?ig_cache_key=MTAzNDUxNzAzMTY1MzI4Njk3OQ%3D%3D.2")</f>
        <v>0</v>
      </c>
    </row>
    <row r="3944" spans="1:10">
      <c r="A3944" t="s">
        <v>2</v>
      </c>
      <c r="B3944" t="s">
        <v>3</v>
      </c>
      <c r="C3944" t="s">
        <v>1833</v>
      </c>
      <c r="E3944" t="s">
        <v>4</v>
      </c>
      <c r="F3944" t="s">
        <v>5</v>
      </c>
      <c r="G3944" t="s">
        <v>6</v>
      </c>
      <c r="H3944" t="s">
        <v>7</v>
      </c>
      <c r="I3944" t="s">
        <v>8</v>
      </c>
      <c r="J3944" t="s">
        <v>9</v>
      </c>
    </row>
    <row r="3945" spans="1:10">
      <c r="A3945" t="s">
        <v>2</v>
      </c>
      <c r="B3945" t="s">
        <v>10</v>
      </c>
      <c r="E3945" t="s">
        <v>11</v>
      </c>
      <c r="F3945" t="s">
        <v>12</v>
      </c>
      <c r="G3945" t="s">
        <v>13</v>
      </c>
      <c r="H3945" t="s">
        <v>14</v>
      </c>
    </row>
    <row r="3946" spans="1:10">
      <c r="A3946" t="s">
        <v>0</v>
      </c>
      <c r="B3946" t="s">
        <v>1834</v>
      </c>
      <c r="D3946">
        <f>Image("https://scontent.cdninstagram.com/t51.2885-15/e15/11203426_812885925471142_1359873892_n.jpg?ig_cache_key=OTc0NzgwMjk5MTYwODczOTI5.2")</f>
        <v>0</v>
      </c>
    </row>
    <row r="3947" spans="1:10">
      <c r="A3947" t="s">
        <v>2</v>
      </c>
      <c r="B3947" t="s">
        <v>3</v>
      </c>
      <c r="C3947" t="s">
        <v>1835</v>
      </c>
      <c r="E3947" t="s">
        <v>4</v>
      </c>
      <c r="F3947" t="s">
        <v>5</v>
      </c>
      <c r="G3947" t="s">
        <v>6</v>
      </c>
      <c r="H3947" t="s">
        <v>7</v>
      </c>
      <c r="I3947" t="s">
        <v>8</v>
      </c>
      <c r="J3947" t="s">
        <v>9</v>
      </c>
    </row>
    <row r="3948" spans="1:10">
      <c r="A3948" t="s">
        <v>2</v>
      </c>
      <c r="B3948" t="s">
        <v>10</v>
      </c>
      <c r="E3948" t="s">
        <v>11</v>
      </c>
      <c r="F3948" t="s">
        <v>12</v>
      </c>
      <c r="G3948" t="s">
        <v>13</v>
      </c>
      <c r="H3948" t="s">
        <v>14</v>
      </c>
    </row>
    <row r="3949" spans="1:10">
      <c r="A3949" t="s">
        <v>0</v>
      </c>
      <c r="B3949" t="s">
        <v>1836</v>
      </c>
      <c r="D3949">
        <f>Image("https://scontent.cdninstagram.com/t51.2885-15/e15/10809819_701548399952613_892053164_n.jpg?ig_cache_key=ODY4NTY4MzA1NDc5Nzg3NTg0.2")</f>
        <v>0</v>
      </c>
    </row>
    <row r="3950" spans="1:10">
      <c r="A3950" t="s">
        <v>2</v>
      </c>
      <c r="B3950" t="s">
        <v>3</v>
      </c>
      <c r="C3950" t="s">
        <v>1837</v>
      </c>
      <c r="E3950" t="s">
        <v>4</v>
      </c>
      <c r="F3950" t="s">
        <v>5</v>
      </c>
      <c r="G3950" t="s">
        <v>6</v>
      </c>
      <c r="H3950" t="s">
        <v>7</v>
      </c>
      <c r="I3950" t="s">
        <v>8</v>
      </c>
      <c r="J3950" t="s">
        <v>9</v>
      </c>
    </row>
    <row r="3951" spans="1:10">
      <c r="A3951" t="s">
        <v>2</v>
      </c>
      <c r="B3951" t="s">
        <v>10</v>
      </c>
      <c r="E3951" t="s">
        <v>11</v>
      </c>
      <c r="F3951" t="s">
        <v>12</v>
      </c>
      <c r="G3951" t="s">
        <v>13</v>
      </c>
      <c r="H3951" t="s">
        <v>14</v>
      </c>
    </row>
    <row r="3952" spans="1:10">
      <c r="A3952" t="s">
        <v>0</v>
      </c>
      <c r="B3952" t="s">
        <v>1838</v>
      </c>
      <c r="D3952">
        <f>Image("https://scontent.cdninstagram.com/t51.2885-15/e15/927132_296239370549125_1319695469_n.jpg?ig_cache_key=Nzg5MTQ3NDg3MTYxMTEyMjI1.2")</f>
        <v>0</v>
      </c>
    </row>
    <row r="3953" spans="1:10">
      <c r="A3953" t="s">
        <v>2</v>
      </c>
      <c r="B3953" t="s">
        <v>3</v>
      </c>
      <c r="C3953" t="s">
        <v>1839</v>
      </c>
      <c r="E3953" t="s">
        <v>4</v>
      </c>
      <c r="F3953" t="s">
        <v>5</v>
      </c>
      <c r="G3953" t="s">
        <v>6</v>
      </c>
      <c r="H3953" t="s">
        <v>7</v>
      </c>
      <c r="I3953" t="s">
        <v>8</v>
      </c>
      <c r="J3953" t="s">
        <v>9</v>
      </c>
    </row>
    <row r="3954" spans="1:10">
      <c r="A3954" t="s">
        <v>2</v>
      </c>
      <c r="B3954" t="s">
        <v>10</v>
      </c>
      <c r="E3954" t="s">
        <v>11</v>
      </c>
      <c r="F3954" t="s">
        <v>12</v>
      </c>
      <c r="G3954" t="s">
        <v>13</v>
      </c>
      <c r="H3954" t="s">
        <v>14</v>
      </c>
    </row>
    <row r="3955" spans="1:10">
      <c r="A3955" t="s">
        <v>0</v>
      </c>
      <c r="B3955" t="s">
        <v>1840</v>
      </c>
      <c r="D3955">
        <f>Image("https://scontent.cdninstagram.com/t51.2885-15/e15/11357883_410705399130927_472856901_n.jpg?ig_cache_key=Njc1NjMzMjg0NzU5MjQyMjg4.2")</f>
        <v>0</v>
      </c>
    </row>
    <row r="3956" spans="1:10">
      <c r="A3956" t="s">
        <v>2</v>
      </c>
      <c r="B3956" t="s">
        <v>3</v>
      </c>
      <c r="E3956" t="s">
        <v>4</v>
      </c>
      <c r="F3956" t="s">
        <v>5</v>
      </c>
      <c r="G3956" t="s">
        <v>6</v>
      </c>
      <c r="H3956" t="s">
        <v>7</v>
      </c>
      <c r="I3956" t="s">
        <v>8</v>
      </c>
      <c r="J3956" t="s">
        <v>9</v>
      </c>
    </row>
    <row r="3957" spans="1:10">
      <c r="A3957" t="s">
        <v>2</v>
      </c>
      <c r="B3957" t="s">
        <v>10</v>
      </c>
      <c r="E3957" t="s">
        <v>11</v>
      </c>
      <c r="F3957" t="s">
        <v>12</v>
      </c>
      <c r="G3957" t="s">
        <v>13</v>
      </c>
      <c r="H3957" t="s">
        <v>14</v>
      </c>
    </row>
    <row r="3958" spans="1:10">
      <c r="A3958" t="s">
        <v>0</v>
      </c>
      <c r="B3958" t="s">
        <v>1841</v>
      </c>
      <c r="D3958">
        <f>Image("https://scontent.cdninstagram.com/t51.2885-15/e35/12960069_258871034451536_902238923_n.jpg?ig_cache_key=MTIyMDUyNzUwNTQyODE2MTE1Mw%3D%3D.2")</f>
        <v>0</v>
      </c>
    </row>
    <row r="3959" spans="1:10">
      <c r="A3959" t="s">
        <v>2</v>
      </c>
      <c r="B3959" t="s">
        <v>3</v>
      </c>
      <c r="C3959" t="s">
        <v>1842</v>
      </c>
      <c r="E3959" t="s">
        <v>4</v>
      </c>
      <c r="F3959" t="s">
        <v>5</v>
      </c>
      <c r="G3959" t="s">
        <v>6</v>
      </c>
      <c r="H3959" t="s">
        <v>7</v>
      </c>
      <c r="I3959" t="s">
        <v>8</v>
      </c>
      <c r="J3959" t="s">
        <v>9</v>
      </c>
    </row>
    <row r="3960" spans="1:10">
      <c r="A3960" t="s">
        <v>2</v>
      </c>
      <c r="B3960" t="s">
        <v>10</v>
      </c>
      <c r="E3960" t="s">
        <v>11</v>
      </c>
      <c r="F3960" t="s">
        <v>12</v>
      </c>
      <c r="G3960" t="s">
        <v>13</v>
      </c>
      <c r="H3960" t="s">
        <v>14</v>
      </c>
    </row>
    <row r="3961" spans="1:10">
      <c r="A3961" t="s">
        <v>0</v>
      </c>
      <c r="B3961" t="s">
        <v>1843</v>
      </c>
      <c r="D3961">
        <f>Image("https://scontent.cdninstagram.com/t51.2885-15/s640x640/sh0.08/e35/12930714_532146013623521_1420209895_n.jpg?ig_cache_key=MTIyMDMyOTY2MzY4MDU5OTMyNw%3D%3D.2.l")</f>
        <v>0</v>
      </c>
    </row>
    <row r="3962" spans="1:10">
      <c r="A3962" t="s">
        <v>2</v>
      </c>
      <c r="B3962" t="s">
        <v>3</v>
      </c>
      <c r="E3962" t="s">
        <v>4</v>
      </c>
      <c r="F3962" t="s">
        <v>5</v>
      </c>
      <c r="G3962" t="s">
        <v>6</v>
      </c>
      <c r="H3962" t="s">
        <v>7</v>
      </c>
      <c r="I3962" t="s">
        <v>8</v>
      </c>
      <c r="J3962" t="s">
        <v>9</v>
      </c>
    </row>
    <row r="3963" spans="1:10">
      <c r="A3963" t="s">
        <v>2</v>
      </c>
      <c r="B3963" t="s">
        <v>10</v>
      </c>
      <c r="E3963" t="s">
        <v>11</v>
      </c>
      <c r="F3963" t="s">
        <v>12</v>
      </c>
      <c r="G3963" t="s">
        <v>13</v>
      </c>
      <c r="H3963" t="s">
        <v>14</v>
      </c>
    </row>
    <row r="3964" spans="1:10">
      <c r="A3964" t="s">
        <v>0</v>
      </c>
      <c r="B3964" t="s">
        <v>1844</v>
      </c>
      <c r="D3964">
        <f>Image("https://scontent.cdninstagram.com/t51.2885-15/s640x640/sh0.08/e35/12917995_1704260383160053_140692816_n.jpg?ig_cache_key=MTIyMDMyNTc5OTg0MDc2NjM4NA%3D%3D.2.l")</f>
        <v>0</v>
      </c>
    </row>
    <row r="3965" spans="1:10">
      <c r="A3965" t="s">
        <v>2</v>
      </c>
      <c r="B3965" t="s">
        <v>3</v>
      </c>
      <c r="E3965" t="s">
        <v>4</v>
      </c>
      <c r="F3965" t="s">
        <v>5</v>
      </c>
      <c r="G3965" t="s">
        <v>6</v>
      </c>
      <c r="H3965" t="s">
        <v>7</v>
      </c>
      <c r="I3965" t="s">
        <v>8</v>
      </c>
      <c r="J3965" t="s">
        <v>9</v>
      </c>
    </row>
    <row r="3966" spans="1:10">
      <c r="A3966" t="s">
        <v>2</v>
      </c>
      <c r="B3966" t="s">
        <v>10</v>
      </c>
      <c r="E3966" t="s">
        <v>11</v>
      </c>
      <c r="F3966" t="s">
        <v>12</v>
      </c>
      <c r="G3966" t="s">
        <v>13</v>
      </c>
      <c r="H3966" t="s">
        <v>14</v>
      </c>
    </row>
    <row r="3967" spans="1:10">
      <c r="A3967" t="s">
        <v>0</v>
      </c>
      <c r="B3967" t="s">
        <v>1845</v>
      </c>
      <c r="D3967">
        <f>Image("https://scontent.cdninstagram.com/t51.2885-15/s640x640/sh0.08/e35/1169317_1580533888926752_1643579097_n.jpg?ig_cache_key=MTIyMDEyNTAzMzYxNTI2ODI5OQ%3D%3D.2.l")</f>
        <v>0</v>
      </c>
    </row>
    <row r="3968" spans="1:10">
      <c r="A3968" t="s">
        <v>2</v>
      </c>
      <c r="B3968" t="s">
        <v>3</v>
      </c>
      <c r="C3968" t="s">
        <v>1846</v>
      </c>
      <c r="E3968" t="s">
        <v>4</v>
      </c>
      <c r="F3968" t="s">
        <v>5</v>
      </c>
      <c r="G3968" t="s">
        <v>6</v>
      </c>
      <c r="H3968" t="s">
        <v>7</v>
      </c>
      <c r="I3968" t="s">
        <v>8</v>
      </c>
      <c r="J3968" t="s">
        <v>9</v>
      </c>
    </row>
    <row r="3969" spans="1:10">
      <c r="A3969" t="s">
        <v>2</v>
      </c>
      <c r="B3969" t="s">
        <v>10</v>
      </c>
      <c r="E3969" t="s">
        <v>11</v>
      </c>
      <c r="F3969" t="s">
        <v>12</v>
      </c>
      <c r="G3969" t="s">
        <v>13</v>
      </c>
      <c r="H3969" t="s">
        <v>14</v>
      </c>
    </row>
    <row r="3970" spans="1:10">
      <c r="A3970" t="s">
        <v>0</v>
      </c>
      <c r="B3970" t="s">
        <v>1847</v>
      </c>
      <c r="D3970">
        <f>Image("https://scontent.cdninstagram.com/t51.2885-15/e35/12912768_952163928214015_1905735726_n.jpg?ig_cache_key=MTIxOTg5OTk0MDc3NzM1MDg5Mw%3D%3D.2")</f>
        <v>0</v>
      </c>
    </row>
    <row r="3971" spans="1:10">
      <c r="A3971" t="s">
        <v>2</v>
      </c>
      <c r="B3971" t="s">
        <v>3</v>
      </c>
      <c r="E3971" t="s">
        <v>4</v>
      </c>
      <c r="F3971" t="s">
        <v>5</v>
      </c>
      <c r="G3971" t="s">
        <v>6</v>
      </c>
      <c r="H3971" t="s">
        <v>7</v>
      </c>
      <c r="I3971" t="s">
        <v>8</v>
      </c>
      <c r="J3971" t="s">
        <v>9</v>
      </c>
    </row>
    <row r="3972" spans="1:10">
      <c r="A3972" t="s">
        <v>2</v>
      </c>
      <c r="B3972" t="s">
        <v>10</v>
      </c>
      <c r="E3972" t="s">
        <v>11</v>
      </c>
      <c r="F3972" t="s">
        <v>12</v>
      </c>
      <c r="G3972" t="s">
        <v>13</v>
      </c>
      <c r="H3972" t="s">
        <v>14</v>
      </c>
    </row>
    <row r="3973" spans="1:10">
      <c r="A3973" t="s">
        <v>0</v>
      </c>
      <c r="B3973" t="s">
        <v>1848</v>
      </c>
      <c r="D3973">
        <f>Image("https://scontent.cdninstagram.com/t51.2885-15/s640x640/sh0.08/e35/12912558_1149016998443730_2062252968_n.jpg?ig_cache_key=MTIxOTcyMDgyMTAzMDUwNzkyMw%3D%3D.2")</f>
        <v>0</v>
      </c>
    </row>
    <row r="3974" spans="1:10">
      <c r="A3974" t="s">
        <v>2</v>
      </c>
      <c r="B3974" t="s">
        <v>3</v>
      </c>
      <c r="C3974" t="s">
        <v>1849</v>
      </c>
      <c r="E3974" t="s">
        <v>4</v>
      </c>
      <c r="F3974" t="s">
        <v>5</v>
      </c>
      <c r="G3974" t="s">
        <v>6</v>
      </c>
      <c r="H3974" t="s">
        <v>7</v>
      </c>
      <c r="I3974" t="s">
        <v>8</v>
      </c>
      <c r="J3974" t="s">
        <v>9</v>
      </c>
    </row>
    <row r="3975" spans="1:10">
      <c r="A3975" t="s">
        <v>2</v>
      </c>
      <c r="B3975" t="s">
        <v>10</v>
      </c>
      <c r="E3975" t="s">
        <v>11</v>
      </c>
      <c r="F3975" t="s">
        <v>12</v>
      </c>
      <c r="G3975" t="s">
        <v>13</v>
      </c>
      <c r="H3975" t="s">
        <v>14</v>
      </c>
    </row>
    <row r="3976" spans="1:10">
      <c r="A3976" t="s">
        <v>0</v>
      </c>
      <c r="B3976" t="s">
        <v>1850</v>
      </c>
      <c r="D3976">
        <f>Image("https://scontent.cdninstagram.com/t51.2885-15/s640x640/sh0.08/e35/11247553_617472278409889_1334642363_n.jpg?ig_cache_key=MTIxOTY2MzcyOTgwOTkzNjA2OA%3D%3D.2")</f>
        <v>0</v>
      </c>
    </row>
    <row r="3977" spans="1:10">
      <c r="A3977" t="s">
        <v>2</v>
      </c>
      <c r="B3977" t="s">
        <v>3</v>
      </c>
      <c r="C3977" t="s">
        <v>1851</v>
      </c>
      <c r="E3977" t="s">
        <v>4</v>
      </c>
      <c r="F3977" t="s">
        <v>5</v>
      </c>
      <c r="G3977" t="s">
        <v>6</v>
      </c>
      <c r="H3977" t="s">
        <v>7</v>
      </c>
      <c r="I3977" t="s">
        <v>8</v>
      </c>
      <c r="J3977" t="s">
        <v>9</v>
      </c>
    </row>
    <row r="3978" spans="1:10">
      <c r="A3978" t="s">
        <v>2</v>
      </c>
      <c r="B3978" t="s">
        <v>10</v>
      </c>
      <c r="E3978" t="s">
        <v>11</v>
      </c>
      <c r="F3978" t="s">
        <v>12</v>
      </c>
      <c r="G3978" t="s">
        <v>13</v>
      </c>
      <c r="H3978" t="s">
        <v>14</v>
      </c>
    </row>
    <row r="3979" spans="1:10">
      <c r="A3979" t="s">
        <v>0</v>
      </c>
      <c r="B3979" t="s">
        <v>1852</v>
      </c>
      <c r="D3979">
        <f>Image("https://scontent.cdninstagram.com/t51.2885-15/s640x640/sh0.08/e35/12905032_1399771003655545_649393916_n.jpg?ig_cache_key=MTIxOTM5MDU0OTY4MDI0NzcxMA%3D%3D.2")</f>
        <v>0</v>
      </c>
    </row>
    <row r="3980" spans="1:10">
      <c r="A3980" t="s">
        <v>2</v>
      </c>
      <c r="B3980" t="s">
        <v>3</v>
      </c>
      <c r="C3980" t="s">
        <v>1853</v>
      </c>
      <c r="E3980" t="s">
        <v>4</v>
      </c>
      <c r="F3980" t="s">
        <v>5</v>
      </c>
      <c r="G3980" t="s">
        <v>6</v>
      </c>
      <c r="H3980" t="s">
        <v>7</v>
      </c>
      <c r="I3980" t="s">
        <v>8</v>
      </c>
      <c r="J3980" t="s">
        <v>9</v>
      </c>
    </row>
    <row r="3981" spans="1:10">
      <c r="A3981" t="s">
        <v>2</v>
      </c>
      <c r="B3981" t="s">
        <v>10</v>
      </c>
      <c r="E3981" t="s">
        <v>11</v>
      </c>
      <c r="F3981" t="s">
        <v>12</v>
      </c>
      <c r="G3981" t="s">
        <v>13</v>
      </c>
      <c r="H3981" t="s">
        <v>14</v>
      </c>
    </row>
    <row r="3982" spans="1:10">
      <c r="A3982" t="s">
        <v>0</v>
      </c>
      <c r="B3982" t="s">
        <v>1854</v>
      </c>
      <c r="D3982">
        <f>Image("https://scontent.cdninstagram.com/t51.2885-15/s640x640/sh0.08/e35/12917869_267744496894402_73578170_n.jpg?ig_cache_key=MTIxOTI4ODEzMDM4MjUwODYxMA%3D%3D.2")</f>
        <v>0</v>
      </c>
    </row>
    <row r="3983" spans="1:10">
      <c r="A3983" t="s">
        <v>2</v>
      </c>
      <c r="B3983" t="s">
        <v>3</v>
      </c>
      <c r="C3983" t="s">
        <v>1855</v>
      </c>
      <c r="E3983" t="s">
        <v>4</v>
      </c>
      <c r="F3983" t="s">
        <v>5</v>
      </c>
      <c r="G3983" t="s">
        <v>6</v>
      </c>
      <c r="H3983" t="s">
        <v>7</v>
      </c>
      <c r="I3983" t="s">
        <v>8</v>
      </c>
      <c r="J3983" t="s">
        <v>9</v>
      </c>
    </row>
    <row r="3984" spans="1:10">
      <c r="A3984" t="s">
        <v>2</v>
      </c>
      <c r="B3984" t="s">
        <v>10</v>
      </c>
      <c r="E3984" t="s">
        <v>11</v>
      </c>
      <c r="F3984" t="s">
        <v>12</v>
      </c>
      <c r="G3984" t="s">
        <v>13</v>
      </c>
      <c r="H3984" t="s">
        <v>14</v>
      </c>
    </row>
    <row r="3985" spans="1:10">
      <c r="A3985" t="s">
        <v>0</v>
      </c>
      <c r="B3985" t="s">
        <v>1856</v>
      </c>
      <c r="D3985">
        <f>Image("https://scontent.cdninstagram.com/t51.2885-15/s640x640/sh0.08/e35/12599417_465019493693490_1106745048_n.jpg?ig_cache_key=MTIxODY3MDc2NTA0MzA3MTA3OQ%3D%3D.2.l")</f>
        <v>0</v>
      </c>
    </row>
    <row r="3986" spans="1:10">
      <c r="A3986" t="s">
        <v>2</v>
      </c>
      <c r="B3986" t="s">
        <v>3</v>
      </c>
      <c r="E3986" t="s">
        <v>4</v>
      </c>
      <c r="F3986" t="s">
        <v>5</v>
      </c>
      <c r="G3986" t="s">
        <v>6</v>
      </c>
      <c r="H3986" t="s">
        <v>7</v>
      </c>
      <c r="I3986" t="s">
        <v>8</v>
      </c>
      <c r="J3986" t="s">
        <v>9</v>
      </c>
    </row>
    <row r="3987" spans="1:10">
      <c r="A3987" t="s">
        <v>2</v>
      </c>
      <c r="B3987" t="s">
        <v>10</v>
      </c>
      <c r="E3987" t="s">
        <v>11</v>
      </c>
      <c r="F3987" t="s">
        <v>12</v>
      </c>
      <c r="G3987" t="s">
        <v>13</v>
      </c>
      <c r="H3987" t="s">
        <v>14</v>
      </c>
    </row>
    <row r="3988" spans="1:10">
      <c r="A3988" t="s">
        <v>0</v>
      </c>
      <c r="B3988" t="s">
        <v>1857</v>
      </c>
      <c r="D3988">
        <f>Image("https://scontent.cdninstagram.com/t51.2885-15/s640x640/sh0.08/e35/12912783_981171405271831_247791741_n.jpg?ig_cache_key=MTIxODYxOTY5NzI5NDcxOTM0Mg%3D%3D.2.l")</f>
        <v>0</v>
      </c>
    </row>
    <row r="3989" spans="1:10">
      <c r="A3989" t="s">
        <v>2</v>
      </c>
      <c r="B3989" t="s">
        <v>3</v>
      </c>
      <c r="E3989" t="s">
        <v>4</v>
      </c>
      <c r="F3989" t="s">
        <v>5</v>
      </c>
      <c r="G3989" t="s">
        <v>6</v>
      </c>
      <c r="H3989" t="s">
        <v>7</v>
      </c>
      <c r="I3989" t="s">
        <v>8</v>
      </c>
      <c r="J3989" t="s">
        <v>9</v>
      </c>
    </row>
    <row r="3990" spans="1:10">
      <c r="A3990" t="s">
        <v>2</v>
      </c>
      <c r="B3990" t="s">
        <v>10</v>
      </c>
      <c r="E3990" t="s">
        <v>11</v>
      </c>
      <c r="F3990" t="s">
        <v>12</v>
      </c>
      <c r="G3990" t="s">
        <v>13</v>
      </c>
      <c r="H3990" t="s">
        <v>14</v>
      </c>
    </row>
    <row r="3991" spans="1:10">
      <c r="A3991" t="s">
        <v>0</v>
      </c>
      <c r="B3991" t="s">
        <v>1858</v>
      </c>
      <c r="D3991">
        <f>Image("https://scontent.cdninstagram.com/t51.2885-15/s640x640/sh0.08/e35/12599543_1105126086195176_69660687_n.jpg?ig_cache_key=MTIxODU3NTY4ODg5NTU0MzgyMw%3D%3D.2.l")</f>
        <v>0</v>
      </c>
    </row>
    <row r="3992" spans="1:10">
      <c r="A3992" t="s">
        <v>2</v>
      </c>
      <c r="B3992" t="s">
        <v>3</v>
      </c>
      <c r="E3992" t="s">
        <v>4</v>
      </c>
      <c r="F3992" t="s">
        <v>5</v>
      </c>
      <c r="G3992" t="s">
        <v>6</v>
      </c>
      <c r="H3992" t="s">
        <v>7</v>
      </c>
      <c r="I3992" t="s">
        <v>8</v>
      </c>
      <c r="J3992" t="s">
        <v>9</v>
      </c>
    </row>
    <row r="3993" spans="1:10">
      <c r="A3993" t="s">
        <v>2</v>
      </c>
      <c r="B3993" t="s">
        <v>10</v>
      </c>
      <c r="E3993" t="s">
        <v>11</v>
      </c>
      <c r="F3993" t="s">
        <v>12</v>
      </c>
      <c r="G3993" t="s">
        <v>13</v>
      </c>
      <c r="H3993" t="s">
        <v>14</v>
      </c>
    </row>
    <row r="3994" spans="1:10">
      <c r="A3994" t="s">
        <v>0</v>
      </c>
      <c r="B3994" t="s">
        <v>1859</v>
      </c>
      <c r="D3994">
        <f>Image("https://scontent.cdninstagram.com/t51.2885-15/s640x640/sh0.08/e35/12132704_584704911695498_1033124224_n.jpg?ig_cache_key=MTIxODUyMDY5MDM1NDUzNDY1Mg%3D%3D.2.l")</f>
        <v>0</v>
      </c>
    </row>
    <row r="3995" spans="1:10">
      <c r="A3995" t="s">
        <v>2</v>
      </c>
      <c r="B3995" t="s">
        <v>3</v>
      </c>
      <c r="E3995" t="s">
        <v>4</v>
      </c>
      <c r="F3995" t="s">
        <v>5</v>
      </c>
      <c r="G3995" t="s">
        <v>6</v>
      </c>
      <c r="H3995" t="s">
        <v>7</v>
      </c>
      <c r="I3995" t="s">
        <v>8</v>
      </c>
      <c r="J3995" t="s">
        <v>9</v>
      </c>
    </row>
    <row r="3996" spans="1:10">
      <c r="A3996" t="s">
        <v>2</v>
      </c>
      <c r="B3996" t="s">
        <v>10</v>
      </c>
      <c r="E3996" t="s">
        <v>11</v>
      </c>
      <c r="F3996" t="s">
        <v>12</v>
      </c>
      <c r="G3996" t="s">
        <v>13</v>
      </c>
      <c r="H3996" t="s">
        <v>14</v>
      </c>
    </row>
    <row r="3997" spans="1:10">
      <c r="A3997" t="s">
        <v>0</v>
      </c>
      <c r="B3997" t="s">
        <v>1860</v>
      </c>
      <c r="D3997">
        <f>Image("https://scontent.cdninstagram.com/t51.2885-15/s640x640/sh0.08/e35/12940084_1590001224623705_243888335_n.jpg?ig_cache_key=MTIxODM1NzA2MzYyMTMyOTU5Mg%3D%3D.2.l")</f>
        <v>0</v>
      </c>
    </row>
    <row r="3998" spans="1:10">
      <c r="A3998" t="s">
        <v>2</v>
      </c>
      <c r="B3998" t="s">
        <v>3</v>
      </c>
      <c r="C3998" t="s">
        <v>1861</v>
      </c>
      <c r="E3998" t="s">
        <v>4</v>
      </c>
      <c r="F3998" t="s">
        <v>5</v>
      </c>
      <c r="G3998" t="s">
        <v>6</v>
      </c>
      <c r="H3998" t="s">
        <v>7</v>
      </c>
      <c r="I3998" t="s">
        <v>8</v>
      </c>
      <c r="J3998" t="s">
        <v>9</v>
      </c>
    </row>
    <row r="3999" spans="1:10">
      <c r="A3999" t="s">
        <v>2</v>
      </c>
      <c r="B3999" t="s">
        <v>10</v>
      </c>
      <c r="E3999" t="s">
        <v>11</v>
      </c>
      <c r="F3999" t="s">
        <v>12</v>
      </c>
      <c r="G3999" t="s">
        <v>13</v>
      </c>
      <c r="H3999" t="s">
        <v>14</v>
      </c>
    </row>
    <row r="4000" spans="1:10">
      <c r="A4000" t="s">
        <v>0</v>
      </c>
      <c r="B4000" t="s">
        <v>1862</v>
      </c>
      <c r="D4000">
        <f>Image("https://scontent.cdninstagram.com/t51.2885-15/s640x640/sh0.08/e35/12905089_1726494860963388_927876361_n.jpg?ig_cache_key=MTIxODA0MTA4MjcxNjg4NDI3OA%3D%3D.2")</f>
        <v>0</v>
      </c>
    </row>
    <row r="4001" spans="1:10">
      <c r="A4001" t="s">
        <v>2</v>
      </c>
      <c r="B4001" t="s">
        <v>3</v>
      </c>
      <c r="C4001" t="s">
        <v>1863</v>
      </c>
      <c r="E4001" t="s">
        <v>4</v>
      </c>
      <c r="F4001" t="s">
        <v>5</v>
      </c>
      <c r="G4001" t="s">
        <v>6</v>
      </c>
      <c r="H4001" t="s">
        <v>7</v>
      </c>
      <c r="I4001" t="s">
        <v>8</v>
      </c>
      <c r="J4001" t="s">
        <v>9</v>
      </c>
    </row>
    <row r="4002" spans="1:10">
      <c r="A4002" t="s">
        <v>2</v>
      </c>
      <c r="B4002" t="s">
        <v>10</v>
      </c>
      <c r="E4002" t="s">
        <v>11</v>
      </c>
      <c r="F4002" t="s">
        <v>12</v>
      </c>
      <c r="G4002" t="s">
        <v>13</v>
      </c>
      <c r="H4002" t="s">
        <v>14</v>
      </c>
    </row>
    <row r="4003" spans="1:10">
      <c r="A4003" t="s">
        <v>0</v>
      </c>
      <c r="B4003" t="s">
        <v>1864</v>
      </c>
      <c r="D4003">
        <f>Image("https://scontent.cdninstagram.com/t51.2885-15/s640x640/sh0.08/e35/12599463_233366913684875_2057100446_n.jpg?ig_cache_key=MTIxODExODExNDQ5MTU4OTM1Ng%3D%3D.2.l")</f>
        <v>0</v>
      </c>
    </row>
    <row r="4004" spans="1:10">
      <c r="A4004" t="s">
        <v>2</v>
      </c>
      <c r="B4004" t="s">
        <v>3</v>
      </c>
      <c r="E4004" t="s">
        <v>4</v>
      </c>
      <c r="F4004" t="s">
        <v>5</v>
      </c>
      <c r="G4004" t="s">
        <v>6</v>
      </c>
      <c r="H4004" t="s">
        <v>7</v>
      </c>
      <c r="I4004" t="s">
        <v>8</v>
      </c>
      <c r="J4004" t="s">
        <v>9</v>
      </c>
    </row>
    <row r="4005" spans="1:10">
      <c r="A4005" t="s">
        <v>2</v>
      </c>
      <c r="B4005" t="s">
        <v>10</v>
      </c>
      <c r="E4005" t="s">
        <v>11</v>
      </c>
      <c r="F4005" t="s">
        <v>12</v>
      </c>
      <c r="G4005" t="s">
        <v>13</v>
      </c>
      <c r="H4005" t="s">
        <v>14</v>
      </c>
    </row>
    <row r="4006" spans="1:10">
      <c r="A4006" t="s">
        <v>0</v>
      </c>
      <c r="B4006" t="s">
        <v>1865</v>
      </c>
      <c r="D4006">
        <f>Image("https://scontent.cdninstagram.com/l/t51.2885-15/s640x640/sh0.08/e35/12930807_1717764318506475_308188318_n.jpg?ig_cache_key=MTIxNzYzMjA3MzMzMzY1ODI2OA%3D%3D.2")</f>
        <v>0</v>
      </c>
    </row>
    <row r="4007" spans="1:10">
      <c r="A4007" t="s">
        <v>2</v>
      </c>
      <c r="B4007" t="s">
        <v>3</v>
      </c>
      <c r="E4007" t="s">
        <v>4</v>
      </c>
      <c r="F4007" t="s">
        <v>5</v>
      </c>
      <c r="G4007" t="s">
        <v>6</v>
      </c>
      <c r="H4007" t="s">
        <v>7</v>
      </c>
      <c r="I4007" t="s">
        <v>8</v>
      </c>
      <c r="J4007" t="s">
        <v>9</v>
      </c>
    </row>
    <row r="4008" spans="1:10">
      <c r="A4008" t="s">
        <v>2</v>
      </c>
      <c r="B4008" t="s">
        <v>10</v>
      </c>
      <c r="E4008" t="s">
        <v>11</v>
      </c>
      <c r="F4008" t="s">
        <v>12</v>
      </c>
      <c r="G4008" t="s">
        <v>13</v>
      </c>
      <c r="H4008" t="s">
        <v>14</v>
      </c>
    </row>
    <row r="4009" spans="1:10">
      <c r="A4009" t="s">
        <v>0</v>
      </c>
      <c r="B4009" t="s">
        <v>1866</v>
      </c>
      <c r="D4009">
        <f>Image("https://scontent.cdninstagram.com/t51.2885-15/s640x640/sh0.08/e35/12479403_1591784154472966_1476742405_n.jpg?ig_cache_key=MTIxNzMxMzE1NzQxMzM1OTYzMw%3D%3D.2")</f>
        <v>0</v>
      </c>
    </row>
    <row r="4010" spans="1:10">
      <c r="A4010" t="s">
        <v>2</v>
      </c>
      <c r="B4010" t="s">
        <v>3</v>
      </c>
      <c r="C4010" t="s">
        <v>1867</v>
      </c>
      <c r="E4010" t="s">
        <v>4</v>
      </c>
      <c r="F4010" t="s">
        <v>5</v>
      </c>
      <c r="G4010" t="s">
        <v>6</v>
      </c>
      <c r="H4010" t="s">
        <v>7</v>
      </c>
      <c r="I4010" t="s">
        <v>8</v>
      </c>
      <c r="J4010" t="s">
        <v>9</v>
      </c>
    </row>
    <row r="4011" spans="1:10">
      <c r="A4011" t="s">
        <v>2</v>
      </c>
      <c r="B4011" t="s">
        <v>10</v>
      </c>
      <c r="E4011" t="s">
        <v>11</v>
      </c>
      <c r="F4011" t="s">
        <v>12</v>
      </c>
      <c r="G4011" t="s">
        <v>13</v>
      </c>
      <c r="H4011" t="s">
        <v>14</v>
      </c>
    </row>
    <row r="4012" spans="1:10">
      <c r="A4012" t="s">
        <v>0</v>
      </c>
      <c r="B4012" t="s">
        <v>1868</v>
      </c>
      <c r="D4012">
        <f>Image("https://scontent.cdninstagram.com/t51.2885-15/e15/12907306_1166247220061592_1949035020_n.jpg?ig_cache_key=MTIxNzE4MzM4NjQ1NDczNDUyNQ%3D%3D.2")</f>
        <v>0</v>
      </c>
    </row>
    <row r="4013" spans="1:10">
      <c r="A4013" t="s">
        <v>2</v>
      </c>
      <c r="B4013" t="s">
        <v>3</v>
      </c>
      <c r="C4013" t="s">
        <v>1869</v>
      </c>
      <c r="E4013" t="s">
        <v>4</v>
      </c>
      <c r="F4013" t="s">
        <v>5</v>
      </c>
      <c r="G4013" t="s">
        <v>6</v>
      </c>
      <c r="H4013" t="s">
        <v>7</v>
      </c>
      <c r="I4013" t="s">
        <v>8</v>
      </c>
      <c r="J4013" t="s">
        <v>9</v>
      </c>
    </row>
    <row r="4014" spans="1:10">
      <c r="A4014" t="s">
        <v>2</v>
      </c>
      <c r="B4014" t="s">
        <v>10</v>
      </c>
      <c r="E4014" t="s">
        <v>11</v>
      </c>
      <c r="F4014" t="s">
        <v>12</v>
      </c>
      <c r="G4014" t="s">
        <v>13</v>
      </c>
      <c r="H4014" t="s">
        <v>14</v>
      </c>
    </row>
    <row r="4015" spans="1:10">
      <c r="A4015" t="s">
        <v>0</v>
      </c>
      <c r="B4015" t="s">
        <v>1870</v>
      </c>
      <c r="D4015">
        <f>Image("https://scontent.cdninstagram.com/t51.2885-15/s640x640/sh0.08/e35/12383669_1519675048341100_1421039944_n.jpg?ig_cache_key=MTIxNzE3OTUzMjg1MzgxMDczOQ%3D%3D.2")</f>
        <v>0</v>
      </c>
    </row>
    <row r="4016" spans="1:10">
      <c r="A4016" t="s">
        <v>2</v>
      </c>
      <c r="B4016" t="s">
        <v>3</v>
      </c>
      <c r="E4016" t="s">
        <v>4</v>
      </c>
      <c r="F4016" t="s">
        <v>5</v>
      </c>
      <c r="G4016" t="s">
        <v>6</v>
      </c>
      <c r="H4016" t="s">
        <v>7</v>
      </c>
      <c r="I4016" t="s">
        <v>8</v>
      </c>
      <c r="J4016" t="s">
        <v>9</v>
      </c>
    </row>
    <row r="4017" spans="1:10">
      <c r="A4017" t="s">
        <v>2</v>
      </c>
      <c r="B4017" t="s">
        <v>10</v>
      </c>
      <c r="E4017" t="s">
        <v>11</v>
      </c>
      <c r="F4017" t="s">
        <v>12</v>
      </c>
      <c r="G4017" t="s">
        <v>13</v>
      </c>
      <c r="H4017" t="s">
        <v>14</v>
      </c>
    </row>
    <row r="4018" spans="1:10">
      <c r="A4018" t="s">
        <v>0</v>
      </c>
      <c r="B4018" t="s">
        <v>1871</v>
      </c>
      <c r="D4018">
        <f>Image("https://scontent.cdninstagram.com/t51.2885-15/s640x640/sh0.08/e35/12918640_1699438397003062_2026470040_n.jpg?ig_cache_key=MTIyMDQ5MTUyNDgyNjUzMzMwOQ%3D%3D.2.l")</f>
        <v>0</v>
      </c>
    </row>
    <row r="4019" spans="1:10">
      <c r="A4019" t="s">
        <v>2</v>
      </c>
      <c r="B4019" t="s">
        <v>3</v>
      </c>
      <c r="E4019" t="s">
        <v>4</v>
      </c>
      <c r="F4019" t="s">
        <v>5</v>
      </c>
      <c r="G4019" t="s">
        <v>6</v>
      </c>
      <c r="H4019" t="s">
        <v>7</v>
      </c>
      <c r="I4019" t="s">
        <v>8</v>
      </c>
      <c r="J4019" t="s">
        <v>9</v>
      </c>
    </row>
    <row r="4020" spans="1:10">
      <c r="A4020" t="s">
        <v>2</v>
      </c>
      <c r="B4020" t="s">
        <v>10</v>
      </c>
      <c r="E4020" t="s">
        <v>11</v>
      </c>
      <c r="F4020" t="s">
        <v>12</v>
      </c>
      <c r="G4020" t="s">
        <v>13</v>
      </c>
      <c r="H4020" t="s">
        <v>14</v>
      </c>
    </row>
    <row r="4021" spans="1:10">
      <c r="A4021" t="s">
        <v>0</v>
      </c>
      <c r="B4021" t="s">
        <v>1872</v>
      </c>
      <c r="D4021">
        <f>Image("https://scontent.cdninstagram.com/t51.2885-15/s640x640/sh0.08/e35/12751208_1572223749763628_1538737596_n.jpg?ig_cache_key=MTE4OTc5MDM4OTkzMTMyODkzMw%3D%3D.2")</f>
        <v>0</v>
      </c>
    </row>
    <row r="4022" spans="1:10">
      <c r="A4022" t="s">
        <v>2</v>
      </c>
      <c r="B4022" t="s">
        <v>3</v>
      </c>
      <c r="C4022" t="s">
        <v>1873</v>
      </c>
      <c r="E4022" t="s">
        <v>4</v>
      </c>
      <c r="F4022" t="s">
        <v>5</v>
      </c>
      <c r="G4022" t="s">
        <v>6</v>
      </c>
      <c r="H4022" t="s">
        <v>7</v>
      </c>
      <c r="I4022" t="s">
        <v>8</v>
      </c>
      <c r="J4022" t="s">
        <v>9</v>
      </c>
    </row>
    <row r="4023" spans="1:10">
      <c r="A4023" t="s">
        <v>2</v>
      </c>
      <c r="B4023" t="s">
        <v>10</v>
      </c>
      <c r="E4023" t="s">
        <v>11</v>
      </c>
      <c r="F4023" t="s">
        <v>12</v>
      </c>
      <c r="G4023" t="s">
        <v>13</v>
      </c>
      <c r="H4023" t="s">
        <v>14</v>
      </c>
    </row>
    <row r="4024" spans="1:10">
      <c r="A4024" t="s">
        <v>0</v>
      </c>
      <c r="B4024" t="s">
        <v>1874</v>
      </c>
      <c r="D4024">
        <f>Image("https://scontent.cdninstagram.com/t51.2885-15/s640x640/sh0.08/e35/12555904_172814066425101_277801058_n.jpg?ig_cache_key=MTE3OTY4MDE0MzIxOTI4MjAzOA%3D%3D.2")</f>
        <v>0</v>
      </c>
    </row>
    <row r="4025" spans="1:10">
      <c r="A4025" t="s">
        <v>2</v>
      </c>
      <c r="B4025" t="s">
        <v>3</v>
      </c>
      <c r="C4025" t="s">
        <v>1875</v>
      </c>
      <c r="E4025" t="s">
        <v>4</v>
      </c>
      <c r="F4025" t="s">
        <v>5</v>
      </c>
      <c r="G4025" t="s">
        <v>6</v>
      </c>
      <c r="H4025" t="s">
        <v>7</v>
      </c>
      <c r="I4025" t="s">
        <v>8</v>
      </c>
      <c r="J4025" t="s">
        <v>9</v>
      </c>
    </row>
    <row r="4026" spans="1:10">
      <c r="A4026" t="s">
        <v>2</v>
      </c>
      <c r="B4026" t="s">
        <v>10</v>
      </c>
      <c r="E4026" t="s">
        <v>11</v>
      </c>
      <c r="F4026" t="s">
        <v>12</v>
      </c>
      <c r="G4026" t="s">
        <v>13</v>
      </c>
      <c r="H4026" t="s">
        <v>14</v>
      </c>
    </row>
    <row r="4027" spans="1:10">
      <c r="A4027" t="s">
        <v>0</v>
      </c>
      <c r="B4027" t="s">
        <v>1874</v>
      </c>
      <c r="D4027">
        <f>Image("https://scontent.cdninstagram.com/t51.2885-15/s640x640/sh0.08/e35/12568941_1225223340825730_1827143470_n.jpg?ig_cache_key=MTE3OTY3OTg0ODk2MzY5MDYwMw%3D%3D.2")</f>
        <v>0</v>
      </c>
    </row>
    <row r="4028" spans="1:10">
      <c r="A4028" t="s">
        <v>2</v>
      </c>
      <c r="B4028" t="s">
        <v>3</v>
      </c>
      <c r="C4028" t="s">
        <v>1875</v>
      </c>
      <c r="E4028" t="s">
        <v>4</v>
      </c>
      <c r="F4028" t="s">
        <v>5</v>
      </c>
      <c r="G4028" t="s">
        <v>6</v>
      </c>
      <c r="H4028" t="s">
        <v>7</v>
      </c>
      <c r="I4028" t="s">
        <v>8</v>
      </c>
      <c r="J4028" t="s">
        <v>9</v>
      </c>
    </row>
    <row r="4029" spans="1:10">
      <c r="A4029" t="s">
        <v>2</v>
      </c>
      <c r="B4029" t="s">
        <v>10</v>
      </c>
      <c r="E4029" t="s">
        <v>11</v>
      </c>
      <c r="F4029" t="s">
        <v>12</v>
      </c>
      <c r="G4029" t="s">
        <v>13</v>
      </c>
      <c r="H4029" t="s">
        <v>14</v>
      </c>
    </row>
    <row r="4030" spans="1:10">
      <c r="A4030" t="s">
        <v>0</v>
      </c>
      <c r="B4030" t="s">
        <v>1876</v>
      </c>
      <c r="D4030">
        <f>Image("https://scontent.cdninstagram.com/t51.2885-15/s640x640/sh0.08/e35/12627843_1155090077842132_1331838381_n.jpg?ig_cache_key=MTE2NzUwMjE5NDM2NDU5NDA1NA%3D%3D.2.l")</f>
        <v>0</v>
      </c>
    </row>
    <row r="4031" spans="1:10">
      <c r="A4031" t="s">
        <v>2</v>
      </c>
      <c r="B4031" t="s">
        <v>3</v>
      </c>
      <c r="C4031" t="s">
        <v>1877</v>
      </c>
      <c r="E4031" t="s">
        <v>4</v>
      </c>
      <c r="F4031" t="s">
        <v>5</v>
      </c>
      <c r="G4031" t="s">
        <v>6</v>
      </c>
      <c r="H4031" t="s">
        <v>7</v>
      </c>
      <c r="I4031" t="s">
        <v>8</v>
      </c>
      <c r="J4031" t="s">
        <v>9</v>
      </c>
    </row>
    <row r="4032" spans="1:10">
      <c r="A4032" t="s">
        <v>2</v>
      </c>
      <c r="B4032" t="s">
        <v>10</v>
      </c>
      <c r="E4032" t="s">
        <v>11</v>
      </c>
      <c r="F4032" t="s">
        <v>12</v>
      </c>
      <c r="G4032" t="s">
        <v>13</v>
      </c>
      <c r="H4032" t="s">
        <v>14</v>
      </c>
    </row>
    <row r="4033" spans="1:10">
      <c r="A4033" t="s">
        <v>0</v>
      </c>
      <c r="B4033" t="s">
        <v>1878</v>
      </c>
      <c r="D4033">
        <f>Image("https://scontent.cdninstagram.com/t51.2885-15/s640x640/sh0.08/e35/12568171_1257164664299223_1058190523_n.jpg?ig_cache_key=MTE2NzQxNjQ4NjczNDE4MDIyMQ%3D%3D.2.l")</f>
        <v>0</v>
      </c>
    </row>
    <row r="4034" spans="1:10">
      <c r="A4034" t="s">
        <v>2</v>
      </c>
      <c r="B4034" t="s">
        <v>3</v>
      </c>
      <c r="C4034" t="s">
        <v>1879</v>
      </c>
      <c r="E4034" t="s">
        <v>4</v>
      </c>
      <c r="F4034" t="s">
        <v>5</v>
      </c>
      <c r="G4034" t="s">
        <v>6</v>
      </c>
      <c r="H4034" t="s">
        <v>7</v>
      </c>
      <c r="I4034" t="s">
        <v>8</v>
      </c>
      <c r="J4034" t="s">
        <v>9</v>
      </c>
    </row>
    <row r="4035" spans="1:10">
      <c r="A4035" t="s">
        <v>2</v>
      </c>
      <c r="B4035" t="s">
        <v>10</v>
      </c>
      <c r="E4035" t="s">
        <v>11</v>
      </c>
      <c r="F4035" t="s">
        <v>12</v>
      </c>
      <c r="G4035" t="s">
        <v>13</v>
      </c>
      <c r="H4035" t="s">
        <v>14</v>
      </c>
    </row>
    <row r="4036" spans="1:10">
      <c r="A4036" t="s">
        <v>0</v>
      </c>
      <c r="B4036" t="s">
        <v>1880</v>
      </c>
      <c r="D4036">
        <f>Image("https://scontent.cdninstagram.com/t51.2885-15/s640x640/sh0.08/e35/12446097_1531496603815579_1435642424_n.jpg?ig_cache_key=MTE2MzA1Nzc0NjgxNDIyOTU2Mg%3D%3D.2")</f>
        <v>0</v>
      </c>
    </row>
    <row r="4037" spans="1:10">
      <c r="A4037" t="s">
        <v>2</v>
      </c>
      <c r="B4037" t="s">
        <v>3</v>
      </c>
      <c r="C4037" t="s">
        <v>1881</v>
      </c>
      <c r="E4037" t="s">
        <v>4</v>
      </c>
      <c r="F4037" t="s">
        <v>5</v>
      </c>
      <c r="G4037" t="s">
        <v>6</v>
      </c>
      <c r="H4037" t="s">
        <v>7</v>
      </c>
      <c r="I4037" t="s">
        <v>8</v>
      </c>
      <c r="J4037" t="s">
        <v>9</v>
      </c>
    </row>
    <row r="4038" spans="1:10">
      <c r="A4038" t="s">
        <v>2</v>
      </c>
      <c r="B4038" t="s">
        <v>10</v>
      </c>
      <c r="E4038" t="s">
        <v>11</v>
      </c>
      <c r="F4038" t="s">
        <v>12</v>
      </c>
      <c r="G4038" t="s">
        <v>13</v>
      </c>
      <c r="H4038" t="s">
        <v>14</v>
      </c>
    </row>
    <row r="4039" spans="1:10">
      <c r="A4039" t="s">
        <v>0</v>
      </c>
      <c r="B4039" t="s">
        <v>1882</v>
      </c>
      <c r="D4039">
        <f>Image("https://scontent.cdninstagram.com/t51.2885-15/s640x640/sh0.08/e35/12298955_800712583372115_574995280_n.jpg?ig_cache_key=MTEzMzYxNDc1MTEzMDA1NDQ5Mw%3D%3D.2")</f>
        <v>0</v>
      </c>
    </row>
    <row r="4040" spans="1:10">
      <c r="A4040" t="s">
        <v>2</v>
      </c>
      <c r="B4040" t="s">
        <v>3</v>
      </c>
      <c r="C4040" t="s">
        <v>1883</v>
      </c>
      <c r="E4040" t="s">
        <v>4</v>
      </c>
      <c r="F4040" t="s">
        <v>5</v>
      </c>
      <c r="G4040" t="s">
        <v>6</v>
      </c>
      <c r="H4040" t="s">
        <v>7</v>
      </c>
      <c r="I4040" t="s">
        <v>8</v>
      </c>
      <c r="J4040" t="s">
        <v>9</v>
      </c>
    </row>
    <row r="4041" spans="1:10">
      <c r="A4041" t="s">
        <v>2</v>
      </c>
      <c r="B4041" t="s">
        <v>10</v>
      </c>
      <c r="E4041" t="s">
        <v>11</v>
      </c>
      <c r="F4041" t="s">
        <v>12</v>
      </c>
      <c r="G4041" t="s">
        <v>13</v>
      </c>
      <c r="H4041" t="s">
        <v>14</v>
      </c>
    </row>
    <row r="4042" spans="1:10">
      <c r="A4042" t="s">
        <v>0</v>
      </c>
      <c r="B4042" t="s">
        <v>1884</v>
      </c>
      <c r="D4042">
        <f>Image("https://scontent.cdninstagram.com/t51.2885-15/s640x640/sh0.08/e35/12317929_774440205993833_1192461104_n.jpg?ig_cache_key=MTEyODUyODk3NDg3NTcwODIzMw%3D%3D.2")</f>
        <v>0</v>
      </c>
    </row>
    <row r="4043" spans="1:10">
      <c r="A4043" t="s">
        <v>2</v>
      </c>
      <c r="B4043" t="s">
        <v>3</v>
      </c>
      <c r="C4043" t="s">
        <v>1885</v>
      </c>
      <c r="E4043" t="s">
        <v>4</v>
      </c>
      <c r="F4043" t="s">
        <v>5</v>
      </c>
      <c r="G4043" t="s">
        <v>6</v>
      </c>
      <c r="H4043" t="s">
        <v>7</v>
      </c>
      <c r="I4043" t="s">
        <v>8</v>
      </c>
      <c r="J4043" t="s">
        <v>9</v>
      </c>
    </row>
    <row r="4044" spans="1:10">
      <c r="A4044" t="s">
        <v>2</v>
      </c>
      <c r="B4044" t="s">
        <v>10</v>
      </c>
      <c r="E4044" t="s">
        <v>11</v>
      </c>
      <c r="F4044" t="s">
        <v>12</v>
      </c>
      <c r="G4044" t="s">
        <v>13</v>
      </c>
      <c r="H4044" t="s">
        <v>14</v>
      </c>
    </row>
    <row r="4045" spans="1:10">
      <c r="A4045" t="s">
        <v>0</v>
      </c>
      <c r="B4045" t="s">
        <v>1886</v>
      </c>
      <c r="D4045">
        <f>Image("https://scontent.cdninstagram.com/t51.2885-15/e35/12106307_1658964447675286_1119339403_n.jpg?ig_cache_key=MTExNzE4NTA5NjI4MTg3MDA5NQ%3D%3D.2")</f>
        <v>0</v>
      </c>
    </row>
    <row r="4046" spans="1:10">
      <c r="A4046" t="s">
        <v>2</v>
      </c>
      <c r="B4046" t="s">
        <v>3</v>
      </c>
      <c r="C4046" t="s">
        <v>1887</v>
      </c>
      <c r="E4046" t="s">
        <v>4</v>
      </c>
      <c r="F4046" t="s">
        <v>5</v>
      </c>
      <c r="G4046" t="s">
        <v>6</v>
      </c>
      <c r="H4046" t="s">
        <v>7</v>
      </c>
      <c r="I4046" t="s">
        <v>8</v>
      </c>
      <c r="J4046" t="s">
        <v>9</v>
      </c>
    </row>
    <row r="4047" spans="1:10">
      <c r="A4047" t="s">
        <v>2</v>
      </c>
      <c r="B4047" t="s">
        <v>10</v>
      </c>
      <c r="E4047" t="s">
        <v>11</v>
      </c>
      <c r="F4047" t="s">
        <v>12</v>
      </c>
      <c r="G4047" t="s">
        <v>13</v>
      </c>
      <c r="H4047" t="s">
        <v>14</v>
      </c>
    </row>
    <row r="4048" spans="1:10">
      <c r="A4048" t="s">
        <v>0</v>
      </c>
      <c r="B4048" t="s">
        <v>1888</v>
      </c>
      <c r="D4048">
        <f>Image("https://scontent.cdninstagram.com/t51.2885-15/e15/11244980_1627371494152161_1543681139_n.jpg?ig_cache_key=Mzk1MjMzNDM4MjU3NjM1MDQ4.2")</f>
        <v>0</v>
      </c>
    </row>
    <row r="4049" spans="1:10">
      <c r="A4049" t="s">
        <v>2</v>
      </c>
      <c r="B4049" t="s">
        <v>3</v>
      </c>
      <c r="E4049" t="s">
        <v>4</v>
      </c>
      <c r="F4049" t="s">
        <v>5</v>
      </c>
      <c r="G4049" t="s">
        <v>6</v>
      </c>
      <c r="H4049" t="s">
        <v>7</v>
      </c>
      <c r="I4049" t="s">
        <v>8</v>
      </c>
      <c r="J4049" t="s">
        <v>9</v>
      </c>
    </row>
    <row r="4050" spans="1:10">
      <c r="A4050" t="s">
        <v>2</v>
      </c>
      <c r="B4050" t="s">
        <v>10</v>
      </c>
      <c r="E4050" t="s">
        <v>11</v>
      </c>
      <c r="F4050" t="s">
        <v>12</v>
      </c>
      <c r="G4050" t="s">
        <v>13</v>
      </c>
      <c r="H4050" t="s">
        <v>14</v>
      </c>
    </row>
    <row r="4051" spans="1:10">
      <c r="A4051" t="s">
        <v>0</v>
      </c>
      <c r="B4051" t="s">
        <v>1889</v>
      </c>
      <c r="D4051">
        <f>Image("https://scontent.cdninstagram.com/t51.2885-15/s640x640/sh0.08/e35/12132818_190539181279244_2143194019_n.jpg?ig_cache_key=MTA5OTE0MTAzMjg3ODE0NzY5Nw%3D%3D.2")</f>
        <v>0</v>
      </c>
    </row>
    <row r="4052" spans="1:10">
      <c r="A4052" t="s">
        <v>2</v>
      </c>
      <c r="B4052" t="s">
        <v>3</v>
      </c>
      <c r="C4052" t="s">
        <v>1890</v>
      </c>
      <c r="E4052" t="s">
        <v>4</v>
      </c>
      <c r="F4052" t="s">
        <v>5</v>
      </c>
      <c r="G4052" t="s">
        <v>6</v>
      </c>
      <c r="H4052" t="s">
        <v>7</v>
      </c>
      <c r="I4052" t="s">
        <v>8</v>
      </c>
      <c r="J4052" t="s">
        <v>9</v>
      </c>
    </row>
    <row r="4053" spans="1:10">
      <c r="A4053" t="s">
        <v>2</v>
      </c>
      <c r="B4053" t="s">
        <v>10</v>
      </c>
      <c r="E4053" t="s">
        <v>11</v>
      </c>
      <c r="F4053" t="s">
        <v>12</v>
      </c>
      <c r="G4053" t="s">
        <v>13</v>
      </c>
      <c r="H4053" t="s">
        <v>14</v>
      </c>
    </row>
    <row r="4054" spans="1:10">
      <c r="A4054" t="s">
        <v>0</v>
      </c>
      <c r="B4054" t="s">
        <v>1891</v>
      </c>
      <c r="D4054">
        <f>Image("https://scontent.cdninstagram.com/t51.2885-15/s640x640/sh0.08/e35/11326133_996997370351069_43018209_n.jpg?ig_cache_key=MTA4MTcyODU3OTM2MDI2MTQyMg%3D%3D.2")</f>
        <v>0</v>
      </c>
    </row>
    <row r="4055" spans="1:10">
      <c r="A4055" t="s">
        <v>2</v>
      </c>
      <c r="B4055" t="s">
        <v>3</v>
      </c>
      <c r="E4055" t="s">
        <v>4</v>
      </c>
      <c r="F4055" t="s">
        <v>5</v>
      </c>
      <c r="G4055" t="s">
        <v>6</v>
      </c>
      <c r="H4055" t="s">
        <v>7</v>
      </c>
      <c r="I4055" t="s">
        <v>8</v>
      </c>
      <c r="J4055" t="s">
        <v>9</v>
      </c>
    </row>
    <row r="4056" spans="1:10">
      <c r="A4056" t="s">
        <v>2</v>
      </c>
      <c r="B4056" t="s">
        <v>10</v>
      </c>
      <c r="E4056" t="s">
        <v>11</v>
      </c>
      <c r="F4056" t="s">
        <v>12</v>
      </c>
      <c r="G4056" t="s">
        <v>13</v>
      </c>
      <c r="H4056" t="s">
        <v>14</v>
      </c>
    </row>
    <row r="4057" spans="1:10">
      <c r="A4057" t="s">
        <v>0</v>
      </c>
      <c r="B4057" t="s">
        <v>1892</v>
      </c>
      <c r="D4057">
        <f>Image("https://scontent.cdninstagram.com/t51.2885-15/s640x640/sh0.08/e35/11875436_897396947003960_2054117440_n.jpg?ig_cache_key=MTA3MzE3ODk1MzQ0MTM3OTk2NA%3D%3D.2")</f>
        <v>0</v>
      </c>
    </row>
    <row r="4058" spans="1:10">
      <c r="A4058" t="s">
        <v>2</v>
      </c>
      <c r="B4058" t="s">
        <v>3</v>
      </c>
      <c r="C4058" t="s">
        <v>1893</v>
      </c>
      <c r="E4058" t="s">
        <v>4</v>
      </c>
      <c r="F4058" t="s">
        <v>5</v>
      </c>
      <c r="G4058" t="s">
        <v>6</v>
      </c>
      <c r="H4058" t="s">
        <v>7</v>
      </c>
      <c r="I4058" t="s">
        <v>8</v>
      </c>
      <c r="J4058" t="s">
        <v>9</v>
      </c>
    </row>
    <row r="4059" spans="1:10">
      <c r="A4059" t="s">
        <v>2</v>
      </c>
      <c r="B4059" t="s">
        <v>10</v>
      </c>
      <c r="E4059" t="s">
        <v>11</v>
      </c>
      <c r="F4059" t="s">
        <v>12</v>
      </c>
      <c r="G4059" t="s">
        <v>13</v>
      </c>
      <c r="H4059" t="s">
        <v>14</v>
      </c>
    </row>
    <row r="4060" spans="1:10">
      <c r="A4060" t="s">
        <v>0</v>
      </c>
      <c r="B4060" t="s">
        <v>1894</v>
      </c>
      <c r="D4060">
        <f>Image("https://scontent.cdninstagram.com/t51.2885-15/s640x640/sh0.08/e35/11849952_1487325488258516_1984867310_n.jpg?ig_cache_key=MTA2ODYxNDI1ODI3MjczMzQ3OA%3D%3D.2")</f>
        <v>0</v>
      </c>
    </row>
    <row r="4061" spans="1:10">
      <c r="A4061" t="s">
        <v>2</v>
      </c>
      <c r="B4061" t="s">
        <v>3</v>
      </c>
      <c r="E4061" t="s">
        <v>4</v>
      </c>
      <c r="F4061" t="s">
        <v>5</v>
      </c>
      <c r="G4061" t="s">
        <v>6</v>
      </c>
      <c r="H4061" t="s">
        <v>7</v>
      </c>
      <c r="I4061" t="s">
        <v>8</v>
      </c>
      <c r="J4061" t="s">
        <v>9</v>
      </c>
    </row>
    <row r="4062" spans="1:10">
      <c r="A4062" t="s">
        <v>2</v>
      </c>
      <c r="B4062" t="s">
        <v>10</v>
      </c>
      <c r="E4062" t="s">
        <v>11</v>
      </c>
      <c r="F4062" t="s">
        <v>12</v>
      </c>
      <c r="G4062" t="s">
        <v>13</v>
      </c>
      <c r="H4062" t="s">
        <v>14</v>
      </c>
    </row>
    <row r="4063" spans="1:10">
      <c r="A4063" t="s">
        <v>0</v>
      </c>
      <c r="B4063" t="s">
        <v>1895</v>
      </c>
      <c r="D4063">
        <f>Image("https://scontent.cdninstagram.com/t51.2885-15/s640x640/sh0.08/e35/11377861_1032641836760592_211787005_n.jpg?ig_cache_key=MTA2MzE1OTcyNDg1MDk1NjAwMg%3D%3D.2")</f>
        <v>0</v>
      </c>
    </row>
    <row r="4064" spans="1:10">
      <c r="A4064" t="s">
        <v>2</v>
      </c>
      <c r="B4064" t="s">
        <v>3</v>
      </c>
      <c r="C4064" t="s">
        <v>1896</v>
      </c>
      <c r="E4064" t="s">
        <v>4</v>
      </c>
      <c r="F4064" t="s">
        <v>5</v>
      </c>
      <c r="G4064" t="s">
        <v>6</v>
      </c>
      <c r="H4064" t="s">
        <v>7</v>
      </c>
      <c r="I4064" t="s">
        <v>8</v>
      </c>
      <c r="J4064" t="s">
        <v>9</v>
      </c>
    </row>
    <row r="4065" spans="1:10">
      <c r="A4065" t="s">
        <v>2</v>
      </c>
      <c r="B4065" t="s">
        <v>10</v>
      </c>
      <c r="E4065" t="s">
        <v>11</v>
      </c>
      <c r="F4065" t="s">
        <v>12</v>
      </c>
      <c r="G4065" t="s">
        <v>13</v>
      </c>
      <c r="H4065" t="s">
        <v>14</v>
      </c>
    </row>
    <row r="4066" spans="1:10">
      <c r="A4066" t="s">
        <v>0</v>
      </c>
      <c r="B4066" t="s">
        <v>1897</v>
      </c>
      <c r="D4066">
        <f>Image("https://scontent.cdninstagram.com/t51.2885-15/s640x640/sh0.08/e35/11373714_1486727391624897_158776150_n.jpg?ig_cache_key=MTA1ODIwNDUxNzQ3MTIyOTAyMg%3D%3D.2")</f>
        <v>0</v>
      </c>
    </row>
    <row r="4067" spans="1:10">
      <c r="A4067" t="s">
        <v>2</v>
      </c>
      <c r="B4067" t="s">
        <v>3</v>
      </c>
      <c r="C4067" t="s">
        <v>1898</v>
      </c>
      <c r="E4067" t="s">
        <v>4</v>
      </c>
      <c r="F4067" t="s">
        <v>5</v>
      </c>
      <c r="G4067" t="s">
        <v>6</v>
      </c>
      <c r="H4067" t="s">
        <v>7</v>
      </c>
      <c r="I4067" t="s">
        <v>8</v>
      </c>
      <c r="J4067" t="s">
        <v>9</v>
      </c>
    </row>
    <row r="4068" spans="1:10">
      <c r="A4068" t="s">
        <v>2</v>
      </c>
      <c r="B4068" t="s">
        <v>10</v>
      </c>
      <c r="E4068" t="s">
        <v>11</v>
      </c>
      <c r="F4068" t="s">
        <v>12</v>
      </c>
      <c r="G4068" t="s">
        <v>13</v>
      </c>
      <c r="H4068" t="s">
        <v>14</v>
      </c>
    </row>
    <row r="4069" spans="1:10">
      <c r="A4069" t="s">
        <v>0</v>
      </c>
      <c r="B4069" t="s">
        <v>1899</v>
      </c>
      <c r="D4069">
        <f>Image("https://scontent.cdninstagram.com/t51.2885-15/e15/11821059_401406786718963_318029912_n.jpg?ig_cache_key=MTA1NDQ4OTU5NDE0OTYzNDEyMQ%3D%3D.2")</f>
        <v>0</v>
      </c>
    </row>
    <row r="4070" spans="1:10">
      <c r="A4070" t="s">
        <v>2</v>
      </c>
      <c r="B4070" t="s">
        <v>3</v>
      </c>
      <c r="C4070" t="s">
        <v>1900</v>
      </c>
      <c r="E4070" t="s">
        <v>4</v>
      </c>
      <c r="F4070" t="s">
        <v>5</v>
      </c>
      <c r="G4070" t="s">
        <v>6</v>
      </c>
      <c r="H4070" t="s">
        <v>7</v>
      </c>
      <c r="I4070" t="s">
        <v>8</v>
      </c>
      <c r="J4070" t="s">
        <v>9</v>
      </c>
    </row>
    <row r="4071" spans="1:10">
      <c r="A4071" t="s">
        <v>2</v>
      </c>
      <c r="B4071" t="s">
        <v>10</v>
      </c>
      <c r="E4071" t="s">
        <v>11</v>
      </c>
      <c r="F4071" t="s">
        <v>12</v>
      </c>
      <c r="G4071" t="s">
        <v>13</v>
      </c>
      <c r="H4071" t="s">
        <v>14</v>
      </c>
    </row>
    <row r="4072" spans="1:10">
      <c r="A4072" t="s">
        <v>0</v>
      </c>
      <c r="B4072" t="s">
        <v>1901</v>
      </c>
      <c r="D4072">
        <f>Image("https://scontent.cdninstagram.com/t51.2885-15/s640x640/sh0.08/e35/12912370_1540729889561641_334877438_n.jpg?ig_cache_key=MTIyMDU5NDc5Mjc0OTI0NzY3MQ%3D%3D.2")</f>
        <v>0</v>
      </c>
    </row>
    <row r="4073" spans="1:10">
      <c r="A4073" t="s">
        <v>2</v>
      </c>
      <c r="B4073" t="s">
        <v>3</v>
      </c>
      <c r="C4073" t="s">
        <v>1902</v>
      </c>
      <c r="E4073" t="s">
        <v>4</v>
      </c>
      <c r="F4073" t="s">
        <v>5</v>
      </c>
      <c r="G4073" t="s">
        <v>6</v>
      </c>
      <c r="H4073" t="s">
        <v>7</v>
      </c>
      <c r="I4073" t="s">
        <v>8</v>
      </c>
      <c r="J4073" t="s">
        <v>9</v>
      </c>
    </row>
    <row r="4074" spans="1:10">
      <c r="A4074" t="s">
        <v>2</v>
      </c>
      <c r="B4074" t="s">
        <v>10</v>
      </c>
      <c r="E4074" t="s">
        <v>11</v>
      </c>
      <c r="F4074" t="s">
        <v>12</v>
      </c>
      <c r="G4074" t="s">
        <v>13</v>
      </c>
      <c r="H4074" t="s">
        <v>14</v>
      </c>
    </row>
    <row r="4075" spans="1:10">
      <c r="A4075" t="s">
        <v>0</v>
      </c>
      <c r="B4075" t="s">
        <v>1903</v>
      </c>
      <c r="D4075">
        <f>Image("https://scontent.cdninstagram.com/t51.2885-15/s640x640/sh0.08/e35/12907152_188134631572125_342604959_n.jpg?ig_cache_key=MTIyMDUxNzQ4NTk5NzMwNzMwOA%3D%3D.2.l")</f>
        <v>0</v>
      </c>
    </row>
    <row r="4076" spans="1:10">
      <c r="A4076" t="s">
        <v>2</v>
      </c>
      <c r="B4076" t="s">
        <v>3</v>
      </c>
      <c r="C4076" t="s">
        <v>1904</v>
      </c>
      <c r="E4076" t="s">
        <v>4</v>
      </c>
      <c r="F4076" t="s">
        <v>5</v>
      </c>
      <c r="G4076" t="s">
        <v>6</v>
      </c>
      <c r="H4076" t="s">
        <v>7</v>
      </c>
      <c r="I4076" t="s">
        <v>8</v>
      </c>
      <c r="J4076" t="s">
        <v>9</v>
      </c>
    </row>
    <row r="4077" spans="1:10">
      <c r="A4077" t="s">
        <v>2</v>
      </c>
      <c r="B4077" t="s">
        <v>10</v>
      </c>
      <c r="E4077" t="s">
        <v>11</v>
      </c>
      <c r="F4077" t="s">
        <v>12</v>
      </c>
      <c r="G4077" t="s">
        <v>13</v>
      </c>
      <c r="H4077" t="s">
        <v>14</v>
      </c>
    </row>
    <row r="4078" spans="1:10">
      <c r="A4078" t="s">
        <v>0</v>
      </c>
      <c r="B4078" t="s">
        <v>1905</v>
      </c>
      <c r="D4078">
        <f>Image("https://scontent.cdninstagram.com/t51.2885-15/s640x640/sh0.08/e35/12424765_1645820545740994_469393748_n.jpg?ig_cache_key=MTIyMDQwOTYxOTU3OTY5NjgzOQ%3D%3D.2")</f>
        <v>0</v>
      </c>
    </row>
    <row r="4079" spans="1:10">
      <c r="A4079" t="s">
        <v>2</v>
      </c>
      <c r="B4079" t="s">
        <v>3</v>
      </c>
      <c r="E4079" t="s">
        <v>4</v>
      </c>
      <c r="F4079" t="s">
        <v>5</v>
      </c>
      <c r="G4079" t="s">
        <v>6</v>
      </c>
      <c r="H4079" t="s">
        <v>7</v>
      </c>
      <c r="I4079" t="s">
        <v>8</v>
      </c>
      <c r="J4079" t="s">
        <v>9</v>
      </c>
    </row>
    <row r="4080" spans="1:10">
      <c r="A4080" t="s">
        <v>2</v>
      </c>
      <c r="B4080" t="s">
        <v>10</v>
      </c>
      <c r="E4080" t="s">
        <v>11</v>
      </c>
      <c r="F4080" t="s">
        <v>12</v>
      </c>
      <c r="G4080" t="s">
        <v>13</v>
      </c>
      <c r="H4080" t="s">
        <v>14</v>
      </c>
    </row>
    <row r="4081" spans="1:10">
      <c r="A4081" t="s">
        <v>0</v>
      </c>
      <c r="B4081" t="s">
        <v>1906</v>
      </c>
      <c r="D4081">
        <f>Image("https://scontent.cdninstagram.com/t51.2885-15/s640x640/sh0.08/e35/12918630_575299392635382_734883669_n.jpg?ig_cache_key=MTIyMDIyNzEzMTk0ODgxNjA3MA%3D%3D.2")</f>
        <v>0</v>
      </c>
    </row>
    <row r="4082" spans="1:10">
      <c r="A4082" t="s">
        <v>2</v>
      </c>
      <c r="B4082" t="s">
        <v>3</v>
      </c>
      <c r="E4082" t="s">
        <v>4</v>
      </c>
      <c r="F4082" t="s">
        <v>5</v>
      </c>
      <c r="G4082" t="s">
        <v>6</v>
      </c>
      <c r="H4082" t="s">
        <v>7</v>
      </c>
      <c r="I4082" t="s">
        <v>8</v>
      </c>
      <c r="J4082" t="s">
        <v>9</v>
      </c>
    </row>
    <row r="4083" spans="1:10">
      <c r="A4083" t="s">
        <v>2</v>
      </c>
      <c r="B4083" t="s">
        <v>10</v>
      </c>
      <c r="E4083" t="s">
        <v>11</v>
      </c>
      <c r="F4083" t="s">
        <v>12</v>
      </c>
      <c r="G4083" t="s">
        <v>13</v>
      </c>
      <c r="H4083" t="s">
        <v>14</v>
      </c>
    </row>
    <row r="4084" spans="1:10">
      <c r="A4084" t="s">
        <v>0</v>
      </c>
      <c r="B4084" t="s">
        <v>1907</v>
      </c>
      <c r="D4084">
        <f>Image("https://scontent.cdninstagram.com/t51.2885-15/s640x640/sh0.08/e35/12445809_1586321321695841_728130108_n.jpg?ig_cache_key=MTIyMDEzMDcxNzA5ODcwMDI1NQ%3D%3D.2")</f>
        <v>0</v>
      </c>
    </row>
    <row r="4085" spans="1:10">
      <c r="A4085" t="s">
        <v>2</v>
      </c>
      <c r="B4085" t="s">
        <v>3</v>
      </c>
      <c r="E4085" t="s">
        <v>4</v>
      </c>
      <c r="F4085" t="s">
        <v>5</v>
      </c>
      <c r="G4085" t="s">
        <v>6</v>
      </c>
      <c r="H4085" t="s">
        <v>7</v>
      </c>
      <c r="I4085" t="s">
        <v>8</v>
      </c>
      <c r="J4085" t="s">
        <v>9</v>
      </c>
    </row>
    <row r="4086" spans="1:10">
      <c r="A4086" t="s">
        <v>2</v>
      </c>
      <c r="B4086" t="s">
        <v>10</v>
      </c>
      <c r="E4086" t="s">
        <v>11</v>
      </c>
      <c r="F4086" t="s">
        <v>12</v>
      </c>
      <c r="G4086" t="s">
        <v>13</v>
      </c>
      <c r="H4086" t="s">
        <v>14</v>
      </c>
    </row>
    <row r="4087" spans="1:10">
      <c r="A4087" t="s">
        <v>0</v>
      </c>
      <c r="B4087" t="s">
        <v>1908</v>
      </c>
      <c r="D4087">
        <f>Image("https://scontent.cdninstagram.com/t51.2885-15/s640x640/sh0.08/e35/12445788_1690907624508784_523209594_n.jpg?ig_cache_key=MTIyMDA0NjQxNDIyOTI1NDkwNw%3D%3D.2")</f>
        <v>0</v>
      </c>
    </row>
    <row r="4088" spans="1:10">
      <c r="A4088" t="s">
        <v>2</v>
      </c>
      <c r="B4088" t="s">
        <v>3</v>
      </c>
      <c r="E4088" t="s">
        <v>4</v>
      </c>
      <c r="F4088" t="s">
        <v>5</v>
      </c>
      <c r="G4088" t="s">
        <v>6</v>
      </c>
      <c r="H4088" t="s">
        <v>7</v>
      </c>
      <c r="I4088" t="s">
        <v>8</v>
      </c>
      <c r="J4088" t="s">
        <v>9</v>
      </c>
    </row>
    <row r="4089" spans="1:10">
      <c r="A4089" t="s">
        <v>2</v>
      </c>
      <c r="B4089" t="s">
        <v>10</v>
      </c>
      <c r="E4089" t="s">
        <v>11</v>
      </c>
      <c r="F4089" t="s">
        <v>12</v>
      </c>
      <c r="G4089" t="s">
        <v>13</v>
      </c>
      <c r="H4089" t="s">
        <v>14</v>
      </c>
    </row>
    <row r="4090" spans="1:10">
      <c r="A4090" t="s">
        <v>0</v>
      </c>
      <c r="B4090" t="s">
        <v>1909</v>
      </c>
      <c r="D4090">
        <f>Image("https://scontent.cdninstagram.com/t51.2885-15/s480x480/e35/12907252_462309127310113_966021585_n.jpg?ig_cache_key=MTIxOTg5MjkyODM5NjgxMzgzMQ%3D%3D.2")</f>
        <v>0</v>
      </c>
    </row>
    <row r="4091" spans="1:10">
      <c r="A4091" t="s">
        <v>2</v>
      </c>
      <c r="B4091" t="s">
        <v>3</v>
      </c>
      <c r="C4091" t="s">
        <v>1910</v>
      </c>
      <c r="E4091" t="s">
        <v>4</v>
      </c>
      <c r="F4091" t="s">
        <v>5</v>
      </c>
      <c r="G4091" t="s">
        <v>6</v>
      </c>
      <c r="H4091" t="s">
        <v>7</v>
      </c>
      <c r="I4091" t="s">
        <v>8</v>
      </c>
      <c r="J4091" t="s">
        <v>9</v>
      </c>
    </row>
    <row r="4092" spans="1:10">
      <c r="A4092" t="s">
        <v>2</v>
      </c>
      <c r="B4092" t="s">
        <v>10</v>
      </c>
      <c r="E4092" t="s">
        <v>11</v>
      </c>
      <c r="F4092" t="s">
        <v>12</v>
      </c>
      <c r="G4092" t="s">
        <v>13</v>
      </c>
      <c r="H4092" t="s">
        <v>14</v>
      </c>
    </row>
    <row r="4093" spans="1:10">
      <c r="A4093" t="s">
        <v>0</v>
      </c>
      <c r="B4093" t="s">
        <v>1911</v>
      </c>
      <c r="D4093">
        <f>Image("https://scontent.cdninstagram.com/t51.2885-15/s640x640/sh0.08/e35/12599449_1015989855150437_87404780_n.jpg?ig_cache_key=MTIxOTY5Mjc0NTI5OTg0MTUzMA%3D%3D.2")</f>
        <v>0</v>
      </c>
    </row>
    <row r="4094" spans="1:10">
      <c r="A4094" t="s">
        <v>2</v>
      </c>
      <c r="B4094" t="s">
        <v>3</v>
      </c>
      <c r="C4094" t="s">
        <v>1912</v>
      </c>
      <c r="E4094" t="s">
        <v>4</v>
      </c>
      <c r="F4094" t="s">
        <v>5</v>
      </c>
      <c r="G4094" t="s">
        <v>6</v>
      </c>
      <c r="H4094" t="s">
        <v>7</v>
      </c>
      <c r="I4094" t="s">
        <v>8</v>
      </c>
      <c r="J4094" t="s">
        <v>9</v>
      </c>
    </row>
    <row r="4095" spans="1:10">
      <c r="A4095" t="s">
        <v>2</v>
      </c>
      <c r="B4095" t="s">
        <v>10</v>
      </c>
      <c r="E4095" t="s">
        <v>11</v>
      </c>
      <c r="F4095" t="s">
        <v>12</v>
      </c>
      <c r="G4095" t="s">
        <v>13</v>
      </c>
      <c r="H4095" t="s">
        <v>14</v>
      </c>
    </row>
    <row r="4096" spans="1:10">
      <c r="A4096" t="s">
        <v>0</v>
      </c>
      <c r="B4096" t="s">
        <v>1913</v>
      </c>
      <c r="D4096">
        <f>Image("https://scontent.cdninstagram.com/t51.2885-15/s640x640/sh0.08/e35/12501841_943374925780151_1593322556_n.jpg?ig_cache_key=MTIxOTY5MDk3NzM2NzM0ODExNg%3D%3D.2")</f>
        <v>0</v>
      </c>
    </row>
    <row r="4097" spans="1:10">
      <c r="A4097" t="s">
        <v>2</v>
      </c>
      <c r="B4097" t="s">
        <v>3</v>
      </c>
      <c r="E4097" t="s">
        <v>4</v>
      </c>
      <c r="F4097" t="s">
        <v>5</v>
      </c>
      <c r="G4097" t="s">
        <v>6</v>
      </c>
      <c r="H4097" t="s">
        <v>7</v>
      </c>
      <c r="I4097" t="s">
        <v>8</v>
      </c>
      <c r="J4097" t="s">
        <v>9</v>
      </c>
    </row>
    <row r="4098" spans="1:10">
      <c r="A4098" t="s">
        <v>2</v>
      </c>
      <c r="B4098" t="s">
        <v>10</v>
      </c>
      <c r="E4098" t="s">
        <v>11</v>
      </c>
      <c r="F4098" t="s">
        <v>12</v>
      </c>
      <c r="G4098" t="s">
        <v>13</v>
      </c>
      <c r="H4098" t="s">
        <v>14</v>
      </c>
    </row>
    <row r="4099" spans="1:10">
      <c r="A4099" t="s">
        <v>0</v>
      </c>
      <c r="B4099" t="s">
        <v>1914</v>
      </c>
      <c r="D4099">
        <f>Image("https://scontent.cdninstagram.com/t51.2885-15/s640x640/sh0.08/e35/12940836_1752278415001034_1809048979_n.jpg?ig_cache_key=MTIxOTYwMjIyNDc3NTI3Nzg2NA%3D%3D.2")</f>
        <v>0</v>
      </c>
    </row>
    <row r="4100" spans="1:10">
      <c r="A4100" t="s">
        <v>2</v>
      </c>
      <c r="B4100" t="s">
        <v>3</v>
      </c>
      <c r="E4100" t="s">
        <v>4</v>
      </c>
      <c r="F4100" t="s">
        <v>5</v>
      </c>
      <c r="G4100" t="s">
        <v>6</v>
      </c>
      <c r="H4100" t="s">
        <v>7</v>
      </c>
      <c r="I4100" t="s">
        <v>8</v>
      </c>
      <c r="J4100" t="s">
        <v>9</v>
      </c>
    </row>
    <row r="4101" spans="1:10">
      <c r="A4101" t="s">
        <v>2</v>
      </c>
      <c r="B4101" t="s">
        <v>10</v>
      </c>
      <c r="E4101" t="s">
        <v>11</v>
      </c>
      <c r="F4101" t="s">
        <v>12</v>
      </c>
      <c r="G4101" t="s">
        <v>13</v>
      </c>
      <c r="H4101" t="s">
        <v>14</v>
      </c>
    </row>
    <row r="4102" spans="1:10">
      <c r="A4102" t="s">
        <v>0</v>
      </c>
      <c r="B4102" t="s">
        <v>1915</v>
      </c>
      <c r="D4102">
        <f>Image("https://scontent.cdninstagram.com/t51.2885-15/s640x640/sh0.08/e35/12930974_265177870481162_520202871_n.jpg?ig_cache_key=MTIxOTUyNzM0OTIzNzU4OTI2OA%3D%3D.2.l")</f>
        <v>0</v>
      </c>
    </row>
    <row r="4103" spans="1:10">
      <c r="A4103" t="s">
        <v>2</v>
      </c>
      <c r="B4103" t="s">
        <v>3</v>
      </c>
      <c r="E4103" t="s">
        <v>4</v>
      </c>
      <c r="F4103" t="s">
        <v>5</v>
      </c>
      <c r="G4103" t="s">
        <v>6</v>
      </c>
      <c r="H4103" t="s">
        <v>7</v>
      </c>
      <c r="I4103" t="s">
        <v>8</v>
      </c>
      <c r="J4103" t="s">
        <v>9</v>
      </c>
    </row>
    <row r="4104" spans="1:10">
      <c r="A4104" t="s">
        <v>2</v>
      </c>
      <c r="B4104" t="s">
        <v>10</v>
      </c>
      <c r="E4104" t="s">
        <v>11</v>
      </c>
      <c r="F4104" t="s">
        <v>12</v>
      </c>
      <c r="G4104" t="s">
        <v>13</v>
      </c>
      <c r="H4104" t="s">
        <v>14</v>
      </c>
    </row>
    <row r="4105" spans="1:10">
      <c r="A4105" t="s">
        <v>0</v>
      </c>
      <c r="B4105" t="s">
        <v>1916</v>
      </c>
      <c r="D4105">
        <f>Image("https://scontent.cdninstagram.com/t51.2885-15/e35/12940208_1592245304436775_1182678397_n.jpg?ig_cache_key=MTIxOTQ0NDk1MTkwNzIzMzIwNw%3D%3D.2")</f>
        <v>0</v>
      </c>
    </row>
    <row r="4106" spans="1:10">
      <c r="A4106" t="s">
        <v>2</v>
      </c>
      <c r="B4106" t="s">
        <v>3</v>
      </c>
      <c r="C4106" t="s">
        <v>1917</v>
      </c>
      <c r="E4106" t="s">
        <v>4</v>
      </c>
      <c r="F4106" t="s">
        <v>5</v>
      </c>
      <c r="G4106" t="s">
        <v>6</v>
      </c>
      <c r="H4106" t="s">
        <v>7</v>
      </c>
      <c r="I4106" t="s">
        <v>8</v>
      </c>
      <c r="J4106" t="s">
        <v>9</v>
      </c>
    </row>
    <row r="4107" spans="1:10">
      <c r="A4107" t="s">
        <v>2</v>
      </c>
      <c r="B4107" t="s">
        <v>10</v>
      </c>
      <c r="E4107" t="s">
        <v>11</v>
      </c>
      <c r="F4107" t="s">
        <v>12</v>
      </c>
      <c r="G4107" t="s">
        <v>13</v>
      </c>
      <c r="H4107" t="s">
        <v>14</v>
      </c>
    </row>
    <row r="4108" spans="1:10">
      <c r="A4108" t="s">
        <v>0</v>
      </c>
      <c r="B4108" t="s">
        <v>1918</v>
      </c>
      <c r="D4108">
        <f>Image("https://scontent.cdninstagram.com/t51.2885-15/s640x640/sh0.08/e35/12935130_1655552031375563_1138766068_n.jpg?ig_cache_key=MTIxOTM5MjYwMzQxMTE1MTMxMA%3D%3D.2")</f>
        <v>0</v>
      </c>
    </row>
    <row r="4109" spans="1:10">
      <c r="A4109" t="s">
        <v>2</v>
      </c>
      <c r="B4109" t="s">
        <v>3</v>
      </c>
      <c r="E4109" t="s">
        <v>4</v>
      </c>
      <c r="F4109" t="s">
        <v>5</v>
      </c>
      <c r="G4109" t="s">
        <v>6</v>
      </c>
      <c r="H4109" t="s">
        <v>7</v>
      </c>
      <c r="I4109" t="s">
        <v>8</v>
      </c>
      <c r="J4109" t="s">
        <v>9</v>
      </c>
    </row>
    <row r="4110" spans="1:10">
      <c r="A4110" t="s">
        <v>2</v>
      </c>
      <c r="B4110" t="s">
        <v>10</v>
      </c>
      <c r="E4110" t="s">
        <v>11</v>
      </c>
      <c r="F4110" t="s">
        <v>12</v>
      </c>
      <c r="G4110" t="s">
        <v>13</v>
      </c>
      <c r="H4110" t="s">
        <v>14</v>
      </c>
    </row>
    <row r="4111" spans="1:10">
      <c r="A4111" t="s">
        <v>0</v>
      </c>
      <c r="B4111" t="s">
        <v>1919</v>
      </c>
      <c r="D4111">
        <f>Image("https://scontent.cdninstagram.com/t51.2885-15/s640x640/sh0.08/e35/12797994_1576177752695006_2138537398_n.jpg?ig_cache_key=MTIxOTM0NjgyODE1MjIyMzkwNg%3D%3D.2")</f>
        <v>0</v>
      </c>
    </row>
    <row r="4112" spans="1:10">
      <c r="A4112" t="s">
        <v>2</v>
      </c>
      <c r="B4112" t="s">
        <v>3</v>
      </c>
      <c r="C4112" t="s">
        <v>1920</v>
      </c>
      <c r="E4112" t="s">
        <v>4</v>
      </c>
      <c r="F4112" t="s">
        <v>5</v>
      </c>
      <c r="G4112" t="s">
        <v>6</v>
      </c>
      <c r="H4112" t="s">
        <v>7</v>
      </c>
      <c r="I4112" t="s">
        <v>8</v>
      </c>
      <c r="J4112" t="s">
        <v>9</v>
      </c>
    </row>
    <row r="4113" spans="1:10">
      <c r="A4113" t="s">
        <v>2</v>
      </c>
      <c r="B4113" t="s">
        <v>10</v>
      </c>
      <c r="E4113" t="s">
        <v>11</v>
      </c>
      <c r="F4113" t="s">
        <v>12</v>
      </c>
      <c r="G4113" t="s">
        <v>13</v>
      </c>
      <c r="H4113" t="s">
        <v>14</v>
      </c>
    </row>
    <row r="4114" spans="1:10">
      <c r="A4114" t="s">
        <v>0</v>
      </c>
      <c r="B4114" t="s">
        <v>1921</v>
      </c>
      <c r="D4114">
        <f>Image("https://scontent.cdninstagram.com/t51.2885-15/s640x640/sh0.08/e35/12905256_217035088661963_1839471412_n.jpg?ig_cache_key=MTIxOTI5OTc2MTc1NTAzMTA5NQ%3D%3D.2.l")</f>
        <v>0</v>
      </c>
    </row>
    <row r="4115" spans="1:10">
      <c r="A4115" t="s">
        <v>2</v>
      </c>
      <c r="B4115" t="s">
        <v>3</v>
      </c>
      <c r="E4115" t="s">
        <v>4</v>
      </c>
      <c r="F4115" t="s">
        <v>5</v>
      </c>
      <c r="G4115" t="s">
        <v>6</v>
      </c>
      <c r="H4115" t="s">
        <v>7</v>
      </c>
      <c r="I4115" t="s">
        <v>8</v>
      </c>
      <c r="J4115" t="s">
        <v>9</v>
      </c>
    </row>
    <row r="4116" spans="1:10">
      <c r="A4116" t="s">
        <v>2</v>
      </c>
      <c r="B4116" t="s">
        <v>10</v>
      </c>
      <c r="E4116" t="s">
        <v>11</v>
      </c>
      <c r="F4116" t="s">
        <v>12</v>
      </c>
      <c r="G4116" t="s">
        <v>13</v>
      </c>
      <c r="H4116" t="s">
        <v>14</v>
      </c>
    </row>
    <row r="4117" spans="1:10">
      <c r="A4117" t="s">
        <v>0</v>
      </c>
      <c r="B4117" t="s">
        <v>1922</v>
      </c>
      <c r="D4117">
        <f>Image("https://scontent.cdninstagram.com/t51.2885-15/s640x640/e15/12356433_254365834896924_970101999_n.jpg?ig_cache_key=MTIxOTI5NTM3ODgzMTExNjQxMQ%3D%3D.2.l")</f>
        <v>0</v>
      </c>
    </row>
    <row r="4118" spans="1:10">
      <c r="A4118" t="s">
        <v>2</v>
      </c>
      <c r="B4118" t="s">
        <v>3</v>
      </c>
      <c r="E4118" t="s">
        <v>4</v>
      </c>
      <c r="F4118" t="s">
        <v>5</v>
      </c>
      <c r="G4118" t="s">
        <v>6</v>
      </c>
      <c r="H4118" t="s">
        <v>7</v>
      </c>
      <c r="I4118" t="s">
        <v>8</v>
      </c>
      <c r="J4118" t="s">
        <v>9</v>
      </c>
    </row>
    <row r="4119" spans="1:10">
      <c r="A4119" t="s">
        <v>2</v>
      </c>
      <c r="B4119" t="s">
        <v>10</v>
      </c>
      <c r="E4119" t="s">
        <v>11</v>
      </c>
      <c r="F4119" t="s">
        <v>12</v>
      </c>
      <c r="G4119" t="s">
        <v>13</v>
      </c>
      <c r="H4119" t="s">
        <v>14</v>
      </c>
    </row>
    <row r="4120" spans="1:10">
      <c r="A4120" t="s">
        <v>0</v>
      </c>
      <c r="B4120" t="s">
        <v>1923</v>
      </c>
      <c r="D4120">
        <f>Image("https://scontent.cdninstagram.com/t51.2885-15/e15/12797993_1722491361326661_1113802051_n.jpg?ig_cache_key=MTIxOTI4MjIxNTUwNjg1MDUwNw%3D%3D.2")</f>
        <v>0</v>
      </c>
    </row>
    <row r="4121" spans="1:10">
      <c r="A4121" t="s">
        <v>2</v>
      </c>
      <c r="B4121" t="s">
        <v>3</v>
      </c>
      <c r="E4121" t="s">
        <v>4</v>
      </c>
      <c r="F4121" t="s">
        <v>5</v>
      </c>
      <c r="G4121" t="s">
        <v>6</v>
      </c>
      <c r="H4121" t="s">
        <v>7</v>
      </c>
      <c r="I4121" t="s">
        <v>8</v>
      </c>
      <c r="J4121" t="s">
        <v>9</v>
      </c>
    </row>
    <row r="4122" spans="1:10">
      <c r="A4122" t="s">
        <v>2</v>
      </c>
      <c r="B4122" t="s">
        <v>10</v>
      </c>
      <c r="E4122" t="s">
        <v>11</v>
      </c>
      <c r="F4122" t="s">
        <v>12</v>
      </c>
      <c r="G4122" t="s">
        <v>13</v>
      </c>
      <c r="H4122" t="s">
        <v>14</v>
      </c>
    </row>
    <row r="4123" spans="1:10">
      <c r="A4123" t="s">
        <v>0</v>
      </c>
      <c r="B4123" t="s">
        <v>1924</v>
      </c>
      <c r="D4123">
        <f>Image("https://scontent.cdninstagram.com/t51.2885-15/s640x640/sh0.08/e35/12230999_207794832926165_89612108_n.jpg?ig_cache_key=MTIxOTIyMjk2NzgwODgyNjYzNg%3D%3D.2")</f>
        <v>0</v>
      </c>
    </row>
    <row r="4124" spans="1:10">
      <c r="A4124" t="s">
        <v>2</v>
      </c>
      <c r="B4124" t="s">
        <v>3</v>
      </c>
      <c r="C4124" t="s">
        <v>1925</v>
      </c>
      <c r="E4124" t="s">
        <v>4</v>
      </c>
      <c r="F4124" t="s">
        <v>5</v>
      </c>
      <c r="G4124" t="s">
        <v>6</v>
      </c>
      <c r="H4124" t="s">
        <v>7</v>
      </c>
      <c r="I4124" t="s">
        <v>8</v>
      </c>
      <c r="J4124" t="s">
        <v>9</v>
      </c>
    </row>
    <row r="4125" spans="1:10">
      <c r="A4125" t="s">
        <v>2</v>
      </c>
      <c r="B4125" t="s">
        <v>10</v>
      </c>
      <c r="E4125" t="s">
        <v>11</v>
      </c>
      <c r="F4125" t="s">
        <v>12</v>
      </c>
      <c r="G4125" t="s">
        <v>13</v>
      </c>
      <c r="H4125" t="s">
        <v>14</v>
      </c>
    </row>
    <row r="4126" spans="1:10">
      <c r="A4126" t="s">
        <v>0</v>
      </c>
      <c r="B4126" t="s">
        <v>1926</v>
      </c>
      <c r="D4126">
        <f>Image("https://scontent.cdninstagram.com/t51.2885-15/s480x480/e35/12930803_221311988225395_1718734230_n.jpg?ig_cache_key=MTIxOTIxMzc0MzM3NTUwNDU3Mw%3D%3D.2")</f>
        <v>0</v>
      </c>
    </row>
    <row r="4127" spans="1:10">
      <c r="A4127" t="s">
        <v>2</v>
      </c>
      <c r="B4127" t="s">
        <v>3</v>
      </c>
      <c r="C4127" t="s">
        <v>1927</v>
      </c>
      <c r="E4127" t="s">
        <v>4</v>
      </c>
      <c r="F4127" t="s">
        <v>5</v>
      </c>
      <c r="G4127" t="s">
        <v>6</v>
      </c>
      <c r="H4127" t="s">
        <v>7</v>
      </c>
      <c r="I4127" t="s">
        <v>8</v>
      </c>
      <c r="J4127" t="s">
        <v>9</v>
      </c>
    </row>
    <row r="4128" spans="1:10">
      <c r="A4128" t="s">
        <v>2</v>
      </c>
      <c r="B4128" t="s">
        <v>10</v>
      </c>
      <c r="E4128" t="s">
        <v>11</v>
      </c>
      <c r="F4128" t="s">
        <v>12</v>
      </c>
      <c r="G4128" t="s">
        <v>13</v>
      </c>
      <c r="H4128" t="s">
        <v>14</v>
      </c>
    </row>
    <row r="4129" spans="1:10">
      <c r="A4129" t="s">
        <v>0</v>
      </c>
      <c r="B4129" t="s">
        <v>1928</v>
      </c>
      <c r="D4129">
        <f>Image("https://scontent.cdninstagram.com/t51.2885-15/s640x640/sh0.08/e35/12479418_480252072161629_429571933_n.jpg?ig_cache_key=MTIxMzY1NDAyNzgxNDI4Mjg4OQ%3D%3D.2.l")</f>
        <v>0</v>
      </c>
    </row>
    <row r="4130" spans="1:10">
      <c r="A4130" t="s">
        <v>2</v>
      </c>
      <c r="B4130" t="s">
        <v>3</v>
      </c>
      <c r="E4130" t="s">
        <v>4</v>
      </c>
      <c r="F4130" t="s">
        <v>5</v>
      </c>
      <c r="G4130" t="s">
        <v>6</v>
      </c>
      <c r="H4130" t="s">
        <v>7</v>
      </c>
      <c r="I4130" t="s">
        <v>8</v>
      </c>
      <c r="J4130" t="s">
        <v>9</v>
      </c>
    </row>
    <row r="4131" spans="1:10">
      <c r="A4131" t="s">
        <v>2</v>
      </c>
      <c r="B4131" t="s">
        <v>10</v>
      </c>
      <c r="E4131" t="s">
        <v>11</v>
      </c>
      <c r="F4131" t="s">
        <v>12</v>
      </c>
      <c r="G4131" t="s">
        <v>13</v>
      </c>
      <c r="H4131" t="s">
        <v>14</v>
      </c>
    </row>
    <row r="4132" spans="1:10">
      <c r="A4132" t="s">
        <v>0</v>
      </c>
      <c r="B4132" t="s">
        <v>1929</v>
      </c>
      <c r="D4132">
        <f>Image("https://scontent.cdninstagram.com/l/t51.2885-15/e35/12545463_1396112024021604_2131492318_n.jpg?ig_cache_key=MTE3NTUwODI5MDQ4OTc3NjgyOQ%3D%3D.2")</f>
        <v>0</v>
      </c>
    </row>
    <row r="4133" spans="1:10">
      <c r="A4133" t="s">
        <v>2</v>
      </c>
      <c r="B4133" t="s">
        <v>3</v>
      </c>
      <c r="E4133" t="s">
        <v>4</v>
      </c>
      <c r="F4133" t="s">
        <v>5</v>
      </c>
      <c r="G4133" t="s">
        <v>6</v>
      </c>
      <c r="H4133" t="s">
        <v>7</v>
      </c>
      <c r="I4133" t="s">
        <v>8</v>
      </c>
      <c r="J4133" t="s">
        <v>9</v>
      </c>
    </row>
    <row r="4134" spans="1:10">
      <c r="A4134" t="s">
        <v>2</v>
      </c>
      <c r="B4134" t="s">
        <v>10</v>
      </c>
      <c r="E4134" t="s">
        <v>11</v>
      </c>
      <c r="F4134" t="s">
        <v>12</v>
      </c>
      <c r="G4134" t="s">
        <v>13</v>
      </c>
      <c r="H4134" t="s">
        <v>14</v>
      </c>
    </row>
    <row r="4135" spans="1:10">
      <c r="A4135" t="s">
        <v>0</v>
      </c>
      <c r="B4135" t="s">
        <v>1930</v>
      </c>
      <c r="D4135">
        <f>Image("https://scontent.cdninstagram.com/t51.2885-15/s640x640/sh0.08/e35/916391_1563320930625720_1691954096_n.jpg?ig_cache_key=MTE2MzE1MjE3MzQwNTU4NjY2Ng%3D%3D.2")</f>
        <v>0</v>
      </c>
    </row>
    <row r="4136" spans="1:10">
      <c r="A4136" t="s">
        <v>2</v>
      </c>
      <c r="B4136" t="s">
        <v>3</v>
      </c>
      <c r="E4136" t="s">
        <v>4</v>
      </c>
      <c r="F4136" t="s">
        <v>5</v>
      </c>
      <c r="G4136" t="s">
        <v>6</v>
      </c>
      <c r="H4136" t="s">
        <v>7</v>
      </c>
      <c r="I4136" t="s">
        <v>8</v>
      </c>
      <c r="J4136" t="s">
        <v>9</v>
      </c>
    </row>
    <row r="4137" spans="1:10">
      <c r="A4137" t="s">
        <v>2</v>
      </c>
      <c r="B4137" t="s">
        <v>10</v>
      </c>
      <c r="E4137" t="s">
        <v>11</v>
      </c>
      <c r="F4137" t="s">
        <v>12</v>
      </c>
      <c r="G4137" t="s">
        <v>13</v>
      </c>
      <c r="H4137" t="s">
        <v>14</v>
      </c>
    </row>
    <row r="4138" spans="1:10">
      <c r="A4138" t="s">
        <v>0</v>
      </c>
      <c r="B4138" t="s">
        <v>1931</v>
      </c>
      <c r="D4138">
        <f>Image("https://scontent.cdninstagram.com/t51.2885-15/s640x640/sh0.08/e35/11254181_555540421279405_1857567924_n.jpg?ig_cache_key=MTE1NDU3MDgzMzk2MDk5MDI3Mw%3D%3D.2.l")</f>
        <v>0</v>
      </c>
    </row>
    <row r="4139" spans="1:10">
      <c r="A4139" t="s">
        <v>2</v>
      </c>
      <c r="B4139" t="s">
        <v>3</v>
      </c>
      <c r="E4139" t="s">
        <v>4</v>
      </c>
      <c r="F4139" t="s">
        <v>5</v>
      </c>
      <c r="G4139" t="s">
        <v>6</v>
      </c>
      <c r="H4139" t="s">
        <v>7</v>
      </c>
      <c r="I4139" t="s">
        <v>8</v>
      </c>
      <c r="J4139" t="s">
        <v>9</v>
      </c>
    </row>
    <row r="4140" spans="1:10">
      <c r="A4140" t="s">
        <v>2</v>
      </c>
      <c r="B4140" t="s">
        <v>10</v>
      </c>
      <c r="E4140" t="s">
        <v>11</v>
      </c>
      <c r="F4140" t="s">
        <v>12</v>
      </c>
      <c r="G4140" t="s">
        <v>13</v>
      </c>
      <c r="H4140" t="s">
        <v>14</v>
      </c>
    </row>
    <row r="4141" spans="1:10">
      <c r="A4141" t="s">
        <v>0</v>
      </c>
      <c r="B4141" t="s">
        <v>1932</v>
      </c>
      <c r="D4141">
        <f>Image("https://scontent.cdninstagram.com/t51.2885-15/e15/1515577_985263271509777_1367302419_n.jpg?ig_cache_key=MTE1MzgyMzM5OTQwMDAxMDk0MA%3D%3D.2")</f>
        <v>0</v>
      </c>
    </row>
    <row r="4142" spans="1:10">
      <c r="A4142" t="s">
        <v>2</v>
      </c>
      <c r="B4142" t="s">
        <v>3</v>
      </c>
      <c r="E4142" t="s">
        <v>4</v>
      </c>
      <c r="F4142" t="s">
        <v>5</v>
      </c>
      <c r="G4142" t="s">
        <v>6</v>
      </c>
      <c r="H4142" t="s">
        <v>7</v>
      </c>
      <c r="I4142" t="s">
        <v>8</v>
      </c>
      <c r="J4142" t="s">
        <v>9</v>
      </c>
    </row>
    <row r="4143" spans="1:10">
      <c r="A4143" t="s">
        <v>2</v>
      </c>
      <c r="B4143" t="s">
        <v>10</v>
      </c>
      <c r="E4143" t="s">
        <v>11</v>
      </c>
      <c r="F4143" t="s">
        <v>12</v>
      </c>
      <c r="G4143" t="s">
        <v>13</v>
      </c>
      <c r="H4143" t="s">
        <v>14</v>
      </c>
    </row>
    <row r="4144" spans="1:10">
      <c r="A4144" t="s">
        <v>0</v>
      </c>
      <c r="B4144" t="s">
        <v>1933</v>
      </c>
      <c r="D4144">
        <f>Image("https://scontent.cdninstagram.com/t51.2885-15/e15/1515327_612401515565085_888014021_n.jpg?ig_cache_key=MTE1Mzc5NDk5Nzk0NDQxMTA5OQ%3D%3D.2")</f>
        <v>0</v>
      </c>
    </row>
    <row r="4145" spans="1:10">
      <c r="A4145" t="s">
        <v>2</v>
      </c>
      <c r="B4145" t="s">
        <v>3</v>
      </c>
      <c r="E4145" t="s">
        <v>4</v>
      </c>
      <c r="F4145" t="s">
        <v>5</v>
      </c>
      <c r="G4145" t="s">
        <v>6</v>
      </c>
      <c r="H4145" t="s">
        <v>7</v>
      </c>
      <c r="I4145" t="s">
        <v>8</v>
      </c>
      <c r="J4145" t="s">
        <v>9</v>
      </c>
    </row>
    <row r="4146" spans="1:10">
      <c r="A4146" t="s">
        <v>2</v>
      </c>
      <c r="B4146" t="s">
        <v>10</v>
      </c>
      <c r="E4146" t="s">
        <v>11</v>
      </c>
      <c r="F4146" t="s">
        <v>12</v>
      </c>
      <c r="G4146" t="s">
        <v>13</v>
      </c>
      <c r="H4146" t="s">
        <v>14</v>
      </c>
    </row>
    <row r="4147" spans="1:10">
      <c r="A4147" t="s">
        <v>0</v>
      </c>
      <c r="B4147" t="s">
        <v>1934</v>
      </c>
      <c r="D4147">
        <f>Image("https://scontent.cdninstagram.com/t51.2885-15/s640x640/sh0.08/e35/12353929_450759658467416_410806187_n.jpg?ig_cache_key=MTE1MDcwMjg5MzUwMzE4MjA4NQ%3D%3D.2")</f>
        <v>0</v>
      </c>
    </row>
    <row r="4148" spans="1:10">
      <c r="A4148" t="s">
        <v>2</v>
      </c>
      <c r="B4148" t="s">
        <v>3</v>
      </c>
      <c r="E4148" t="s">
        <v>4</v>
      </c>
      <c r="F4148" t="s">
        <v>5</v>
      </c>
      <c r="G4148" t="s">
        <v>6</v>
      </c>
      <c r="H4148" t="s">
        <v>7</v>
      </c>
      <c r="I4148" t="s">
        <v>8</v>
      </c>
      <c r="J4148" t="s">
        <v>9</v>
      </c>
    </row>
    <row r="4149" spans="1:10">
      <c r="A4149" t="s">
        <v>2</v>
      </c>
      <c r="B4149" t="s">
        <v>10</v>
      </c>
      <c r="E4149" t="s">
        <v>11</v>
      </c>
      <c r="F4149" t="s">
        <v>12</v>
      </c>
      <c r="G4149" t="s">
        <v>13</v>
      </c>
      <c r="H4149" t="s">
        <v>14</v>
      </c>
    </row>
    <row r="4150" spans="1:10">
      <c r="A4150" t="s">
        <v>0</v>
      </c>
      <c r="B4150" t="s">
        <v>1935</v>
      </c>
      <c r="D4150">
        <f>Image("https://scontent.cdninstagram.com/t51.2885-15/e15/929409_1923068577917657_1883272760_n.jpg?ig_cache_key=MTE0ODY0NzY2MjM0NjkyNTUwMg%3D%3D.2")</f>
        <v>0</v>
      </c>
    </row>
    <row r="4151" spans="1:10">
      <c r="A4151" t="s">
        <v>2</v>
      </c>
      <c r="B4151" t="s">
        <v>3</v>
      </c>
      <c r="E4151" t="s">
        <v>4</v>
      </c>
      <c r="F4151" t="s">
        <v>5</v>
      </c>
      <c r="G4151" t="s">
        <v>6</v>
      </c>
      <c r="H4151" t="s">
        <v>7</v>
      </c>
      <c r="I4151" t="s">
        <v>8</v>
      </c>
      <c r="J4151" t="s">
        <v>9</v>
      </c>
    </row>
    <row r="4152" spans="1:10">
      <c r="A4152" t="s">
        <v>2</v>
      </c>
      <c r="B4152" t="s">
        <v>10</v>
      </c>
      <c r="E4152" t="s">
        <v>11</v>
      </c>
      <c r="F4152" t="s">
        <v>12</v>
      </c>
      <c r="G4152" t="s">
        <v>13</v>
      </c>
      <c r="H4152" t="s">
        <v>14</v>
      </c>
    </row>
    <row r="4153" spans="1:10">
      <c r="A4153" t="s">
        <v>0</v>
      </c>
      <c r="B4153" t="s">
        <v>1936</v>
      </c>
      <c r="D4153">
        <f>Image("https://scontent.cdninstagram.com/t51.2885-15/s480x480/e35/12346026_785044434955502_1809831737_n.jpg?ig_cache_key=MTEzODk3MTk0MzU2Mzk2NDc2MA%3D%3D.2")</f>
        <v>0</v>
      </c>
    </row>
    <row r="4154" spans="1:10">
      <c r="A4154" t="s">
        <v>2</v>
      </c>
      <c r="B4154" t="s">
        <v>3</v>
      </c>
      <c r="C4154" t="s">
        <v>1937</v>
      </c>
      <c r="E4154" t="s">
        <v>4</v>
      </c>
      <c r="F4154" t="s">
        <v>5</v>
      </c>
      <c r="G4154" t="s">
        <v>6</v>
      </c>
      <c r="H4154" t="s">
        <v>7</v>
      </c>
      <c r="I4154" t="s">
        <v>8</v>
      </c>
      <c r="J4154" t="s">
        <v>9</v>
      </c>
    </row>
    <row r="4155" spans="1:10">
      <c r="A4155" t="s">
        <v>2</v>
      </c>
      <c r="B4155" t="s">
        <v>10</v>
      </c>
      <c r="E4155" t="s">
        <v>11</v>
      </c>
      <c r="F4155" t="s">
        <v>12</v>
      </c>
      <c r="G4155" t="s">
        <v>13</v>
      </c>
      <c r="H4155" t="s">
        <v>14</v>
      </c>
    </row>
    <row r="4156" spans="1:10">
      <c r="A4156" t="s">
        <v>0</v>
      </c>
      <c r="B4156" t="s">
        <v>1938</v>
      </c>
      <c r="D4156">
        <f>Image("https://scontent.cdninstagram.com/t51.2885-15/s640x640/sh0.08/e35/12276752_909651919072244_1857867139_n.jpg?ig_cache_key=MTEyMzY1NDQwNzA2MTI2MTU0OQ%3D%3D.2")</f>
        <v>0</v>
      </c>
    </row>
    <row r="4157" spans="1:10">
      <c r="A4157" t="s">
        <v>2</v>
      </c>
      <c r="B4157" t="s">
        <v>3</v>
      </c>
      <c r="C4157" t="s">
        <v>1939</v>
      </c>
      <c r="E4157" t="s">
        <v>4</v>
      </c>
      <c r="F4157" t="s">
        <v>5</v>
      </c>
      <c r="G4157" t="s">
        <v>6</v>
      </c>
      <c r="H4157" t="s">
        <v>7</v>
      </c>
      <c r="I4157" t="s">
        <v>8</v>
      </c>
      <c r="J4157" t="s">
        <v>9</v>
      </c>
    </row>
    <row r="4158" spans="1:10">
      <c r="A4158" t="s">
        <v>2</v>
      </c>
      <c r="B4158" t="s">
        <v>10</v>
      </c>
      <c r="E4158" t="s">
        <v>11</v>
      </c>
      <c r="F4158" t="s">
        <v>12</v>
      </c>
      <c r="G4158" t="s">
        <v>13</v>
      </c>
      <c r="H4158" t="s">
        <v>14</v>
      </c>
    </row>
    <row r="4159" spans="1:10">
      <c r="A4159" t="s">
        <v>0</v>
      </c>
      <c r="B4159" t="s">
        <v>1940</v>
      </c>
      <c r="D4159">
        <f>Image("https://scontent.cdninstagram.com/t51.2885-15/e15/11371054_174005576268647_234883548_n.jpg?ig_cache_key=MTA4Mjg5Nzk2NjcxOTQwNDY5Mg%3D%3D.2")</f>
        <v>0</v>
      </c>
    </row>
    <row r="4160" spans="1:10">
      <c r="A4160" t="s">
        <v>2</v>
      </c>
      <c r="B4160" t="s">
        <v>3</v>
      </c>
      <c r="E4160" t="s">
        <v>4</v>
      </c>
      <c r="F4160" t="s">
        <v>5</v>
      </c>
      <c r="G4160" t="s">
        <v>6</v>
      </c>
      <c r="H4160" t="s">
        <v>7</v>
      </c>
      <c r="I4160" t="s">
        <v>8</v>
      </c>
      <c r="J4160" t="s">
        <v>9</v>
      </c>
    </row>
    <row r="4161" spans="1:10">
      <c r="A4161" t="s">
        <v>2</v>
      </c>
      <c r="B4161" t="s">
        <v>10</v>
      </c>
      <c r="E4161" t="s">
        <v>11</v>
      </c>
      <c r="F4161" t="s">
        <v>12</v>
      </c>
      <c r="G4161" t="s">
        <v>13</v>
      </c>
      <c r="H4161" t="s">
        <v>14</v>
      </c>
    </row>
    <row r="4162" spans="1:10">
      <c r="A4162" t="s">
        <v>0</v>
      </c>
      <c r="B4162" t="s">
        <v>1941</v>
      </c>
      <c r="D4162">
        <f>Image("https://scontent.cdninstagram.com/t51.2885-15/s640x640/sh0.08/e35/11910437_136969669988930_1969085066_n.jpg?ig_cache_key=MTA4MjgzMTY0MjQ0MTkxMTEzOQ%3D%3D.2.l")</f>
        <v>0</v>
      </c>
    </row>
    <row r="4163" spans="1:10">
      <c r="A4163" t="s">
        <v>2</v>
      </c>
      <c r="B4163" t="s">
        <v>3</v>
      </c>
      <c r="E4163" t="s">
        <v>4</v>
      </c>
      <c r="F4163" t="s">
        <v>5</v>
      </c>
      <c r="G4163" t="s">
        <v>6</v>
      </c>
      <c r="H4163" t="s">
        <v>7</v>
      </c>
      <c r="I4163" t="s">
        <v>8</v>
      </c>
      <c r="J4163" t="s">
        <v>9</v>
      </c>
    </row>
    <row r="4164" spans="1:10">
      <c r="A4164" t="s">
        <v>2</v>
      </c>
      <c r="B4164" t="s">
        <v>10</v>
      </c>
      <c r="E4164" t="s">
        <v>11</v>
      </c>
      <c r="F4164" t="s">
        <v>12</v>
      </c>
      <c r="G4164" t="s">
        <v>13</v>
      </c>
      <c r="H4164" t="s">
        <v>14</v>
      </c>
    </row>
    <row r="4165" spans="1:10">
      <c r="A4165" t="s">
        <v>0</v>
      </c>
      <c r="B4165" t="s">
        <v>1942</v>
      </c>
      <c r="D4165">
        <f>Image("https://scontent.cdninstagram.com/t51.2885-15/e15/11376086_1108340772513762_871121483_n.jpg?ig_cache_key=MTAzNjc4NzI3NjgyOTU2MjkyNQ%3D%3D.2")</f>
        <v>0</v>
      </c>
    </row>
    <row r="4166" spans="1:10">
      <c r="A4166" t="s">
        <v>2</v>
      </c>
      <c r="B4166" t="s">
        <v>3</v>
      </c>
      <c r="E4166" t="s">
        <v>4</v>
      </c>
      <c r="F4166" t="s">
        <v>5</v>
      </c>
      <c r="G4166" t="s">
        <v>6</v>
      </c>
      <c r="H4166" t="s">
        <v>7</v>
      </c>
      <c r="I4166" t="s">
        <v>8</v>
      </c>
      <c r="J4166" t="s">
        <v>9</v>
      </c>
    </row>
    <row r="4167" spans="1:10">
      <c r="A4167" t="s">
        <v>2</v>
      </c>
      <c r="B4167" t="s">
        <v>10</v>
      </c>
      <c r="E4167" t="s">
        <v>11</v>
      </c>
      <c r="F4167" t="s">
        <v>12</v>
      </c>
      <c r="G4167" t="s">
        <v>13</v>
      </c>
      <c r="H4167" t="s">
        <v>14</v>
      </c>
    </row>
    <row r="4168" spans="1:10">
      <c r="A4168" t="s">
        <v>0</v>
      </c>
      <c r="B4168" t="s">
        <v>1943</v>
      </c>
      <c r="D4168">
        <f>Image("https://scontent.cdninstagram.com/t51.2885-15/e15/1389763_1605054779773562_1204671825_n.jpg?ig_cache_key=MTAzNTA1MDAzNDgxMjM0MDY2NA%3D%3D.2")</f>
        <v>0</v>
      </c>
    </row>
    <row r="4169" spans="1:10">
      <c r="A4169" t="s">
        <v>2</v>
      </c>
      <c r="B4169" t="s">
        <v>3</v>
      </c>
      <c r="E4169" t="s">
        <v>4</v>
      </c>
      <c r="F4169" t="s">
        <v>5</v>
      </c>
      <c r="G4169" t="s">
        <v>6</v>
      </c>
      <c r="H4169" t="s">
        <v>7</v>
      </c>
      <c r="I4169" t="s">
        <v>8</v>
      </c>
      <c r="J4169" t="s">
        <v>9</v>
      </c>
    </row>
    <row r="4170" spans="1:10">
      <c r="A4170" t="s">
        <v>2</v>
      </c>
      <c r="B4170" t="s">
        <v>10</v>
      </c>
      <c r="E4170" t="s">
        <v>11</v>
      </c>
      <c r="F4170" t="s">
        <v>12</v>
      </c>
      <c r="G4170" t="s">
        <v>13</v>
      </c>
      <c r="H4170" t="s">
        <v>14</v>
      </c>
    </row>
    <row r="4171" spans="1:10">
      <c r="A4171" t="s">
        <v>0</v>
      </c>
      <c r="B4171" t="s">
        <v>1944</v>
      </c>
      <c r="D4171">
        <f>Image("https://scontent.cdninstagram.com/t51.2885-15/e15/11425757_1504344793190827_2079294924_n.jpg?ig_cache_key=MTAzNDAwODEzNjU3OTMxNTYxMA%3D%3D.2")</f>
        <v>0</v>
      </c>
    </row>
    <row r="4172" spans="1:10">
      <c r="A4172" t="s">
        <v>2</v>
      </c>
      <c r="B4172" t="s">
        <v>3</v>
      </c>
      <c r="E4172" t="s">
        <v>4</v>
      </c>
      <c r="F4172" t="s">
        <v>5</v>
      </c>
      <c r="G4172" t="s">
        <v>6</v>
      </c>
      <c r="H4172" t="s">
        <v>7</v>
      </c>
      <c r="I4172" t="s">
        <v>8</v>
      </c>
      <c r="J4172" t="s">
        <v>9</v>
      </c>
    </row>
    <row r="4173" spans="1:10">
      <c r="A4173" t="s">
        <v>2</v>
      </c>
      <c r="B4173" t="s">
        <v>10</v>
      </c>
      <c r="E4173" t="s">
        <v>11</v>
      </c>
      <c r="F4173" t="s">
        <v>12</v>
      </c>
      <c r="G4173" t="s">
        <v>13</v>
      </c>
      <c r="H4173" t="s">
        <v>14</v>
      </c>
    </row>
    <row r="4174" spans="1:10">
      <c r="A4174" t="s">
        <v>0</v>
      </c>
      <c r="B4174" t="s">
        <v>1945</v>
      </c>
      <c r="D4174">
        <f>Image("https://scontent.cdninstagram.com/t51.2885-15/e15/11378538_1646096832278859_1370780161_n.jpg?ig_cache_key=MTAwMDkyNTU2NzIwODc0MDQ1OQ%3D%3D.2")</f>
        <v>0</v>
      </c>
    </row>
    <row r="4175" spans="1:10">
      <c r="A4175" t="s">
        <v>2</v>
      </c>
      <c r="B4175" t="s">
        <v>3</v>
      </c>
      <c r="C4175" t="s">
        <v>1946</v>
      </c>
      <c r="E4175" t="s">
        <v>4</v>
      </c>
      <c r="F4175" t="s">
        <v>5</v>
      </c>
      <c r="G4175" t="s">
        <v>6</v>
      </c>
      <c r="H4175" t="s">
        <v>7</v>
      </c>
      <c r="I4175" t="s">
        <v>8</v>
      </c>
      <c r="J4175" t="s">
        <v>9</v>
      </c>
    </row>
    <row r="4176" spans="1:10">
      <c r="A4176" t="s">
        <v>2</v>
      </c>
      <c r="B4176" t="s">
        <v>10</v>
      </c>
      <c r="E4176" t="s">
        <v>11</v>
      </c>
      <c r="F4176" t="s">
        <v>12</v>
      </c>
      <c r="G4176" t="s">
        <v>13</v>
      </c>
      <c r="H4176" t="s">
        <v>14</v>
      </c>
    </row>
    <row r="4177" spans="1:10">
      <c r="A4177" t="s">
        <v>0</v>
      </c>
      <c r="B4177" t="s">
        <v>1947</v>
      </c>
      <c r="D4177">
        <f>Image("https://scontent.cdninstagram.com/t51.2885-15/e15/11327165_769063363191653_143842364_n.jpg?ig_cache_key=OTk0MzcwMDI3Nzk3Mzc5NTk0.2")</f>
        <v>0</v>
      </c>
    </row>
    <row r="4178" spans="1:10">
      <c r="A4178" t="s">
        <v>2</v>
      </c>
      <c r="B4178" t="s">
        <v>3</v>
      </c>
      <c r="C4178" t="s">
        <v>1948</v>
      </c>
      <c r="E4178" t="s">
        <v>4</v>
      </c>
      <c r="F4178" t="s">
        <v>5</v>
      </c>
      <c r="G4178" t="s">
        <v>6</v>
      </c>
      <c r="H4178" t="s">
        <v>7</v>
      </c>
      <c r="I4178" t="s">
        <v>8</v>
      </c>
      <c r="J4178" t="s">
        <v>9</v>
      </c>
    </row>
    <row r="4179" spans="1:10">
      <c r="A4179" t="s">
        <v>2</v>
      </c>
      <c r="B4179" t="s">
        <v>10</v>
      </c>
      <c r="E4179" t="s">
        <v>11</v>
      </c>
      <c r="F4179" t="s">
        <v>12</v>
      </c>
      <c r="G4179" t="s">
        <v>13</v>
      </c>
      <c r="H4179" t="s">
        <v>14</v>
      </c>
    </row>
    <row r="4180" spans="1:10">
      <c r="A4180" t="s">
        <v>0</v>
      </c>
      <c r="B4180" t="s">
        <v>1949</v>
      </c>
      <c r="D4180">
        <f>Image("https://scontent.cdninstagram.com/t51.2885-15/e15/11281964_845555332158350_1660543946_n.jpg?ig_cache_key=OTg5MDA5OTAxOTQ1Mjc1ODI0.2")</f>
        <v>0</v>
      </c>
    </row>
    <row r="4181" spans="1:10">
      <c r="A4181" t="s">
        <v>2</v>
      </c>
      <c r="B4181" t="s">
        <v>3</v>
      </c>
      <c r="C4181" t="s">
        <v>1950</v>
      </c>
      <c r="E4181" t="s">
        <v>4</v>
      </c>
      <c r="F4181" t="s">
        <v>5</v>
      </c>
      <c r="G4181" t="s">
        <v>6</v>
      </c>
      <c r="H4181" t="s">
        <v>7</v>
      </c>
      <c r="I4181" t="s">
        <v>8</v>
      </c>
      <c r="J4181" t="s">
        <v>9</v>
      </c>
    </row>
    <row r="4182" spans="1:10">
      <c r="A4182" t="s">
        <v>2</v>
      </c>
      <c r="B4182" t="s">
        <v>10</v>
      </c>
      <c r="E4182" t="s">
        <v>11</v>
      </c>
      <c r="F4182" t="s">
        <v>12</v>
      </c>
      <c r="G4182" t="s">
        <v>13</v>
      </c>
      <c r="H4182" t="s">
        <v>14</v>
      </c>
    </row>
    <row r="4183" spans="1:10">
      <c r="A4183" t="s">
        <v>0</v>
      </c>
      <c r="B4183" t="s">
        <v>1951</v>
      </c>
      <c r="D4183">
        <f>Image("https://scontent.cdninstagram.com/t51.2885-15/e15/11267901_1659138637694821_1894954453_n.jpg?ig_cache_key=OTgwNzM1OTUzMDg3OTMzNjgw.2")</f>
        <v>0</v>
      </c>
    </row>
    <row r="4184" spans="1:10">
      <c r="A4184" t="s">
        <v>2</v>
      </c>
      <c r="B4184" t="s">
        <v>3</v>
      </c>
      <c r="C4184" t="s">
        <v>1952</v>
      </c>
      <c r="E4184" t="s">
        <v>4</v>
      </c>
      <c r="F4184" t="s">
        <v>5</v>
      </c>
      <c r="G4184" t="s">
        <v>6</v>
      </c>
      <c r="H4184" t="s">
        <v>7</v>
      </c>
      <c r="I4184" t="s">
        <v>8</v>
      </c>
      <c r="J4184" t="s">
        <v>9</v>
      </c>
    </row>
    <row r="4185" spans="1:10">
      <c r="A4185" t="s">
        <v>2</v>
      </c>
      <c r="B4185" t="s">
        <v>10</v>
      </c>
      <c r="E4185" t="s">
        <v>11</v>
      </c>
      <c r="F4185" t="s">
        <v>12</v>
      </c>
      <c r="G4185" t="s">
        <v>13</v>
      </c>
      <c r="H4185" t="s">
        <v>14</v>
      </c>
    </row>
    <row r="4186" spans="1:10">
      <c r="A4186" t="s">
        <v>0</v>
      </c>
      <c r="B4186" t="s">
        <v>1953</v>
      </c>
      <c r="D4186">
        <f>Image("https://scontent.cdninstagram.com/t51.2885-15/s640x640/sh0.08/e35/12912609_1003609676342663_952038936_n.jpg?ig_cache_key=MTIxODU0MjExMDI0NTM3NzQyNw%3D%3D.2")</f>
        <v>0</v>
      </c>
    </row>
    <row r="4187" spans="1:10">
      <c r="A4187" t="s">
        <v>2</v>
      </c>
      <c r="B4187" t="s">
        <v>3</v>
      </c>
      <c r="C4187" t="s">
        <v>1954</v>
      </c>
      <c r="E4187" t="s">
        <v>4</v>
      </c>
      <c r="F4187" t="s">
        <v>5</v>
      </c>
      <c r="G4187" t="s">
        <v>6</v>
      </c>
      <c r="H4187" t="s">
        <v>7</v>
      </c>
      <c r="I4187" t="s">
        <v>8</v>
      </c>
      <c r="J4187" t="s">
        <v>9</v>
      </c>
    </row>
    <row r="4188" spans="1:10">
      <c r="A4188" t="s">
        <v>2</v>
      </c>
      <c r="B4188" t="s">
        <v>10</v>
      </c>
      <c r="E4188" t="s">
        <v>11</v>
      </c>
      <c r="F4188" t="s">
        <v>12</v>
      </c>
      <c r="G4188" t="s">
        <v>13</v>
      </c>
      <c r="H4188" t="s">
        <v>14</v>
      </c>
    </row>
    <row r="4189" spans="1:10">
      <c r="A4189" t="s">
        <v>0</v>
      </c>
      <c r="B4189" t="s">
        <v>1955</v>
      </c>
      <c r="D4189">
        <f>Image("https://scontent.cdninstagram.com/t51.2885-15/s640x640/sh0.08/e35/12822490_843558175766945_1354933029_n.jpg?ig_cache_key=MTIwODI0ODk0OTIxNjQ0MTgwMg%3D%3D.2.l")</f>
        <v>0</v>
      </c>
    </row>
    <row r="4190" spans="1:10">
      <c r="A4190" t="s">
        <v>2</v>
      </c>
      <c r="B4190" t="s">
        <v>3</v>
      </c>
      <c r="E4190" t="s">
        <v>4</v>
      </c>
      <c r="F4190" t="s">
        <v>5</v>
      </c>
      <c r="G4190" t="s">
        <v>6</v>
      </c>
      <c r="H4190" t="s">
        <v>7</v>
      </c>
      <c r="I4190" t="s">
        <v>8</v>
      </c>
      <c r="J4190" t="s">
        <v>9</v>
      </c>
    </row>
    <row r="4191" spans="1:10">
      <c r="A4191" t="s">
        <v>2</v>
      </c>
      <c r="B4191" t="s">
        <v>10</v>
      </c>
      <c r="E4191" t="s">
        <v>11</v>
      </c>
      <c r="F4191" t="s">
        <v>12</v>
      </c>
      <c r="G4191" t="s">
        <v>13</v>
      </c>
      <c r="H4191" t="s">
        <v>14</v>
      </c>
    </row>
    <row r="4192" spans="1:10">
      <c r="A4192" t="s">
        <v>0</v>
      </c>
      <c r="B4192" t="s">
        <v>1956</v>
      </c>
      <c r="D4192">
        <f>Image("https://scontent.cdninstagram.com/t51.2885-15/s640x640/sh0.08/e35/12717095_1678070275814521_1414355609_n.jpg?ig_cache_key=MTE4NzM3MjkzMjU3NzI3MTY2OA%3D%3D.2")</f>
        <v>0</v>
      </c>
    </row>
    <row r="4193" spans="1:10">
      <c r="A4193" t="s">
        <v>2</v>
      </c>
      <c r="B4193" t="s">
        <v>3</v>
      </c>
      <c r="C4193" t="s">
        <v>1957</v>
      </c>
      <c r="E4193" t="s">
        <v>4</v>
      </c>
      <c r="F4193" t="s">
        <v>5</v>
      </c>
      <c r="G4193" t="s">
        <v>6</v>
      </c>
      <c r="H4193" t="s">
        <v>7</v>
      </c>
      <c r="I4193" t="s">
        <v>8</v>
      </c>
      <c r="J4193" t="s">
        <v>9</v>
      </c>
    </row>
    <row r="4194" spans="1:10">
      <c r="A4194" t="s">
        <v>2</v>
      </c>
      <c r="B4194" t="s">
        <v>10</v>
      </c>
      <c r="E4194" t="s">
        <v>11</v>
      </c>
      <c r="F4194" t="s">
        <v>12</v>
      </c>
      <c r="G4194" t="s">
        <v>13</v>
      </c>
      <c r="H4194" t="s">
        <v>14</v>
      </c>
    </row>
    <row r="4195" spans="1:10">
      <c r="A4195" t="s">
        <v>0</v>
      </c>
      <c r="B4195" t="s">
        <v>1958</v>
      </c>
      <c r="D4195">
        <f>Image("https://scontent.cdninstagram.com/t51.2885-15/s640x640/e15/12728415_1671384243136921_426331880_n.jpg?ig_cache_key=MTE4NjY2NjIxMjEwNTkwMTY5Mg%3D%3D.2.l")</f>
        <v>0</v>
      </c>
    </row>
    <row r="4196" spans="1:10">
      <c r="A4196" t="s">
        <v>2</v>
      </c>
      <c r="B4196" t="s">
        <v>3</v>
      </c>
      <c r="E4196" t="s">
        <v>4</v>
      </c>
      <c r="F4196" t="s">
        <v>5</v>
      </c>
      <c r="G4196" t="s">
        <v>6</v>
      </c>
      <c r="H4196" t="s">
        <v>7</v>
      </c>
      <c r="I4196" t="s">
        <v>8</v>
      </c>
      <c r="J4196" t="s">
        <v>9</v>
      </c>
    </row>
    <row r="4197" spans="1:10">
      <c r="A4197" t="s">
        <v>2</v>
      </c>
      <c r="B4197" t="s">
        <v>10</v>
      </c>
      <c r="E4197" t="s">
        <v>11</v>
      </c>
      <c r="F4197" t="s">
        <v>12</v>
      </c>
      <c r="G4197" t="s">
        <v>13</v>
      </c>
      <c r="H4197" t="s">
        <v>14</v>
      </c>
    </row>
    <row r="4198" spans="1:10">
      <c r="A4198" t="s">
        <v>0</v>
      </c>
      <c r="B4198" t="s">
        <v>1959</v>
      </c>
      <c r="D4198">
        <f>Image("https://scontent.cdninstagram.com/t51.2885-15/s640x640/sh0.08/e35/12407196_1671136826473747_1517113166_n.jpg?ig_cache_key=MTE3NzkxMzIyMTU0MTI3NTMzOQ%3D%3D.2")</f>
        <v>0</v>
      </c>
    </row>
    <row r="4199" spans="1:10">
      <c r="A4199" t="s">
        <v>2</v>
      </c>
      <c r="B4199" t="s">
        <v>3</v>
      </c>
      <c r="C4199" t="s">
        <v>1960</v>
      </c>
      <c r="E4199" t="s">
        <v>4</v>
      </c>
      <c r="F4199" t="s">
        <v>5</v>
      </c>
      <c r="G4199" t="s">
        <v>6</v>
      </c>
      <c r="H4199" t="s">
        <v>7</v>
      </c>
      <c r="I4199" t="s">
        <v>8</v>
      </c>
      <c r="J4199" t="s">
        <v>9</v>
      </c>
    </row>
    <row r="4200" spans="1:10">
      <c r="A4200" t="s">
        <v>2</v>
      </c>
      <c r="B4200" t="s">
        <v>10</v>
      </c>
      <c r="E4200" t="s">
        <v>11</v>
      </c>
      <c r="F4200" t="s">
        <v>12</v>
      </c>
      <c r="G4200" t="s">
        <v>13</v>
      </c>
      <c r="H4200" t="s">
        <v>14</v>
      </c>
    </row>
    <row r="4201" spans="1:10">
      <c r="A4201" t="s">
        <v>0</v>
      </c>
      <c r="B4201" t="s">
        <v>1961</v>
      </c>
      <c r="D4201">
        <f>Image("https://scontent.cdninstagram.com/t51.2885-15/s640x640/sh0.08/e35/12545348_175144569509883_1957527632_n.jpg?ig_cache_key=MTE1OTIyNzk2NjI1MDAxNDUxMA%3D%3D.2.l")</f>
        <v>0</v>
      </c>
    </row>
    <row r="4202" spans="1:10">
      <c r="A4202" t="s">
        <v>2</v>
      </c>
      <c r="B4202" t="s">
        <v>3</v>
      </c>
      <c r="E4202" t="s">
        <v>4</v>
      </c>
      <c r="F4202" t="s">
        <v>5</v>
      </c>
      <c r="G4202" t="s">
        <v>6</v>
      </c>
      <c r="H4202" t="s">
        <v>7</v>
      </c>
      <c r="I4202" t="s">
        <v>8</v>
      </c>
      <c r="J4202" t="s">
        <v>9</v>
      </c>
    </row>
    <row r="4203" spans="1:10">
      <c r="A4203" t="s">
        <v>2</v>
      </c>
      <c r="B4203" t="s">
        <v>10</v>
      </c>
      <c r="E4203" t="s">
        <v>11</v>
      </c>
      <c r="F4203" t="s">
        <v>12</v>
      </c>
      <c r="G4203" t="s">
        <v>13</v>
      </c>
      <c r="H4203" t="s">
        <v>14</v>
      </c>
    </row>
    <row r="4204" spans="1:10">
      <c r="A4204" t="s">
        <v>0</v>
      </c>
      <c r="B4204" t="s">
        <v>1962</v>
      </c>
      <c r="D4204">
        <f>Image("https://scontent.cdninstagram.com/t51.2885-15/s640x640/sh0.08/e35/12501680_1525291051132779_1912957971_n.jpg?ig_cache_key=MTE1ODg2NzU5MTc0MjYwODQ4NA%3D%3D.2.l")</f>
        <v>0</v>
      </c>
    </row>
    <row r="4205" spans="1:10">
      <c r="A4205" t="s">
        <v>2</v>
      </c>
      <c r="B4205" t="s">
        <v>3</v>
      </c>
      <c r="C4205" t="s">
        <v>1963</v>
      </c>
      <c r="E4205" t="s">
        <v>4</v>
      </c>
      <c r="F4205" t="s">
        <v>5</v>
      </c>
      <c r="G4205" t="s">
        <v>6</v>
      </c>
      <c r="H4205" t="s">
        <v>7</v>
      </c>
      <c r="I4205" t="s">
        <v>8</v>
      </c>
      <c r="J4205" t="s">
        <v>9</v>
      </c>
    </row>
    <row r="4206" spans="1:10">
      <c r="A4206" t="s">
        <v>2</v>
      </c>
      <c r="B4206" t="s">
        <v>10</v>
      </c>
      <c r="E4206" t="s">
        <v>11</v>
      </c>
      <c r="F4206" t="s">
        <v>12</v>
      </c>
      <c r="G4206" t="s">
        <v>13</v>
      </c>
      <c r="H4206" t="s">
        <v>14</v>
      </c>
    </row>
    <row r="4207" spans="1:10">
      <c r="A4207" t="s">
        <v>0</v>
      </c>
      <c r="B4207" t="s">
        <v>1964</v>
      </c>
      <c r="D4207">
        <f>Image("https://scontent.cdninstagram.com/t51.2885-15/s640x640/sh0.08/e35/12424456_474336706073177_993249965_n.jpg?ig_cache_key=MTE1NjMyMTA4NTQ5MTc2MjI5MA%3D%3D.2.l")</f>
        <v>0</v>
      </c>
    </row>
    <row r="4208" spans="1:10">
      <c r="A4208" t="s">
        <v>2</v>
      </c>
      <c r="B4208" t="s">
        <v>3</v>
      </c>
      <c r="E4208" t="s">
        <v>4</v>
      </c>
      <c r="F4208" t="s">
        <v>5</v>
      </c>
      <c r="G4208" t="s">
        <v>6</v>
      </c>
      <c r="H4208" t="s">
        <v>7</v>
      </c>
      <c r="I4208" t="s">
        <v>8</v>
      </c>
      <c r="J4208" t="s">
        <v>9</v>
      </c>
    </row>
    <row r="4209" spans="1:10">
      <c r="A4209" t="s">
        <v>2</v>
      </c>
      <c r="B4209" t="s">
        <v>10</v>
      </c>
      <c r="E4209" t="s">
        <v>11</v>
      </c>
      <c r="F4209" t="s">
        <v>12</v>
      </c>
      <c r="G4209" t="s">
        <v>13</v>
      </c>
      <c r="H4209" t="s">
        <v>14</v>
      </c>
    </row>
    <row r="4210" spans="1:10">
      <c r="A4210" t="s">
        <v>0</v>
      </c>
      <c r="B4210" t="s">
        <v>1965</v>
      </c>
      <c r="D4210">
        <f>Image("https://scontent.cdninstagram.com/t51.2885-15/s640x640/sh0.08/e35/10735041_1715788615362852_2019798092_n.jpg?ig_cache_key=MTE1NDIxMzcxMzg4OTY3MDg3NA%3D%3D.2.l")</f>
        <v>0</v>
      </c>
    </row>
    <row r="4211" spans="1:10">
      <c r="A4211" t="s">
        <v>2</v>
      </c>
      <c r="B4211" t="s">
        <v>3</v>
      </c>
      <c r="C4211" t="s">
        <v>1966</v>
      </c>
      <c r="E4211" t="s">
        <v>4</v>
      </c>
      <c r="F4211" t="s">
        <v>5</v>
      </c>
      <c r="G4211" t="s">
        <v>6</v>
      </c>
      <c r="H4211" t="s">
        <v>7</v>
      </c>
      <c r="I4211" t="s">
        <v>8</v>
      </c>
      <c r="J4211" t="s">
        <v>9</v>
      </c>
    </row>
    <row r="4212" spans="1:10">
      <c r="A4212" t="s">
        <v>2</v>
      </c>
      <c r="B4212" t="s">
        <v>10</v>
      </c>
      <c r="E4212" t="s">
        <v>11</v>
      </c>
      <c r="F4212" t="s">
        <v>12</v>
      </c>
      <c r="G4212" t="s">
        <v>13</v>
      </c>
      <c r="H4212" t="s">
        <v>14</v>
      </c>
    </row>
    <row r="4213" spans="1:10">
      <c r="A4213" t="s">
        <v>0</v>
      </c>
      <c r="B4213" t="s">
        <v>1967</v>
      </c>
      <c r="D4213">
        <f>Image("https://scontent.cdninstagram.com/t51.2885-15/s640x640/sh0.08/e35/12353329_1743113069243350_980670631_n.jpg?ig_cache_key=MTE0MzQ5MDc3MzM4NzY1MTMzNg%3D%3D.2.l")</f>
        <v>0</v>
      </c>
    </row>
    <row r="4214" spans="1:10">
      <c r="A4214" t="s">
        <v>2</v>
      </c>
      <c r="B4214" t="s">
        <v>3</v>
      </c>
      <c r="C4214" t="s">
        <v>1968</v>
      </c>
      <c r="E4214" t="s">
        <v>4</v>
      </c>
      <c r="F4214" t="s">
        <v>5</v>
      </c>
      <c r="G4214" t="s">
        <v>6</v>
      </c>
      <c r="H4214" t="s">
        <v>7</v>
      </c>
      <c r="I4214" t="s">
        <v>8</v>
      </c>
      <c r="J4214" t="s">
        <v>9</v>
      </c>
    </row>
    <row r="4215" spans="1:10">
      <c r="A4215" t="s">
        <v>2</v>
      </c>
      <c r="B4215" t="s">
        <v>10</v>
      </c>
      <c r="E4215" t="s">
        <v>11</v>
      </c>
      <c r="F4215" t="s">
        <v>12</v>
      </c>
      <c r="G4215" t="s">
        <v>13</v>
      </c>
      <c r="H4215" t="s">
        <v>14</v>
      </c>
    </row>
    <row r="4216" spans="1:10">
      <c r="A4216" t="s">
        <v>0</v>
      </c>
      <c r="B4216" t="s">
        <v>1969</v>
      </c>
      <c r="D4216">
        <f>Image("https://scontent.cdninstagram.com/t51.2885-15/e15/12230876_1724500884445490_323488482_n.jpg?ig_cache_key=MTExNTQ5MzUwNTM1MTczMDk4Nw%3D%3D.2")</f>
        <v>0</v>
      </c>
    </row>
    <row r="4217" spans="1:10">
      <c r="A4217" t="s">
        <v>2</v>
      </c>
      <c r="B4217" t="s">
        <v>3</v>
      </c>
      <c r="E4217" t="s">
        <v>4</v>
      </c>
      <c r="F4217" t="s">
        <v>5</v>
      </c>
      <c r="G4217" t="s">
        <v>6</v>
      </c>
      <c r="H4217" t="s">
        <v>7</v>
      </c>
      <c r="I4217" t="s">
        <v>8</v>
      </c>
      <c r="J4217" t="s">
        <v>9</v>
      </c>
    </row>
    <row r="4218" spans="1:10">
      <c r="A4218" t="s">
        <v>2</v>
      </c>
      <c r="B4218" t="s">
        <v>10</v>
      </c>
      <c r="E4218" t="s">
        <v>11</v>
      </c>
      <c r="F4218" t="s">
        <v>12</v>
      </c>
      <c r="G4218" t="s">
        <v>13</v>
      </c>
      <c r="H4218" t="s">
        <v>14</v>
      </c>
    </row>
    <row r="4219" spans="1:10">
      <c r="A4219" t="s">
        <v>0</v>
      </c>
      <c r="B4219" t="s">
        <v>1970</v>
      </c>
      <c r="D4219">
        <f>Image("https://scontent.cdninstagram.com/t51.2885-15/s640x640/sh0.08/e35/10957233_439614776210641_2048119208_n.jpg?ig_cache_key=MTA2MTcxNTcwNDk5MjgxODc2Nw%3D%3D.2")</f>
        <v>0</v>
      </c>
    </row>
    <row r="4220" spans="1:10">
      <c r="A4220" t="s">
        <v>2</v>
      </c>
      <c r="B4220" t="s">
        <v>3</v>
      </c>
      <c r="E4220" t="s">
        <v>4</v>
      </c>
      <c r="F4220" t="s">
        <v>5</v>
      </c>
      <c r="G4220" t="s">
        <v>6</v>
      </c>
      <c r="H4220" t="s">
        <v>7</v>
      </c>
      <c r="I4220" t="s">
        <v>8</v>
      </c>
      <c r="J4220" t="s">
        <v>9</v>
      </c>
    </row>
    <row r="4221" spans="1:10">
      <c r="A4221" t="s">
        <v>2</v>
      </c>
      <c r="B4221" t="s">
        <v>10</v>
      </c>
      <c r="E4221" t="s">
        <v>11</v>
      </c>
      <c r="F4221" t="s">
        <v>12</v>
      </c>
      <c r="G4221" t="s">
        <v>13</v>
      </c>
      <c r="H4221" t="s">
        <v>14</v>
      </c>
    </row>
    <row r="4222" spans="1:10">
      <c r="A4222" t="s">
        <v>0</v>
      </c>
      <c r="B4222" t="s">
        <v>1971</v>
      </c>
      <c r="D4222">
        <f>Image("https://scontent.cdninstagram.com/t51.2885-15/e15/12912300_1690076327908223_1211408091_n.jpg?ig_cache_key=MTA2MDQzNzk3MDU4OTA2ODA1MA%3D%3D.2")</f>
        <v>0</v>
      </c>
    </row>
    <row r="4223" spans="1:10">
      <c r="A4223" t="s">
        <v>2</v>
      </c>
      <c r="B4223" t="s">
        <v>3</v>
      </c>
      <c r="C4223" t="s">
        <v>1972</v>
      </c>
      <c r="E4223" t="s">
        <v>4</v>
      </c>
      <c r="F4223" t="s">
        <v>5</v>
      </c>
      <c r="G4223" t="s">
        <v>6</v>
      </c>
      <c r="H4223" t="s">
        <v>7</v>
      </c>
      <c r="I4223" t="s">
        <v>8</v>
      </c>
      <c r="J4223" t="s">
        <v>9</v>
      </c>
    </row>
    <row r="4224" spans="1:10">
      <c r="A4224" t="s">
        <v>2</v>
      </c>
      <c r="B4224" t="s">
        <v>10</v>
      </c>
      <c r="E4224" t="s">
        <v>11</v>
      </c>
      <c r="F4224" t="s">
        <v>12</v>
      </c>
      <c r="G4224" t="s">
        <v>13</v>
      </c>
      <c r="H4224" t="s">
        <v>14</v>
      </c>
    </row>
    <row r="4225" spans="1:10">
      <c r="A4225" t="s">
        <v>0</v>
      </c>
      <c r="B4225" t="s">
        <v>1973</v>
      </c>
      <c r="D4225">
        <f>Image("https://scontent.cdninstagram.com/t51.2885-15/s640x640/sh0.08/e35/11429692_739442729494566_1730550820_n.jpg?ig_cache_key=MTA2MDI3NDYwMzAzOTcxMjM3Nw%3D%3D.2")</f>
        <v>0</v>
      </c>
    </row>
    <row r="4226" spans="1:10">
      <c r="A4226" t="s">
        <v>2</v>
      </c>
      <c r="B4226" t="s">
        <v>3</v>
      </c>
      <c r="C4226" t="s">
        <v>1974</v>
      </c>
      <c r="E4226" t="s">
        <v>4</v>
      </c>
      <c r="F4226" t="s">
        <v>5</v>
      </c>
      <c r="G4226" t="s">
        <v>6</v>
      </c>
      <c r="H4226" t="s">
        <v>7</v>
      </c>
      <c r="I4226" t="s">
        <v>8</v>
      </c>
      <c r="J4226" t="s">
        <v>9</v>
      </c>
    </row>
    <row r="4227" spans="1:10">
      <c r="A4227" t="s">
        <v>2</v>
      </c>
      <c r="B4227" t="s">
        <v>10</v>
      </c>
      <c r="E4227" t="s">
        <v>11</v>
      </c>
      <c r="F4227" t="s">
        <v>12</v>
      </c>
      <c r="G4227" t="s">
        <v>13</v>
      </c>
      <c r="H4227" t="s">
        <v>14</v>
      </c>
    </row>
    <row r="4228" spans="1:10">
      <c r="A4228" t="s">
        <v>0</v>
      </c>
      <c r="B4228" t="s">
        <v>1975</v>
      </c>
      <c r="D4228">
        <f>Image("https://scontent.cdninstagram.com/t51.2885-15/s640x640/sh0.08/e35/11887056_1629056160684262_434635709_n.jpg?ig_cache_key=MTA1MzM5MzA0ODQ4ODk2MTQ3Mg%3D%3D.2")</f>
        <v>0</v>
      </c>
    </row>
    <row r="4229" spans="1:10">
      <c r="A4229" t="s">
        <v>2</v>
      </c>
      <c r="B4229" t="s">
        <v>3</v>
      </c>
      <c r="E4229" t="s">
        <v>4</v>
      </c>
      <c r="F4229" t="s">
        <v>5</v>
      </c>
      <c r="G4229" t="s">
        <v>6</v>
      </c>
      <c r="H4229" t="s">
        <v>7</v>
      </c>
      <c r="I4229" t="s">
        <v>8</v>
      </c>
      <c r="J4229" t="s">
        <v>9</v>
      </c>
    </row>
    <row r="4230" spans="1:10">
      <c r="A4230" t="s">
        <v>2</v>
      </c>
      <c r="B4230" t="s">
        <v>10</v>
      </c>
      <c r="E4230" t="s">
        <v>11</v>
      </c>
      <c r="F4230" t="s">
        <v>12</v>
      </c>
      <c r="G4230" t="s">
        <v>13</v>
      </c>
      <c r="H4230" t="s">
        <v>14</v>
      </c>
    </row>
    <row r="4231" spans="1:10">
      <c r="A4231" t="s">
        <v>0</v>
      </c>
      <c r="B4231" t="s">
        <v>1976</v>
      </c>
      <c r="D4231">
        <f>Image("https://scontent.cdninstagram.com/t51.2885-15/s640x640/sh0.08/e35/11875565_1622912754647211_1572342908_n.jpg?ig_cache_key=MTA1MDM4OTAyOTQ0NTIzMTYzMw%3D%3D.2")</f>
        <v>0</v>
      </c>
    </row>
    <row r="4232" spans="1:10">
      <c r="A4232" t="s">
        <v>2</v>
      </c>
      <c r="B4232" t="s">
        <v>3</v>
      </c>
      <c r="C4232" t="s">
        <v>1977</v>
      </c>
      <c r="E4232" t="s">
        <v>4</v>
      </c>
      <c r="F4232" t="s">
        <v>5</v>
      </c>
      <c r="G4232" t="s">
        <v>6</v>
      </c>
      <c r="H4232" t="s">
        <v>7</v>
      </c>
      <c r="I4232" t="s">
        <v>8</v>
      </c>
      <c r="J4232" t="s">
        <v>9</v>
      </c>
    </row>
    <row r="4233" spans="1:10">
      <c r="A4233" t="s">
        <v>2</v>
      </c>
      <c r="B4233" t="s">
        <v>10</v>
      </c>
      <c r="E4233" t="s">
        <v>11</v>
      </c>
      <c r="F4233" t="s">
        <v>12</v>
      </c>
      <c r="G4233" t="s">
        <v>13</v>
      </c>
      <c r="H4233" t="s">
        <v>14</v>
      </c>
    </row>
    <row r="4234" spans="1:10">
      <c r="A4234" t="s">
        <v>0</v>
      </c>
      <c r="B4234" t="s">
        <v>1978</v>
      </c>
      <c r="D4234">
        <f>Image("https://scontent.cdninstagram.com/t51.2885-15/e15/11356648_1475688152753465_1236005314_n.jpg?ig_cache_key=MTA1MDIxOTQxMzgwNTM1MDY0Mg%3D%3D.2")</f>
        <v>0</v>
      </c>
    </row>
    <row r="4235" spans="1:10">
      <c r="A4235" t="s">
        <v>2</v>
      </c>
      <c r="B4235" t="s">
        <v>3</v>
      </c>
      <c r="E4235" t="s">
        <v>4</v>
      </c>
      <c r="F4235" t="s">
        <v>5</v>
      </c>
      <c r="G4235" t="s">
        <v>6</v>
      </c>
      <c r="H4235" t="s">
        <v>7</v>
      </c>
      <c r="I4235" t="s">
        <v>8</v>
      </c>
      <c r="J4235" t="s">
        <v>9</v>
      </c>
    </row>
    <row r="4236" spans="1:10">
      <c r="A4236" t="s">
        <v>2</v>
      </c>
      <c r="B4236" t="s">
        <v>10</v>
      </c>
      <c r="E4236" t="s">
        <v>11</v>
      </c>
      <c r="F4236" t="s">
        <v>12</v>
      </c>
      <c r="G4236" t="s">
        <v>13</v>
      </c>
      <c r="H4236" t="s">
        <v>14</v>
      </c>
    </row>
    <row r="4237" spans="1:10">
      <c r="A4237" t="s">
        <v>0</v>
      </c>
      <c r="B4237" t="s">
        <v>1979</v>
      </c>
      <c r="D4237">
        <f>Image("https://scontent.cdninstagram.com/t51.2885-15/s640x640/sh0.08/e35/12816977_1565897623725550_1155945829_n.jpg?ig_cache_key=MTIwNTczMzgwOTkzOTUxMjA1OA%3D%3D.2")</f>
        <v>0</v>
      </c>
    </row>
    <row r="4238" spans="1:10">
      <c r="A4238" t="s">
        <v>2</v>
      </c>
      <c r="B4238" t="s">
        <v>3</v>
      </c>
      <c r="C4238" t="s">
        <v>1980</v>
      </c>
      <c r="E4238" t="s">
        <v>4</v>
      </c>
      <c r="F4238" t="s">
        <v>5</v>
      </c>
      <c r="G4238" t="s">
        <v>6</v>
      </c>
      <c r="H4238" t="s">
        <v>7</v>
      </c>
      <c r="I4238" t="s">
        <v>8</v>
      </c>
      <c r="J4238" t="s">
        <v>9</v>
      </c>
    </row>
    <row r="4239" spans="1:10">
      <c r="A4239" t="s">
        <v>2</v>
      </c>
      <c r="B4239" t="s">
        <v>10</v>
      </c>
      <c r="E4239" t="s">
        <v>11</v>
      </c>
      <c r="F4239" t="s">
        <v>12</v>
      </c>
      <c r="G4239" t="s">
        <v>13</v>
      </c>
      <c r="H4239" t="s">
        <v>14</v>
      </c>
    </row>
    <row r="4240" spans="1:10">
      <c r="A4240" t="s">
        <v>0</v>
      </c>
      <c r="B4240" t="s">
        <v>1981</v>
      </c>
      <c r="D4240">
        <f>Image("https://scontent.cdninstagram.com/t51.2885-15/e35/11930968_898937883529740_850071068_n.jpg?ig_cache_key=MTA2NDM4NzE1MDQwOTM3ODcwNg%3D%3D.2")</f>
        <v>0</v>
      </c>
    </row>
    <row r="4241" spans="1:10">
      <c r="A4241" t="s">
        <v>2</v>
      </c>
      <c r="B4241" t="s">
        <v>3</v>
      </c>
      <c r="C4241" t="s">
        <v>1982</v>
      </c>
      <c r="E4241" t="s">
        <v>4</v>
      </c>
      <c r="F4241" t="s">
        <v>5</v>
      </c>
      <c r="G4241" t="s">
        <v>6</v>
      </c>
      <c r="H4241" t="s">
        <v>7</v>
      </c>
      <c r="I4241" t="s">
        <v>8</v>
      </c>
      <c r="J4241" t="s">
        <v>9</v>
      </c>
    </row>
    <row r="4242" spans="1:10">
      <c r="A4242" t="s">
        <v>2</v>
      </c>
      <c r="B4242" t="s">
        <v>10</v>
      </c>
      <c r="E4242" t="s">
        <v>11</v>
      </c>
      <c r="F4242" t="s">
        <v>12</v>
      </c>
      <c r="G4242" t="s">
        <v>13</v>
      </c>
      <c r="H4242" t="s">
        <v>14</v>
      </c>
    </row>
    <row r="4243" spans="1:10">
      <c r="A4243" t="s">
        <v>0</v>
      </c>
      <c r="B4243" t="s">
        <v>1983</v>
      </c>
      <c r="D4243">
        <f>Image("https://scontent.cdninstagram.com/t51.2885-15/s640x640/sh0.08/e35/11311352_790592114395206_1628495531_n.jpg?ig_cache_key=MTA0MDUyMzA3MzQwMjc4MzM5MQ%3D%3D.2")</f>
        <v>0</v>
      </c>
    </row>
    <row r="4244" spans="1:10">
      <c r="A4244" t="s">
        <v>2</v>
      </c>
      <c r="B4244" t="s">
        <v>3</v>
      </c>
      <c r="E4244" t="s">
        <v>4</v>
      </c>
      <c r="F4244" t="s">
        <v>5</v>
      </c>
      <c r="G4244" t="s">
        <v>6</v>
      </c>
      <c r="H4244" t="s">
        <v>7</v>
      </c>
      <c r="I4244" t="s">
        <v>8</v>
      </c>
      <c r="J4244" t="s">
        <v>9</v>
      </c>
    </row>
    <row r="4245" spans="1:10">
      <c r="A4245" t="s">
        <v>2</v>
      </c>
      <c r="B4245" t="s">
        <v>10</v>
      </c>
      <c r="E4245" t="s">
        <v>11</v>
      </c>
      <c r="F4245" t="s">
        <v>12</v>
      </c>
      <c r="G4245" t="s">
        <v>13</v>
      </c>
      <c r="H4245" t="s">
        <v>14</v>
      </c>
    </row>
    <row r="4246" spans="1:10">
      <c r="A4246" t="s">
        <v>0</v>
      </c>
      <c r="B4246" t="s">
        <v>1984</v>
      </c>
      <c r="D4246">
        <f>Image("https://scontent.cdninstagram.com/t51.2885-15/e15/11380080_942831825756194_953446816_n.jpg?ig_cache_key=MTAxMTU0ODUxNDE2MTQ1NTg5Ng%3D%3D.2")</f>
        <v>0</v>
      </c>
    </row>
    <row r="4247" spans="1:10">
      <c r="A4247" t="s">
        <v>2</v>
      </c>
      <c r="B4247" t="s">
        <v>3</v>
      </c>
      <c r="E4247" t="s">
        <v>4</v>
      </c>
      <c r="F4247" t="s">
        <v>5</v>
      </c>
      <c r="G4247" t="s">
        <v>6</v>
      </c>
      <c r="H4247" t="s">
        <v>7</v>
      </c>
      <c r="I4247" t="s">
        <v>8</v>
      </c>
      <c r="J4247" t="s">
        <v>9</v>
      </c>
    </row>
    <row r="4248" spans="1:10">
      <c r="A4248" t="s">
        <v>2</v>
      </c>
      <c r="B4248" t="s">
        <v>10</v>
      </c>
      <c r="E4248" t="s">
        <v>11</v>
      </c>
      <c r="F4248" t="s">
        <v>12</v>
      </c>
      <c r="G4248" t="s">
        <v>13</v>
      </c>
      <c r="H4248" t="s">
        <v>14</v>
      </c>
    </row>
    <row r="4249" spans="1:10">
      <c r="A4249" t="s">
        <v>0</v>
      </c>
      <c r="B4249" t="s">
        <v>1985</v>
      </c>
      <c r="D4249">
        <f>Image("https://scontent.cdninstagram.com/t51.2885-15/e15/11084837_492307017583249_1756097495_n.jpg?ig_cache_key=OTY0MDczODExMDQwMDc3OTc3.2")</f>
        <v>0</v>
      </c>
    </row>
    <row r="4250" spans="1:10">
      <c r="A4250" t="s">
        <v>2</v>
      </c>
      <c r="B4250" t="s">
        <v>3</v>
      </c>
      <c r="C4250" t="s">
        <v>1986</v>
      </c>
      <c r="E4250" t="s">
        <v>4</v>
      </c>
      <c r="F4250" t="s">
        <v>5</v>
      </c>
      <c r="G4250" t="s">
        <v>6</v>
      </c>
      <c r="H4250" t="s">
        <v>7</v>
      </c>
      <c r="I4250" t="s">
        <v>8</v>
      </c>
      <c r="J4250" t="s">
        <v>9</v>
      </c>
    </row>
    <row r="4251" spans="1:10">
      <c r="A4251" t="s">
        <v>2</v>
      </c>
      <c r="B4251" t="s">
        <v>10</v>
      </c>
      <c r="E4251" t="s">
        <v>11</v>
      </c>
      <c r="F4251" t="s">
        <v>12</v>
      </c>
      <c r="G4251" t="s">
        <v>13</v>
      </c>
      <c r="H4251" t="s">
        <v>14</v>
      </c>
    </row>
    <row r="4252" spans="1:10">
      <c r="A4252" t="s">
        <v>0</v>
      </c>
      <c r="B4252" t="s">
        <v>1987</v>
      </c>
      <c r="D4252">
        <f>Image("https://scontent.cdninstagram.com/t51.2885-15/e15/12545481_1051835798171570_74866228_n.jpg?ig_cache_key=OTUxOTE0OTMwODQ3MTU1MTYz.2")</f>
        <v>0</v>
      </c>
    </row>
    <row r="4253" spans="1:10">
      <c r="A4253" t="s">
        <v>2</v>
      </c>
      <c r="B4253" t="s">
        <v>3</v>
      </c>
      <c r="C4253" t="s">
        <v>1988</v>
      </c>
      <c r="E4253" t="s">
        <v>4</v>
      </c>
      <c r="F4253" t="s">
        <v>5</v>
      </c>
      <c r="G4253" t="s">
        <v>6</v>
      </c>
      <c r="H4253" t="s">
        <v>7</v>
      </c>
      <c r="I4253" t="s">
        <v>8</v>
      </c>
      <c r="J4253" t="s">
        <v>9</v>
      </c>
    </row>
    <row r="4254" spans="1:10">
      <c r="A4254" t="s">
        <v>2</v>
      </c>
      <c r="B4254" t="s">
        <v>10</v>
      </c>
      <c r="E4254" t="s">
        <v>11</v>
      </c>
      <c r="F4254" t="s">
        <v>12</v>
      </c>
      <c r="G4254" t="s">
        <v>13</v>
      </c>
      <c r="H4254" t="s">
        <v>14</v>
      </c>
    </row>
    <row r="4255" spans="1:10">
      <c r="A4255" t="s">
        <v>0</v>
      </c>
      <c r="B4255" t="s">
        <v>1989</v>
      </c>
      <c r="D4255">
        <f>Image("https://scontent.cdninstagram.com/t51.2885-15/e15/11007859_1568891950016697_2120730438_n.jpg?ig_cache_key=OTMxMzE3Mzc2OTk5MDE4ODU4.2")</f>
        <v>0</v>
      </c>
    </row>
    <row r="4256" spans="1:10">
      <c r="A4256" t="s">
        <v>2</v>
      </c>
      <c r="B4256" t="s">
        <v>3</v>
      </c>
      <c r="E4256" t="s">
        <v>4</v>
      </c>
      <c r="F4256" t="s">
        <v>5</v>
      </c>
      <c r="G4256" t="s">
        <v>6</v>
      </c>
      <c r="H4256" t="s">
        <v>7</v>
      </c>
      <c r="I4256" t="s">
        <v>8</v>
      </c>
      <c r="J4256" t="s">
        <v>9</v>
      </c>
    </row>
    <row r="4257" spans="1:10">
      <c r="A4257" t="s">
        <v>2</v>
      </c>
      <c r="B4257" t="s">
        <v>10</v>
      </c>
      <c r="E4257" t="s">
        <v>11</v>
      </c>
      <c r="F4257" t="s">
        <v>12</v>
      </c>
      <c r="G4257" t="s">
        <v>13</v>
      </c>
      <c r="H4257" t="s">
        <v>14</v>
      </c>
    </row>
    <row r="4258" spans="1:10">
      <c r="A4258" t="s">
        <v>0</v>
      </c>
      <c r="B4258" t="s">
        <v>1990</v>
      </c>
      <c r="D4258">
        <f>Image("https://scontent.cdninstagram.com/t51.2885-15/e15/10995008_1441041816186937_1830277762_n.jpg?ig_cache_key=OTI4NzM4MjI5MTU3OTc5NjY2.2")</f>
        <v>0</v>
      </c>
    </row>
    <row r="4259" spans="1:10">
      <c r="A4259" t="s">
        <v>2</v>
      </c>
      <c r="B4259" t="s">
        <v>3</v>
      </c>
      <c r="C4259" t="s">
        <v>1991</v>
      </c>
      <c r="E4259" t="s">
        <v>4</v>
      </c>
      <c r="F4259" t="s">
        <v>5</v>
      </c>
      <c r="G4259" t="s">
        <v>6</v>
      </c>
      <c r="H4259" t="s">
        <v>7</v>
      </c>
      <c r="I4259" t="s">
        <v>8</v>
      </c>
      <c r="J4259" t="s">
        <v>9</v>
      </c>
    </row>
    <row r="4260" spans="1:10">
      <c r="A4260" t="s">
        <v>2</v>
      </c>
      <c r="B4260" t="s">
        <v>10</v>
      </c>
      <c r="E4260" t="s">
        <v>11</v>
      </c>
      <c r="F4260" t="s">
        <v>12</v>
      </c>
      <c r="G4260" t="s">
        <v>13</v>
      </c>
      <c r="H4260" t="s">
        <v>14</v>
      </c>
    </row>
    <row r="4261" spans="1:10">
      <c r="A4261" t="s">
        <v>0</v>
      </c>
      <c r="B4261" t="s">
        <v>1992</v>
      </c>
      <c r="D4261">
        <f>Image("https://scontent.cdninstagram.com/t51.2885-15/e15/10995266_1398550460454597_2081353443_n.jpg?ig_cache_key=OTI2MjAwMDQzMjc5NDUzNTgx.2")</f>
        <v>0</v>
      </c>
    </row>
    <row r="4262" spans="1:10">
      <c r="A4262" t="s">
        <v>2</v>
      </c>
      <c r="B4262" t="s">
        <v>3</v>
      </c>
      <c r="E4262" t="s">
        <v>4</v>
      </c>
      <c r="F4262" t="s">
        <v>5</v>
      </c>
      <c r="G4262" t="s">
        <v>6</v>
      </c>
      <c r="H4262" t="s">
        <v>7</v>
      </c>
      <c r="I4262" t="s">
        <v>8</v>
      </c>
      <c r="J4262" t="s">
        <v>9</v>
      </c>
    </row>
    <row r="4263" spans="1:10">
      <c r="A4263" t="s">
        <v>2</v>
      </c>
      <c r="B4263" t="s">
        <v>10</v>
      </c>
      <c r="E4263" t="s">
        <v>11</v>
      </c>
      <c r="F4263" t="s">
        <v>12</v>
      </c>
      <c r="G4263" t="s">
        <v>13</v>
      </c>
      <c r="H4263" t="s">
        <v>14</v>
      </c>
    </row>
    <row r="4264" spans="1:10">
      <c r="A4264" t="s">
        <v>0</v>
      </c>
      <c r="B4264" t="s">
        <v>1993</v>
      </c>
      <c r="D4264">
        <f>Image("https://scontent.cdninstagram.com/t51.2885-15/e15/10914657_781509911905005_114848377_n.jpg?ig_cache_key=OTA4NTc4MzI2MDEyNzIwODIw.2")</f>
        <v>0</v>
      </c>
    </row>
    <row r="4265" spans="1:10">
      <c r="A4265" t="s">
        <v>2</v>
      </c>
      <c r="B4265" t="s">
        <v>3</v>
      </c>
      <c r="C4265" t="s">
        <v>1994</v>
      </c>
      <c r="E4265" t="s">
        <v>4</v>
      </c>
      <c r="F4265" t="s">
        <v>5</v>
      </c>
      <c r="G4265" t="s">
        <v>6</v>
      </c>
      <c r="H4265" t="s">
        <v>7</v>
      </c>
      <c r="I4265" t="s">
        <v>8</v>
      </c>
      <c r="J4265" t="s">
        <v>9</v>
      </c>
    </row>
    <row r="4266" spans="1:10">
      <c r="A4266" t="s">
        <v>2</v>
      </c>
      <c r="B4266" t="s">
        <v>10</v>
      </c>
      <c r="E4266" t="s">
        <v>11</v>
      </c>
      <c r="F4266" t="s">
        <v>12</v>
      </c>
      <c r="G4266" t="s">
        <v>13</v>
      </c>
      <c r="H4266" t="s">
        <v>14</v>
      </c>
    </row>
    <row r="4267" spans="1:10">
      <c r="A4267" t="s">
        <v>0</v>
      </c>
      <c r="B4267" t="s">
        <v>1995</v>
      </c>
      <c r="D4267">
        <f>Image("https://scontent.cdninstagram.com/t51.2885-15/e15/10932288_1587773838124799_1093273888_n.jpg?ig_cache_key=OTAyODEwMTgyMjY3OTU3NDMy.2")</f>
        <v>0</v>
      </c>
    </row>
    <row r="4268" spans="1:10">
      <c r="A4268" t="s">
        <v>2</v>
      </c>
      <c r="B4268" t="s">
        <v>3</v>
      </c>
      <c r="E4268" t="s">
        <v>4</v>
      </c>
      <c r="F4268" t="s">
        <v>5</v>
      </c>
      <c r="G4268" t="s">
        <v>6</v>
      </c>
      <c r="H4268" t="s">
        <v>7</v>
      </c>
      <c r="I4268" t="s">
        <v>8</v>
      </c>
      <c r="J4268" t="s">
        <v>9</v>
      </c>
    </row>
    <row r="4269" spans="1:10">
      <c r="A4269" t="s">
        <v>2</v>
      </c>
      <c r="B4269" t="s">
        <v>10</v>
      </c>
      <c r="E4269" t="s">
        <v>11</v>
      </c>
      <c r="F4269" t="s">
        <v>12</v>
      </c>
      <c r="G4269" t="s">
        <v>13</v>
      </c>
      <c r="H4269" t="s">
        <v>14</v>
      </c>
    </row>
    <row r="4270" spans="1:10">
      <c r="A4270" t="s">
        <v>0</v>
      </c>
      <c r="B4270" t="s">
        <v>1996</v>
      </c>
      <c r="D4270">
        <f>Image("https://scontent.cdninstagram.com/t51.2885-15/e15/10881785_1580687675496832_946823647_n.jpg?ig_cache_key=ODkwOTQzMjE1MjQzNzM5NTky.2")</f>
        <v>0</v>
      </c>
    </row>
    <row r="4271" spans="1:10">
      <c r="A4271" t="s">
        <v>2</v>
      </c>
      <c r="B4271" t="s">
        <v>3</v>
      </c>
      <c r="C4271" t="s">
        <v>1997</v>
      </c>
      <c r="E4271" t="s">
        <v>4</v>
      </c>
      <c r="F4271" t="s">
        <v>5</v>
      </c>
      <c r="G4271" t="s">
        <v>6</v>
      </c>
      <c r="H4271" t="s">
        <v>7</v>
      </c>
      <c r="I4271" t="s">
        <v>8</v>
      </c>
      <c r="J4271" t="s">
        <v>9</v>
      </c>
    </row>
    <row r="4272" spans="1:10">
      <c r="A4272" t="s">
        <v>2</v>
      </c>
      <c r="B4272" t="s">
        <v>10</v>
      </c>
      <c r="E4272" t="s">
        <v>11</v>
      </c>
      <c r="F4272" t="s">
        <v>12</v>
      </c>
      <c r="G4272" t="s">
        <v>13</v>
      </c>
      <c r="H4272" t="s">
        <v>14</v>
      </c>
    </row>
    <row r="4273" spans="1:10">
      <c r="A4273" t="s">
        <v>0</v>
      </c>
      <c r="B4273" t="s">
        <v>1998</v>
      </c>
      <c r="D4273">
        <f>Image("https://scontent.cdninstagram.com/t51.2885-15/e15/10724253_775358599178800_1068278002_n.jpg?ig_cache_key=ODgwMzI2MjExNzIxMjQ4Njc2.2")</f>
        <v>0</v>
      </c>
    </row>
    <row r="4274" spans="1:10">
      <c r="A4274" t="s">
        <v>2</v>
      </c>
      <c r="B4274" t="s">
        <v>3</v>
      </c>
      <c r="C4274" t="s">
        <v>1999</v>
      </c>
      <c r="E4274" t="s">
        <v>4</v>
      </c>
      <c r="F4274" t="s">
        <v>5</v>
      </c>
      <c r="G4274" t="s">
        <v>6</v>
      </c>
      <c r="H4274" t="s">
        <v>7</v>
      </c>
      <c r="I4274" t="s">
        <v>8</v>
      </c>
      <c r="J4274" t="s">
        <v>9</v>
      </c>
    </row>
    <row r="4275" spans="1:10">
      <c r="A4275" t="s">
        <v>2</v>
      </c>
      <c r="B4275" t="s">
        <v>10</v>
      </c>
      <c r="E4275" t="s">
        <v>11</v>
      </c>
      <c r="F4275" t="s">
        <v>12</v>
      </c>
      <c r="G4275" t="s">
        <v>13</v>
      </c>
      <c r="H4275" t="s">
        <v>14</v>
      </c>
    </row>
    <row r="4276" spans="1:10">
      <c r="A4276" t="s">
        <v>0</v>
      </c>
      <c r="B4276" t="s">
        <v>2000</v>
      </c>
      <c r="D4276">
        <f>Image("https://scontent.cdninstagram.com/t51.2885-15/e15/10731854_785680858159669_605113486_n.jpg?ig_cache_key=ODQ2MzE4MjA3OTYzNDk0NjY2.2")</f>
        <v>0</v>
      </c>
    </row>
    <row r="4277" spans="1:10">
      <c r="A4277" t="s">
        <v>2</v>
      </c>
      <c r="B4277" t="s">
        <v>3</v>
      </c>
      <c r="C4277" t="s">
        <v>2001</v>
      </c>
      <c r="E4277" t="s">
        <v>4</v>
      </c>
      <c r="F4277" t="s">
        <v>5</v>
      </c>
      <c r="G4277" t="s">
        <v>6</v>
      </c>
      <c r="H4277" t="s">
        <v>7</v>
      </c>
      <c r="I4277" t="s">
        <v>8</v>
      </c>
      <c r="J4277" t="s">
        <v>9</v>
      </c>
    </row>
    <row r="4278" spans="1:10">
      <c r="A4278" t="s">
        <v>2</v>
      </c>
      <c r="B4278" t="s">
        <v>10</v>
      </c>
      <c r="E4278" t="s">
        <v>11</v>
      </c>
      <c r="F4278" t="s">
        <v>12</v>
      </c>
      <c r="G4278" t="s">
        <v>13</v>
      </c>
      <c r="H4278" t="s">
        <v>14</v>
      </c>
    </row>
    <row r="4279" spans="1:10">
      <c r="A4279" t="s">
        <v>0</v>
      </c>
      <c r="B4279" t="s">
        <v>2002</v>
      </c>
      <c r="D4279">
        <f>Image("https://scontent.cdninstagram.com/t51.2885-15/e15/10727365_589288711175279_224047771_n.jpg?ig_cache_key=ODI2NzgyNDE0OTE4MTEzNTQz.2")</f>
        <v>0</v>
      </c>
    </row>
    <row r="4280" spans="1:10">
      <c r="A4280" t="s">
        <v>2</v>
      </c>
      <c r="B4280" t="s">
        <v>3</v>
      </c>
      <c r="C4280" t="s">
        <v>2003</v>
      </c>
      <c r="E4280" t="s">
        <v>4</v>
      </c>
      <c r="F4280" t="s">
        <v>5</v>
      </c>
      <c r="G4280" t="s">
        <v>6</v>
      </c>
      <c r="H4280" t="s">
        <v>7</v>
      </c>
      <c r="I4280" t="s">
        <v>8</v>
      </c>
      <c r="J4280" t="s">
        <v>9</v>
      </c>
    </row>
    <row r="4281" spans="1:10">
      <c r="A4281" t="s">
        <v>2</v>
      </c>
      <c r="B4281" t="s">
        <v>10</v>
      </c>
      <c r="E4281" t="s">
        <v>11</v>
      </c>
      <c r="F4281" t="s">
        <v>12</v>
      </c>
      <c r="G4281" t="s">
        <v>13</v>
      </c>
      <c r="H4281" t="s">
        <v>14</v>
      </c>
    </row>
    <row r="4282" spans="1:10">
      <c r="A4282" t="s">
        <v>0</v>
      </c>
      <c r="B4282" t="s">
        <v>2004</v>
      </c>
      <c r="D4282">
        <f>Image("https://scontent.cdninstagram.com/t51.2885-15/e15/10665331_704148119665434_32340256_n.jpg?ig_cache_key=ODEyNDIwMDI1Mjg4NTU4OTgz.2")</f>
        <v>0</v>
      </c>
    </row>
    <row r="4283" spans="1:10">
      <c r="A4283" t="s">
        <v>2</v>
      </c>
      <c r="B4283" t="s">
        <v>3</v>
      </c>
      <c r="C4283" t="s">
        <v>2005</v>
      </c>
      <c r="E4283" t="s">
        <v>4</v>
      </c>
      <c r="F4283" t="s">
        <v>5</v>
      </c>
      <c r="G4283" t="s">
        <v>6</v>
      </c>
      <c r="H4283" t="s">
        <v>7</v>
      </c>
      <c r="I4283" t="s">
        <v>8</v>
      </c>
      <c r="J4283" t="s">
        <v>9</v>
      </c>
    </row>
    <row r="4284" spans="1:10">
      <c r="A4284" t="s">
        <v>2</v>
      </c>
      <c r="B4284" t="s">
        <v>10</v>
      </c>
      <c r="E4284" t="s">
        <v>11</v>
      </c>
      <c r="F4284" t="s">
        <v>12</v>
      </c>
      <c r="G4284" t="s">
        <v>13</v>
      </c>
      <c r="H4284" t="s">
        <v>14</v>
      </c>
    </row>
    <row r="4285" spans="1:10">
      <c r="A4285" t="s">
        <v>0</v>
      </c>
      <c r="B4285" t="s">
        <v>2006</v>
      </c>
      <c r="D4285">
        <f>Image("https://scontent.cdninstagram.com/t51.2885-15/e15/10454158_544885478950434_1326554385_n.jpg?ig_cache_key=NzU4ODU2Mjk5NTk2NTg3MTI5.2")</f>
        <v>0</v>
      </c>
    </row>
    <row r="4286" spans="1:10">
      <c r="A4286" t="s">
        <v>2</v>
      </c>
      <c r="B4286" t="s">
        <v>3</v>
      </c>
      <c r="C4286" t="s">
        <v>2007</v>
      </c>
      <c r="E4286" t="s">
        <v>4</v>
      </c>
      <c r="F4286" t="s">
        <v>5</v>
      </c>
      <c r="G4286" t="s">
        <v>6</v>
      </c>
      <c r="H4286" t="s">
        <v>7</v>
      </c>
      <c r="I4286" t="s">
        <v>8</v>
      </c>
      <c r="J4286" t="s">
        <v>9</v>
      </c>
    </row>
    <row r="4287" spans="1:10">
      <c r="A4287" t="s">
        <v>2</v>
      </c>
      <c r="B4287" t="s">
        <v>10</v>
      </c>
      <c r="E4287" t="s">
        <v>11</v>
      </c>
      <c r="F4287" t="s">
        <v>12</v>
      </c>
      <c r="G4287" t="s">
        <v>13</v>
      </c>
      <c r="H4287" t="s">
        <v>14</v>
      </c>
    </row>
    <row r="4288" spans="1:10">
      <c r="A4288" t="s">
        <v>0</v>
      </c>
      <c r="B4288" t="s">
        <v>2008</v>
      </c>
      <c r="D4288">
        <f>Image("https://scontent.cdninstagram.com/t51.2885-15/e15/1517195_886913078004185_342708298_n.jpg?ig_cache_key=NzUwNjMzODU1NjcxMjIzNTY3.2")</f>
        <v>0</v>
      </c>
    </row>
    <row r="4289" spans="1:10">
      <c r="A4289" t="s">
        <v>2</v>
      </c>
      <c r="B4289" t="s">
        <v>3</v>
      </c>
      <c r="C4289" t="s">
        <v>2009</v>
      </c>
      <c r="E4289" t="s">
        <v>4</v>
      </c>
      <c r="F4289" t="s">
        <v>5</v>
      </c>
      <c r="G4289" t="s">
        <v>6</v>
      </c>
      <c r="H4289" t="s">
        <v>7</v>
      </c>
      <c r="I4289" t="s">
        <v>8</v>
      </c>
      <c r="J4289" t="s">
        <v>9</v>
      </c>
    </row>
    <row r="4290" spans="1:10">
      <c r="A4290" t="s">
        <v>2</v>
      </c>
      <c r="B4290" t="s">
        <v>10</v>
      </c>
      <c r="E4290" t="s">
        <v>11</v>
      </c>
      <c r="F4290" t="s">
        <v>12</v>
      </c>
      <c r="G4290" t="s">
        <v>13</v>
      </c>
      <c r="H4290" t="s">
        <v>14</v>
      </c>
    </row>
    <row r="4291" spans="1:10">
      <c r="A4291" t="s">
        <v>0</v>
      </c>
      <c r="B4291" t="s">
        <v>2010</v>
      </c>
      <c r="D4291">
        <f>Image("https://scontent.cdninstagram.com/t51.2885-15/e35/12905088_765450483592618_962734595_n.jpg?ig_cache_key=MTIyMDY0ODk0Njg1NTI4OTg2Mw%3D%3D.2.l")</f>
        <v>0</v>
      </c>
    </row>
    <row r="4292" spans="1:10">
      <c r="A4292" t="s">
        <v>2</v>
      </c>
      <c r="B4292" t="s">
        <v>3</v>
      </c>
      <c r="E4292" t="s">
        <v>4</v>
      </c>
      <c r="F4292" t="s">
        <v>5</v>
      </c>
      <c r="G4292" t="s">
        <v>6</v>
      </c>
      <c r="H4292" t="s">
        <v>7</v>
      </c>
      <c r="I4292" t="s">
        <v>8</v>
      </c>
      <c r="J4292" t="s">
        <v>9</v>
      </c>
    </row>
    <row r="4293" spans="1:10">
      <c r="A4293" t="s">
        <v>2</v>
      </c>
      <c r="B4293" t="s">
        <v>10</v>
      </c>
      <c r="E4293" t="s">
        <v>11</v>
      </c>
      <c r="F4293" t="s">
        <v>12</v>
      </c>
      <c r="G4293" t="s">
        <v>13</v>
      </c>
      <c r="H4293" t="s">
        <v>14</v>
      </c>
    </row>
    <row r="4294" spans="1:10">
      <c r="A4294" t="s">
        <v>0</v>
      </c>
      <c r="B4294" t="s">
        <v>2011</v>
      </c>
      <c r="D4294">
        <f>Image("https://scontent.cdninstagram.com/t51.2885-15/e15/12918444_1082255501838543_650577974_n.jpg?ig_cache_key=MTIyMDY0ODMyNjM0NzkzNjQwNw%3D%3D.2")</f>
        <v>0</v>
      </c>
    </row>
    <row r="4295" spans="1:10">
      <c r="A4295" t="s">
        <v>2</v>
      </c>
      <c r="B4295" t="s">
        <v>3</v>
      </c>
      <c r="E4295" t="s">
        <v>4</v>
      </c>
      <c r="F4295" t="s">
        <v>5</v>
      </c>
      <c r="G4295" t="s">
        <v>6</v>
      </c>
      <c r="H4295" t="s">
        <v>7</v>
      </c>
      <c r="I4295" t="s">
        <v>8</v>
      </c>
      <c r="J4295" t="s">
        <v>9</v>
      </c>
    </row>
    <row r="4296" spans="1:10">
      <c r="A4296" t="s">
        <v>2</v>
      </c>
      <c r="B4296" t="s">
        <v>10</v>
      </c>
      <c r="E4296" t="s">
        <v>11</v>
      </c>
      <c r="F4296" t="s">
        <v>12</v>
      </c>
      <c r="G4296" t="s">
        <v>13</v>
      </c>
      <c r="H4296" t="s">
        <v>14</v>
      </c>
    </row>
    <row r="4297" spans="1:10">
      <c r="A4297" t="s">
        <v>0</v>
      </c>
      <c r="B4297" t="s">
        <v>2012</v>
      </c>
      <c r="D4297">
        <f>Image("https://scontent.cdninstagram.com/t51.2885-15/s640x640/sh0.08/e35/12424742_484440631743071_1126690597_n.jpg?ig_cache_key=MTIyMDY0MzUwODY0NTUxOTAxMQ%3D%3D.2")</f>
        <v>0</v>
      </c>
    </row>
    <row r="4298" spans="1:10">
      <c r="A4298" t="s">
        <v>2</v>
      </c>
      <c r="B4298" t="s">
        <v>3</v>
      </c>
      <c r="C4298" t="s">
        <v>2013</v>
      </c>
      <c r="E4298" t="s">
        <v>4</v>
      </c>
      <c r="F4298" t="s">
        <v>5</v>
      </c>
      <c r="G4298" t="s">
        <v>6</v>
      </c>
      <c r="H4298" t="s">
        <v>7</v>
      </c>
      <c r="I4298" t="s">
        <v>8</v>
      </c>
      <c r="J4298" t="s">
        <v>9</v>
      </c>
    </row>
    <row r="4299" spans="1:10">
      <c r="A4299" t="s">
        <v>2</v>
      </c>
      <c r="B4299" t="s">
        <v>10</v>
      </c>
      <c r="E4299" t="s">
        <v>11</v>
      </c>
      <c r="F4299" t="s">
        <v>12</v>
      </c>
      <c r="G4299" t="s">
        <v>13</v>
      </c>
      <c r="H4299" t="s">
        <v>14</v>
      </c>
    </row>
    <row r="4300" spans="1:10">
      <c r="A4300" t="s">
        <v>0</v>
      </c>
      <c r="B4300" t="s">
        <v>2014</v>
      </c>
      <c r="D4300">
        <f>Image("https://scontent.cdninstagram.com/t51.2885-15/s640x640/sh0.08/e35/12599543_1179002895457932_1412815323_n.jpg?ig_cache_key=MTIyMDY0Mjc5MzU4NDUyOTkxMw%3D%3D.2")</f>
        <v>0</v>
      </c>
    </row>
    <row r="4301" spans="1:10">
      <c r="A4301" t="s">
        <v>2</v>
      </c>
      <c r="B4301" t="s">
        <v>3</v>
      </c>
      <c r="E4301" t="s">
        <v>4</v>
      </c>
      <c r="F4301" t="s">
        <v>5</v>
      </c>
      <c r="G4301" t="s">
        <v>6</v>
      </c>
      <c r="H4301" t="s">
        <v>7</v>
      </c>
      <c r="I4301" t="s">
        <v>8</v>
      </c>
      <c r="J4301" t="s">
        <v>9</v>
      </c>
    </row>
    <row r="4302" spans="1:10">
      <c r="A4302" t="s">
        <v>2</v>
      </c>
      <c r="B4302" t="s">
        <v>10</v>
      </c>
      <c r="E4302" t="s">
        <v>11</v>
      </c>
      <c r="F4302" t="s">
        <v>12</v>
      </c>
      <c r="G4302" t="s">
        <v>13</v>
      </c>
      <c r="H4302" t="s">
        <v>14</v>
      </c>
    </row>
    <row r="4303" spans="1:10">
      <c r="A4303" t="s">
        <v>0</v>
      </c>
      <c r="B4303" t="s">
        <v>2015</v>
      </c>
      <c r="D4303">
        <f>Image("https://scontent.cdninstagram.com/t51.2885-15/e35/12912616_1682910711972364_664946877_n.jpg?ig_cache_key=MTIyMDYzOTU0MDYwODk2MzkzMg%3D%3D.2")</f>
        <v>0</v>
      </c>
    </row>
    <row r="4304" spans="1:10">
      <c r="A4304" t="s">
        <v>2</v>
      </c>
      <c r="B4304" t="s">
        <v>3</v>
      </c>
      <c r="E4304" t="s">
        <v>4</v>
      </c>
      <c r="F4304" t="s">
        <v>5</v>
      </c>
      <c r="G4304" t="s">
        <v>6</v>
      </c>
      <c r="H4304" t="s">
        <v>7</v>
      </c>
      <c r="I4304" t="s">
        <v>8</v>
      </c>
      <c r="J4304" t="s">
        <v>9</v>
      </c>
    </row>
    <row r="4305" spans="1:10">
      <c r="A4305" t="s">
        <v>2</v>
      </c>
      <c r="B4305" t="s">
        <v>10</v>
      </c>
      <c r="E4305" t="s">
        <v>11</v>
      </c>
      <c r="F4305" t="s">
        <v>12</v>
      </c>
      <c r="G4305" t="s">
        <v>13</v>
      </c>
      <c r="H4305" t="s">
        <v>14</v>
      </c>
    </row>
    <row r="4306" spans="1:10">
      <c r="A4306" t="s">
        <v>0</v>
      </c>
      <c r="B4306" t="s">
        <v>2016</v>
      </c>
      <c r="D4306">
        <f>Image("https://scontent.cdninstagram.com/t51.2885-15/s640x640/sh0.08/e35/917443_563560923822997_862654489_n.jpg?ig_cache_key=MTIxNzQ3ODA5MjAyODIwOTUzMw%3D%3D.2")</f>
        <v>0</v>
      </c>
    </row>
    <row r="4307" spans="1:10">
      <c r="A4307" t="s">
        <v>2</v>
      </c>
      <c r="B4307" t="s">
        <v>3</v>
      </c>
      <c r="C4307" t="s">
        <v>2017</v>
      </c>
      <c r="E4307" t="s">
        <v>4</v>
      </c>
      <c r="F4307" t="s">
        <v>5</v>
      </c>
      <c r="G4307" t="s">
        <v>6</v>
      </c>
      <c r="H4307" t="s">
        <v>7</v>
      </c>
      <c r="I4307" t="s">
        <v>8</v>
      </c>
      <c r="J4307" t="s">
        <v>9</v>
      </c>
    </row>
    <row r="4308" spans="1:10">
      <c r="A4308" t="s">
        <v>2</v>
      </c>
      <c r="B4308" t="s">
        <v>10</v>
      </c>
      <c r="E4308" t="s">
        <v>11</v>
      </c>
      <c r="F4308" t="s">
        <v>12</v>
      </c>
      <c r="G4308" t="s">
        <v>13</v>
      </c>
      <c r="H4308" t="s">
        <v>14</v>
      </c>
    </row>
    <row r="4309" spans="1:10">
      <c r="A4309" t="s">
        <v>0</v>
      </c>
      <c r="B4309" t="s">
        <v>2018</v>
      </c>
      <c r="D4309">
        <f>Image("https://scontent.cdninstagram.com/t51.2885-15/s640x640/sh0.08/e35/11379282_1075902479139028_323568966_n.jpg?ig_cache_key=MTIyMDYzMjQzODMzMzkxOTEyMg%3D%3D.2")</f>
        <v>0</v>
      </c>
    </row>
    <row r="4310" spans="1:10">
      <c r="A4310" t="s">
        <v>2</v>
      </c>
      <c r="B4310" t="s">
        <v>3</v>
      </c>
      <c r="C4310" t="s">
        <v>2019</v>
      </c>
      <c r="E4310" t="s">
        <v>4</v>
      </c>
      <c r="F4310" t="s">
        <v>5</v>
      </c>
      <c r="G4310" t="s">
        <v>6</v>
      </c>
      <c r="H4310" t="s">
        <v>7</v>
      </c>
      <c r="I4310" t="s">
        <v>8</v>
      </c>
      <c r="J4310" t="s">
        <v>9</v>
      </c>
    </row>
    <row r="4311" spans="1:10">
      <c r="A4311" t="s">
        <v>2</v>
      </c>
      <c r="B4311" t="s">
        <v>10</v>
      </c>
      <c r="E4311" t="s">
        <v>11</v>
      </c>
      <c r="F4311" t="s">
        <v>12</v>
      </c>
      <c r="G4311" t="s">
        <v>13</v>
      </c>
      <c r="H4311" t="s">
        <v>14</v>
      </c>
    </row>
    <row r="4312" spans="1:10">
      <c r="A4312" t="s">
        <v>0</v>
      </c>
      <c r="B4312" t="s">
        <v>2020</v>
      </c>
      <c r="D4312">
        <f>Image("https://scontent.cdninstagram.com/t51.2885-15/s640x640/sh0.08/e35/12383644_675334355942996_937435686_n.jpg?ig_cache_key=MTIyMDYzMTM2NjM5MjcwNzg0Mg%3D%3D.2")</f>
        <v>0</v>
      </c>
    </row>
    <row r="4313" spans="1:10">
      <c r="A4313" t="s">
        <v>2</v>
      </c>
      <c r="B4313" t="s">
        <v>3</v>
      </c>
      <c r="E4313" t="s">
        <v>4</v>
      </c>
      <c r="F4313" t="s">
        <v>5</v>
      </c>
      <c r="G4313" t="s">
        <v>6</v>
      </c>
      <c r="H4313" t="s">
        <v>7</v>
      </c>
      <c r="I4313" t="s">
        <v>8</v>
      </c>
      <c r="J4313" t="s">
        <v>9</v>
      </c>
    </row>
    <row r="4314" spans="1:10">
      <c r="A4314" t="s">
        <v>2</v>
      </c>
      <c r="B4314" t="s">
        <v>10</v>
      </c>
      <c r="E4314" t="s">
        <v>11</v>
      </c>
      <c r="F4314" t="s">
        <v>12</v>
      </c>
      <c r="G4314" t="s">
        <v>13</v>
      </c>
      <c r="H4314" t="s">
        <v>14</v>
      </c>
    </row>
    <row r="4315" spans="1:10">
      <c r="A4315" t="s">
        <v>0</v>
      </c>
      <c r="B4315" t="s">
        <v>2021</v>
      </c>
      <c r="D4315">
        <f>Image("https://scontent.cdninstagram.com/t51.2885-15/s640x640/sh0.08/e35/12784137_1067400446658349_1892450296_n.jpg?ig_cache_key=MTE5OTkxMzAxMzc2MjE1NjU5MQ%3D%3D.2.l")</f>
        <v>0</v>
      </c>
    </row>
    <row r="4316" spans="1:10">
      <c r="A4316" t="s">
        <v>2</v>
      </c>
      <c r="B4316" t="s">
        <v>3</v>
      </c>
      <c r="C4316" t="s">
        <v>2022</v>
      </c>
      <c r="E4316" t="s">
        <v>4</v>
      </c>
      <c r="F4316" t="s">
        <v>5</v>
      </c>
      <c r="G4316" t="s">
        <v>6</v>
      </c>
      <c r="H4316" t="s">
        <v>7</v>
      </c>
      <c r="I4316" t="s">
        <v>8</v>
      </c>
      <c r="J4316" t="s">
        <v>9</v>
      </c>
    </row>
    <row r="4317" spans="1:10">
      <c r="A4317" t="s">
        <v>2</v>
      </c>
      <c r="B4317" t="s">
        <v>10</v>
      </c>
      <c r="E4317" t="s">
        <v>11</v>
      </c>
      <c r="F4317" t="s">
        <v>12</v>
      </c>
      <c r="G4317" t="s">
        <v>13</v>
      </c>
      <c r="H4317" t="s">
        <v>14</v>
      </c>
    </row>
    <row r="4318" spans="1:10">
      <c r="A4318" t="s">
        <v>0</v>
      </c>
      <c r="B4318" t="s">
        <v>2023</v>
      </c>
      <c r="D4318">
        <f>Image("https://scontent.cdninstagram.com/t51.2885-15/s640x640/sh0.08/e35/12930981_1709248325954458_67076017_n.jpg?ig_cache_key=MTIyMDYyMzA1Mjk5MTIwNDM5OQ%3D%3D.2")</f>
        <v>0</v>
      </c>
    </row>
    <row r="4319" spans="1:10">
      <c r="A4319" t="s">
        <v>2</v>
      </c>
      <c r="B4319" t="s">
        <v>3</v>
      </c>
      <c r="E4319" t="s">
        <v>4</v>
      </c>
      <c r="F4319" t="s">
        <v>5</v>
      </c>
      <c r="G4319" t="s">
        <v>6</v>
      </c>
      <c r="H4319" t="s">
        <v>7</v>
      </c>
      <c r="I4319" t="s">
        <v>8</v>
      </c>
      <c r="J4319" t="s">
        <v>9</v>
      </c>
    </row>
    <row r="4320" spans="1:10">
      <c r="A4320" t="s">
        <v>2</v>
      </c>
      <c r="B4320" t="s">
        <v>10</v>
      </c>
      <c r="E4320" t="s">
        <v>11</v>
      </c>
      <c r="F4320" t="s">
        <v>12</v>
      </c>
      <c r="G4320" t="s">
        <v>13</v>
      </c>
      <c r="H4320" t="s">
        <v>14</v>
      </c>
    </row>
    <row r="4321" spans="1:10">
      <c r="A4321" t="s">
        <v>0</v>
      </c>
      <c r="B4321" t="s">
        <v>2024</v>
      </c>
      <c r="D4321">
        <f>Image("https://scontent.cdninstagram.com/t51.2885-15/e15/11378177_1660241760905311_1814835187_n.jpg?ig_cache_key=MTIyMDU5NTQ4NTUyMzQ4NjIzMw%3D%3D.2")</f>
        <v>0</v>
      </c>
    </row>
    <row r="4322" spans="1:10">
      <c r="A4322" t="s">
        <v>2</v>
      </c>
      <c r="B4322" t="s">
        <v>3</v>
      </c>
      <c r="E4322" t="s">
        <v>4</v>
      </c>
      <c r="F4322" t="s">
        <v>5</v>
      </c>
      <c r="G4322" t="s">
        <v>6</v>
      </c>
      <c r="H4322" t="s">
        <v>7</v>
      </c>
      <c r="I4322" t="s">
        <v>8</v>
      </c>
      <c r="J4322" t="s">
        <v>9</v>
      </c>
    </row>
    <row r="4323" spans="1:10">
      <c r="A4323" t="s">
        <v>2</v>
      </c>
      <c r="B4323" t="s">
        <v>10</v>
      </c>
      <c r="E4323" t="s">
        <v>11</v>
      </c>
      <c r="F4323" t="s">
        <v>12</v>
      </c>
      <c r="G4323" t="s">
        <v>13</v>
      </c>
      <c r="H4323" t="s">
        <v>14</v>
      </c>
    </row>
    <row r="4324" spans="1:10">
      <c r="A4324" t="s">
        <v>0</v>
      </c>
      <c r="B4324" t="s">
        <v>2025</v>
      </c>
      <c r="D4324">
        <f>Image("https://scontent.cdninstagram.com/t51.2885-15/s480x480/e35/12446202_571693696325090_1499234704_n.jpg?ig_cache_key=MTIyMDU5OTA3NDEyMDM5MTc1MA%3D%3D.2")</f>
        <v>0</v>
      </c>
    </row>
    <row r="4325" spans="1:10">
      <c r="A4325" t="s">
        <v>2</v>
      </c>
      <c r="B4325" t="s">
        <v>3</v>
      </c>
      <c r="E4325" t="s">
        <v>4</v>
      </c>
      <c r="F4325" t="s">
        <v>5</v>
      </c>
      <c r="G4325" t="s">
        <v>6</v>
      </c>
      <c r="H4325" t="s">
        <v>7</v>
      </c>
      <c r="I4325" t="s">
        <v>8</v>
      </c>
      <c r="J4325" t="s">
        <v>9</v>
      </c>
    </row>
    <row r="4326" spans="1:10">
      <c r="A4326" t="s">
        <v>2</v>
      </c>
      <c r="B4326" t="s">
        <v>10</v>
      </c>
      <c r="E4326" t="s">
        <v>11</v>
      </c>
      <c r="F4326" t="s">
        <v>12</v>
      </c>
      <c r="G4326" t="s">
        <v>13</v>
      </c>
      <c r="H4326" t="s">
        <v>14</v>
      </c>
    </row>
    <row r="4327" spans="1:10">
      <c r="A4327" t="s">
        <v>0</v>
      </c>
      <c r="B4327" t="s">
        <v>2026</v>
      </c>
      <c r="D4327">
        <f>Image("https://scontent.cdninstagram.com/t51.2885-15/s640x640/sh0.08/e35/10261047_617573095060752_1870047454_n.jpg?ig_cache_key=MTIyMDU5NDAyMzgyODEyNjIyMA%3D%3D.2")</f>
        <v>0</v>
      </c>
    </row>
    <row r="4328" spans="1:10">
      <c r="A4328" t="s">
        <v>2</v>
      </c>
      <c r="B4328" t="s">
        <v>3</v>
      </c>
      <c r="E4328" t="s">
        <v>4</v>
      </c>
      <c r="F4328" t="s">
        <v>5</v>
      </c>
      <c r="G4328" t="s">
        <v>6</v>
      </c>
      <c r="H4328" t="s">
        <v>7</v>
      </c>
      <c r="I4328" t="s">
        <v>8</v>
      </c>
      <c r="J4328" t="s">
        <v>9</v>
      </c>
    </row>
    <row r="4329" spans="1:10">
      <c r="A4329" t="s">
        <v>2</v>
      </c>
      <c r="B4329" t="s">
        <v>10</v>
      </c>
      <c r="E4329" t="s">
        <v>11</v>
      </c>
      <c r="F4329" t="s">
        <v>12</v>
      </c>
      <c r="G4329" t="s">
        <v>13</v>
      </c>
      <c r="H4329" t="s">
        <v>14</v>
      </c>
    </row>
    <row r="4330" spans="1:10">
      <c r="A4330" t="s">
        <v>0</v>
      </c>
      <c r="B4330" t="s">
        <v>2027</v>
      </c>
      <c r="D4330">
        <f>Image("https://scontent.cdninstagram.com/t51.2885-15/s640x640/sh0.08/e35/12912811_1232603920102838_1291443542_n.jpg?ig_cache_key=MTIyMDU5MzE0OTg2MTQxNzYxNQ%3D%3D.2.l")</f>
        <v>0</v>
      </c>
    </row>
    <row r="4331" spans="1:10">
      <c r="A4331" t="s">
        <v>2</v>
      </c>
      <c r="B4331" t="s">
        <v>3</v>
      </c>
      <c r="C4331" t="s">
        <v>2028</v>
      </c>
      <c r="E4331" t="s">
        <v>4</v>
      </c>
      <c r="F4331" t="s">
        <v>5</v>
      </c>
      <c r="G4331" t="s">
        <v>6</v>
      </c>
      <c r="H4331" t="s">
        <v>7</v>
      </c>
      <c r="I4331" t="s">
        <v>8</v>
      </c>
      <c r="J4331" t="s">
        <v>9</v>
      </c>
    </row>
    <row r="4332" spans="1:10">
      <c r="A4332" t="s">
        <v>2</v>
      </c>
      <c r="B4332" t="s">
        <v>10</v>
      </c>
      <c r="E4332" t="s">
        <v>11</v>
      </c>
      <c r="F4332" t="s">
        <v>12</v>
      </c>
      <c r="G4332" t="s">
        <v>13</v>
      </c>
      <c r="H4332" t="s">
        <v>14</v>
      </c>
    </row>
    <row r="4333" spans="1:10">
      <c r="A4333" t="s">
        <v>0</v>
      </c>
      <c r="B4333" t="s">
        <v>2029</v>
      </c>
      <c r="D4333">
        <f>Image("https://scontent.cdninstagram.com/t51.2885-15/e15/12677537_1683405391920508_1896242901_n.jpg?ig_cache_key=MTIyMDMwNTQ4MzQ4NzM4MDc2MQ%3D%3D.2")</f>
        <v>0</v>
      </c>
    </row>
    <row r="4334" spans="1:10">
      <c r="A4334" t="s">
        <v>2</v>
      </c>
      <c r="B4334" t="s">
        <v>3</v>
      </c>
      <c r="E4334" t="s">
        <v>4</v>
      </c>
      <c r="F4334" t="s">
        <v>5</v>
      </c>
      <c r="G4334" t="s">
        <v>6</v>
      </c>
      <c r="H4334" t="s">
        <v>7</v>
      </c>
      <c r="I4334" t="s">
        <v>8</v>
      </c>
      <c r="J4334" t="s">
        <v>9</v>
      </c>
    </row>
    <row r="4335" spans="1:10">
      <c r="A4335" t="s">
        <v>2</v>
      </c>
      <c r="B4335" t="s">
        <v>10</v>
      </c>
      <c r="E4335" t="s">
        <v>11</v>
      </c>
      <c r="F4335" t="s">
        <v>12</v>
      </c>
      <c r="G4335" t="s">
        <v>13</v>
      </c>
      <c r="H4335" t="s">
        <v>14</v>
      </c>
    </row>
    <row r="4336" spans="1:10">
      <c r="A4336" t="s">
        <v>0</v>
      </c>
      <c r="B4336" t="s">
        <v>2030</v>
      </c>
      <c r="D4336">
        <f>Image("https://scontent.cdninstagram.com/t51.2885-15/s640x640/sh0.08/e35/11351650_989202191167094_1527238001_n.jpg?ig_cache_key=MTIxOTk3ODU5MTg4MTA4NTQ4OQ%3D%3D.2.l")</f>
        <v>0</v>
      </c>
    </row>
    <row r="4337" spans="1:10">
      <c r="A4337" t="s">
        <v>2</v>
      </c>
      <c r="B4337" t="s">
        <v>3</v>
      </c>
      <c r="C4337" t="s">
        <v>2031</v>
      </c>
      <c r="E4337" t="s">
        <v>4</v>
      </c>
      <c r="F4337" t="s">
        <v>5</v>
      </c>
      <c r="G4337" t="s">
        <v>6</v>
      </c>
      <c r="H4337" t="s">
        <v>7</v>
      </c>
      <c r="I4337" t="s">
        <v>8</v>
      </c>
      <c r="J4337" t="s">
        <v>9</v>
      </c>
    </row>
    <row r="4338" spans="1:10">
      <c r="A4338" t="s">
        <v>2</v>
      </c>
      <c r="B4338" t="s">
        <v>10</v>
      </c>
      <c r="E4338" t="s">
        <v>11</v>
      </c>
      <c r="F4338" t="s">
        <v>12</v>
      </c>
      <c r="G4338" t="s">
        <v>13</v>
      </c>
      <c r="H4338" t="s">
        <v>14</v>
      </c>
    </row>
    <row r="4339" spans="1:10">
      <c r="A4339" t="s">
        <v>0</v>
      </c>
      <c r="B4339" t="s">
        <v>2032</v>
      </c>
      <c r="D4339">
        <f>Image("https://scontent.cdninstagram.com/t51.2885-15/s640x640/sh0.08/e35/12724705_1761166944112681_1247513320_n.jpg?ig_cache_key=MTIxOTQ4NjUwMzUwMTQyNzg3NA%3D%3D.2.l")</f>
        <v>0</v>
      </c>
    </row>
    <row r="4340" spans="1:10">
      <c r="A4340" t="s">
        <v>2</v>
      </c>
      <c r="B4340" t="s">
        <v>3</v>
      </c>
      <c r="C4340" t="s">
        <v>2033</v>
      </c>
      <c r="E4340" t="s">
        <v>4</v>
      </c>
      <c r="F4340" t="s">
        <v>5</v>
      </c>
      <c r="G4340" t="s">
        <v>6</v>
      </c>
      <c r="H4340" t="s">
        <v>7</v>
      </c>
      <c r="I4340" t="s">
        <v>8</v>
      </c>
      <c r="J4340" t="s">
        <v>9</v>
      </c>
    </row>
    <row r="4341" spans="1:10">
      <c r="A4341" t="s">
        <v>2</v>
      </c>
      <c r="B4341" t="s">
        <v>10</v>
      </c>
      <c r="E4341" t="s">
        <v>11</v>
      </c>
      <c r="F4341" t="s">
        <v>12</v>
      </c>
      <c r="G4341" t="s">
        <v>13</v>
      </c>
      <c r="H4341" t="s">
        <v>14</v>
      </c>
    </row>
    <row r="4342" spans="1:10">
      <c r="A4342" t="s">
        <v>0</v>
      </c>
      <c r="B4342" t="s">
        <v>2034</v>
      </c>
      <c r="D4342">
        <f>Image("https://scontent.cdninstagram.com/t51.2885-15/e35/12940326_1564208610575126_201110141_n.jpg?ig_cache_key=MTIxOTEyMTg5NTQ0NzY3MDM3Nw%3D%3D.2")</f>
        <v>0</v>
      </c>
    </row>
    <row r="4343" spans="1:10">
      <c r="A4343" t="s">
        <v>2</v>
      </c>
      <c r="B4343" t="s">
        <v>3</v>
      </c>
      <c r="E4343" t="s">
        <v>4</v>
      </c>
      <c r="F4343" t="s">
        <v>5</v>
      </c>
      <c r="G4343" t="s">
        <v>6</v>
      </c>
      <c r="H4343" t="s">
        <v>7</v>
      </c>
      <c r="I4343" t="s">
        <v>8</v>
      </c>
      <c r="J4343" t="s">
        <v>9</v>
      </c>
    </row>
    <row r="4344" spans="1:10">
      <c r="A4344" t="s">
        <v>2</v>
      </c>
      <c r="B4344" t="s">
        <v>10</v>
      </c>
      <c r="E4344" t="s">
        <v>11</v>
      </c>
      <c r="F4344" t="s">
        <v>12</v>
      </c>
      <c r="G4344" t="s">
        <v>13</v>
      </c>
      <c r="H4344" t="s">
        <v>14</v>
      </c>
    </row>
    <row r="4345" spans="1:10">
      <c r="A4345" t="s">
        <v>0</v>
      </c>
      <c r="B4345" t="s">
        <v>2035</v>
      </c>
      <c r="D4345">
        <f>Image("https://scontent.cdninstagram.com/t51.2885-15/s640x640/sh0.08/e35/12950246_1091293734267153_2054305579_n.jpg?ig_cache_key=MTIxODkxMzczMDA1MTExNjAwNw%3D%3D.2")</f>
        <v>0</v>
      </c>
    </row>
    <row r="4346" spans="1:10">
      <c r="A4346" t="s">
        <v>2</v>
      </c>
      <c r="B4346" t="s">
        <v>3</v>
      </c>
      <c r="E4346" t="s">
        <v>4</v>
      </c>
      <c r="F4346" t="s">
        <v>5</v>
      </c>
      <c r="G4346" t="s">
        <v>6</v>
      </c>
      <c r="H4346" t="s">
        <v>7</v>
      </c>
      <c r="I4346" t="s">
        <v>8</v>
      </c>
      <c r="J4346" t="s">
        <v>9</v>
      </c>
    </row>
    <row r="4347" spans="1:10">
      <c r="A4347" t="s">
        <v>2</v>
      </c>
      <c r="B4347" t="s">
        <v>10</v>
      </c>
      <c r="E4347" t="s">
        <v>11</v>
      </c>
      <c r="F4347" t="s">
        <v>12</v>
      </c>
      <c r="G4347" t="s">
        <v>13</v>
      </c>
      <c r="H4347" t="s">
        <v>14</v>
      </c>
    </row>
    <row r="4348" spans="1:10">
      <c r="A4348" t="s">
        <v>0</v>
      </c>
      <c r="B4348" t="s">
        <v>2036</v>
      </c>
      <c r="D4348">
        <f>Image("https://scontent.cdninstagram.com/t51.2885-15/e15/12940731_952216751541545_655641353_n.jpg?ig_cache_key=MTIxODczNTA2NTQyMDcwMjIyNg%3D%3D.2")</f>
        <v>0</v>
      </c>
    </row>
    <row r="4349" spans="1:10">
      <c r="A4349" t="s">
        <v>2</v>
      </c>
      <c r="B4349" t="s">
        <v>3</v>
      </c>
      <c r="E4349" t="s">
        <v>4</v>
      </c>
      <c r="F4349" t="s">
        <v>5</v>
      </c>
      <c r="G4349" t="s">
        <v>6</v>
      </c>
      <c r="H4349" t="s">
        <v>7</v>
      </c>
      <c r="I4349" t="s">
        <v>8</v>
      </c>
      <c r="J4349" t="s">
        <v>9</v>
      </c>
    </row>
    <row r="4350" spans="1:10">
      <c r="A4350" t="s">
        <v>2</v>
      </c>
      <c r="B4350" t="s">
        <v>10</v>
      </c>
      <c r="E4350" t="s">
        <v>11</v>
      </c>
      <c r="F4350" t="s">
        <v>12</v>
      </c>
      <c r="G4350" t="s">
        <v>13</v>
      </c>
      <c r="H4350" t="s">
        <v>14</v>
      </c>
    </row>
    <row r="4351" spans="1:10">
      <c r="A4351" t="s">
        <v>0</v>
      </c>
      <c r="B4351" t="s">
        <v>2037</v>
      </c>
      <c r="D4351">
        <f>Image("https://scontent.cdninstagram.com/t51.2885-15/s640x640/sh0.08/e35/12918417_1001653489901569_2126059747_n.jpg?ig_cache_key=MTIxODcyODA1Mzk0NTMxMTYzMA%3D%3D.2")</f>
        <v>0</v>
      </c>
    </row>
    <row r="4352" spans="1:10">
      <c r="A4352" t="s">
        <v>2</v>
      </c>
      <c r="B4352" t="s">
        <v>3</v>
      </c>
      <c r="E4352" t="s">
        <v>4</v>
      </c>
      <c r="F4352" t="s">
        <v>5</v>
      </c>
      <c r="G4352" t="s">
        <v>6</v>
      </c>
      <c r="H4352" t="s">
        <v>7</v>
      </c>
      <c r="I4352" t="s">
        <v>8</v>
      </c>
      <c r="J4352" t="s">
        <v>9</v>
      </c>
    </row>
    <row r="4353" spans="1:10">
      <c r="A4353" t="s">
        <v>2</v>
      </c>
      <c r="B4353" t="s">
        <v>10</v>
      </c>
      <c r="E4353" t="s">
        <v>11</v>
      </c>
      <c r="F4353" t="s">
        <v>12</v>
      </c>
      <c r="G4353" t="s">
        <v>13</v>
      </c>
      <c r="H4353" t="s">
        <v>14</v>
      </c>
    </row>
    <row r="4354" spans="1:10">
      <c r="A4354" t="s">
        <v>0</v>
      </c>
      <c r="B4354" t="s">
        <v>2038</v>
      </c>
      <c r="D4354">
        <f>Image("https://scontent.cdninstagram.com/t51.2885-15/s640x640/sh0.08/e35/12424937_592488684235098_270197209_n.jpg?ig_cache_key=MTIxODcyMzA3Mzk2NTIzNTUzOA%3D%3D.2.l")</f>
        <v>0</v>
      </c>
    </row>
    <row r="4355" spans="1:10">
      <c r="A4355" t="s">
        <v>2</v>
      </c>
      <c r="B4355" t="s">
        <v>3</v>
      </c>
      <c r="E4355" t="s">
        <v>4</v>
      </c>
      <c r="F4355" t="s">
        <v>5</v>
      </c>
      <c r="G4355" t="s">
        <v>6</v>
      </c>
      <c r="H4355" t="s">
        <v>7</v>
      </c>
      <c r="I4355" t="s">
        <v>8</v>
      </c>
      <c r="J4355" t="s">
        <v>9</v>
      </c>
    </row>
    <row r="4356" spans="1:10">
      <c r="A4356" t="s">
        <v>2</v>
      </c>
      <c r="B4356" t="s">
        <v>10</v>
      </c>
      <c r="E4356" t="s">
        <v>11</v>
      </c>
      <c r="F4356" t="s">
        <v>12</v>
      </c>
      <c r="G4356" t="s">
        <v>13</v>
      </c>
      <c r="H4356" t="s">
        <v>14</v>
      </c>
    </row>
    <row r="4357" spans="1:10">
      <c r="A4357" t="s">
        <v>0</v>
      </c>
      <c r="B4357" t="s">
        <v>2039</v>
      </c>
      <c r="D4357">
        <f>Image("https://scontent.cdninstagram.com/t51.2885-15/s640x640/sh0.08/e35/12917822_218724111828476_1618369735_n.jpg?ig_cache_key=MTIxODM3Nzg2MTMwMzE1NzYzNw%3D%3D.2")</f>
        <v>0</v>
      </c>
    </row>
    <row r="4358" spans="1:10">
      <c r="A4358" t="s">
        <v>2</v>
      </c>
      <c r="B4358" t="s">
        <v>3</v>
      </c>
      <c r="C4358" t="s">
        <v>2040</v>
      </c>
      <c r="E4358" t="s">
        <v>4</v>
      </c>
      <c r="F4358" t="s">
        <v>5</v>
      </c>
      <c r="G4358" t="s">
        <v>6</v>
      </c>
      <c r="H4358" t="s">
        <v>7</v>
      </c>
      <c r="I4358" t="s">
        <v>8</v>
      </c>
      <c r="J4358" t="s">
        <v>9</v>
      </c>
    </row>
    <row r="4359" spans="1:10">
      <c r="A4359" t="s">
        <v>2</v>
      </c>
      <c r="B4359" t="s">
        <v>10</v>
      </c>
      <c r="E4359" t="s">
        <v>11</v>
      </c>
      <c r="F4359" t="s">
        <v>12</v>
      </c>
      <c r="G4359" t="s">
        <v>13</v>
      </c>
      <c r="H4359" t="s">
        <v>14</v>
      </c>
    </row>
    <row r="4360" spans="1:10">
      <c r="A4360" t="s">
        <v>0</v>
      </c>
      <c r="B4360" t="s">
        <v>2041</v>
      </c>
      <c r="D4360">
        <f>Image("https://scontent.cdninstagram.com/t51.2885-15/s640x640/sh0.08/e35/12328291_1704241936521701_111422325_n.jpg?ig_cache_key=MTIxODA2OTA0NTMzNDQ1Mzg1MQ%3D%3D.2")</f>
        <v>0</v>
      </c>
    </row>
    <row r="4361" spans="1:10">
      <c r="A4361" t="s">
        <v>2</v>
      </c>
      <c r="B4361" t="s">
        <v>3</v>
      </c>
      <c r="C4361" t="s">
        <v>2042</v>
      </c>
      <c r="E4361" t="s">
        <v>4</v>
      </c>
      <c r="F4361" t="s">
        <v>5</v>
      </c>
      <c r="G4361" t="s">
        <v>6</v>
      </c>
      <c r="H4361" t="s">
        <v>7</v>
      </c>
      <c r="I4361" t="s">
        <v>8</v>
      </c>
      <c r="J4361" t="s">
        <v>9</v>
      </c>
    </row>
    <row r="4362" spans="1:10">
      <c r="A4362" t="s">
        <v>2</v>
      </c>
      <c r="B4362" t="s">
        <v>10</v>
      </c>
      <c r="E4362" t="s">
        <v>11</v>
      </c>
      <c r="F4362" t="s">
        <v>12</v>
      </c>
      <c r="G4362" t="s">
        <v>13</v>
      </c>
      <c r="H4362" t="s">
        <v>14</v>
      </c>
    </row>
    <row r="4363" spans="1:10">
      <c r="A4363" t="s">
        <v>0</v>
      </c>
      <c r="B4363" t="s">
        <v>2043</v>
      </c>
      <c r="D4363">
        <f>Image("https://scontent.cdninstagram.com/t51.2885-15/s640x640/sh0.08/e35/12930807_855316567929763_55782960_n.jpg?ig_cache_key=MTIxNzc2MzczNjMwOTEyMzczNQ%3D%3D.2")</f>
        <v>0</v>
      </c>
    </row>
    <row r="4364" spans="1:10">
      <c r="A4364" t="s">
        <v>2</v>
      </c>
      <c r="B4364" t="s">
        <v>3</v>
      </c>
      <c r="E4364" t="s">
        <v>4</v>
      </c>
      <c r="F4364" t="s">
        <v>5</v>
      </c>
      <c r="G4364" t="s">
        <v>6</v>
      </c>
      <c r="H4364" t="s">
        <v>7</v>
      </c>
      <c r="I4364" t="s">
        <v>8</v>
      </c>
      <c r="J4364" t="s">
        <v>9</v>
      </c>
    </row>
    <row r="4365" spans="1:10">
      <c r="A4365" t="s">
        <v>2</v>
      </c>
      <c r="B4365" t="s">
        <v>10</v>
      </c>
      <c r="E4365" t="s">
        <v>11</v>
      </c>
      <c r="F4365" t="s">
        <v>12</v>
      </c>
      <c r="G4365" t="s">
        <v>13</v>
      </c>
      <c r="H4365" t="s">
        <v>14</v>
      </c>
    </row>
    <row r="4366" spans="1:10">
      <c r="A4366" t="s">
        <v>0</v>
      </c>
      <c r="B4366" t="s">
        <v>2044</v>
      </c>
      <c r="D4366">
        <f>Image("https://scontent.cdninstagram.com/t51.2885-15/e15/12930786_1121636714533262_1716470282_n.jpg?ig_cache_key=MTIxNzc0ODI2NjQ1ODgxNDE4OQ%3D%3D.2")</f>
        <v>0</v>
      </c>
    </row>
    <row r="4367" spans="1:10">
      <c r="A4367" t="s">
        <v>2</v>
      </c>
      <c r="B4367" t="s">
        <v>3</v>
      </c>
      <c r="E4367" t="s">
        <v>4</v>
      </c>
      <c r="F4367" t="s">
        <v>5</v>
      </c>
      <c r="G4367" t="s">
        <v>6</v>
      </c>
      <c r="H4367" t="s">
        <v>7</v>
      </c>
      <c r="I4367" t="s">
        <v>8</v>
      </c>
      <c r="J4367" t="s">
        <v>9</v>
      </c>
    </row>
    <row r="4368" spans="1:10">
      <c r="A4368" t="s">
        <v>2</v>
      </c>
      <c r="B4368" t="s">
        <v>10</v>
      </c>
      <c r="E4368" t="s">
        <v>11</v>
      </c>
      <c r="F4368" t="s">
        <v>12</v>
      </c>
      <c r="G4368" t="s">
        <v>13</v>
      </c>
      <c r="H4368" t="s">
        <v>14</v>
      </c>
    </row>
    <row r="4369" spans="1:10">
      <c r="A4369" t="s">
        <v>0</v>
      </c>
      <c r="B4369" t="s">
        <v>2045</v>
      </c>
      <c r="D4369">
        <f>Image("https://scontent.cdninstagram.com/t51.2885-15/s640x640/sh0.08/e35/12912741_1707641712807451_363275448_n.jpg?ig_cache_key=MTIxNzU3MTQwODA4ODU3NzMwMg%3D%3D.2")</f>
        <v>0</v>
      </c>
    </row>
    <row r="4370" spans="1:10">
      <c r="A4370" t="s">
        <v>2</v>
      </c>
      <c r="B4370" t="s">
        <v>3</v>
      </c>
      <c r="C4370" t="s">
        <v>2046</v>
      </c>
      <c r="E4370" t="s">
        <v>4</v>
      </c>
      <c r="F4370" t="s">
        <v>5</v>
      </c>
      <c r="G4370" t="s">
        <v>6</v>
      </c>
      <c r="H4370" t="s">
        <v>7</v>
      </c>
      <c r="I4370" t="s">
        <v>8</v>
      </c>
      <c r="J4370" t="s">
        <v>9</v>
      </c>
    </row>
    <row r="4371" spans="1:10">
      <c r="A4371" t="s">
        <v>2</v>
      </c>
      <c r="B4371" t="s">
        <v>10</v>
      </c>
      <c r="E4371" t="s">
        <v>11</v>
      </c>
      <c r="F4371" t="s">
        <v>12</v>
      </c>
      <c r="G4371" t="s">
        <v>13</v>
      </c>
      <c r="H4371" t="s">
        <v>14</v>
      </c>
    </row>
    <row r="4372" spans="1:10">
      <c r="A4372" t="s">
        <v>0</v>
      </c>
      <c r="B4372" t="s">
        <v>2047</v>
      </c>
      <c r="D4372">
        <f>Image("https://scontent.cdninstagram.com/t51.2885-15/s480x480/e35/12519672_571577443017180_740679262_n.jpg?ig_cache_key=MTIxNzMxMDU5MjA3OTQ0MDMxOQ%3D%3D.2.l")</f>
        <v>0</v>
      </c>
    </row>
    <row r="4373" spans="1:10">
      <c r="A4373" t="s">
        <v>2</v>
      </c>
      <c r="B4373" t="s">
        <v>3</v>
      </c>
      <c r="E4373" t="s">
        <v>4</v>
      </c>
      <c r="F4373" t="s">
        <v>5</v>
      </c>
      <c r="G4373" t="s">
        <v>6</v>
      </c>
      <c r="H4373" t="s">
        <v>7</v>
      </c>
      <c r="I4373" t="s">
        <v>8</v>
      </c>
      <c r="J4373" t="s">
        <v>9</v>
      </c>
    </row>
    <row r="4374" spans="1:10">
      <c r="A4374" t="s">
        <v>2</v>
      </c>
      <c r="B4374" t="s">
        <v>10</v>
      </c>
      <c r="E4374" t="s">
        <v>11</v>
      </c>
      <c r="F4374" t="s">
        <v>12</v>
      </c>
      <c r="G4374" t="s">
        <v>13</v>
      </c>
      <c r="H4374" t="s">
        <v>14</v>
      </c>
    </row>
    <row r="4375" spans="1:10">
      <c r="A4375" t="s">
        <v>0</v>
      </c>
      <c r="B4375" t="s">
        <v>2048</v>
      </c>
      <c r="D4375">
        <f>Image("https://scontent.cdninstagram.com/t51.2885-15/e15/12907260_985681321486917_82156807_n.jpg?ig_cache_key=MTIxNjc3NDMwNzMwMjM4MzM4OQ%3D%3D.2")</f>
        <v>0</v>
      </c>
    </row>
    <row r="4376" spans="1:10">
      <c r="A4376" t="s">
        <v>2</v>
      </c>
      <c r="B4376" t="s">
        <v>3</v>
      </c>
      <c r="C4376" t="s">
        <v>2049</v>
      </c>
      <c r="E4376" t="s">
        <v>4</v>
      </c>
      <c r="F4376" t="s">
        <v>5</v>
      </c>
      <c r="G4376" t="s">
        <v>6</v>
      </c>
      <c r="H4376" t="s">
        <v>7</v>
      </c>
      <c r="I4376" t="s">
        <v>8</v>
      </c>
      <c r="J4376" t="s">
        <v>9</v>
      </c>
    </row>
    <row r="4377" spans="1:10">
      <c r="A4377" t="s">
        <v>2</v>
      </c>
      <c r="B4377" t="s">
        <v>10</v>
      </c>
      <c r="E4377" t="s">
        <v>11</v>
      </c>
      <c r="F4377" t="s">
        <v>12</v>
      </c>
      <c r="G4377" t="s">
        <v>13</v>
      </c>
      <c r="H4377" t="s">
        <v>14</v>
      </c>
    </row>
    <row r="4378" spans="1:10">
      <c r="A4378" t="s">
        <v>0</v>
      </c>
      <c r="B4378" t="s">
        <v>2050</v>
      </c>
      <c r="D4378">
        <f>Image("https://scontent.cdninstagram.com/t51.2885-15/s640x640/sh0.08/e35/12530659_1267875426575290_993261251_n.jpg?ig_cache_key=MTIxNjc2ODI4MTk1MDI1NjYwMQ%3D%3D.2")</f>
        <v>0</v>
      </c>
    </row>
    <row r="4379" spans="1:10">
      <c r="A4379" t="s">
        <v>2</v>
      </c>
      <c r="B4379" t="s">
        <v>3</v>
      </c>
      <c r="C4379" t="s">
        <v>2051</v>
      </c>
      <c r="E4379" t="s">
        <v>4</v>
      </c>
      <c r="F4379" t="s">
        <v>5</v>
      </c>
      <c r="G4379" t="s">
        <v>6</v>
      </c>
      <c r="H4379" t="s">
        <v>7</v>
      </c>
      <c r="I4379" t="s">
        <v>8</v>
      </c>
      <c r="J4379" t="s">
        <v>9</v>
      </c>
    </row>
    <row r="4380" spans="1:10">
      <c r="A4380" t="s">
        <v>2</v>
      </c>
      <c r="B4380" t="s">
        <v>10</v>
      </c>
      <c r="E4380" t="s">
        <v>11</v>
      </c>
      <c r="F4380" t="s">
        <v>12</v>
      </c>
      <c r="G4380" t="s">
        <v>13</v>
      </c>
      <c r="H4380" t="s">
        <v>14</v>
      </c>
    </row>
    <row r="4381" spans="1:10">
      <c r="A4381" t="s">
        <v>0</v>
      </c>
      <c r="B4381" t="s">
        <v>2052</v>
      </c>
      <c r="D4381">
        <f>Image("https://scontent.cdninstagram.com/t51.2885-15/s640x640/sh0.08/e35/1389482_728658847276904_252570461_n.jpg?ig_cache_key=MTIxNjQ1MjI0NjA0NTk0MjA4Mg%3D%3D.2")</f>
        <v>0</v>
      </c>
    </row>
    <row r="4382" spans="1:10">
      <c r="A4382" t="s">
        <v>2</v>
      </c>
      <c r="B4382" t="s">
        <v>3</v>
      </c>
      <c r="E4382" t="s">
        <v>4</v>
      </c>
      <c r="F4382" t="s">
        <v>5</v>
      </c>
      <c r="G4382" t="s">
        <v>6</v>
      </c>
      <c r="H4382" t="s">
        <v>7</v>
      </c>
      <c r="I4382" t="s">
        <v>8</v>
      </c>
      <c r="J4382" t="s">
        <v>9</v>
      </c>
    </row>
    <row r="4383" spans="1:10">
      <c r="A4383" t="s">
        <v>2</v>
      </c>
      <c r="B4383" t="s">
        <v>10</v>
      </c>
      <c r="E4383" t="s">
        <v>11</v>
      </c>
      <c r="F4383" t="s">
        <v>12</v>
      </c>
      <c r="G4383" t="s">
        <v>13</v>
      </c>
      <c r="H4383" t="s">
        <v>14</v>
      </c>
    </row>
    <row r="4384" spans="1:10">
      <c r="A4384" t="s">
        <v>0</v>
      </c>
      <c r="B4384" t="s">
        <v>2053</v>
      </c>
      <c r="D4384">
        <f>Image("https://scontent.cdninstagram.com/t51.2885-15/s640x640/sh0.08/e35/12328085_1526768997624689_397418247_n.jpg?ig_cache_key=MTIxNjE1NjI3OTk2NTE5MjQ1Nw%3D%3D.2")</f>
        <v>0</v>
      </c>
    </row>
    <row r="4385" spans="1:10">
      <c r="A4385" t="s">
        <v>2</v>
      </c>
      <c r="B4385" t="s">
        <v>3</v>
      </c>
      <c r="E4385" t="s">
        <v>4</v>
      </c>
      <c r="F4385" t="s">
        <v>5</v>
      </c>
      <c r="G4385" t="s">
        <v>6</v>
      </c>
      <c r="H4385" t="s">
        <v>7</v>
      </c>
      <c r="I4385" t="s">
        <v>8</v>
      </c>
      <c r="J4385" t="s">
        <v>9</v>
      </c>
    </row>
    <row r="4386" spans="1:10">
      <c r="A4386" t="s">
        <v>2</v>
      </c>
      <c r="B4386" t="s">
        <v>10</v>
      </c>
      <c r="E4386" t="s">
        <v>11</v>
      </c>
      <c r="F4386" t="s">
        <v>12</v>
      </c>
      <c r="G4386" t="s">
        <v>13</v>
      </c>
      <c r="H4386" t="s">
        <v>14</v>
      </c>
    </row>
    <row r="4387" spans="1:10">
      <c r="A4387" t="s">
        <v>0</v>
      </c>
      <c r="B4387" t="s">
        <v>2054</v>
      </c>
      <c r="D4387">
        <f>Image("https://scontent.cdninstagram.com/t51.2885-15/s640x640/sh0.08/e35/12080442_218101108552369_154424605_n.jpg?ig_cache_key=MTIxNTA5Mjk5NTUyODUyNjA1NQ%3D%3D.2")</f>
        <v>0</v>
      </c>
    </row>
    <row r="4388" spans="1:10">
      <c r="A4388" t="s">
        <v>2</v>
      </c>
      <c r="B4388" t="s">
        <v>3</v>
      </c>
      <c r="E4388" t="s">
        <v>4</v>
      </c>
      <c r="F4388" t="s">
        <v>5</v>
      </c>
      <c r="G4388" t="s">
        <v>6</v>
      </c>
      <c r="H4388" t="s">
        <v>7</v>
      </c>
      <c r="I4388" t="s">
        <v>8</v>
      </c>
      <c r="J4388" t="s">
        <v>9</v>
      </c>
    </row>
    <row r="4389" spans="1:10">
      <c r="A4389" t="s">
        <v>2</v>
      </c>
      <c r="B4389" t="s">
        <v>10</v>
      </c>
      <c r="E4389" t="s">
        <v>11</v>
      </c>
      <c r="F4389" t="s">
        <v>12</v>
      </c>
      <c r="G4389" t="s">
        <v>13</v>
      </c>
      <c r="H4389" t="s">
        <v>14</v>
      </c>
    </row>
    <row r="4390" spans="1:10">
      <c r="A4390" t="s">
        <v>0</v>
      </c>
      <c r="B4390" t="s">
        <v>2055</v>
      </c>
      <c r="D4390">
        <f>Image("https://scontent.cdninstagram.com/t51.2885-15/s640x640/sh0.08/e35/12519425_458774604311737_952154247_n.jpg?ig_cache_key=MTIxNDk5OTkzMzA0MzI4NDA1OA%3D%3D.2")</f>
        <v>0</v>
      </c>
    </row>
    <row r="4391" spans="1:10">
      <c r="A4391" t="s">
        <v>2</v>
      </c>
      <c r="B4391" t="s">
        <v>3</v>
      </c>
      <c r="C4391" t="s">
        <v>2056</v>
      </c>
      <c r="E4391" t="s">
        <v>4</v>
      </c>
      <c r="F4391" t="s">
        <v>5</v>
      </c>
      <c r="G4391" t="s">
        <v>6</v>
      </c>
      <c r="H4391" t="s">
        <v>7</v>
      </c>
      <c r="I4391" t="s">
        <v>8</v>
      </c>
      <c r="J4391" t="s">
        <v>9</v>
      </c>
    </row>
    <row r="4392" spans="1:10">
      <c r="A4392" t="s">
        <v>2</v>
      </c>
      <c r="B4392" t="s">
        <v>10</v>
      </c>
      <c r="E4392" t="s">
        <v>11</v>
      </c>
      <c r="F4392" t="s">
        <v>12</v>
      </c>
      <c r="G4392" t="s">
        <v>13</v>
      </c>
      <c r="H4392" t="s">
        <v>14</v>
      </c>
    </row>
    <row r="4393" spans="1:10">
      <c r="A4393" t="s">
        <v>0</v>
      </c>
      <c r="B4393" t="s">
        <v>2057</v>
      </c>
      <c r="D4393">
        <f>Image("https://scontent.cdninstagram.com/t51.2885-15/e15/12940176_560793817434721_1662716835_n.jpg?ig_cache_key=MTIyMDY1NDA1MDUzODgzODQwMw%3D%3D.2")</f>
        <v>0</v>
      </c>
    </row>
    <row r="4394" spans="1:10">
      <c r="A4394" t="s">
        <v>2</v>
      </c>
      <c r="B4394" t="s">
        <v>3</v>
      </c>
      <c r="E4394" t="s">
        <v>4</v>
      </c>
      <c r="F4394" t="s">
        <v>5</v>
      </c>
      <c r="G4394" t="s">
        <v>6</v>
      </c>
      <c r="H4394" t="s">
        <v>7</v>
      </c>
      <c r="I4394" t="s">
        <v>8</v>
      </c>
      <c r="J4394" t="s">
        <v>9</v>
      </c>
    </row>
    <row r="4395" spans="1:10">
      <c r="A4395" t="s">
        <v>2</v>
      </c>
      <c r="B4395" t="s">
        <v>10</v>
      </c>
      <c r="E4395" t="s">
        <v>11</v>
      </c>
      <c r="F4395" t="s">
        <v>12</v>
      </c>
      <c r="G4395" t="s">
        <v>13</v>
      </c>
      <c r="H4395" t="s">
        <v>14</v>
      </c>
    </row>
    <row r="4396" spans="1:10">
      <c r="A4396" t="s">
        <v>0</v>
      </c>
      <c r="B4396" t="s">
        <v>2058</v>
      </c>
      <c r="D4396">
        <f>Image("https://scontent.cdninstagram.com/t51.2885-15/s640x640/sh0.08/e35/12424432_713429472092908_1858247915_n.jpg?ig_cache_key=MTIyMDYxNzUyODY0OTgwMjUyOA%3D%3D.2")</f>
        <v>0</v>
      </c>
    </row>
    <row r="4397" spans="1:10">
      <c r="A4397" t="s">
        <v>2</v>
      </c>
      <c r="B4397" t="s">
        <v>3</v>
      </c>
      <c r="E4397" t="s">
        <v>4</v>
      </c>
      <c r="F4397" t="s">
        <v>5</v>
      </c>
      <c r="G4397" t="s">
        <v>6</v>
      </c>
      <c r="H4397" t="s">
        <v>7</v>
      </c>
      <c r="I4397" t="s">
        <v>8</v>
      </c>
      <c r="J4397" t="s">
        <v>9</v>
      </c>
    </row>
    <row r="4398" spans="1:10">
      <c r="A4398" t="s">
        <v>2</v>
      </c>
      <c r="B4398" t="s">
        <v>10</v>
      </c>
      <c r="E4398" t="s">
        <v>11</v>
      </c>
      <c r="F4398" t="s">
        <v>12</v>
      </c>
      <c r="G4398" t="s">
        <v>13</v>
      </c>
      <c r="H4398" t="s">
        <v>14</v>
      </c>
    </row>
    <row r="4399" spans="1:10">
      <c r="A4399" t="s">
        <v>0</v>
      </c>
      <c r="B4399" t="s">
        <v>2059</v>
      </c>
      <c r="D4399">
        <f>Image("https://scontent.cdninstagram.com/t51.2885-15/e35/12677570_1011829832218387_1049440402_n.jpg?ig_cache_key=MTIyMDYxNzQxMTQwNzE0MjU3MQ%3D%3D.2")</f>
        <v>0</v>
      </c>
    </row>
    <row r="4400" spans="1:10">
      <c r="A4400" t="s">
        <v>2</v>
      </c>
      <c r="B4400" t="s">
        <v>3</v>
      </c>
      <c r="C4400" t="s">
        <v>2060</v>
      </c>
      <c r="E4400" t="s">
        <v>4</v>
      </c>
      <c r="F4400" t="s">
        <v>5</v>
      </c>
      <c r="G4400" t="s">
        <v>6</v>
      </c>
      <c r="H4400" t="s">
        <v>7</v>
      </c>
      <c r="I4400" t="s">
        <v>8</v>
      </c>
      <c r="J4400" t="s">
        <v>9</v>
      </c>
    </row>
    <row r="4401" spans="1:10">
      <c r="A4401" t="s">
        <v>2</v>
      </c>
      <c r="B4401" t="s">
        <v>10</v>
      </c>
      <c r="E4401" t="s">
        <v>11</v>
      </c>
      <c r="F4401" t="s">
        <v>12</v>
      </c>
      <c r="G4401" t="s">
        <v>13</v>
      </c>
      <c r="H4401" t="s">
        <v>14</v>
      </c>
    </row>
    <row r="4402" spans="1:10">
      <c r="A4402" t="s">
        <v>0</v>
      </c>
      <c r="B4402" t="s">
        <v>2061</v>
      </c>
      <c r="D4402">
        <f>Image("https://scontent.cdninstagram.com/t51.2885-15/e35/11192898_1584716708485209_374153514_n.jpg?ig_cache_key=MTIyMDYwODc0MDkzMzUyNDkwNw%3D%3D.2")</f>
        <v>0</v>
      </c>
    </row>
    <row r="4403" spans="1:10">
      <c r="A4403" t="s">
        <v>2</v>
      </c>
      <c r="B4403" t="s">
        <v>3</v>
      </c>
      <c r="C4403" t="s">
        <v>2062</v>
      </c>
      <c r="E4403" t="s">
        <v>4</v>
      </c>
      <c r="F4403" t="s">
        <v>5</v>
      </c>
      <c r="G4403" t="s">
        <v>6</v>
      </c>
      <c r="H4403" t="s">
        <v>7</v>
      </c>
      <c r="I4403" t="s">
        <v>8</v>
      </c>
      <c r="J4403" t="s">
        <v>9</v>
      </c>
    </row>
    <row r="4404" spans="1:10">
      <c r="A4404" t="s">
        <v>2</v>
      </c>
      <c r="B4404" t="s">
        <v>10</v>
      </c>
      <c r="E4404" t="s">
        <v>11</v>
      </c>
      <c r="F4404" t="s">
        <v>12</v>
      </c>
      <c r="G4404" t="s">
        <v>13</v>
      </c>
      <c r="H4404" t="s">
        <v>14</v>
      </c>
    </row>
    <row r="4405" spans="1:10">
      <c r="A4405" t="s">
        <v>0</v>
      </c>
      <c r="B4405" t="s">
        <v>2063</v>
      </c>
      <c r="D4405">
        <f>Image("https://scontent.cdninstagram.com/t51.2885-15/s640x640/sh0.08/e35/12940774_1682624808692730_1849483276_n.jpg?ig_cache_key=MTIyMDU5NzkzODI5NjQ2ODg5NQ%3D%3D.2")</f>
        <v>0</v>
      </c>
    </row>
    <row r="4406" spans="1:10">
      <c r="A4406" t="s">
        <v>2</v>
      </c>
      <c r="B4406" t="s">
        <v>3</v>
      </c>
      <c r="E4406" t="s">
        <v>4</v>
      </c>
      <c r="F4406" t="s">
        <v>5</v>
      </c>
      <c r="G4406" t="s">
        <v>6</v>
      </c>
      <c r="H4406" t="s">
        <v>7</v>
      </c>
      <c r="I4406" t="s">
        <v>8</v>
      </c>
      <c r="J4406" t="s">
        <v>9</v>
      </c>
    </row>
    <row r="4407" spans="1:10">
      <c r="A4407" t="s">
        <v>2</v>
      </c>
      <c r="B4407" t="s">
        <v>10</v>
      </c>
      <c r="E4407" t="s">
        <v>11</v>
      </c>
      <c r="F4407" t="s">
        <v>12</v>
      </c>
      <c r="G4407" t="s">
        <v>13</v>
      </c>
      <c r="H4407" t="s">
        <v>14</v>
      </c>
    </row>
    <row r="4408" spans="1:10">
      <c r="A4408" t="s">
        <v>0</v>
      </c>
      <c r="B4408" t="s">
        <v>2064</v>
      </c>
      <c r="D4408">
        <f>Image("https://scontent.cdninstagram.com/t51.2885-15/s640x640/e15/12080427_217714455261538_217793939_n.jpg?ig_cache_key=MTIyMDU5NjkyNDE5NzQyNTQ0Nw%3D%3D.2.l")</f>
        <v>0</v>
      </c>
    </row>
    <row r="4409" spans="1:10">
      <c r="A4409" t="s">
        <v>2</v>
      </c>
      <c r="B4409" t="s">
        <v>3</v>
      </c>
      <c r="C4409" t="s">
        <v>2065</v>
      </c>
      <c r="E4409" t="s">
        <v>4</v>
      </c>
      <c r="F4409" t="s">
        <v>5</v>
      </c>
      <c r="G4409" t="s">
        <v>6</v>
      </c>
      <c r="H4409" t="s">
        <v>7</v>
      </c>
      <c r="I4409" t="s">
        <v>8</v>
      </c>
      <c r="J4409" t="s">
        <v>9</v>
      </c>
    </row>
    <row r="4410" spans="1:10">
      <c r="A4410" t="s">
        <v>2</v>
      </c>
      <c r="B4410" t="s">
        <v>10</v>
      </c>
      <c r="E4410" t="s">
        <v>11</v>
      </c>
      <c r="F4410" t="s">
        <v>12</v>
      </c>
      <c r="G4410" t="s">
        <v>13</v>
      </c>
      <c r="H4410" t="s">
        <v>14</v>
      </c>
    </row>
    <row r="4411" spans="1:10">
      <c r="A4411" t="s">
        <v>0</v>
      </c>
      <c r="B4411" t="s">
        <v>2066</v>
      </c>
      <c r="D4411">
        <f>Image("https://scontent.cdninstagram.com/t51.2885-15/s640x640/sh0.08/e35/12383151_1160187837334381_1830802285_n.jpg?ig_cache_key=MTIyMDU5NDgxNTM2MTQ3MzI5MQ%3D%3D.2")</f>
        <v>0</v>
      </c>
    </row>
    <row r="4412" spans="1:10">
      <c r="A4412" t="s">
        <v>2</v>
      </c>
      <c r="B4412" t="s">
        <v>3</v>
      </c>
      <c r="C4412" t="s">
        <v>2067</v>
      </c>
      <c r="E4412" t="s">
        <v>4</v>
      </c>
      <c r="F4412" t="s">
        <v>5</v>
      </c>
      <c r="G4412" t="s">
        <v>6</v>
      </c>
      <c r="H4412" t="s">
        <v>7</v>
      </c>
      <c r="I4412" t="s">
        <v>8</v>
      </c>
      <c r="J4412" t="s">
        <v>9</v>
      </c>
    </row>
    <row r="4413" spans="1:10">
      <c r="A4413" t="s">
        <v>2</v>
      </c>
      <c r="B4413" t="s">
        <v>10</v>
      </c>
      <c r="E4413" t="s">
        <v>11</v>
      </c>
      <c r="F4413" t="s">
        <v>12</v>
      </c>
      <c r="G4413" t="s">
        <v>13</v>
      </c>
      <c r="H4413" t="s">
        <v>14</v>
      </c>
    </row>
    <row r="4414" spans="1:10">
      <c r="A4414" t="s">
        <v>0</v>
      </c>
      <c r="B4414" t="s">
        <v>2068</v>
      </c>
      <c r="D4414">
        <f>Image("https://scontent.cdninstagram.com/t51.2885-15/s480x480/e35/12424922_1845733175654359_1624887351_n.jpg?ig_cache_key=MTIyMDU4OTA1MDQzODE3OTU3NQ%3D%3D.2")</f>
        <v>0</v>
      </c>
    </row>
    <row r="4415" spans="1:10">
      <c r="A4415" t="s">
        <v>2</v>
      </c>
      <c r="B4415" t="s">
        <v>3</v>
      </c>
      <c r="E4415" t="s">
        <v>4</v>
      </c>
      <c r="F4415" t="s">
        <v>5</v>
      </c>
      <c r="G4415" t="s">
        <v>6</v>
      </c>
      <c r="H4415" t="s">
        <v>7</v>
      </c>
      <c r="I4415" t="s">
        <v>8</v>
      </c>
      <c r="J4415" t="s">
        <v>9</v>
      </c>
    </row>
    <row r="4416" spans="1:10">
      <c r="A4416" t="s">
        <v>2</v>
      </c>
      <c r="B4416" t="s">
        <v>10</v>
      </c>
      <c r="E4416" t="s">
        <v>11</v>
      </c>
      <c r="F4416" t="s">
        <v>12</v>
      </c>
      <c r="G4416" t="s">
        <v>13</v>
      </c>
      <c r="H4416" t="s">
        <v>14</v>
      </c>
    </row>
    <row r="4417" spans="1:10">
      <c r="A4417" t="s">
        <v>0</v>
      </c>
      <c r="B4417" t="s">
        <v>2069</v>
      </c>
      <c r="D4417">
        <f>Image("https://scontent.cdninstagram.com/t51.2885-15/s640x640/sh0.08/e35/12677560_1590291284594236_1300150753_n.jpg?ig_cache_key=MTIyMDU2NjU1NjU5Njc5NjM1MA%3D%3D.2")</f>
        <v>0</v>
      </c>
    </row>
    <row r="4418" spans="1:10">
      <c r="A4418" t="s">
        <v>2</v>
      </c>
      <c r="B4418" t="s">
        <v>3</v>
      </c>
      <c r="E4418" t="s">
        <v>4</v>
      </c>
      <c r="F4418" t="s">
        <v>5</v>
      </c>
      <c r="G4418" t="s">
        <v>6</v>
      </c>
      <c r="H4418" t="s">
        <v>7</v>
      </c>
      <c r="I4418" t="s">
        <v>8</v>
      </c>
      <c r="J4418" t="s">
        <v>9</v>
      </c>
    </row>
    <row r="4419" spans="1:10">
      <c r="A4419" t="s">
        <v>2</v>
      </c>
      <c r="B4419" t="s">
        <v>10</v>
      </c>
      <c r="E4419" t="s">
        <v>11</v>
      </c>
      <c r="F4419" t="s">
        <v>12</v>
      </c>
      <c r="G4419" t="s">
        <v>13</v>
      </c>
      <c r="H4419" t="s">
        <v>14</v>
      </c>
    </row>
    <row r="4420" spans="1:10">
      <c r="A4420" t="s">
        <v>0</v>
      </c>
      <c r="B4420" t="s">
        <v>2070</v>
      </c>
      <c r="D4420">
        <f>Image("https://scontent.cdninstagram.com/t51.2885-15/s640x640/sh0.08/e35/12822306_1598003500521314_133465683_n.jpg?ig_cache_key=MTIyMDU2NTUyNDY3MjA5ODY2OQ%3D%3D.2")</f>
        <v>0</v>
      </c>
    </row>
    <row r="4421" spans="1:10">
      <c r="A4421" t="s">
        <v>2</v>
      </c>
      <c r="B4421" t="s">
        <v>3</v>
      </c>
      <c r="C4421" t="s">
        <v>2071</v>
      </c>
      <c r="E4421" t="s">
        <v>4</v>
      </c>
      <c r="F4421" t="s">
        <v>5</v>
      </c>
      <c r="G4421" t="s">
        <v>6</v>
      </c>
      <c r="H4421" t="s">
        <v>7</v>
      </c>
      <c r="I4421" t="s">
        <v>8</v>
      </c>
      <c r="J4421" t="s">
        <v>9</v>
      </c>
    </row>
    <row r="4422" spans="1:10">
      <c r="A4422" t="s">
        <v>2</v>
      </c>
      <c r="B4422" t="s">
        <v>10</v>
      </c>
      <c r="E4422" t="s">
        <v>11</v>
      </c>
      <c r="F4422" t="s">
        <v>12</v>
      </c>
      <c r="G4422" t="s">
        <v>13</v>
      </c>
      <c r="H4422" t="s">
        <v>14</v>
      </c>
    </row>
    <row r="4423" spans="1:10">
      <c r="A4423" t="s">
        <v>0</v>
      </c>
      <c r="B4423" t="s">
        <v>2072</v>
      </c>
      <c r="D4423">
        <f>Image("https://scontent.cdninstagram.com/t51.2885-15/s640x640/sh0.08/e35/12424408_484374998432882_603238564_n.jpg?ig_cache_key=MTIyMDU2NDAwNTA2MDc4Njc4MQ%3D%3D.2")</f>
        <v>0</v>
      </c>
    </row>
    <row r="4424" spans="1:10">
      <c r="A4424" t="s">
        <v>2</v>
      </c>
      <c r="B4424" t="s">
        <v>3</v>
      </c>
      <c r="E4424" t="s">
        <v>4</v>
      </c>
      <c r="F4424" t="s">
        <v>5</v>
      </c>
      <c r="G4424" t="s">
        <v>6</v>
      </c>
      <c r="H4424" t="s">
        <v>7</v>
      </c>
      <c r="I4424" t="s">
        <v>8</v>
      </c>
      <c r="J4424" t="s">
        <v>9</v>
      </c>
    </row>
    <row r="4425" spans="1:10">
      <c r="A4425" t="s">
        <v>2</v>
      </c>
      <c r="B4425" t="s">
        <v>10</v>
      </c>
      <c r="E4425" t="s">
        <v>11</v>
      </c>
      <c r="F4425" t="s">
        <v>12</v>
      </c>
      <c r="G4425" t="s">
        <v>13</v>
      </c>
      <c r="H4425" t="s">
        <v>14</v>
      </c>
    </row>
    <row r="4426" spans="1:10">
      <c r="A4426" t="s">
        <v>0</v>
      </c>
      <c r="B4426" t="s">
        <v>2073</v>
      </c>
      <c r="D4426">
        <f>Image("https://scontent.cdninstagram.com/t51.2885-15/s640x640/sh0.08/e35/12907126_468925396632389_1923651432_n.jpg?ig_cache_key=MTIyMDU0ODc2MTYzMDQ2Mjc3NQ%3D%3D.2.l")</f>
        <v>0</v>
      </c>
    </row>
    <row r="4427" spans="1:10">
      <c r="A4427" t="s">
        <v>2</v>
      </c>
      <c r="B4427" t="s">
        <v>3</v>
      </c>
      <c r="C4427" t="s">
        <v>2074</v>
      </c>
      <c r="E4427" t="s">
        <v>4</v>
      </c>
      <c r="F4427" t="s">
        <v>5</v>
      </c>
      <c r="G4427" t="s">
        <v>6</v>
      </c>
      <c r="H4427" t="s">
        <v>7</v>
      </c>
      <c r="I4427" t="s">
        <v>8</v>
      </c>
      <c r="J4427" t="s">
        <v>9</v>
      </c>
    </row>
    <row r="4428" spans="1:10">
      <c r="A4428" t="s">
        <v>2</v>
      </c>
      <c r="B4428" t="s">
        <v>10</v>
      </c>
      <c r="E4428" t="s">
        <v>11</v>
      </c>
      <c r="F4428" t="s">
        <v>12</v>
      </c>
      <c r="G4428" t="s">
        <v>13</v>
      </c>
      <c r="H4428" t="s">
        <v>14</v>
      </c>
    </row>
    <row r="4429" spans="1:10">
      <c r="A4429" t="s">
        <v>0</v>
      </c>
      <c r="B4429" t="s">
        <v>2075</v>
      </c>
      <c r="D4429">
        <f>Image("https://scontent.cdninstagram.com/t51.2885-15/s480x480/e35/12501802_346150172175578_1805096999_n.jpg?ig_cache_key=MTIyMDUyMDYwNzcyMTU2ODMxMg%3D%3D.2")</f>
        <v>0</v>
      </c>
    </row>
    <row r="4430" spans="1:10">
      <c r="A4430" t="s">
        <v>2</v>
      </c>
      <c r="B4430" t="s">
        <v>3</v>
      </c>
      <c r="E4430" t="s">
        <v>4</v>
      </c>
      <c r="F4430" t="s">
        <v>5</v>
      </c>
      <c r="G4430" t="s">
        <v>6</v>
      </c>
      <c r="H4430" t="s">
        <v>7</v>
      </c>
      <c r="I4430" t="s">
        <v>8</v>
      </c>
      <c r="J4430" t="s">
        <v>9</v>
      </c>
    </row>
    <row r="4431" spans="1:10">
      <c r="A4431" t="s">
        <v>2</v>
      </c>
      <c r="B4431" t="s">
        <v>10</v>
      </c>
      <c r="E4431" t="s">
        <v>11</v>
      </c>
      <c r="F4431" t="s">
        <v>12</v>
      </c>
      <c r="G4431" t="s">
        <v>13</v>
      </c>
      <c r="H4431" t="s">
        <v>14</v>
      </c>
    </row>
    <row r="4432" spans="1:10">
      <c r="A4432" t="s">
        <v>0</v>
      </c>
      <c r="B4432" t="s">
        <v>2076</v>
      </c>
      <c r="D4432">
        <f>Image("https://scontent.cdninstagram.com/t51.2885-15/s640x640/sh0.08/e35/12080424_927810480649924_607879702_n.jpg?ig_cache_key=MTIyMDUxMDg4NDEwMzkwNzgxMA%3D%3D.2")</f>
        <v>0</v>
      </c>
    </row>
    <row r="4433" spans="1:10">
      <c r="A4433" t="s">
        <v>2</v>
      </c>
      <c r="B4433" t="s">
        <v>3</v>
      </c>
      <c r="E4433" t="s">
        <v>4</v>
      </c>
      <c r="F4433" t="s">
        <v>5</v>
      </c>
      <c r="G4433" t="s">
        <v>6</v>
      </c>
      <c r="H4433" t="s">
        <v>7</v>
      </c>
      <c r="I4433" t="s">
        <v>8</v>
      </c>
      <c r="J4433" t="s">
        <v>9</v>
      </c>
    </row>
    <row r="4434" spans="1:10">
      <c r="A4434" t="s">
        <v>2</v>
      </c>
      <c r="B4434" t="s">
        <v>10</v>
      </c>
      <c r="E4434" t="s">
        <v>11</v>
      </c>
      <c r="F4434" t="s">
        <v>12</v>
      </c>
      <c r="G4434" t="s">
        <v>13</v>
      </c>
      <c r="H4434" t="s">
        <v>14</v>
      </c>
    </row>
    <row r="4435" spans="1:10">
      <c r="A4435" t="s">
        <v>0</v>
      </c>
      <c r="B4435" t="s">
        <v>2077</v>
      </c>
      <c r="D4435">
        <f>Image("https://scontent.cdninstagram.com/t51.2885-15/e15/917374_840869649378961_816114492_n.jpg?ig_cache_key=MTIxMDkwMTI4MTc1NjYzNDM1Nw%3D%3D.2")</f>
        <v>0</v>
      </c>
    </row>
    <row r="4436" spans="1:10">
      <c r="A4436" t="s">
        <v>2</v>
      </c>
      <c r="B4436" t="s">
        <v>3</v>
      </c>
      <c r="C4436" t="s">
        <v>2078</v>
      </c>
      <c r="E4436" t="s">
        <v>4</v>
      </c>
      <c r="F4436" t="s">
        <v>5</v>
      </c>
      <c r="G4436" t="s">
        <v>6</v>
      </c>
      <c r="H4436" t="s">
        <v>7</v>
      </c>
      <c r="I4436" t="s">
        <v>8</v>
      </c>
      <c r="J4436" t="s">
        <v>9</v>
      </c>
    </row>
    <row r="4437" spans="1:10">
      <c r="A4437" t="s">
        <v>2</v>
      </c>
      <c r="B4437" t="s">
        <v>10</v>
      </c>
      <c r="E4437" t="s">
        <v>11</v>
      </c>
      <c r="F4437" t="s">
        <v>12</v>
      </c>
      <c r="G4437" t="s">
        <v>13</v>
      </c>
      <c r="H4437" t="s">
        <v>14</v>
      </c>
    </row>
    <row r="4438" spans="1:10">
      <c r="A4438" t="s">
        <v>0</v>
      </c>
      <c r="B4438" t="s">
        <v>2079</v>
      </c>
      <c r="D4438">
        <f>Image("https://scontent.cdninstagram.com/t51.2885-15/e35/12783378_237065276633453_803828171_n.jpg?ig_cache_key=MTE5MzYyNzE0MTE1MTg0OTAxOQ%3D%3D.2")</f>
        <v>0</v>
      </c>
    </row>
    <row r="4439" spans="1:10">
      <c r="A4439" t="s">
        <v>2</v>
      </c>
      <c r="B4439" t="s">
        <v>3</v>
      </c>
      <c r="E4439" t="s">
        <v>4</v>
      </c>
      <c r="F4439" t="s">
        <v>5</v>
      </c>
      <c r="G4439" t="s">
        <v>6</v>
      </c>
      <c r="H4439" t="s">
        <v>7</v>
      </c>
      <c r="I4439" t="s">
        <v>8</v>
      </c>
      <c r="J4439" t="s">
        <v>9</v>
      </c>
    </row>
    <row r="4440" spans="1:10">
      <c r="A4440" t="s">
        <v>2</v>
      </c>
      <c r="B4440" t="s">
        <v>10</v>
      </c>
      <c r="E4440" t="s">
        <v>11</v>
      </c>
      <c r="F4440" t="s">
        <v>12</v>
      </c>
      <c r="G4440" t="s">
        <v>13</v>
      </c>
      <c r="H4440" t="s">
        <v>14</v>
      </c>
    </row>
    <row r="4441" spans="1:10">
      <c r="A4441" t="s">
        <v>0</v>
      </c>
      <c r="B4441" t="s">
        <v>2080</v>
      </c>
      <c r="D4441">
        <f>Image("https://scontent.cdninstagram.com/t51.2885-15/s640x640/sh0.08/e35/12519236_539272292907975_643317260_n.jpg?ig_cache_key=MTE3MjE2OTQzMzg4NDUwNjQyNw%3D%3D.2")</f>
        <v>0</v>
      </c>
    </row>
    <row r="4442" spans="1:10">
      <c r="A4442" t="s">
        <v>2</v>
      </c>
      <c r="B4442" t="s">
        <v>3</v>
      </c>
      <c r="C4442" t="s">
        <v>2081</v>
      </c>
      <c r="E4442" t="s">
        <v>4</v>
      </c>
      <c r="F4442" t="s">
        <v>5</v>
      </c>
      <c r="G4442" t="s">
        <v>6</v>
      </c>
      <c r="H4442" t="s">
        <v>7</v>
      </c>
      <c r="I4442" t="s">
        <v>8</v>
      </c>
      <c r="J4442" t="s">
        <v>9</v>
      </c>
    </row>
    <row r="4443" spans="1:10">
      <c r="A4443" t="s">
        <v>2</v>
      </c>
      <c r="B4443" t="s">
        <v>10</v>
      </c>
      <c r="E4443" t="s">
        <v>11</v>
      </c>
      <c r="F4443" t="s">
        <v>12</v>
      </c>
      <c r="G4443" t="s">
        <v>13</v>
      </c>
      <c r="H4443" t="s">
        <v>14</v>
      </c>
    </row>
    <row r="4444" spans="1:10">
      <c r="A4444" t="s">
        <v>0</v>
      </c>
      <c r="B4444" t="s">
        <v>2082</v>
      </c>
      <c r="D4444">
        <f>Image("https://scontent.cdninstagram.com/t51.2885-15/s640x640/sh0.08/e35/12407379_512102278951581_936832782_n.jpg?ig_cache_key=MTE2MjQ5MTgzMDY1OTExODIxNA%3D%3D.2.l")</f>
        <v>0</v>
      </c>
    </row>
    <row r="4445" spans="1:10">
      <c r="A4445" t="s">
        <v>2</v>
      </c>
      <c r="B4445" t="s">
        <v>3</v>
      </c>
      <c r="C4445" t="s">
        <v>2083</v>
      </c>
      <c r="E4445" t="s">
        <v>4</v>
      </c>
      <c r="F4445" t="s">
        <v>5</v>
      </c>
      <c r="G4445" t="s">
        <v>6</v>
      </c>
      <c r="H4445" t="s">
        <v>7</v>
      </c>
      <c r="I4445" t="s">
        <v>8</v>
      </c>
      <c r="J4445" t="s">
        <v>9</v>
      </c>
    </row>
    <row r="4446" spans="1:10">
      <c r="A4446" t="s">
        <v>2</v>
      </c>
      <c r="B4446" t="s">
        <v>10</v>
      </c>
      <c r="E4446" t="s">
        <v>11</v>
      </c>
      <c r="F4446" t="s">
        <v>12</v>
      </c>
      <c r="G4446" t="s">
        <v>13</v>
      </c>
      <c r="H4446" t="s">
        <v>14</v>
      </c>
    </row>
    <row r="4447" spans="1:10">
      <c r="A4447" t="s">
        <v>0</v>
      </c>
      <c r="B4447" t="s">
        <v>2084</v>
      </c>
      <c r="D4447">
        <f>Image("https://scontent.cdninstagram.com/t51.2885-15/s640x640/sh0.08/e35/12317460_1676947592522341_920885575_n.jpg?ig_cache_key=MTEzMjIyMjkwMTQ2MTk1OTg2OQ%3D%3D.2.l")</f>
        <v>0</v>
      </c>
    </row>
    <row r="4448" spans="1:10">
      <c r="A4448" t="s">
        <v>2</v>
      </c>
      <c r="B4448" t="s">
        <v>3</v>
      </c>
      <c r="C4448" t="s">
        <v>2085</v>
      </c>
      <c r="E4448" t="s">
        <v>4</v>
      </c>
      <c r="F4448" t="s">
        <v>5</v>
      </c>
      <c r="G4448" t="s">
        <v>6</v>
      </c>
      <c r="H4448" t="s">
        <v>7</v>
      </c>
      <c r="I4448" t="s">
        <v>8</v>
      </c>
      <c r="J4448" t="s">
        <v>9</v>
      </c>
    </row>
    <row r="4449" spans="1:10">
      <c r="A4449" t="s">
        <v>2</v>
      </c>
      <c r="B4449" t="s">
        <v>10</v>
      </c>
      <c r="E4449" t="s">
        <v>11</v>
      </c>
      <c r="F4449" t="s">
        <v>12</v>
      </c>
      <c r="G4449" t="s">
        <v>13</v>
      </c>
      <c r="H4449" t="s">
        <v>14</v>
      </c>
    </row>
    <row r="4450" spans="1:10">
      <c r="A4450" t="s">
        <v>0</v>
      </c>
      <c r="B4450" t="s">
        <v>2086</v>
      </c>
      <c r="D4450">
        <f>Image("https://scontent.cdninstagram.com/t51.2885-15/s640x640/sh0.08/e35/11906412_619708871504297_211924624_n.jpg?ig_cache_key=MTA2MDE3NTg3MDM1MjQ2MzMxMA%3D%3D.2")</f>
        <v>0</v>
      </c>
    </row>
    <row r="4451" spans="1:10">
      <c r="A4451" t="s">
        <v>2</v>
      </c>
      <c r="B4451" t="s">
        <v>3</v>
      </c>
      <c r="E4451" t="s">
        <v>4</v>
      </c>
      <c r="F4451" t="s">
        <v>5</v>
      </c>
      <c r="G4451" t="s">
        <v>6</v>
      </c>
      <c r="H4451" t="s">
        <v>7</v>
      </c>
      <c r="I4451" t="s">
        <v>8</v>
      </c>
      <c r="J4451" t="s">
        <v>9</v>
      </c>
    </row>
    <row r="4452" spans="1:10">
      <c r="A4452" t="s">
        <v>2</v>
      </c>
      <c r="B4452" t="s">
        <v>10</v>
      </c>
      <c r="E4452" t="s">
        <v>11</v>
      </c>
      <c r="F4452" t="s">
        <v>12</v>
      </c>
      <c r="G4452" t="s">
        <v>13</v>
      </c>
      <c r="H4452" t="s">
        <v>14</v>
      </c>
    </row>
    <row r="4453" spans="1:10">
      <c r="A4453" t="s">
        <v>0</v>
      </c>
      <c r="B4453" t="s">
        <v>2087</v>
      </c>
      <c r="D4453">
        <f>Image("https://scontent.cdninstagram.com/t51.2885-15/e15/11325852_1093364114012777_680786460_n.jpg?ig_cache_key=OTk4NDcwNDA2MTEyMDk1NTEx.2")</f>
        <v>0</v>
      </c>
    </row>
    <row r="4454" spans="1:10">
      <c r="A4454" t="s">
        <v>2</v>
      </c>
      <c r="B4454" t="s">
        <v>3</v>
      </c>
      <c r="C4454" t="s">
        <v>2088</v>
      </c>
      <c r="E4454" t="s">
        <v>4</v>
      </c>
      <c r="F4454" t="s">
        <v>5</v>
      </c>
      <c r="G4454" t="s">
        <v>6</v>
      </c>
      <c r="H4454" t="s">
        <v>7</v>
      </c>
      <c r="I4454" t="s">
        <v>8</v>
      </c>
      <c r="J4454" t="s">
        <v>9</v>
      </c>
    </row>
    <row r="4455" spans="1:10">
      <c r="A4455" t="s">
        <v>2</v>
      </c>
      <c r="B4455" t="s">
        <v>10</v>
      </c>
      <c r="E4455" t="s">
        <v>11</v>
      </c>
      <c r="F4455" t="s">
        <v>12</v>
      </c>
      <c r="G4455" t="s">
        <v>13</v>
      </c>
      <c r="H4455" t="s">
        <v>14</v>
      </c>
    </row>
    <row r="4456" spans="1:10">
      <c r="A4456" t="s">
        <v>0</v>
      </c>
      <c r="B4456" t="s">
        <v>2089</v>
      </c>
      <c r="D4456">
        <f>Image("https://scontent.cdninstagram.com/t51.2885-15/e15/11084858_755092697940844_1350728311_n.jpg?ig_cache_key=OTYzNTk4NzUwMTI0Njc2OTIw.2")</f>
        <v>0</v>
      </c>
    </row>
    <row r="4457" spans="1:10">
      <c r="A4457" t="s">
        <v>2</v>
      </c>
      <c r="B4457" t="s">
        <v>3</v>
      </c>
      <c r="E4457" t="s">
        <v>4</v>
      </c>
      <c r="F4457" t="s">
        <v>5</v>
      </c>
      <c r="G4457" t="s">
        <v>6</v>
      </c>
      <c r="H4457" t="s">
        <v>7</v>
      </c>
      <c r="I4457" t="s">
        <v>8</v>
      </c>
      <c r="J4457" t="s">
        <v>9</v>
      </c>
    </row>
    <row r="4458" spans="1:10">
      <c r="A4458" t="s">
        <v>2</v>
      </c>
      <c r="B4458" t="s">
        <v>10</v>
      </c>
      <c r="E4458" t="s">
        <v>11</v>
      </c>
      <c r="F4458" t="s">
        <v>12</v>
      </c>
      <c r="G4458" t="s">
        <v>13</v>
      </c>
      <c r="H4458" t="s">
        <v>14</v>
      </c>
    </row>
    <row r="4459" spans="1:10">
      <c r="A4459" t="s">
        <v>0</v>
      </c>
      <c r="B4459" t="s">
        <v>2090</v>
      </c>
      <c r="D4459">
        <f>Image("https://scontent.cdninstagram.com/t51.2885-15/e15/11007786_413796022126953_1677864447_n.jpg?ig_cache_key=OTM3OTQ1MzMxMTUxOTU1MzI2.2")</f>
        <v>0</v>
      </c>
    </row>
    <row r="4460" spans="1:10">
      <c r="A4460" t="s">
        <v>2</v>
      </c>
      <c r="B4460" t="s">
        <v>3</v>
      </c>
      <c r="E4460" t="s">
        <v>4</v>
      </c>
      <c r="F4460" t="s">
        <v>5</v>
      </c>
      <c r="G4460" t="s">
        <v>6</v>
      </c>
      <c r="H4460" t="s">
        <v>7</v>
      </c>
      <c r="I4460" t="s">
        <v>8</v>
      </c>
      <c r="J4460" t="s">
        <v>9</v>
      </c>
    </row>
    <row r="4461" spans="1:10">
      <c r="A4461" t="s">
        <v>2</v>
      </c>
      <c r="B4461" t="s">
        <v>10</v>
      </c>
      <c r="E4461" t="s">
        <v>11</v>
      </c>
      <c r="F4461" t="s">
        <v>12</v>
      </c>
      <c r="G4461" t="s">
        <v>13</v>
      </c>
      <c r="H4461" t="s">
        <v>14</v>
      </c>
    </row>
    <row r="4462" spans="1:10">
      <c r="A4462" t="s">
        <v>0</v>
      </c>
      <c r="B4462" t="s">
        <v>2091</v>
      </c>
      <c r="D4462">
        <f>Image("https://scontent.cdninstagram.com/t51.2885-15/e15/10958670_332078113663173_927890477_n.jpg?ig_cache_key=OTE2ODY3NjQ5MDkyNTk2MDkw.2")</f>
        <v>0</v>
      </c>
    </row>
    <row r="4463" spans="1:10">
      <c r="A4463" t="s">
        <v>2</v>
      </c>
      <c r="B4463" t="s">
        <v>3</v>
      </c>
      <c r="C4463" t="s">
        <v>2092</v>
      </c>
      <c r="E4463" t="s">
        <v>4</v>
      </c>
      <c r="F4463" t="s">
        <v>5</v>
      </c>
      <c r="G4463" t="s">
        <v>6</v>
      </c>
      <c r="H4463" t="s">
        <v>7</v>
      </c>
      <c r="I4463" t="s">
        <v>8</v>
      </c>
      <c r="J4463" t="s">
        <v>9</v>
      </c>
    </row>
    <row r="4464" spans="1:10">
      <c r="A4464" t="s">
        <v>2</v>
      </c>
      <c r="B4464" t="s">
        <v>10</v>
      </c>
      <c r="E4464" t="s">
        <v>11</v>
      </c>
      <c r="F4464" t="s">
        <v>12</v>
      </c>
      <c r="G4464" t="s">
        <v>13</v>
      </c>
      <c r="H4464" t="s">
        <v>14</v>
      </c>
    </row>
    <row r="4465" spans="1:10">
      <c r="A4465" t="s">
        <v>0</v>
      </c>
      <c r="B4465" t="s">
        <v>2093</v>
      </c>
      <c r="D4465">
        <f>Image("https://scontent.cdninstagram.com/t51.2885-15/e15/10890927_1131626823591532_753003973_n.jpg?ig_cache_key=ODk1NzkwOTIxNDg3ODgyODA0.2")</f>
        <v>0</v>
      </c>
    </row>
    <row r="4466" spans="1:10">
      <c r="A4466" t="s">
        <v>2</v>
      </c>
      <c r="B4466" t="s">
        <v>3</v>
      </c>
      <c r="C4466" t="s">
        <v>2094</v>
      </c>
      <c r="E4466" t="s">
        <v>4</v>
      </c>
      <c r="F4466" t="s">
        <v>5</v>
      </c>
      <c r="G4466" t="s">
        <v>6</v>
      </c>
      <c r="H4466" t="s">
        <v>7</v>
      </c>
      <c r="I4466" t="s">
        <v>8</v>
      </c>
      <c r="J4466" t="s">
        <v>9</v>
      </c>
    </row>
    <row r="4467" spans="1:10">
      <c r="A4467" t="s">
        <v>2</v>
      </c>
      <c r="B4467" t="s">
        <v>10</v>
      </c>
      <c r="E4467" t="s">
        <v>11</v>
      </c>
      <c r="F4467" t="s">
        <v>12</v>
      </c>
      <c r="G4467" t="s">
        <v>13</v>
      </c>
      <c r="H4467" t="s">
        <v>14</v>
      </c>
    </row>
    <row r="4468" spans="1:10">
      <c r="A4468" t="s">
        <v>0</v>
      </c>
      <c r="B4468" t="s">
        <v>2095</v>
      </c>
      <c r="D4468">
        <f>Image("https://scontent.cdninstagram.com/t51.2885-15/e15/10808741_822582554447114_1312762100_n.jpg?ig_cache_key=ODU0NjY1MzIwMjgyNDMxNzQy.2")</f>
        <v>0</v>
      </c>
    </row>
    <row r="4469" spans="1:10">
      <c r="A4469" t="s">
        <v>2</v>
      </c>
      <c r="B4469" t="s">
        <v>3</v>
      </c>
      <c r="C4469" t="s">
        <v>2096</v>
      </c>
      <c r="E4469" t="s">
        <v>4</v>
      </c>
      <c r="F4469" t="s">
        <v>5</v>
      </c>
      <c r="G4469" t="s">
        <v>6</v>
      </c>
      <c r="H4469" t="s">
        <v>7</v>
      </c>
      <c r="I4469" t="s">
        <v>8</v>
      </c>
      <c r="J4469" t="s">
        <v>9</v>
      </c>
    </row>
    <row r="4470" spans="1:10">
      <c r="A4470" t="s">
        <v>2</v>
      </c>
      <c r="B4470" t="s">
        <v>10</v>
      </c>
      <c r="E4470" t="s">
        <v>11</v>
      </c>
      <c r="F4470" t="s">
        <v>12</v>
      </c>
      <c r="G4470" t="s">
        <v>13</v>
      </c>
      <c r="H4470" t="s">
        <v>14</v>
      </c>
    </row>
    <row r="4471" spans="1:10">
      <c r="A4471" t="s">
        <v>0</v>
      </c>
      <c r="B4471" t="s">
        <v>2097</v>
      </c>
      <c r="D4471">
        <f>Image("https://scontent.cdninstagram.com/t51.2885-15/e15/10810039_1507269539560166_1014686804_n.jpg?ig_cache_key=ODUyMzMzNzA3MTU4NDIwMzg1.2")</f>
        <v>0</v>
      </c>
    </row>
    <row r="4472" spans="1:10">
      <c r="A4472" t="s">
        <v>2</v>
      </c>
      <c r="B4472" t="s">
        <v>3</v>
      </c>
      <c r="C4472" t="s">
        <v>2098</v>
      </c>
      <c r="E4472" t="s">
        <v>4</v>
      </c>
      <c r="F4472" t="s">
        <v>5</v>
      </c>
      <c r="G4472" t="s">
        <v>6</v>
      </c>
      <c r="H4472" t="s">
        <v>7</v>
      </c>
      <c r="I4472" t="s">
        <v>8</v>
      </c>
      <c r="J4472" t="s">
        <v>9</v>
      </c>
    </row>
    <row r="4473" spans="1:10">
      <c r="A4473" t="s">
        <v>2</v>
      </c>
      <c r="B4473" t="s">
        <v>10</v>
      </c>
      <c r="E4473" t="s">
        <v>11</v>
      </c>
      <c r="F4473" t="s">
        <v>12</v>
      </c>
      <c r="G4473" t="s">
        <v>13</v>
      </c>
      <c r="H4473" t="s">
        <v>14</v>
      </c>
    </row>
    <row r="4474" spans="1:10">
      <c r="A4474" t="s">
        <v>0</v>
      </c>
      <c r="B4474" t="s">
        <v>2099</v>
      </c>
      <c r="D4474">
        <f>Image("https://scontent.cdninstagram.com/t51.2885-15/e15/10632444_626669940788407_1048044434_n.jpg?ig_cache_key=ODUxNzc2ODQyNTM2Mzc4MzA5.2")</f>
        <v>0</v>
      </c>
    </row>
    <row r="4475" spans="1:10">
      <c r="A4475" t="s">
        <v>2</v>
      </c>
      <c r="B4475" t="s">
        <v>3</v>
      </c>
      <c r="C4475" t="s">
        <v>2100</v>
      </c>
      <c r="E4475" t="s">
        <v>4</v>
      </c>
      <c r="F4475" t="s">
        <v>5</v>
      </c>
      <c r="G4475" t="s">
        <v>6</v>
      </c>
      <c r="H4475" t="s">
        <v>7</v>
      </c>
      <c r="I4475" t="s">
        <v>8</v>
      </c>
      <c r="J4475" t="s">
        <v>9</v>
      </c>
    </row>
    <row r="4476" spans="1:10">
      <c r="A4476" t="s">
        <v>2</v>
      </c>
      <c r="B4476" t="s">
        <v>10</v>
      </c>
      <c r="E4476" t="s">
        <v>11</v>
      </c>
      <c r="F4476" t="s">
        <v>12</v>
      </c>
      <c r="G4476" t="s">
        <v>13</v>
      </c>
      <c r="H4476" t="s">
        <v>14</v>
      </c>
    </row>
    <row r="4477" spans="1:10">
      <c r="A4477" t="s">
        <v>0</v>
      </c>
      <c r="B4477" t="s">
        <v>2101</v>
      </c>
      <c r="D4477">
        <f>Image("https://scontent.cdninstagram.com/t51.2885-15/e15/10727590_578935152235284_985155491_n.jpg?ig_cache_key=ODQwNTQyNjIzNzY2MDg4NDAy.2")</f>
        <v>0</v>
      </c>
    </row>
    <row r="4478" spans="1:10">
      <c r="A4478" t="s">
        <v>2</v>
      </c>
      <c r="B4478" t="s">
        <v>3</v>
      </c>
      <c r="C4478" t="s">
        <v>2102</v>
      </c>
      <c r="E4478" t="s">
        <v>4</v>
      </c>
      <c r="F4478" t="s">
        <v>5</v>
      </c>
      <c r="G4478" t="s">
        <v>6</v>
      </c>
      <c r="H4478" t="s">
        <v>7</v>
      </c>
      <c r="I4478" t="s">
        <v>8</v>
      </c>
      <c r="J4478" t="s">
        <v>9</v>
      </c>
    </row>
    <row r="4479" spans="1:10">
      <c r="A4479" t="s">
        <v>2</v>
      </c>
      <c r="B4479" t="s">
        <v>10</v>
      </c>
      <c r="E4479" t="s">
        <v>11</v>
      </c>
      <c r="F4479" t="s">
        <v>12</v>
      </c>
      <c r="G4479" t="s">
        <v>13</v>
      </c>
      <c r="H4479" t="s">
        <v>14</v>
      </c>
    </row>
    <row r="4480" spans="1:10">
      <c r="A4480" t="s">
        <v>0</v>
      </c>
      <c r="B4480" t="s">
        <v>2103</v>
      </c>
      <c r="D4480">
        <f>Image("https://scontent.cdninstagram.com/t51.2885-15/e15/10707017_1481782465408319_1675840080_n.jpg?ig_cache_key=ODI0MDkyNjgxMzUyNjU1MTg4.2")</f>
        <v>0</v>
      </c>
    </row>
    <row r="4481" spans="1:10">
      <c r="A4481" t="s">
        <v>2</v>
      </c>
      <c r="B4481" t="s">
        <v>3</v>
      </c>
      <c r="C4481" t="s">
        <v>2104</v>
      </c>
      <c r="E4481" t="s">
        <v>4</v>
      </c>
      <c r="F4481" t="s">
        <v>5</v>
      </c>
      <c r="G4481" t="s">
        <v>6</v>
      </c>
      <c r="H4481" t="s">
        <v>7</v>
      </c>
      <c r="I4481" t="s">
        <v>8</v>
      </c>
      <c r="J4481" t="s">
        <v>9</v>
      </c>
    </row>
    <row r="4482" spans="1:10">
      <c r="A4482" t="s">
        <v>2</v>
      </c>
      <c r="B4482" t="s">
        <v>10</v>
      </c>
      <c r="E4482" t="s">
        <v>11</v>
      </c>
      <c r="F4482" t="s">
        <v>12</v>
      </c>
      <c r="G4482" t="s">
        <v>13</v>
      </c>
      <c r="H4482" t="s">
        <v>14</v>
      </c>
    </row>
    <row r="4483" spans="1:10">
      <c r="A4483" t="s">
        <v>0</v>
      </c>
      <c r="B4483" t="s">
        <v>2105</v>
      </c>
      <c r="D4483">
        <f>Image("https://scontent.cdninstagram.com/t51.2885-15/e15/10387813_365499580274375_816692239_n.jpg?ig_cache_key=ODIxMDcxMTc5MjA0MzIwODQy.2")</f>
        <v>0</v>
      </c>
    </row>
    <row r="4484" spans="1:10">
      <c r="A4484" t="s">
        <v>2</v>
      </c>
      <c r="B4484" t="s">
        <v>3</v>
      </c>
      <c r="C4484" t="s">
        <v>2106</v>
      </c>
      <c r="E4484" t="s">
        <v>4</v>
      </c>
      <c r="F4484" t="s">
        <v>5</v>
      </c>
      <c r="G4484" t="s">
        <v>6</v>
      </c>
      <c r="H4484" t="s">
        <v>7</v>
      </c>
      <c r="I4484" t="s">
        <v>8</v>
      </c>
      <c r="J4484" t="s">
        <v>9</v>
      </c>
    </row>
    <row r="4485" spans="1:10">
      <c r="A4485" t="s">
        <v>2</v>
      </c>
      <c r="B4485" t="s">
        <v>10</v>
      </c>
      <c r="E4485" t="s">
        <v>11</v>
      </c>
      <c r="F4485" t="s">
        <v>12</v>
      </c>
      <c r="G4485" t="s">
        <v>13</v>
      </c>
      <c r="H4485" t="s">
        <v>14</v>
      </c>
    </row>
    <row r="4486" spans="1:10">
      <c r="A4486" t="s">
        <v>0</v>
      </c>
      <c r="B4486" t="s">
        <v>2107</v>
      </c>
      <c r="D4486">
        <f>Image("https://scontent.cdninstagram.com/t51.2885-15/e15/1723880_726062704143206_1879947971_n.jpg?ig_cache_key=ODE5NjM0MDI5MTgzMTIxMzIz.2")</f>
        <v>0</v>
      </c>
    </row>
    <row r="4487" spans="1:10">
      <c r="A4487" t="s">
        <v>2</v>
      </c>
      <c r="B4487" t="s">
        <v>3</v>
      </c>
      <c r="C4487" t="s">
        <v>2108</v>
      </c>
      <c r="E4487" t="s">
        <v>4</v>
      </c>
      <c r="F4487" t="s">
        <v>5</v>
      </c>
      <c r="G4487" t="s">
        <v>6</v>
      </c>
      <c r="H4487" t="s">
        <v>7</v>
      </c>
      <c r="I4487" t="s">
        <v>8</v>
      </c>
      <c r="J4487" t="s">
        <v>9</v>
      </c>
    </row>
    <row r="4488" spans="1:10">
      <c r="A4488" t="s">
        <v>2</v>
      </c>
      <c r="B4488" t="s">
        <v>10</v>
      </c>
      <c r="E4488" t="s">
        <v>11</v>
      </c>
      <c r="F4488" t="s">
        <v>12</v>
      </c>
      <c r="G4488" t="s">
        <v>13</v>
      </c>
      <c r="H4488" t="s">
        <v>14</v>
      </c>
    </row>
    <row r="4489" spans="1:10">
      <c r="A4489" t="s">
        <v>0</v>
      </c>
      <c r="B4489" t="s">
        <v>2109</v>
      </c>
      <c r="D4489">
        <f>Image("https://scontent.cdninstagram.com/t51.2885-15/s640x640/sh0.08/e35/12728398_600563050100063_1104879532_n.jpg?ig_cache_key=MTE4OTAzMjU3NTEzOTEwMzgzMQ%3D%3D.2")</f>
        <v>0</v>
      </c>
    </row>
    <row r="4490" spans="1:10">
      <c r="A4490" t="s">
        <v>2</v>
      </c>
      <c r="B4490" t="s">
        <v>3</v>
      </c>
      <c r="C4490" t="s">
        <v>2110</v>
      </c>
      <c r="E4490" t="s">
        <v>4</v>
      </c>
      <c r="F4490" t="s">
        <v>5</v>
      </c>
      <c r="G4490" t="s">
        <v>6</v>
      </c>
      <c r="H4490" t="s">
        <v>7</v>
      </c>
      <c r="I4490" t="s">
        <v>8</v>
      </c>
      <c r="J4490" t="s">
        <v>9</v>
      </c>
    </row>
    <row r="4491" spans="1:10">
      <c r="A4491" t="s">
        <v>2</v>
      </c>
      <c r="B4491" t="s">
        <v>10</v>
      </c>
      <c r="E4491" t="s">
        <v>11</v>
      </c>
      <c r="F4491" t="s">
        <v>12</v>
      </c>
      <c r="G4491" t="s">
        <v>13</v>
      </c>
      <c r="H4491" t="s">
        <v>14</v>
      </c>
    </row>
    <row r="4492" spans="1:10">
      <c r="A4492" t="s">
        <v>0</v>
      </c>
      <c r="B4492" t="s">
        <v>2111</v>
      </c>
      <c r="D4492">
        <f>Image("https://scontent.cdninstagram.com/t51.2885-15/e15/12599268_108714759517702_1111233072_n.jpg?ig_cache_key=MTE4Mzk0Mjk4Mjg0MzkwMjcxOA%3D%3D.2")</f>
        <v>0</v>
      </c>
    </row>
    <row r="4493" spans="1:10">
      <c r="A4493" t="s">
        <v>2</v>
      </c>
      <c r="B4493" t="s">
        <v>3</v>
      </c>
      <c r="E4493" t="s">
        <v>4</v>
      </c>
      <c r="F4493" t="s">
        <v>5</v>
      </c>
      <c r="G4493" t="s">
        <v>6</v>
      </c>
      <c r="H4493" t="s">
        <v>7</v>
      </c>
      <c r="I4493" t="s">
        <v>8</v>
      </c>
      <c r="J4493" t="s">
        <v>9</v>
      </c>
    </row>
    <row r="4494" spans="1:10">
      <c r="A4494" t="s">
        <v>2</v>
      </c>
      <c r="B4494" t="s">
        <v>10</v>
      </c>
      <c r="E4494" t="s">
        <v>11</v>
      </c>
      <c r="F4494" t="s">
        <v>12</v>
      </c>
      <c r="G4494" t="s">
        <v>13</v>
      </c>
      <c r="H4494" t="s">
        <v>14</v>
      </c>
    </row>
    <row r="4495" spans="1:10">
      <c r="A4495" t="s">
        <v>0</v>
      </c>
      <c r="B4495" t="s">
        <v>2112</v>
      </c>
      <c r="D4495">
        <f>Image("https://scontent.cdninstagram.com/t51.2885-15/s640x640/sh0.08/e35/916427_1726257790939348_1226235299_n.jpg?ig_cache_key=MTE1MjQzNzg0OTMyMzg2Mzk5Mw%3D%3D.2")</f>
        <v>0</v>
      </c>
    </row>
    <row r="4496" spans="1:10">
      <c r="A4496" t="s">
        <v>2</v>
      </c>
      <c r="B4496" t="s">
        <v>3</v>
      </c>
      <c r="E4496" t="s">
        <v>4</v>
      </c>
      <c r="F4496" t="s">
        <v>5</v>
      </c>
      <c r="G4496" t="s">
        <v>6</v>
      </c>
      <c r="H4496" t="s">
        <v>7</v>
      </c>
      <c r="I4496" t="s">
        <v>8</v>
      </c>
      <c r="J4496" t="s">
        <v>9</v>
      </c>
    </row>
    <row r="4497" spans="1:10">
      <c r="A4497" t="s">
        <v>2</v>
      </c>
      <c r="B4497" t="s">
        <v>10</v>
      </c>
      <c r="E4497" t="s">
        <v>11</v>
      </c>
      <c r="F4497" t="s">
        <v>12</v>
      </c>
      <c r="G4497" t="s">
        <v>13</v>
      </c>
      <c r="H4497" t="s">
        <v>14</v>
      </c>
    </row>
    <row r="4498" spans="1:10">
      <c r="A4498" t="s">
        <v>0</v>
      </c>
      <c r="B4498" t="s">
        <v>2113</v>
      </c>
      <c r="D4498">
        <f>Image("https://scontent.cdninstagram.com/l/t51.2885-15/s640x640/sh0.08/e35/12346295_218186155179448_216634412_n.jpg?ig_cache_key=MTEzNzY0Mzc0NDg1OTYxNTkzOQ%3D%3D.2")</f>
        <v>0</v>
      </c>
    </row>
    <row r="4499" spans="1:10">
      <c r="A4499" t="s">
        <v>2</v>
      </c>
      <c r="B4499" t="s">
        <v>3</v>
      </c>
      <c r="E4499" t="s">
        <v>4</v>
      </c>
      <c r="F4499" t="s">
        <v>5</v>
      </c>
      <c r="G4499" t="s">
        <v>6</v>
      </c>
      <c r="H4499" t="s">
        <v>7</v>
      </c>
      <c r="I4499" t="s">
        <v>8</v>
      </c>
      <c r="J4499" t="s">
        <v>9</v>
      </c>
    </row>
    <row r="4500" spans="1:10">
      <c r="A4500" t="s">
        <v>2</v>
      </c>
      <c r="B4500" t="s">
        <v>10</v>
      </c>
      <c r="E4500" t="s">
        <v>11</v>
      </c>
      <c r="F4500" t="s">
        <v>12</v>
      </c>
      <c r="G4500" t="s">
        <v>13</v>
      </c>
      <c r="H4500" t="s">
        <v>14</v>
      </c>
    </row>
    <row r="4501" spans="1:10">
      <c r="A4501" t="s">
        <v>0</v>
      </c>
      <c r="B4501" t="s">
        <v>2114</v>
      </c>
      <c r="D4501">
        <f>Image("https://scontent.cdninstagram.com/t51.2885-15/s640x640/sh0.08/e35/11266143_1702388643313345_1639970979_n.jpg?ig_cache_key=MTEwMTcwMDA2NDY0Mzg1NzE4Mw%3D%3D.2")</f>
        <v>0</v>
      </c>
    </row>
    <row r="4502" spans="1:10">
      <c r="A4502" t="s">
        <v>2</v>
      </c>
      <c r="B4502" t="s">
        <v>3</v>
      </c>
      <c r="C4502" t="s">
        <v>2115</v>
      </c>
      <c r="E4502" t="s">
        <v>4</v>
      </c>
      <c r="F4502" t="s">
        <v>5</v>
      </c>
      <c r="G4502" t="s">
        <v>6</v>
      </c>
      <c r="H4502" t="s">
        <v>7</v>
      </c>
      <c r="I4502" t="s">
        <v>8</v>
      </c>
      <c r="J4502" t="s">
        <v>9</v>
      </c>
    </row>
    <row r="4503" spans="1:10">
      <c r="A4503" t="s">
        <v>2</v>
      </c>
      <c r="B4503" t="s">
        <v>10</v>
      </c>
      <c r="E4503" t="s">
        <v>11</v>
      </c>
      <c r="F4503" t="s">
        <v>12</v>
      </c>
      <c r="G4503" t="s">
        <v>13</v>
      </c>
      <c r="H4503" t="s">
        <v>14</v>
      </c>
    </row>
    <row r="4504" spans="1:10">
      <c r="A4504" t="s">
        <v>0</v>
      </c>
      <c r="B4504" t="s">
        <v>2116</v>
      </c>
      <c r="D4504">
        <f>Image("https://scontent.cdninstagram.com/t51.2885-15/s640x640/sh0.08/e35/11378576_851455418266165_924561513_n.jpg?ig_cache_key=MTAzNTA4NDUxNjM2MTg0MjI5Ng%3D%3D.2")</f>
        <v>0</v>
      </c>
    </row>
    <row r="4505" spans="1:10">
      <c r="A4505" t="s">
        <v>2</v>
      </c>
      <c r="B4505" t="s">
        <v>3</v>
      </c>
      <c r="C4505" t="s">
        <v>2117</v>
      </c>
      <c r="E4505" t="s">
        <v>4</v>
      </c>
      <c r="F4505" t="s">
        <v>5</v>
      </c>
      <c r="G4505" t="s">
        <v>6</v>
      </c>
      <c r="H4505" t="s">
        <v>7</v>
      </c>
      <c r="I4505" t="s">
        <v>8</v>
      </c>
      <c r="J4505" t="s">
        <v>9</v>
      </c>
    </row>
    <row r="4506" spans="1:10">
      <c r="A4506" t="s">
        <v>2</v>
      </c>
      <c r="B4506" t="s">
        <v>10</v>
      </c>
      <c r="E4506" t="s">
        <v>11</v>
      </c>
      <c r="F4506" t="s">
        <v>12</v>
      </c>
      <c r="G4506" t="s">
        <v>13</v>
      </c>
      <c r="H4506" t="s">
        <v>14</v>
      </c>
    </row>
    <row r="4507" spans="1:10">
      <c r="A4507" t="s">
        <v>0</v>
      </c>
      <c r="B4507" t="s">
        <v>2116</v>
      </c>
      <c r="D4507">
        <f>Image("https://scontent.cdninstagram.com/t51.2885-15/s640x640/sh0.08/e35/11419113_695071607290953_1702396258_n.jpg?ig_cache_key=MTAzNTA4NDQxNjcxMzU2Nzg2Mg%3D%3D.2")</f>
        <v>0</v>
      </c>
    </row>
    <row r="4508" spans="1:10">
      <c r="A4508" t="s">
        <v>2</v>
      </c>
      <c r="B4508" t="s">
        <v>3</v>
      </c>
      <c r="E4508" t="s">
        <v>4</v>
      </c>
      <c r="F4508" t="s">
        <v>5</v>
      </c>
      <c r="G4508" t="s">
        <v>6</v>
      </c>
      <c r="H4508" t="s">
        <v>7</v>
      </c>
      <c r="I4508" t="s">
        <v>8</v>
      </c>
      <c r="J4508" t="s">
        <v>9</v>
      </c>
    </row>
    <row r="4509" spans="1:10">
      <c r="A4509" t="s">
        <v>2</v>
      </c>
      <c r="B4509" t="s">
        <v>10</v>
      </c>
      <c r="E4509" t="s">
        <v>11</v>
      </c>
      <c r="F4509" t="s">
        <v>12</v>
      </c>
      <c r="G4509" t="s">
        <v>13</v>
      </c>
      <c r="H4509" t="s">
        <v>14</v>
      </c>
    </row>
    <row r="4510" spans="1:10">
      <c r="A4510" t="s">
        <v>0</v>
      </c>
      <c r="B4510" t="s">
        <v>2116</v>
      </c>
      <c r="D4510">
        <f>Image("https://scontent.cdninstagram.com/t51.2885-15/s640x640/sh0.08/e35/11379239_879644015406685_1514226145_n.jpg?ig_cache_key=MTAzNTA4NDI3NzYyMjA1ODYwOQ%3D%3D.2")</f>
        <v>0</v>
      </c>
    </row>
    <row r="4511" spans="1:10">
      <c r="A4511" t="s">
        <v>2</v>
      </c>
      <c r="B4511" t="s">
        <v>3</v>
      </c>
      <c r="E4511" t="s">
        <v>4</v>
      </c>
      <c r="F4511" t="s">
        <v>5</v>
      </c>
      <c r="G4511" t="s">
        <v>6</v>
      </c>
      <c r="H4511" t="s">
        <v>7</v>
      </c>
      <c r="I4511" t="s">
        <v>8</v>
      </c>
      <c r="J4511" t="s">
        <v>9</v>
      </c>
    </row>
    <row r="4512" spans="1:10">
      <c r="A4512" t="s">
        <v>2</v>
      </c>
      <c r="B4512" t="s">
        <v>10</v>
      </c>
      <c r="E4512" t="s">
        <v>11</v>
      </c>
      <c r="F4512" t="s">
        <v>12</v>
      </c>
      <c r="G4512" t="s">
        <v>13</v>
      </c>
      <c r="H4512" t="s">
        <v>14</v>
      </c>
    </row>
    <row r="4513" spans="1:10">
      <c r="A4513" t="s">
        <v>0</v>
      </c>
      <c r="B4513" t="s">
        <v>2116</v>
      </c>
      <c r="D4513">
        <f>Image("https://scontent.cdninstagram.com/t51.2885-15/s640x640/sh0.08/e35/10296893_1519525708268151_1340522931_n.jpg?ig_cache_key=MTAzNTA4NDE0MDgyOTAyNzk1MQ%3D%3D.2")</f>
        <v>0</v>
      </c>
    </row>
    <row r="4514" spans="1:10">
      <c r="A4514" t="s">
        <v>2</v>
      </c>
      <c r="B4514" t="s">
        <v>3</v>
      </c>
      <c r="E4514" t="s">
        <v>4</v>
      </c>
      <c r="F4514" t="s">
        <v>5</v>
      </c>
      <c r="G4514" t="s">
        <v>6</v>
      </c>
      <c r="H4514" t="s">
        <v>7</v>
      </c>
      <c r="I4514" t="s">
        <v>8</v>
      </c>
      <c r="J4514" t="s">
        <v>9</v>
      </c>
    </row>
    <row r="4515" spans="1:10">
      <c r="A4515" t="s">
        <v>2</v>
      </c>
      <c r="B4515" t="s">
        <v>10</v>
      </c>
      <c r="E4515" t="s">
        <v>11</v>
      </c>
      <c r="F4515" t="s">
        <v>12</v>
      </c>
      <c r="G4515" t="s">
        <v>13</v>
      </c>
      <c r="H4515" t="s">
        <v>14</v>
      </c>
    </row>
    <row r="4516" spans="1:10">
      <c r="A4516" t="s">
        <v>0</v>
      </c>
      <c r="B4516" t="s">
        <v>2116</v>
      </c>
      <c r="D4516">
        <f>Image("https://scontent.cdninstagram.com/t51.2885-15/s640x640/sh0.08/e35/11379294_1623437331250796_442517165_n.jpg?ig_cache_key=MTAzNTA4Mzk3NTYxNTM5MzM4NQ%3D%3D.2")</f>
        <v>0</v>
      </c>
    </row>
    <row r="4517" spans="1:10">
      <c r="A4517" t="s">
        <v>2</v>
      </c>
      <c r="B4517" t="s">
        <v>3</v>
      </c>
      <c r="E4517" t="s">
        <v>4</v>
      </c>
      <c r="F4517" t="s">
        <v>5</v>
      </c>
      <c r="G4517" t="s">
        <v>6</v>
      </c>
      <c r="H4517" t="s">
        <v>7</v>
      </c>
      <c r="I4517" t="s">
        <v>8</v>
      </c>
      <c r="J4517" t="s">
        <v>9</v>
      </c>
    </row>
    <row r="4518" spans="1:10">
      <c r="A4518" t="s">
        <v>2</v>
      </c>
      <c r="B4518" t="s">
        <v>10</v>
      </c>
      <c r="E4518" t="s">
        <v>11</v>
      </c>
      <c r="F4518" t="s">
        <v>12</v>
      </c>
      <c r="G4518" t="s">
        <v>13</v>
      </c>
      <c r="H4518" t="s">
        <v>14</v>
      </c>
    </row>
    <row r="4519" spans="1:10">
      <c r="A4519" t="s">
        <v>0</v>
      </c>
      <c r="B4519" t="s">
        <v>2116</v>
      </c>
      <c r="D4519">
        <f>Image("https://scontent.cdninstagram.com/t51.2885-15/s480x480/e35/11352930_960164544043823_1721593448_n.jpg?ig_cache_key=MTAzNTA4Mzc4OTAzNTk3NDI0Ng%3D%3D.2")</f>
        <v>0</v>
      </c>
    </row>
    <row r="4520" spans="1:10">
      <c r="A4520" t="s">
        <v>2</v>
      </c>
      <c r="B4520" t="s">
        <v>3</v>
      </c>
      <c r="E4520" t="s">
        <v>4</v>
      </c>
      <c r="F4520" t="s">
        <v>5</v>
      </c>
      <c r="G4520" t="s">
        <v>6</v>
      </c>
      <c r="H4520" t="s">
        <v>7</v>
      </c>
      <c r="I4520" t="s">
        <v>8</v>
      </c>
      <c r="J4520" t="s">
        <v>9</v>
      </c>
    </row>
    <row r="4521" spans="1:10">
      <c r="A4521" t="s">
        <v>2</v>
      </c>
      <c r="B4521" t="s">
        <v>10</v>
      </c>
      <c r="E4521" t="s">
        <v>11</v>
      </c>
      <c r="F4521" t="s">
        <v>12</v>
      </c>
      <c r="G4521" t="s">
        <v>13</v>
      </c>
      <c r="H4521" t="s">
        <v>14</v>
      </c>
    </row>
    <row r="4522" spans="1:10">
      <c r="A4522" t="s">
        <v>0</v>
      </c>
      <c r="B4522" t="s">
        <v>2116</v>
      </c>
      <c r="D4522">
        <f>Image("https://scontent.cdninstagram.com/t51.2885-15/s640x640/sh0.08/e35/11264664_486602188161251_1208457415_n.jpg?ig_cache_key=MTAzNTA4MzYzMjUzODEwMzM5Nw%3D%3D.2")</f>
        <v>0</v>
      </c>
    </row>
    <row r="4523" spans="1:10">
      <c r="A4523" t="s">
        <v>2</v>
      </c>
      <c r="B4523" t="s">
        <v>3</v>
      </c>
      <c r="E4523" t="s">
        <v>4</v>
      </c>
      <c r="F4523" t="s">
        <v>5</v>
      </c>
      <c r="G4523" t="s">
        <v>6</v>
      </c>
      <c r="H4523" t="s">
        <v>7</v>
      </c>
      <c r="I4523" t="s">
        <v>8</v>
      </c>
      <c r="J4523" t="s">
        <v>9</v>
      </c>
    </row>
    <row r="4524" spans="1:10">
      <c r="A4524" t="s">
        <v>2</v>
      </c>
      <c r="B4524" t="s">
        <v>10</v>
      </c>
      <c r="E4524" t="s">
        <v>11</v>
      </c>
      <c r="F4524" t="s">
        <v>12</v>
      </c>
      <c r="G4524" t="s">
        <v>13</v>
      </c>
      <c r="H4524" t="s">
        <v>14</v>
      </c>
    </row>
    <row r="4525" spans="1:10">
      <c r="A4525" t="s">
        <v>0</v>
      </c>
      <c r="B4525" t="s">
        <v>2116</v>
      </c>
      <c r="D4525">
        <f>Image("https://scontent.cdninstagram.com/t51.2885-15/s640x640/sh0.08/e35/10865010_1432080350455143_914077357_n.jpg?ig_cache_key=MTAzNTA4MzM2NDQ5NjkxMTk2Mw%3D%3D.2")</f>
        <v>0</v>
      </c>
    </row>
    <row r="4526" spans="1:10">
      <c r="A4526" t="s">
        <v>2</v>
      </c>
      <c r="B4526" t="s">
        <v>3</v>
      </c>
      <c r="E4526" t="s">
        <v>4</v>
      </c>
      <c r="F4526" t="s">
        <v>5</v>
      </c>
      <c r="G4526" t="s">
        <v>6</v>
      </c>
      <c r="H4526" t="s">
        <v>7</v>
      </c>
      <c r="I4526" t="s">
        <v>8</v>
      </c>
      <c r="J4526" t="s">
        <v>9</v>
      </c>
    </row>
    <row r="4527" spans="1:10">
      <c r="A4527" t="s">
        <v>2</v>
      </c>
      <c r="B4527" t="s">
        <v>10</v>
      </c>
      <c r="E4527" t="s">
        <v>11</v>
      </c>
      <c r="F4527" t="s">
        <v>12</v>
      </c>
      <c r="G4527" t="s">
        <v>13</v>
      </c>
      <c r="H4527" t="s">
        <v>14</v>
      </c>
    </row>
    <row r="4528" spans="1:10">
      <c r="A4528" t="s">
        <v>0</v>
      </c>
      <c r="B4528" t="s">
        <v>2116</v>
      </c>
      <c r="D4528">
        <f>Image("https://scontent.cdninstagram.com/t51.2885-15/s640x640/sh0.08/e35/11352126_438346189680763_365568327_n.jpg?ig_cache_key=MTAzNTA4MzIxMTk0MTY4Njg3MA%3D%3D.2")</f>
        <v>0</v>
      </c>
    </row>
    <row r="4529" spans="1:10">
      <c r="A4529" t="s">
        <v>2</v>
      </c>
      <c r="B4529" t="s">
        <v>3</v>
      </c>
      <c r="E4529" t="s">
        <v>4</v>
      </c>
      <c r="F4529" t="s">
        <v>5</v>
      </c>
      <c r="G4529" t="s">
        <v>6</v>
      </c>
      <c r="H4529" t="s">
        <v>7</v>
      </c>
      <c r="I4529" t="s">
        <v>8</v>
      </c>
      <c r="J4529" t="s">
        <v>9</v>
      </c>
    </row>
    <row r="4530" spans="1:10">
      <c r="A4530" t="s">
        <v>2</v>
      </c>
      <c r="B4530" t="s">
        <v>10</v>
      </c>
      <c r="E4530" t="s">
        <v>11</v>
      </c>
      <c r="F4530" t="s">
        <v>12</v>
      </c>
      <c r="G4530" t="s">
        <v>13</v>
      </c>
      <c r="H4530" t="s">
        <v>14</v>
      </c>
    </row>
    <row r="4531" spans="1:10">
      <c r="A4531" t="s">
        <v>0</v>
      </c>
      <c r="B4531" t="s">
        <v>2116</v>
      </c>
      <c r="D4531">
        <f>Image("https://scontent.cdninstagram.com/t51.2885-15/s640x640/sh0.08/e35/11326027_108128176200957_1735808273_n.jpg?ig_cache_key=MTAzNTA4MzA5MTg1MDM3NDczNw%3D%3D.2")</f>
        <v>0</v>
      </c>
    </row>
    <row r="4532" spans="1:10">
      <c r="A4532" t="s">
        <v>2</v>
      </c>
      <c r="B4532" t="s">
        <v>3</v>
      </c>
      <c r="E4532" t="s">
        <v>4</v>
      </c>
      <c r="F4532" t="s">
        <v>5</v>
      </c>
      <c r="G4532" t="s">
        <v>6</v>
      </c>
      <c r="H4532" t="s">
        <v>7</v>
      </c>
      <c r="I4532" t="s">
        <v>8</v>
      </c>
      <c r="J4532" t="s">
        <v>9</v>
      </c>
    </row>
    <row r="4533" spans="1:10">
      <c r="A4533" t="s">
        <v>2</v>
      </c>
      <c r="B4533" t="s">
        <v>10</v>
      </c>
      <c r="E4533" t="s">
        <v>11</v>
      </c>
      <c r="F4533" t="s">
        <v>12</v>
      </c>
      <c r="G4533" t="s">
        <v>13</v>
      </c>
      <c r="H4533" t="s">
        <v>14</v>
      </c>
    </row>
    <row r="4534" spans="1:10">
      <c r="A4534" t="s">
        <v>0</v>
      </c>
      <c r="B4534" t="s">
        <v>2116</v>
      </c>
      <c r="D4534">
        <f>Image("https://scontent.cdninstagram.com/t51.2885-15/s640x640/sh0.08/e35/10661216_1622710574612354_1590270051_n.jpg?ig_cache_key=MTAzNTA4Mjk2NjM0MDAyMTgzNg%3D%3D.2")</f>
        <v>0</v>
      </c>
    </row>
    <row r="4535" spans="1:10">
      <c r="A4535" t="s">
        <v>2</v>
      </c>
      <c r="B4535" t="s">
        <v>3</v>
      </c>
      <c r="E4535" t="s">
        <v>4</v>
      </c>
      <c r="F4535" t="s">
        <v>5</v>
      </c>
      <c r="G4535" t="s">
        <v>6</v>
      </c>
      <c r="H4535" t="s">
        <v>7</v>
      </c>
      <c r="I4535" t="s">
        <v>8</v>
      </c>
      <c r="J4535" t="s">
        <v>9</v>
      </c>
    </row>
    <row r="4536" spans="1:10">
      <c r="A4536" t="s">
        <v>2</v>
      </c>
      <c r="B4536" t="s">
        <v>10</v>
      </c>
      <c r="E4536" t="s">
        <v>11</v>
      </c>
      <c r="F4536" t="s">
        <v>12</v>
      </c>
      <c r="G4536" t="s">
        <v>13</v>
      </c>
      <c r="H4536" t="s">
        <v>14</v>
      </c>
    </row>
    <row r="4537" spans="1:10">
      <c r="A4537" t="s">
        <v>0</v>
      </c>
      <c r="B4537" t="s">
        <v>2116</v>
      </c>
      <c r="D4537">
        <f>Image("https://scontent.cdninstagram.com/t51.2885-15/s640x640/sh0.08/e35/11249867_847138565372362_766963176_n.jpg?ig_cache_key=MTAzNTA4MjgyMTE5MTkzNzYwNw%3D%3D.2")</f>
        <v>0</v>
      </c>
    </row>
    <row r="4538" spans="1:10">
      <c r="A4538" t="s">
        <v>2</v>
      </c>
      <c r="B4538" t="s">
        <v>3</v>
      </c>
      <c r="E4538" t="s">
        <v>4</v>
      </c>
      <c r="F4538" t="s">
        <v>5</v>
      </c>
      <c r="G4538" t="s">
        <v>6</v>
      </c>
      <c r="H4538" t="s">
        <v>7</v>
      </c>
      <c r="I4538" t="s">
        <v>8</v>
      </c>
      <c r="J4538" t="s">
        <v>9</v>
      </c>
    </row>
    <row r="4539" spans="1:10">
      <c r="A4539" t="s">
        <v>2</v>
      </c>
      <c r="B4539" t="s">
        <v>10</v>
      </c>
      <c r="E4539" t="s">
        <v>11</v>
      </c>
      <c r="F4539" t="s">
        <v>12</v>
      </c>
      <c r="G4539" t="s">
        <v>13</v>
      </c>
      <c r="H4539" t="s">
        <v>14</v>
      </c>
    </row>
    <row r="4540" spans="1:10">
      <c r="A4540" t="s">
        <v>0</v>
      </c>
      <c r="B4540" t="s">
        <v>2118</v>
      </c>
      <c r="D4540">
        <f>Image("https://scontent.cdninstagram.com/t51.2885-15/s640x640/sh0.08/e35/12070773_1608440832814112_1368698745_n.jpg?ig_cache_key=MTIyMDUwNTI3NjE2Mjg2ODY4Mg%3D%3D.2")</f>
        <v>0</v>
      </c>
    </row>
    <row r="4541" spans="1:10">
      <c r="A4541" t="s">
        <v>2</v>
      </c>
      <c r="B4541" t="s">
        <v>3</v>
      </c>
      <c r="C4541" t="s">
        <v>2119</v>
      </c>
      <c r="E4541" t="s">
        <v>4</v>
      </c>
      <c r="F4541" t="s">
        <v>5</v>
      </c>
      <c r="G4541" t="s">
        <v>6</v>
      </c>
      <c r="H4541" t="s">
        <v>7</v>
      </c>
      <c r="I4541" t="s">
        <v>8</v>
      </c>
      <c r="J4541" t="s">
        <v>9</v>
      </c>
    </row>
    <row r="4542" spans="1:10">
      <c r="A4542" t="s">
        <v>2</v>
      </c>
      <c r="B4542" t="s">
        <v>10</v>
      </c>
      <c r="E4542" t="s">
        <v>11</v>
      </c>
      <c r="F4542" t="s">
        <v>12</v>
      </c>
      <c r="G4542" t="s">
        <v>13</v>
      </c>
      <c r="H4542" t="s">
        <v>14</v>
      </c>
    </row>
    <row r="4543" spans="1:10">
      <c r="A4543" t="s">
        <v>0</v>
      </c>
      <c r="B4543" t="s">
        <v>2120</v>
      </c>
      <c r="D4543">
        <f>Image("https://scontent.cdninstagram.com/t51.2885-15/s640x640/sh0.08/e35/12940715_1584385841888909_1269186816_n.jpg?ig_cache_key=MTIyMDM0NjcxNDYxNjg5ODY1Nw%3D%3D.2")</f>
        <v>0</v>
      </c>
    </row>
    <row r="4544" spans="1:10">
      <c r="A4544" t="s">
        <v>2</v>
      </c>
      <c r="B4544" t="s">
        <v>3</v>
      </c>
      <c r="C4544" t="s">
        <v>2121</v>
      </c>
      <c r="E4544" t="s">
        <v>4</v>
      </c>
      <c r="F4544" t="s">
        <v>5</v>
      </c>
      <c r="G4544" t="s">
        <v>6</v>
      </c>
      <c r="H4544" t="s">
        <v>7</v>
      </c>
      <c r="I4544" t="s">
        <v>8</v>
      </c>
      <c r="J4544" t="s">
        <v>9</v>
      </c>
    </row>
    <row r="4545" spans="1:10">
      <c r="A4545" t="s">
        <v>2</v>
      </c>
      <c r="B4545" t="s">
        <v>10</v>
      </c>
      <c r="E4545" t="s">
        <v>11</v>
      </c>
      <c r="F4545" t="s">
        <v>12</v>
      </c>
      <c r="G4545" t="s">
        <v>13</v>
      </c>
      <c r="H4545" t="s">
        <v>14</v>
      </c>
    </row>
    <row r="4546" spans="1:10">
      <c r="A4546" t="s">
        <v>0</v>
      </c>
      <c r="B4546" t="s">
        <v>2122</v>
      </c>
      <c r="D4546">
        <f>Image("https://scontent.cdninstagram.com/t51.2885-15/s640x640/sh0.08/e35/12960148_564436537068691_1073734245_n.jpg?ig_cache_key=MTIyMDI3MDg3MDI4NzgzODE0OA%3D%3D.2.l")</f>
        <v>0</v>
      </c>
    </row>
    <row r="4547" spans="1:10">
      <c r="A4547" t="s">
        <v>2</v>
      </c>
      <c r="B4547" t="s">
        <v>3</v>
      </c>
      <c r="C4547" t="s">
        <v>2123</v>
      </c>
      <c r="E4547" t="s">
        <v>4</v>
      </c>
      <c r="F4547" t="s">
        <v>5</v>
      </c>
      <c r="G4547" t="s">
        <v>6</v>
      </c>
      <c r="H4547" t="s">
        <v>7</v>
      </c>
      <c r="I4547" t="s">
        <v>8</v>
      </c>
      <c r="J4547" t="s">
        <v>9</v>
      </c>
    </row>
    <row r="4548" spans="1:10">
      <c r="A4548" t="s">
        <v>2</v>
      </c>
      <c r="B4548" t="s">
        <v>10</v>
      </c>
      <c r="E4548" t="s">
        <v>11</v>
      </c>
      <c r="F4548" t="s">
        <v>12</v>
      </c>
      <c r="G4548" t="s">
        <v>13</v>
      </c>
      <c r="H4548" t="s">
        <v>14</v>
      </c>
    </row>
    <row r="4549" spans="1:10">
      <c r="A4549" t="s">
        <v>0</v>
      </c>
      <c r="B4549" t="s">
        <v>2124</v>
      </c>
      <c r="D4549">
        <f>Image("https://scontent.cdninstagram.com/t51.2885-15/s640x640/sh0.08/e35/12141859_1728060050808979_1842725847_n.jpg?ig_cache_key=MTIxOTg2NjM2MTIzODIzNTE3OA%3D%3D.2")</f>
        <v>0</v>
      </c>
    </row>
    <row r="4550" spans="1:10">
      <c r="A4550" t="s">
        <v>2</v>
      </c>
      <c r="B4550" t="s">
        <v>3</v>
      </c>
      <c r="E4550" t="s">
        <v>4</v>
      </c>
      <c r="F4550" t="s">
        <v>5</v>
      </c>
      <c r="G4550" t="s">
        <v>6</v>
      </c>
      <c r="H4550" t="s">
        <v>7</v>
      </c>
      <c r="I4550" t="s">
        <v>8</v>
      </c>
      <c r="J4550" t="s">
        <v>9</v>
      </c>
    </row>
    <row r="4551" spans="1:10">
      <c r="A4551" t="s">
        <v>2</v>
      </c>
      <c r="B4551" t="s">
        <v>10</v>
      </c>
      <c r="E4551" t="s">
        <v>11</v>
      </c>
      <c r="F4551" t="s">
        <v>12</v>
      </c>
      <c r="G4551" t="s">
        <v>13</v>
      </c>
      <c r="H4551" t="s">
        <v>14</v>
      </c>
    </row>
    <row r="4552" spans="1:10">
      <c r="A4552" t="s">
        <v>0</v>
      </c>
      <c r="B4552" t="s">
        <v>2125</v>
      </c>
      <c r="D4552">
        <f>Image("https://scontent.cdninstagram.com/t51.2885-15/s640x640/sh0.08/e35/12383188_1058782450855613_1669207414_n.jpg?ig_cache_key=MTIxOTA0NzgyOTE2Njc2Njg5Mg%3D%3D.2")</f>
        <v>0</v>
      </c>
    </row>
    <row r="4553" spans="1:10">
      <c r="A4553" t="s">
        <v>2</v>
      </c>
      <c r="B4553" t="s">
        <v>3</v>
      </c>
      <c r="E4553" t="s">
        <v>4</v>
      </c>
      <c r="F4553" t="s">
        <v>5</v>
      </c>
      <c r="G4553" t="s">
        <v>6</v>
      </c>
      <c r="H4553" t="s">
        <v>7</v>
      </c>
      <c r="I4553" t="s">
        <v>8</v>
      </c>
      <c r="J4553" t="s">
        <v>9</v>
      </c>
    </row>
    <row r="4554" spans="1:10">
      <c r="A4554" t="s">
        <v>2</v>
      </c>
      <c r="B4554" t="s">
        <v>10</v>
      </c>
      <c r="E4554" t="s">
        <v>11</v>
      </c>
      <c r="F4554" t="s">
        <v>12</v>
      </c>
      <c r="G4554" t="s">
        <v>13</v>
      </c>
      <c r="H4554" t="s">
        <v>14</v>
      </c>
    </row>
    <row r="4555" spans="1:10">
      <c r="A4555" t="s">
        <v>0</v>
      </c>
      <c r="B4555" t="s">
        <v>2126</v>
      </c>
      <c r="D4555">
        <f>Image("https://scontent.cdninstagram.com/t51.2885-15/s640x640/sh0.08/e35/10818086_1689979624583714_1627318226_n.jpg?ig_cache_key=MTIxODk1MjI3Mjc2MjY3ODI1MQ%3D%3D.2")</f>
        <v>0</v>
      </c>
    </row>
    <row r="4556" spans="1:10">
      <c r="A4556" t="s">
        <v>2</v>
      </c>
      <c r="B4556" t="s">
        <v>3</v>
      </c>
      <c r="C4556" t="s">
        <v>2127</v>
      </c>
      <c r="E4556" t="s">
        <v>4</v>
      </c>
      <c r="F4556" t="s">
        <v>5</v>
      </c>
      <c r="G4556" t="s">
        <v>6</v>
      </c>
      <c r="H4556" t="s">
        <v>7</v>
      </c>
      <c r="I4556" t="s">
        <v>8</v>
      </c>
      <c r="J4556" t="s">
        <v>9</v>
      </c>
    </row>
    <row r="4557" spans="1:10">
      <c r="A4557" t="s">
        <v>2</v>
      </c>
      <c r="B4557" t="s">
        <v>10</v>
      </c>
      <c r="E4557" t="s">
        <v>11</v>
      </c>
      <c r="F4557" t="s">
        <v>12</v>
      </c>
      <c r="G4557" t="s">
        <v>13</v>
      </c>
      <c r="H4557" t="s">
        <v>14</v>
      </c>
    </row>
    <row r="4558" spans="1:10">
      <c r="A4558" t="s">
        <v>0</v>
      </c>
      <c r="B4558" t="s">
        <v>2128</v>
      </c>
      <c r="D4558">
        <f>Image("https://scontent.cdninstagram.com/t51.2885-15/s640x640/sh0.08/e35/12940768_988009327957141_797202924_n.jpg?ig_cache_key=MTIxODQ0NTg4MDg3NDUxMDczOA%3D%3D.2")</f>
        <v>0</v>
      </c>
    </row>
    <row r="4559" spans="1:10">
      <c r="A4559" t="s">
        <v>2</v>
      </c>
      <c r="B4559" t="s">
        <v>3</v>
      </c>
      <c r="C4559" t="s">
        <v>2129</v>
      </c>
      <c r="E4559" t="s">
        <v>4</v>
      </c>
      <c r="F4559" t="s">
        <v>5</v>
      </c>
      <c r="G4559" t="s">
        <v>6</v>
      </c>
      <c r="H4559" t="s">
        <v>7</v>
      </c>
      <c r="I4559" t="s">
        <v>8</v>
      </c>
      <c r="J4559" t="s">
        <v>9</v>
      </c>
    </row>
    <row r="4560" spans="1:10">
      <c r="A4560" t="s">
        <v>2</v>
      </c>
      <c r="B4560" t="s">
        <v>10</v>
      </c>
      <c r="E4560" t="s">
        <v>11</v>
      </c>
      <c r="F4560" t="s">
        <v>12</v>
      </c>
      <c r="G4560" t="s">
        <v>13</v>
      </c>
      <c r="H4560" t="s">
        <v>14</v>
      </c>
    </row>
    <row r="4561" spans="1:10">
      <c r="A4561" t="s">
        <v>0</v>
      </c>
      <c r="B4561" t="s">
        <v>2130</v>
      </c>
      <c r="D4561">
        <f>Image("https://scontent.cdninstagram.com/t51.2885-15/s640x640/sh0.08/e35/12446325_1711467855790019_1557010575_n.jpg?ig_cache_key=MTIxODQwNjYwOTU3MzkzMjcxNA%3D%3D.2.l")</f>
        <v>0</v>
      </c>
    </row>
    <row r="4562" spans="1:10">
      <c r="A4562" t="s">
        <v>2</v>
      </c>
      <c r="B4562" t="s">
        <v>3</v>
      </c>
      <c r="E4562" t="s">
        <v>4</v>
      </c>
      <c r="F4562" t="s">
        <v>5</v>
      </c>
      <c r="G4562" t="s">
        <v>6</v>
      </c>
      <c r="H4562" t="s">
        <v>7</v>
      </c>
      <c r="I4562" t="s">
        <v>8</v>
      </c>
      <c r="J4562" t="s">
        <v>9</v>
      </c>
    </row>
    <row r="4563" spans="1:10">
      <c r="A4563" t="s">
        <v>2</v>
      </c>
      <c r="B4563" t="s">
        <v>10</v>
      </c>
      <c r="E4563" t="s">
        <v>11</v>
      </c>
      <c r="F4563" t="s">
        <v>12</v>
      </c>
      <c r="G4563" t="s">
        <v>13</v>
      </c>
      <c r="H4563" t="s">
        <v>14</v>
      </c>
    </row>
    <row r="4564" spans="1:10">
      <c r="A4564" t="s">
        <v>0</v>
      </c>
      <c r="B4564" t="s">
        <v>2131</v>
      </c>
      <c r="D4564">
        <f>Image("https://scontent.cdninstagram.com/t51.2885-15/e35/12519374_1721169398099818_904771102_n.jpg?ig_cache_key=MTIxNzQ5MDc2MTQwMzcyODU2NQ%3D%3D.2")</f>
        <v>0</v>
      </c>
    </row>
    <row r="4565" spans="1:10">
      <c r="A4565" t="s">
        <v>2</v>
      </c>
      <c r="B4565" t="s">
        <v>3</v>
      </c>
      <c r="E4565" t="s">
        <v>4</v>
      </c>
      <c r="F4565" t="s">
        <v>5</v>
      </c>
      <c r="G4565" t="s">
        <v>6</v>
      </c>
      <c r="H4565" t="s">
        <v>7</v>
      </c>
      <c r="I4565" t="s">
        <v>8</v>
      </c>
      <c r="J4565" t="s">
        <v>9</v>
      </c>
    </row>
    <row r="4566" spans="1:10">
      <c r="A4566" t="s">
        <v>2</v>
      </c>
      <c r="B4566" t="s">
        <v>10</v>
      </c>
      <c r="E4566" t="s">
        <v>11</v>
      </c>
      <c r="F4566" t="s">
        <v>12</v>
      </c>
      <c r="G4566" t="s">
        <v>13</v>
      </c>
      <c r="H4566" t="s">
        <v>14</v>
      </c>
    </row>
    <row r="4567" spans="1:10">
      <c r="A4567" t="s">
        <v>0</v>
      </c>
      <c r="B4567" t="s">
        <v>2132</v>
      </c>
      <c r="D4567">
        <f>Image("https://scontent.cdninstagram.com/t51.2885-15/s640x640/sh0.08/e35/12930915_254348848237488_120717091_n.jpg?ig_cache_key=MTIxNzAxOTQzMTE5NDIzMzY2MA%3D%3D.2.l")</f>
        <v>0</v>
      </c>
    </row>
    <row r="4568" spans="1:10">
      <c r="A4568" t="s">
        <v>2</v>
      </c>
      <c r="B4568" t="s">
        <v>3</v>
      </c>
      <c r="C4568" t="s">
        <v>2133</v>
      </c>
      <c r="E4568" t="s">
        <v>4</v>
      </c>
      <c r="F4568" t="s">
        <v>5</v>
      </c>
      <c r="G4568" t="s">
        <v>6</v>
      </c>
      <c r="H4568" t="s">
        <v>7</v>
      </c>
      <c r="I4568" t="s">
        <v>8</v>
      </c>
      <c r="J4568" t="s">
        <v>9</v>
      </c>
    </row>
    <row r="4569" spans="1:10">
      <c r="A4569" t="s">
        <v>2</v>
      </c>
      <c r="B4569" t="s">
        <v>10</v>
      </c>
      <c r="E4569" t="s">
        <v>11</v>
      </c>
      <c r="F4569" t="s">
        <v>12</v>
      </c>
      <c r="G4569" t="s">
        <v>13</v>
      </c>
      <c r="H4569" t="s">
        <v>14</v>
      </c>
    </row>
    <row r="4570" spans="1:10">
      <c r="A4570" t="s">
        <v>0</v>
      </c>
      <c r="B4570" t="s">
        <v>2134</v>
      </c>
      <c r="D4570">
        <f>Image("https://scontent.cdninstagram.com/t51.2885-15/s640x640/sh0.08/e35/12912556_1180615055282106_1780925254_n.jpg?ig_cache_key=MTIxNjgyMDI2NzIzNDgwODM2Mw%3D%3D.2")</f>
        <v>0</v>
      </c>
    </row>
    <row r="4571" spans="1:10">
      <c r="A4571" t="s">
        <v>2</v>
      </c>
      <c r="B4571" t="s">
        <v>3</v>
      </c>
      <c r="C4571" t="s">
        <v>2135</v>
      </c>
      <c r="E4571" t="s">
        <v>4</v>
      </c>
      <c r="F4571" t="s">
        <v>5</v>
      </c>
      <c r="G4571" t="s">
        <v>6</v>
      </c>
      <c r="H4571" t="s">
        <v>7</v>
      </c>
      <c r="I4571" t="s">
        <v>8</v>
      </c>
      <c r="J4571" t="s">
        <v>9</v>
      </c>
    </row>
    <row r="4572" spans="1:10">
      <c r="A4572" t="s">
        <v>2</v>
      </c>
      <c r="B4572" t="s">
        <v>10</v>
      </c>
      <c r="E4572" t="s">
        <v>11</v>
      </c>
      <c r="F4572" t="s">
        <v>12</v>
      </c>
      <c r="G4572" t="s">
        <v>13</v>
      </c>
      <c r="H4572" t="s">
        <v>14</v>
      </c>
    </row>
    <row r="4573" spans="1:10">
      <c r="A4573" t="s">
        <v>0</v>
      </c>
      <c r="B4573" t="s">
        <v>2136</v>
      </c>
      <c r="D4573">
        <f>Image("https://scontent.cdninstagram.com/t51.2885-15/e35/12912676_606440466171270_1248120079_n.jpg?ig_cache_key=MTIxNjM3MzE5NTEyNDk3Nzk3OQ%3D%3D.2.l")</f>
        <v>0</v>
      </c>
    </row>
    <row r="4574" spans="1:10">
      <c r="A4574" t="s">
        <v>2</v>
      </c>
      <c r="B4574" t="s">
        <v>3</v>
      </c>
      <c r="E4574" t="s">
        <v>4</v>
      </c>
      <c r="F4574" t="s">
        <v>5</v>
      </c>
      <c r="G4574" t="s">
        <v>6</v>
      </c>
      <c r="H4574" t="s">
        <v>7</v>
      </c>
      <c r="I4574" t="s">
        <v>8</v>
      </c>
      <c r="J4574" t="s">
        <v>9</v>
      </c>
    </row>
    <row r="4575" spans="1:10">
      <c r="A4575" t="s">
        <v>2</v>
      </c>
      <c r="B4575" t="s">
        <v>10</v>
      </c>
      <c r="E4575" t="s">
        <v>11</v>
      </c>
      <c r="F4575" t="s">
        <v>12</v>
      </c>
      <c r="G4575" t="s">
        <v>13</v>
      </c>
      <c r="H4575" t="s">
        <v>14</v>
      </c>
    </row>
    <row r="4576" spans="1:10">
      <c r="A4576" t="s">
        <v>0</v>
      </c>
      <c r="B4576" t="s">
        <v>2137</v>
      </c>
      <c r="D4576">
        <f>Image("https://scontent.cdninstagram.com/t51.2885-15/s640x640/sh0.08/e35/12599470_852438318218332_50110163_n.jpg?ig_cache_key=MTIxNjIwMjQ2MzE4NzQwNjYxMQ%3D%3D.2")</f>
        <v>0</v>
      </c>
    </row>
    <row r="4577" spans="1:10">
      <c r="A4577" t="s">
        <v>2</v>
      </c>
      <c r="B4577" t="s">
        <v>3</v>
      </c>
      <c r="E4577" t="s">
        <v>4</v>
      </c>
      <c r="F4577" t="s">
        <v>5</v>
      </c>
      <c r="G4577" t="s">
        <v>6</v>
      </c>
      <c r="H4577" t="s">
        <v>7</v>
      </c>
      <c r="I4577" t="s">
        <v>8</v>
      </c>
      <c r="J4577" t="s">
        <v>9</v>
      </c>
    </row>
    <row r="4578" spans="1:10">
      <c r="A4578" t="s">
        <v>2</v>
      </c>
      <c r="B4578" t="s">
        <v>10</v>
      </c>
      <c r="E4578" t="s">
        <v>11</v>
      </c>
      <c r="F4578" t="s">
        <v>12</v>
      </c>
      <c r="G4578" t="s">
        <v>13</v>
      </c>
      <c r="H4578" t="s">
        <v>14</v>
      </c>
    </row>
    <row r="4579" spans="1:10">
      <c r="A4579" t="s">
        <v>0</v>
      </c>
      <c r="B4579" t="s">
        <v>2138</v>
      </c>
      <c r="D4579">
        <f>Image("https://scontent.cdninstagram.com/t51.2885-15/s640x640/e15/12797652_1032112556864043_468607805_n.jpg?ig_cache_key=MTIxNjExNjUyMDQyODA4NjgwMQ%3D%3D.2.l")</f>
        <v>0</v>
      </c>
    </row>
    <row r="4580" spans="1:10">
      <c r="A4580" t="s">
        <v>2</v>
      </c>
      <c r="B4580" t="s">
        <v>3</v>
      </c>
      <c r="C4580" t="s">
        <v>2139</v>
      </c>
      <c r="E4580" t="s">
        <v>4</v>
      </c>
      <c r="F4580" t="s">
        <v>5</v>
      </c>
      <c r="G4580" t="s">
        <v>6</v>
      </c>
      <c r="H4580" t="s">
        <v>7</v>
      </c>
      <c r="I4580" t="s">
        <v>8</v>
      </c>
      <c r="J4580" t="s">
        <v>9</v>
      </c>
    </row>
    <row r="4581" spans="1:10">
      <c r="A4581" t="s">
        <v>2</v>
      </c>
      <c r="B4581" t="s">
        <v>10</v>
      </c>
      <c r="E4581" t="s">
        <v>11</v>
      </c>
      <c r="F4581" t="s">
        <v>12</v>
      </c>
      <c r="G4581" t="s">
        <v>13</v>
      </c>
      <c r="H4581" t="s">
        <v>14</v>
      </c>
    </row>
    <row r="4582" spans="1:10">
      <c r="A4582" t="s">
        <v>0</v>
      </c>
      <c r="B4582" t="s">
        <v>2140</v>
      </c>
      <c r="D4582">
        <f>Image("https://scontent.cdninstagram.com/t51.2885-15/s640x640/sh0.08/e35/12519546_1694018810860967_1871929699_n.jpg?ig_cache_key=MTIxNjA2ODE1NjY4MDQzNTA3Mg%3D%3D.2")</f>
        <v>0</v>
      </c>
    </row>
    <row r="4583" spans="1:10">
      <c r="A4583" t="s">
        <v>2</v>
      </c>
      <c r="B4583" t="s">
        <v>3</v>
      </c>
      <c r="C4583" t="s">
        <v>2141</v>
      </c>
      <c r="E4583" t="s">
        <v>4</v>
      </c>
      <c r="F4583" t="s">
        <v>5</v>
      </c>
      <c r="G4583" t="s">
        <v>6</v>
      </c>
      <c r="H4583" t="s">
        <v>7</v>
      </c>
      <c r="I4583" t="s">
        <v>8</v>
      </c>
      <c r="J4583" t="s">
        <v>9</v>
      </c>
    </row>
    <row r="4584" spans="1:10">
      <c r="A4584" t="s">
        <v>2</v>
      </c>
      <c r="B4584" t="s">
        <v>10</v>
      </c>
      <c r="E4584" t="s">
        <v>11</v>
      </c>
      <c r="F4584" t="s">
        <v>12</v>
      </c>
      <c r="G4584" t="s">
        <v>13</v>
      </c>
      <c r="H4584" t="s">
        <v>14</v>
      </c>
    </row>
    <row r="4585" spans="1:10">
      <c r="A4585" t="s">
        <v>0</v>
      </c>
      <c r="B4585" t="s">
        <v>2142</v>
      </c>
      <c r="D4585">
        <f>Image("https://scontent.cdninstagram.com/t51.2885-15/s640x640/sh0.08/e35/12907358_828229930639283_2088782391_n.jpg?ig_cache_key=MTIxNTE0OTE1ODU5MzU3ODQyNQ%3D%3D.2")</f>
        <v>0</v>
      </c>
    </row>
    <row r="4586" spans="1:10">
      <c r="A4586" t="s">
        <v>2</v>
      </c>
      <c r="B4586" t="s">
        <v>3</v>
      </c>
      <c r="C4586" t="s">
        <v>2143</v>
      </c>
      <c r="E4586" t="s">
        <v>4</v>
      </c>
      <c r="F4586" t="s">
        <v>5</v>
      </c>
      <c r="G4586" t="s">
        <v>6</v>
      </c>
      <c r="H4586" t="s">
        <v>7</v>
      </c>
      <c r="I4586" t="s">
        <v>8</v>
      </c>
      <c r="J4586" t="s">
        <v>9</v>
      </c>
    </row>
    <row r="4587" spans="1:10">
      <c r="A4587" t="s">
        <v>2</v>
      </c>
      <c r="B4587" t="s">
        <v>10</v>
      </c>
      <c r="E4587" t="s">
        <v>11</v>
      </c>
      <c r="F4587" t="s">
        <v>12</v>
      </c>
      <c r="G4587" t="s">
        <v>13</v>
      </c>
      <c r="H4587" t="s">
        <v>14</v>
      </c>
    </row>
    <row r="4588" spans="1:10">
      <c r="A4588" t="s">
        <v>0</v>
      </c>
      <c r="B4588" t="s">
        <v>2144</v>
      </c>
      <c r="D4588">
        <f>Image("https://scontent.cdninstagram.com/t51.2885-15/s640x640/sh0.08/e35/10817675_999723510081315_1828639032_n.jpg?ig_cache_key=MTIxNDc3ODg0NTc5MzAyMjAyMA%3D%3D.2")</f>
        <v>0</v>
      </c>
    </row>
    <row r="4589" spans="1:10">
      <c r="A4589" t="s">
        <v>2</v>
      </c>
      <c r="B4589" t="s">
        <v>3</v>
      </c>
      <c r="C4589" t="s">
        <v>2145</v>
      </c>
      <c r="E4589" t="s">
        <v>4</v>
      </c>
      <c r="F4589" t="s">
        <v>5</v>
      </c>
      <c r="G4589" t="s">
        <v>6</v>
      </c>
      <c r="H4589" t="s">
        <v>7</v>
      </c>
      <c r="I4589" t="s">
        <v>8</v>
      </c>
      <c r="J4589" t="s">
        <v>9</v>
      </c>
    </row>
    <row r="4590" spans="1:10">
      <c r="A4590" t="s">
        <v>2</v>
      </c>
      <c r="B4590" t="s">
        <v>10</v>
      </c>
      <c r="E4590" t="s">
        <v>11</v>
      </c>
      <c r="F4590" t="s">
        <v>12</v>
      </c>
      <c r="G4590" t="s">
        <v>13</v>
      </c>
      <c r="H4590" t="s">
        <v>14</v>
      </c>
    </row>
    <row r="4591" spans="1:10">
      <c r="A4591" t="s">
        <v>0</v>
      </c>
      <c r="B4591" t="s">
        <v>2146</v>
      </c>
      <c r="D4591">
        <f>Image("https://scontent.cdninstagram.com/t51.2885-15/s640x640/sh0.08/e35/12724887_555111998000112_752423028_n.jpg?ig_cache_key=MTIxNDQ1MzY5NzM1OTQ5NzE5OQ%3D%3D.2.l")</f>
        <v>0</v>
      </c>
    </row>
    <row r="4592" spans="1:10">
      <c r="A4592" t="s">
        <v>2</v>
      </c>
      <c r="B4592" t="s">
        <v>3</v>
      </c>
      <c r="E4592" t="s">
        <v>4</v>
      </c>
      <c r="F4592" t="s">
        <v>5</v>
      </c>
      <c r="G4592" t="s">
        <v>6</v>
      </c>
      <c r="H4592" t="s">
        <v>7</v>
      </c>
      <c r="I4592" t="s">
        <v>8</v>
      </c>
      <c r="J4592" t="s">
        <v>9</v>
      </c>
    </row>
    <row r="4593" spans="1:10">
      <c r="A4593" t="s">
        <v>2</v>
      </c>
      <c r="B4593" t="s">
        <v>10</v>
      </c>
      <c r="E4593" t="s">
        <v>11</v>
      </c>
      <c r="F4593" t="s">
        <v>12</v>
      </c>
      <c r="G4593" t="s">
        <v>13</v>
      </c>
      <c r="H4593" t="s">
        <v>14</v>
      </c>
    </row>
    <row r="4594" spans="1:10">
      <c r="A4594" t="s">
        <v>0</v>
      </c>
      <c r="B4594" t="s">
        <v>2147</v>
      </c>
      <c r="D4594">
        <f>Image("https://scontent.cdninstagram.com/t51.2885-15/e35/12599306_1712927102287281_1810769891_n.jpg?ig_cache_key=MTIyMDYxMjE4OTIxNTAzNDUyNQ%3D%3D.2")</f>
        <v>0</v>
      </c>
    </row>
    <row r="4595" spans="1:10">
      <c r="A4595" t="s">
        <v>2</v>
      </c>
      <c r="B4595" t="s">
        <v>3</v>
      </c>
      <c r="C4595" t="s">
        <v>2148</v>
      </c>
      <c r="E4595" t="s">
        <v>4</v>
      </c>
      <c r="F4595" t="s">
        <v>5</v>
      </c>
      <c r="G4595" t="s">
        <v>6</v>
      </c>
      <c r="H4595" t="s">
        <v>7</v>
      </c>
      <c r="I4595" t="s">
        <v>8</v>
      </c>
      <c r="J4595" t="s">
        <v>9</v>
      </c>
    </row>
    <row r="4596" spans="1:10">
      <c r="A4596" t="s">
        <v>2</v>
      </c>
      <c r="B4596" t="s">
        <v>10</v>
      </c>
      <c r="E4596" t="s">
        <v>11</v>
      </c>
      <c r="F4596" t="s">
        <v>12</v>
      </c>
      <c r="G4596" t="s">
        <v>13</v>
      </c>
      <c r="H4596" t="s">
        <v>14</v>
      </c>
    </row>
    <row r="4597" spans="1:10">
      <c r="A4597" t="s">
        <v>0</v>
      </c>
      <c r="B4597" t="s">
        <v>2149</v>
      </c>
      <c r="D4597">
        <f>Image("https://scontent.cdninstagram.com/t51.2885-15/s320x320/e35/12120401_550033015157664_1915627620_n.jpg?ig_cache_key=MTIyMDU5MzEwMDg1MTA2OTI4OQ%3D%3D.2.l")</f>
        <v>0</v>
      </c>
    </row>
    <row r="4598" spans="1:10">
      <c r="A4598" t="s">
        <v>2</v>
      </c>
      <c r="B4598" t="s">
        <v>3</v>
      </c>
      <c r="E4598" t="s">
        <v>4</v>
      </c>
      <c r="F4598" t="s">
        <v>5</v>
      </c>
      <c r="G4598" t="s">
        <v>6</v>
      </c>
      <c r="H4598" t="s">
        <v>7</v>
      </c>
      <c r="I4598" t="s">
        <v>8</v>
      </c>
      <c r="J4598" t="s">
        <v>9</v>
      </c>
    </row>
    <row r="4599" spans="1:10">
      <c r="A4599" t="s">
        <v>2</v>
      </c>
      <c r="B4599" t="s">
        <v>10</v>
      </c>
      <c r="E4599" t="s">
        <v>11</v>
      </c>
      <c r="F4599" t="s">
        <v>12</v>
      </c>
      <c r="G4599" t="s">
        <v>13</v>
      </c>
      <c r="H4599" t="s">
        <v>14</v>
      </c>
    </row>
    <row r="4600" spans="1:10">
      <c r="A4600" t="s">
        <v>0</v>
      </c>
      <c r="B4600" t="s">
        <v>2150</v>
      </c>
      <c r="D4600">
        <f>Image("https://scontent.cdninstagram.com/t51.2885-15/s640x640/sh0.08/e35/12907418_1711834605767577_2086779267_n.jpg?ig_cache_key=MTIyMDU0NTk1MDc5NDI2ODkzOA%3D%3D.2.l")</f>
        <v>0</v>
      </c>
    </row>
    <row r="4601" spans="1:10">
      <c r="A4601" t="s">
        <v>2</v>
      </c>
      <c r="B4601" t="s">
        <v>3</v>
      </c>
      <c r="E4601" t="s">
        <v>4</v>
      </c>
      <c r="F4601" t="s">
        <v>5</v>
      </c>
      <c r="G4601" t="s">
        <v>6</v>
      </c>
      <c r="H4601" t="s">
        <v>7</v>
      </c>
      <c r="I4601" t="s">
        <v>8</v>
      </c>
      <c r="J4601" t="s">
        <v>9</v>
      </c>
    </row>
    <row r="4602" spans="1:10">
      <c r="A4602" t="s">
        <v>2</v>
      </c>
      <c r="B4602" t="s">
        <v>10</v>
      </c>
      <c r="E4602" t="s">
        <v>11</v>
      </c>
      <c r="F4602" t="s">
        <v>12</v>
      </c>
      <c r="G4602" t="s">
        <v>13</v>
      </c>
      <c r="H4602" t="s">
        <v>14</v>
      </c>
    </row>
    <row r="4603" spans="1:10">
      <c r="A4603" t="s">
        <v>0</v>
      </c>
      <c r="B4603" t="s">
        <v>2151</v>
      </c>
      <c r="D4603">
        <f>Image("https://scontent.cdninstagram.com/t51.2885-15/s640x640/sh0.08/e35/12912787_535324646637408_1661348784_n.jpg?ig_cache_key=MTIyMDU0MjM2Njg5NDg4MTI0Mw%3D%3D.2.l")</f>
        <v>0</v>
      </c>
    </row>
    <row r="4604" spans="1:10">
      <c r="A4604" t="s">
        <v>2</v>
      </c>
      <c r="B4604" t="s">
        <v>3</v>
      </c>
      <c r="E4604" t="s">
        <v>4</v>
      </c>
      <c r="F4604" t="s">
        <v>5</v>
      </c>
      <c r="G4604" t="s">
        <v>6</v>
      </c>
      <c r="H4604" t="s">
        <v>7</v>
      </c>
      <c r="I4604" t="s">
        <v>8</v>
      </c>
      <c r="J4604" t="s">
        <v>9</v>
      </c>
    </row>
    <row r="4605" spans="1:10">
      <c r="A4605" t="s">
        <v>2</v>
      </c>
      <c r="B4605" t="s">
        <v>10</v>
      </c>
      <c r="E4605" t="s">
        <v>11</v>
      </c>
      <c r="F4605" t="s">
        <v>12</v>
      </c>
      <c r="G4605" t="s">
        <v>13</v>
      </c>
      <c r="H4605" t="s">
        <v>14</v>
      </c>
    </row>
    <row r="4606" spans="1:10">
      <c r="A4606" t="s">
        <v>0</v>
      </c>
      <c r="B4606" t="s">
        <v>2152</v>
      </c>
      <c r="D4606">
        <f>Image("https://scontent.cdninstagram.com/t51.2885-15/s640x640/sh0.08/e35/12907193_249469205400429_285623881_n.jpg?ig_cache_key=MTIyMDUzMDA5OTQ4NjU4MDQyNA%3D%3D.2")</f>
        <v>0</v>
      </c>
    </row>
    <row r="4607" spans="1:10">
      <c r="A4607" t="s">
        <v>2</v>
      </c>
      <c r="B4607" t="s">
        <v>3</v>
      </c>
      <c r="E4607" t="s">
        <v>4</v>
      </c>
      <c r="F4607" t="s">
        <v>5</v>
      </c>
      <c r="G4607" t="s">
        <v>6</v>
      </c>
      <c r="H4607" t="s">
        <v>7</v>
      </c>
      <c r="I4607" t="s">
        <v>8</v>
      </c>
      <c r="J4607" t="s">
        <v>9</v>
      </c>
    </row>
    <row r="4608" spans="1:10">
      <c r="A4608" t="s">
        <v>2</v>
      </c>
      <c r="B4608" t="s">
        <v>10</v>
      </c>
      <c r="E4608" t="s">
        <v>11</v>
      </c>
      <c r="F4608" t="s">
        <v>12</v>
      </c>
      <c r="G4608" t="s">
        <v>13</v>
      </c>
      <c r="H4608" t="s">
        <v>14</v>
      </c>
    </row>
    <row r="4609" spans="1:10">
      <c r="A4609" t="s">
        <v>0</v>
      </c>
      <c r="B4609" t="s">
        <v>2153</v>
      </c>
      <c r="D4609">
        <f>Image("https://scontent.cdninstagram.com/t51.2885-15/s640x640/sh0.08/e35/12530671_1084397618270189_677321355_n.jpg?ig_cache_key=MTIyMDUwMDg3NTMwNDE1MDIzMw%3D%3D.2.l")</f>
        <v>0</v>
      </c>
    </row>
    <row r="4610" spans="1:10">
      <c r="A4610" t="s">
        <v>2</v>
      </c>
      <c r="B4610" t="s">
        <v>3</v>
      </c>
      <c r="C4610" t="s">
        <v>2154</v>
      </c>
      <c r="E4610" t="s">
        <v>4</v>
      </c>
      <c r="F4610" t="s">
        <v>5</v>
      </c>
      <c r="G4610" t="s">
        <v>6</v>
      </c>
      <c r="H4610" t="s">
        <v>7</v>
      </c>
      <c r="I4610" t="s">
        <v>8</v>
      </c>
      <c r="J4610" t="s">
        <v>9</v>
      </c>
    </row>
    <row r="4611" spans="1:10">
      <c r="A4611" t="s">
        <v>2</v>
      </c>
      <c r="B4611" t="s">
        <v>10</v>
      </c>
      <c r="E4611" t="s">
        <v>11</v>
      </c>
      <c r="F4611" t="s">
        <v>12</v>
      </c>
      <c r="G4611" t="s">
        <v>13</v>
      </c>
      <c r="H4611" t="s">
        <v>14</v>
      </c>
    </row>
    <row r="4612" spans="1:10">
      <c r="A4612" t="s">
        <v>0</v>
      </c>
      <c r="B4612" t="s">
        <v>2155</v>
      </c>
      <c r="D4612">
        <f>Image("https://scontent.cdninstagram.com/t51.2885-15/s640x640/sh0.08/e35/12917827_1669202563345534_1981704547_n.jpg?ig_cache_key=MTIyMDQ5OTQxNTI4NTk1ODY1NA%3D%3D.2")</f>
        <v>0</v>
      </c>
    </row>
    <row r="4613" spans="1:10">
      <c r="A4613" t="s">
        <v>2</v>
      </c>
      <c r="B4613" t="s">
        <v>3</v>
      </c>
      <c r="E4613" t="s">
        <v>4</v>
      </c>
      <c r="F4613" t="s">
        <v>5</v>
      </c>
      <c r="G4613" t="s">
        <v>6</v>
      </c>
      <c r="H4613" t="s">
        <v>7</v>
      </c>
      <c r="I4613" t="s">
        <v>8</v>
      </c>
      <c r="J4613" t="s">
        <v>9</v>
      </c>
    </row>
    <row r="4614" spans="1:10">
      <c r="A4614" t="s">
        <v>2</v>
      </c>
      <c r="B4614" t="s">
        <v>10</v>
      </c>
      <c r="E4614" t="s">
        <v>11</v>
      </c>
      <c r="F4614" t="s">
        <v>12</v>
      </c>
      <c r="G4614" t="s">
        <v>13</v>
      </c>
      <c r="H4614" t="s">
        <v>14</v>
      </c>
    </row>
    <row r="4615" spans="1:10">
      <c r="A4615" t="s">
        <v>0</v>
      </c>
      <c r="B4615" t="s">
        <v>2156</v>
      </c>
      <c r="D4615">
        <f>Image("https://scontent.cdninstagram.com/t51.2885-15/e35/12445873_551190575050791_570286001_n.jpg?ig_cache_key=MTIyMDQ5MjE3MDA1MTM1NDMyNg%3D%3D.2")</f>
        <v>0</v>
      </c>
    </row>
    <row r="4616" spans="1:10">
      <c r="A4616" t="s">
        <v>2</v>
      </c>
      <c r="B4616" t="s">
        <v>3</v>
      </c>
      <c r="C4616" t="s">
        <v>2157</v>
      </c>
      <c r="E4616" t="s">
        <v>4</v>
      </c>
      <c r="F4616" t="s">
        <v>5</v>
      </c>
      <c r="G4616" t="s">
        <v>6</v>
      </c>
      <c r="H4616" t="s">
        <v>7</v>
      </c>
      <c r="I4616" t="s">
        <v>8</v>
      </c>
      <c r="J4616" t="s">
        <v>9</v>
      </c>
    </row>
    <row r="4617" spans="1:10">
      <c r="A4617" t="s">
        <v>2</v>
      </c>
      <c r="B4617" t="s">
        <v>10</v>
      </c>
      <c r="E4617" t="s">
        <v>11</v>
      </c>
      <c r="F4617" t="s">
        <v>12</v>
      </c>
      <c r="G4617" t="s">
        <v>13</v>
      </c>
      <c r="H4617" t="s">
        <v>14</v>
      </c>
    </row>
    <row r="4618" spans="1:10">
      <c r="A4618" t="s">
        <v>0</v>
      </c>
      <c r="B4618" t="s">
        <v>2158</v>
      </c>
      <c r="D4618">
        <f>Image("https://scontent.cdninstagram.com/t51.2885-15/s640x640/sh0.08/e35/12930993_1751362641749652_1456206762_n.jpg?ig_cache_key=MTIyMDQ3MzM3ODU5OTk5NzcxOA%3D%3D.2.l")</f>
        <v>0</v>
      </c>
    </row>
    <row r="4619" spans="1:10">
      <c r="A4619" t="s">
        <v>2</v>
      </c>
      <c r="B4619" t="s">
        <v>3</v>
      </c>
      <c r="C4619" t="s">
        <v>2159</v>
      </c>
      <c r="E4619" t="s">
        <v>4</v>
      </c>
      <c r="F4619" t="s">
        <v>5</v>
      </c>
      <c r="G4619" t="s">
        <v>6</v>
      </c>
      <c r="H4619" t="s">
        <v>7</v>
      </c>
      <c r="I4619" t="s">
        <v>8</v>
      </c>
      <c r="J4619" t="s">
        <v>9</v>
      </c>
    </row>
    <row r="4620" spans="1:10">
      <c r="A4620" t="s">
        <v>2</v>
      </c>
      <c r="B4620" t="s">
        <v>10</v>
      </c>
      <c r="E4620" t="s">
        <v>11</v>
      </c>
      <c r="F4620" t="s">
        <v>12</v>
      </c>
      <c r="G4620" t="s">
        <v>13</v>
      </c>
      <c r="H4620" t="s">
        <v>14</v>
      </c>
    </row>
    <row r="4621" spans="1:10">
      <c r="A4621" t="s">
        <v>0</v>
      </c>
      <c r="B4621" t="s">
        <v>2160</v>
      </c>
      <c r="D4621">
        <f>Image("https://scontent.cdninstagram.com/t51.2885-15/s640x640/sh0.08/e35/12935145_913198095444406_1189047683_n.jpg?ig_cache_key=MTIyMDQ2OTAzMTE0MDkyMzEyNg%3D%3D.2")</f>
        <v>0</v>
      </c>
    </row>
    <row r="4622" spans="1:10">
      <c r="A4622" t="s">
        <v>2</v>
      </c>
      <c r="B4622" t="s">
        <v>3</v>
      </c>
      <c r="E4622" t="s">
        <v>4</v>
      </c>
      <c r="F4622" t="s">
        <v>5</v>
      </c>
      <c r="G4622" t="s">
        <v>6</v>
      </c>
      <c r="H4622" t="s">
        <v>7</v>
      </c>
      <c r="I4622" t="s">
        <v>8</v>
      </c>
      <c r="J4622" t="s">
        <v>9</v>
      </c>
    </row>
    <row r="4623" spans="1:10">
      <c r="A4623" t="s">
        <v>2</v>
      </c>
      <c r="B4623" t="s">
        <v>10</v>
      </c>
      <c r="E4623" t="s">
        <v>11</v>
      </c>
      <c r="F4623" t="s">
        <v>12</v>
      </c>
      <c r="G4623" t="s">
        <v>13</v>
      </c>
      <c r="H4623" t="s">
        <v>14</v>
      </c>
    </row>
    <row r="4624" spans="1:10">
      <c r="A4624" t="s">
        <v>0</v>
      </c>
      <c r="B4624" t="s">
        <v>2161</v>
      </c>
      <c r="D4624">
        <f>Image("https://scontent.cdninstagram.com/t51.2885-15/s480x480/e35/12907187_793295257439079_374249761_n.jpg?ig_cache_key=MTIyMDQ2NzU2ODIyNjY3MjkyMg%3D%3D.2")</f>
        <v>0</v>
      </c>
    </row>
    <row r="4625" spans="1:10">
      <c r="A4625" t="s">
        <v>2</v>
      </c>
      <c r="B4625" t="s">
        <v>3</v>
      </c>
      <c r="E4625" t="s">
        <v>4</v>
      </c>
      <c r="F4625" t="s">
        <v>5</v>
      </c>
      <c r="G4625" t="s">
        <v>6</v>
      </c>
      <c r="H4625" t="s">
        <v>7</v>
      </c>
      <c r="I4625" t="s">
        <v>8</v>
      </c>
      <c r="J4625" t="s">
        <v>9</v>
      </c>
    </row>
    <row r="4626" spans="1:10">
      <c r="A4626" t="s">
        <v>2</v>
      </c>
      <c r="B4626" t="s">
        <v>10</v>
      </c>
      <c r="E4626" t="s">
        <v>11</v>
      </c>
      <c r="F4626" t="s">
        <v>12</v>
      </c>
      <c r="G4626" t="s">
        <v>13</v>
      </c>
      <c r="H4626" t="s">
        <v>14</v>
      </c>
    </row>
    <row r="4627" spans="1:10">
      <c r="A4627" t="s">
        <v>0</v>
      </c>
      <c r="B4627" t="s">
        <v>2162</v>
      </c>
      <c r="D4627">
        <f>Image("https://scontent.cdninstagram.com/t51.2885-15/s640x640/sh0.08/e35/12907176_1778849672344741_1797897124_n.jpg?ig_cache_key=MTIyMDQ2NTAyNzY5NjYwNDAwNg%3D%3D.2")</f>
        <v>0</v>
      </c>
    </row>
    <row r="4628" spans="1:10">
      <c r="A4628" t="s">
        <v>2</v>
      </c>
      <c r="B4628" t="s">
        <v>3</v>
      </c>
      <c r="E4628" t="s">
        <v>4</v>
      </c>
      <c r="F4628" t="s">
        <v>5</v>
      </c>
      <c r="G4628" t="s">
        <v>6</v>
      </c>
      <c r="H4628" t="s">
        <v>7</v>
      </c>
      <c r="I4628" t="s">
        <v>8</v>
      </c>
      <c r="J4628" t="s">
        <v>9</v>
      </c>
    </row>
    <row r="4629" spans="1:10">
      <c r="A4629" t="s">
        <v>2</v>
      </c>
      <c r="B4629" t="s">
        <v>10</v>
      </c>
      <c r="E4629" t="s">
        <v>11</v>
      </c>
      <c r="F4629" t="s">
        <v>12</v>
      </c>
      <c r="G4629" t="s">
        <v>13</v>
      </c>
      <c r="H4629" t="s">
        <v>14</v>
      </c>
    </row>
    <row r="4630" spans="1:10">
      <c r="A4630" t="s">
        <v>0</v>
      </c>
      <c r="B4630" t="s">
        <v>2163</v>
      </c>
      <c r="D4630">
        <f>Image("https://scontent.cdninstagram.com/t51.2885-15/s640x640/sh0.08/e35/12407193_1167593056592475_894389187_n.jpg?ig_cache_key=MTIyMDQ2MjcyNDA4NjI3NzM5Mg%3D%3D.2")</f>
        <v>0</v>
      </c>
    </row>
    <row r="4631" spans="1:10">
      <c r="A4631" t="s">
        <v>2</v>
      </c>
      <c r="B4631" t="s">
        <v>3</v>
      </c>
      <c r="C4631" t="s">
        <v>2164</v>
      </c>
      <c r="E4631" t="s">
        <v>4</v>
      </c>
      <c r="F4631" t="s">
        <v>5</v>
      </c>
      <c r="G4631" t="s">
        <v>6</v>
      </c>
      <c r="H4631" t="s">
        <v>7</v>
      </c>
      <c r="I4631" t="s">
        <v>8</v>
      </c>
      <c r="J4631" t="s">
        <v>9</v>
      </c>
    </row>
    <row r="4632" spans="1:10">
      <c r="A4632" t="s">
        <v>2</v>
      </c>
      <c r="B4632" t="s">
        <v>10</v>
      </c>
      <c r="E4632" t="s">
        <v>11</v>
      </c>
      <c r="F4632" t="s">
        <v>12</v>
      </c>
      <c r="G4632" t="s">
        <v>13</v>
      </c>
      <c r="H4632" t="s">
        <v>14</v>
      </c>
    </row>
    <row r="4633" spans="1:10">
      <c r="A4633" t="s">
        <v>0</v>
      </c>
      <c r="B4633" t="s">
        <v>2165</v>
      </c>
      <c r="D4633">
        <f>Image("https://scontent.cdninstagram.com/t51.2885-15/s480x480/e35/10632366_1005380546216713_1407938386_n.jpg?ig_cache_key=MTIyMDQ1NDMwODc4NDg3NjE3NA%3D%3D.2")</f>
        <v>0</v>
      </c>
    </row>
    <row r="4634" spans="1:10">
      <c r="A4634" t="s">
        <v>2</v>
      </c>
      <c r="B4634" t="s">
        <v>3</v>
      </c>
      <c r="E4634" t="s">
        <v>4</v>
      </c>
      <c r="F4634" t="s">
        <v>5</v>
      </c>
      <c r="G4634" t="s">
        <v>6</v>
      </c>
      <c r="H4634" t="s">
        <v>7</v>
      </c>
      <c r="I4634" t="s">
        <v>8</v>
      </c>
      <c r="J4634" t="s">
        <v>9</v>
      </c>
    </row>
    <row r="4635" spans="1:10">
      <c r="A4635" t="s">
        <v>2</v>
      </c>
      <c r="B4635" t="s">
        <v>10</v>
      </c>
      <c r="E4635" t="s">
        <v>11</v>
      </c>
      <c r="F4635" t="s">
        <v>12</v>
      </c>
      <c r="G4635" t="s">
        <v>13</v>
      </c>
      <c r="H4635" t="s">
        <v>14</v>
      </c>
    </row>
    <row r="4636" spans="1:10">
      <c r="A4636" t="s">
        <v>0</v>
      </c>
      <c r="B4636" t="s">
        <v>2166</v>
      </c>
      <c r="D4636">
        <f>Image("https://scontent.cdninstagram.com/t51.2885-15/s640x640/sh0.08/e35/12950194_867624166693178_372575826_n.jpg?ig_cache_key=MTIyMDQ0MjYwOTM0NDM4MDM4MA%3D%3D.2.l")</f>
        <v>0</v>
      </c>
    </row>
    <row r="4637" spans="1:10">
      <c r="A4637" t="s">
        <v>2</v>
      </c>
      <c r="B4637" t="s">
        <v>3</v>
      </c>
      <c r="E4637" t="s">
        <v>4</v>
      </c>
      <c r="F4637" t="s">
        <v>5</v>
      </c>
      <c r="G4637" t="s">
        <v>6</v>
      </c>
      <c r="H4637" t="s">
        <v>7</v>
      </c>
      <c r="I4637" t="s">
        <v>8</v>
      </c>
      <c r="J4637" t="s">
        <v>9</v>
      </c>
    </row>
    <row r="4638" spans="1:10">
      <c r="A4638" t="s">
        <v>2</v>
      </c>
      <c r="B4638" t="s">
        <v>10</v>
      </c>
      <c r="E4638" t="s">
        <v>11</v>
      </c>
      <c r="F4638" t="s">
        <v>12</v>
      </c>
      <c r="G4638" t="s">
        <v>13</v>
      </c>
      <c r="H4638" t="s">
        <v>14</v>
      </c>
    </row>
    <row r="4639" spans="1:10">
      <c r="A4639" t="s">
        <v>0</v>
      </c>
      <c r="B4639" t="s">
        <v>2167</v>
      </c>
      <c r="D4639">
        <f>Image("https://scontent.cdninstagram.com/t51.2885-15/s640x640/sh0.08/e35/12912275_249670658708349_1563533426_n.jpg?ig_cache_key=MTIyMDQzNzc2MzY4NzkwMzE2MQ%3D%3D.2.l")</f>
        <v>0</v>
      </c>
    </row>
    <row r="4640" spans="1:10">
      <c r="A4640" t="s">
        <v>2</v>
      </c>
      <c r="B4640" t="s">
        <v>3</v>
      </c>
      <c r="E4640" t="s">
        <v>4</v>
      </c>
      <c r="F4640" t="s">
        <v>5</v>
      </c>
      <c r="G4640" t="s">
        <v>6</v>
      </c>
      <c r="H4640" t="s">
        <v>7</v>
      </c>
      <c r="I4640" t="s">
        <v>8</v>
      </c>
      <c r="J4640" t="s">
        <v>9</v>
      </c>
    </row>
    <row r="4641" spans="1:10">
      <c r="A4641" t="s">
        <v>2</v>
      </c>
      <c r="B4641" t="s">
        <v>10</v>
      </c>
      <c r="E4641" t="s">
        <v>11</v>
      </c>
      <c r="F4641" t="s">
        <v>12</v>
      </c>
      <c r="G4641" t="s">
        <v>13</v>
      </c>
      <c r="H4641" t="s">
        <v>14</v>
      </c>
    </row>
    <row r="4642" spans="1:10">
      <c r="A4642" t="s">
        <v>0</v>
      </c>
      <c r="B4642" t="s">
        <v>2168</v>
      </c>
      <c r="D4642">
        <f>Image("https://scontent.cdninstagram.com/t51.2885-15/s640x640/sh0.08/e35/12918605_1706839486250671_976492610_n.jpg?ig_cache_key=MTIyMDQzNjIzMDI0MTUyMTI3Nw%3D%3D.2.l")</f>
        <v>0</v>
      </c>
    </row>
    <row r="4643" spans="1:10">
      <c r="A4643" t="s">
        <v>2</v>
      </c>
      <c r="B4643" t="s">
        <v>3</v>
      </c>
      <c r="E4643" t="s">
        <v>4</v>
      </c>
      <c r="F4643" t="s">
        <v>5</v>
      </c>
      <c r="G4643" t="s">
        <v>6</v>
      </c>
      <c r="H4643" t="s">
        <v>7</v>
      </c>
      <c r="I4643" t="s">
        <v>8</v>
      </c>
      <c r="J4643" t="s">
        <v>9</v>
      </c>
    </row>
    <row r="4644" spans="1:10">
      <c r="A4644" t="s">
        <v>2</v>
      </c>
      <c r="B4644" t="s">
        <v>10</v>
      </c>
      <c r="E4644" t="s">
        <v>11</v>
      </c>
      <c r="F4644" t="s">
        <v>12</v>
      </c>
      <c r="G4644" t="s">
        <v>13</v>
      </c>
      <c r="H4644" t="s">
        <v>14</v>
      </c>
    </row>
    <row r="4645" spans="1:10">
      <c r="A4645" t="s">
        <v>0</v>
      </c>
      <c r="B4645" t="s">
        <v>2169</v>
      </c>
      <c r="D4645">
        <f>Image("https://scontent.cdninstagram.com/t51.2885-15/s480x480/e35/12797643_1022447797813567_531013908_n.jpg?ig_cache_key=MTIyMDQyMjA5OTU3MjgwOTgxMA%3D%3D.2.l")</f>
        <v>0</v>
      </c>
    </row>
    <row r="4646" spans="1:10">
      <c r="A4646" t="s">
        <v>2</v>
      </c>
      <c r="B4646" t="s">
        <v>3</v>
      </c>
      <c r="E4646" t="s">
        <v>4</v>
      </c>
      <c r="F4646" t="s">
        <v>5</v>
      </c>
      <c r="G4646" t="s">
        <v>6</v>
      </c>
      <c r="H4646" t="s">
        <v>7</v>
      </c>
      <c r="I4646" t="s">
        <v>8</v>
      </c>
      <c r="J4646" t="s">
        <v>9</v>
      </c>
    </row>
    <row r="4647" spans="1:10">
      <c r="A4647" t="s">
        <v>2</v>
      </c>
      <c r="B4647" t="s">
        <v>10</v>
      </c>
      <c r="E4647" t="s">
        <v>11</v>
      </c>
      <c r="F4647" t="s">
        <v>12</v>
      </c>
      <c r="G4647" t="s">
        <v>13</v>
      </c>
      <c r="H4647" t="s">
        <v>14</v>
      </c>
    </row>
    <row r="4648" spans="1:10">
      <c r="A4648" t="s">
        <v>0</v>
      </c>
      <c r="B4648" t="s">
        <v>2170</v>
      </c>
      <c r="D4648">
        <f>Image("https://scontent.cdninstagram.com/t51.2885-15/s640x640/sh0.08/e35/12677391_1767929976772337_129089922_n.jpg?ig_cache_key=MTIyMDQwMDIyOTkxMDI3MzA1MA%3D%3D.2")</f>
        <v>0</v>
      </c>
    </row>
    <row r="4649" spans="1:10">
      <c r="A4649" t="s">
        <v>2</v>
      </c>
      <c r="B4649" t="s">
        <v>3</v>
      </c>
      <c r="E4649" t="s">
        <v>4</v>
      </c>
      <c r="F4649" t="s">
        <v>5</v>
      </c>
      <c r="G4649" t="s">
        <v>6</v>
      </c>
      <c r="H4649" t="s">
        <v>7</v>
      </c>
      <c r="I4649" t="s">
        <v>8</v>
      </c>
      <c r="J4649" t="s">
        <v>9</v>
      </c>
    </row>
    <row r="4650" spans="1:10">
      <c r="A4650" t="s">
        <v>2</v>
      </c>
      <c r="B4650" t="s">
        <v>10</v>
      </c>
      <c r="E4650" t="s">
        <v>11</v>
      </c>
      <c r="F4650" t="s">
        <v>12</v>
      </c>
      <c r="G4650" t="s">
        <v>13</v>
      </c>
      <c r="H4650" t="s">
        <v>14</v>
      </c>
    </row>
    <row r="4651" spans="1:10">
      <c r="A4651" t="s">
        <v>0</v>
      </c>
      <c r="B4651" t="s">
        <v>2171</v>
      </c>
      <c r="D4651">
        <f>Image("https://scontent.cdninstagram.com/t51.2885-15/s640x640/sh0.08/e35/918233_253184408352646_1394278373_n.jpg?ig_cache_key=MTIxMzk4Nzg5NDg5ODI2MTY2OA%3D%3D.2.l")</f>
        <v>0</v>
      </c>
    </row>
    <row r="4652" spans="1:10">
      <c r="A4652" t="s">
        <v>2</v>
      </c>
      <c r="B4652" t="s">
        <v>3</v>
      </c>
      <c r="E4652" t="s">
        <v>4</v>
      </c>
      <c r="F4652" t="s">
        <v>5</v>
      </c>
      <c r="G4652" t="s">
        <v>6</v>
      </c>
      <c r="H4652" t="s">
        <v>7</v>
      </c>
      <c r="I4652" t="s">
        <v>8</v>
      </c>
      <c r="J4652" t="s">
        <v>9</v>
      </c>
    </row>
    <row r="4653" spans="1:10">
      <c r="A4653" t="s">
        <v>2</v>
      </c>
      <c r="B4653" t="s">
        <v>10</v>
      </c>
      <c r="E4653" t="s">
        <v>11</v>
      </c>
      <c r="F4653" t="s">
        <v>12</v>
      </c>
      <c r="G4653" t="s">
        <v>13</v>
      </c>
      <c r="H4653" t="s">
        <v>14</v>
      </c>
    </row>
    <row r="4654" spans="1:10">
      <c r="A4654" t="s">
        <v>0</v>
      </c>
      <c r="B4654" t="s">
        <v>2172</v>
      </c>
      <c r="D4654">
        <f>Image("https://scontent.cdninstagram.com/t51.2885-15/s640x640/sh0.08/e35/12725057_809162012529416_1344060807_n.jpg?ig_cache_key=MTE4NzE4NDgyNTUyMjcwNTU1Mw%3D%3D.2.l")</f>
        <v>0</v>
      </c>
    </row>
    <row r="4655" spans="1:10">
      <c r="A4655" t="s">
        <v>2</v>
      </c>
      <c r="B4655" t="s">
        <v>3</v>
      </c>
      <c r="E4655" t="s">
        <v>4</v>
      </c>
      <c r="F4655" t="s">
        <v>5</v>
      </c>
      <c r="G4655" t="s">
        <v>6</v>
      </c>
      <c r="H4655" t="s">
        <v>7</v>
      </c>
      <c r="I4655" t="s">
        <v>8</v>
      </c>
      <c r="J4655" t="s">
        <v>9</v>
      </c>
    </row>
    <row r="4656" spans="1:10">
      <c r="A4656" t="s">
        <v>2</v>
      </c>
      <c r="B4656" t="s">
        <v>10</v>
      </c>
      <c r="E4656" t="s">
        <v>11</v>
      </c>
      <c r="F4656" t="s">
        <v>12</v>
      </c>
      <c r="G4656" t="s">
        <v>13</v>
      </c>
      <c r="H4656" t="s">
        <v>14</v>
      </c>
    </row>
    <row r="4657" spans="1:10">
      <c r="A4657" t="s">
        <v>0</v>
      </c>
      <c r="B4657" t="s">
        <v>2173</v>
      </c>
      <c r="D4657">
        <f>Image("https://scontent.cdninstagram.com/t51.2885-15/s640x640/sh0.08/e35/12677290_512964422208378_776137502_n.jpg?ig_cache_key=MTE4NjQwMDA0ODUwNDk2ODczNA%3D%3D.2")</f>
        <v>0</v>
      </c>
    </row>
    <row r="4658" spans="1:10">
      <c r="A4658" t="s">
        <v>2</v>
      </c>
      <c r="B4658" t="s">
        <v>3</v>
      </c>
      <c r="E4658" t="s">
        <v>4</v>
      </c>
      <c r="F4658" t="s">
        <v>5</v>
      </c>
      <c r="G4658" t="s">
        <v>6</v>
      </c>
      <c r="H4658" t="s">
        <v>7</v>
      </c>
      <c r="I4658" t="s">
        <v>8</v>
      </c>
      <c r="J4658" t="s">
        <v>9</v>
      </c>
    </row>
    <row r="4659" spans="1:10">
      <c r="A4659" t="s">
        <v>2</v>
      </c>
      <c r="B4659" t="s">
        <v>10</v>
      </c>
      <c r="E4659" t="s">
        <v>11</v>
      </c>
      <c r="F4659" t="s">
        <v>12</v>
      </c>
      <c r="G4659" t="s">
        <v>13</v>
      </c>
      <c r="H4659" t="s">
        <v>14</v>
      </c>
    </row>
    <row r="4660" spans="1:10">
      <c r="A4660" t="s">
        <v>0</v>
      </c>
      <c r="B4660" t="s">
        <v>2174</v>
      </c>
      <c r="D4660">
        <f>Image("https://scontent.cdninstagram.com/t51.2885-15/s640x640/sh0.08/e35/12599207_1009101949139570_874903470_n.jpg?ig_cache_key=MTE4MDQ3Mjc1NjU3Mzg1NTYyMA%3D%3D.2")</f>
        <v>0</v>
      </c>
    </row>
    <row r="4661" spans="1:10">
      <c r="A4661" t="s">
        <v>2</v>
      </c>
      <c r="B4661" t="s">
        <v>3</v>
      </c>
      <c r="C4661" t="s">
        <v>2175</v>
      </c>
      <c r="E4661" t="s">
        <v>4</v>
      </c>
      <c r="F4661" t="s">
        <v>5</v>
      </c>
      <c r="G4661" t="s">
        <v>6</v>
      </c>
      <c r="H4661" t="s">
        <v>7</v>
      </c>
      <c r="I4661" t="s">
        <v>8</v>
      </c>
      <c r="J4661" t="s">
        <v>9</v>
      </c>
    </row>
    <row r="4662" spans="1:10">
      <c r="A4662" t="s">
        <v>2</v>
      </c>
      <c r="B4662" t="s">
        <v>10</v>
      </c>
      <c r="E4662" t="s">
        <v>11</v>
      </c>
      <c r="F4662" t="s">
        <v>12</v>
      </c>
      <c r="G4662" t="s">
        <v>13</v>
      </c>
      <c r="H4662" t="s">
        <v>14</v>
      </c>
    </row>
    <row r="4663" spans="1:10">
      <c r="A4663" t="s">
        <v>0</v>
      </c>
      <c r="B4663" t="s">
        <v>2176</v>
      </c>
      <c r="D4663">
        <f>Image("https://scontent.cdninstagram.com/t51.2885-15/s640x640/sh0.08/e35/12547362_971328299603873_1124523467_n.jpg?ig_cache_key=MTE3OTM5MTk4ODExNTU3MjE0MQ%3D%3D.2")</f>
        <v>0</v>
      </c>
    </row>
    <row r="4664" spans="1:10">
      <c r="A4664" t="s">
        <v>2</v>
      </c>
      <c r="B4664" t="s">
        <v>3</v>
      </c>
      <c r="C4664" t="s">
        <v>2177</v>
      </c>
      <c r="E4664" t="s">
        <v>4</v>
      </c>
      <c r="F4664" t="s">
        <v>5</v>
      </c>
      <c r="G4664" t="s">
        <v>6</v>
      </c>
      <c r="H4664" t="s">
        <v>7</v>
      </c>
      <c r="I4664" t="s">
        <v>8</v>
      </c>
      <c r="J4664" t="s">
        <v>9</v>
      </c>
    </row>
    <row r="4665" spans="1:10">
      <c r="A4665" t="s">
        <v>2</v>
      </c>
      <c r="B4665" t="s">
        <v>10</v>
      </c>
      <c r="E4665" t="s">
        <v>11</v>
      </c>
      <c r="F4665" t="s">
        <v>12</v>
      </c>
      <c r="G4665" t="s">
        <v>13</v>
      </c>
      <c r="H4665" t="s">
        <v>14</v>
      </c>
    </row>
    <row r="4666" spans="1:10">
      <c r="A4666" t="s">
        <v>0</v>
      </c>
      <c r="B4666" t="s">
        <v>2178</v>
      </c>
      <c r="D4666">
        <f>Image("https://scontent.cdninstagram.com/t51.2885-15/s480x480/e35/12558532_1732383766998463_2111350229_n.jpg?ig_cache_key=MTE3ODQzMjQxODAyMjg1NDUxMQ%3D%3D.2")</f>
        <v>0</v>
      </c>
    </row>
    <row r="4667" spans="1:10">
      <c r="A4667" t="s">
        <v>2</v>
      </c>
      <c r="B4667" t="s">
        <v>3</v>
      </c>
      <c r="C4667" t="s">
        <v>2179</v>
      </c>
      <c r="E4667" t="s">
        <v>4</v>
      </c>
      <c r="F4667" t="s">
        <v>5</v>
      </c>
      <c r="G4667" t="s">
        <v>6</v>
      </c>
      <c r="H4667" t="s">
        <v>7</v>
      </c>
      <c r="I4667" t="s">
        <v>8</v>
      </c>
      <c r="J4667" t="s">
        <v>9</v>
      </c>
    </row>
    <row r="4668" spans="1:10">
      <c r="A4668" t="s">
        <v>2</v>
      </c>
      <c r="B4668" t="s">
        <v>10</v>
      </c>
      <c r="E4668" t="s">
        <v>11</v>
      </c>
      <c r="F4668" t="s">
        <v>12</v>
      </c>
      <c r="G4668" t="s">
        <v>13</v>
      </c>
      <c r="H4668" t="s">
        <v>14</v>
      </c>
    </row>
    <row r="4669" spans="1:10">
      <c r="A4669" t="s">
        <v>0</v>
      </c>
      <c r="B4669" t="s">
        <v>2180</v>
      </c>
      <c r="D4669">
        <f>Image("https://scontent.cdninstagram.com/t51.2885-15/s640x640/sh0.08/e35/12555989_905815939532649_2023496259_n.jpg?ig_cache_key=MTE3ODM2MTU0NTgzNjU0NzI1Nw%3D%3D.2")</f>
        <v>0</v>
      </c>
    </row>
    <row r="4670" spans="1:10">
      <c r="A4670" t="s">
        <v>2</v>
      </c>
      <c r="B4670" t="s">
        <v>3</v>
      </c>
      <c r="C4670" t="s">
        <v>2181</v>
      </c>
      <c r="E4670" t="s">
        <v>4</v>
      </c>
      <c r="F4670" t="s">
        <v>5</v>
      </c>
      <c r="G4670" t="s">
        <v>6</v>
      </c>
      <c r="H4670" t="s">
        <v>7</v>
      </c>
      <c r="I4670" t="s">
        <v>8</v>
      </c>
      <c r="J4670" t="s">
        <v>9</v>
      </c>
    </row>
    <row r="4671" spans="1:10">
      <c r="A4671" t="s">
        <v>2</v>
      </c>
      <c r="B4671" t="s">
        <v>10</v>
      </c>
      <c r="E4671" t="s">
        <v>11</v>
      </c>
      <c r="F4671" t="s">
        <v>12</v>
      </c>
      <c r="G4671" t="s">
        <v>13</v>
      </c>
      <c r="H4671" t="s">
        <v>14</v>
      </c>
    </row>
    <row r="4672" spans="1:10">
      <c r="A4672" t="s">
        <v>0</v>
      </c>
      <c r="B4672" t="s">
        <v>2182</v>
      </c>
      <c r="D4672">
        <f>Image("https://scontent.cdninstagram.com/t51.2885-15/s640x640/sh0.08/e35/12677317_1041247695931442_919716413_n.jpg?ig_cache_key=MTE3NjMxMjgzNzE2MTI4NDM4Mg%3D%3D.2")</f>
        <v>0</v>
      </c>
    </row>
    <row r="4673" spans="1:10">
      <c r="A4673" t="s">
        <v>2</v>
      </c>
      <c r="B4673" t="s">
        <v>3</v>
      </c>
      <c r="C4673" t="s">
        <v>2183</v>
      </c>
      <c r="E4673" t="s">
        <v>4</v>
      </c>
      <c r="F4673" t="s">
        <v>5</v>
      </c>
      <c r="G4673" t="s">
        <v>6</v>
      </c>
      <c r="H4673" t="s">
        <v>7</v>
      </c>
      <c r="I4673" t="s">
        <v>8</v>
      </c>
      <c r="J4673" t="s">
        <v>9</v>
      </c>
    </row>
    <row r="4674" spans="1:10">
      <c r="A4674" t="s">
        <v>2</v>
      </c>
      <c r="B4674" t="s">
        <v>10</v>
      </c>
      <c r="E4674" t="s">
        <v>11</v>
      </c>
      <c r="F4674" t="s">
        <v>12</v>
      </c>
      <c r="G4674" t="s">
        <v>13</v>
      </c>
      <c r="H4674" t="s">
        <v>14</v>
      </c>
    </row>
    <row r="4675" spans="1:10">
      <c r="A4675" t="s">
        <v>0</v>
      </c>
      <c r="B4675" t="s">
        <v>2184</v>
      </c>
      <c r="D4675">
        <f>Image("https://scontent.cdninstagram.com/t51.2885-15/s640x640/sh0.08/e35/12531012_219186795092366_31324250_n.jpg?ig_cache_key=MTE3MTg2MTQ4NjEzOTA5NDYzNw%3D%3D.2")</f>
        <v>0</v>
      </c>
    </row>
    <row r="4676" spans="1:10">
      <c r="A4676" t="s">
        <v>2</v>
      </c>
      <c r="B4676" t="s">
        <v>3</v>
      </c>
      <c r="E4676" t="s">
        <v>4</v>
      </c>
      <c r="F4676" t="s">
        <v>5</v>
      </c>
      <c r="G4676" t="s">
        <v>6</v>
      </c>
      <c r="H4676" t="s">
        <v>7</v>
      </c>
      <c r="I4676" t="s">
        <v>8</v>
      </c>
      <c r="J4676" t="s">
        <v>9</v>
      </c>
    </row>
    <row r="4677" spans="1:10">
      <c r="A4677" t="s">
        <v>2</v>
      </c>
      <c r="B4677" t="s">
        <v>10</v>
      </c>
      <c r="E4677" t="s">
        <v>11</v>
      </c>
      <c r="F4677" t="s">
        <v>12</v>
      </c>
      <c r="G4677" t="s">
        <v>13</v>
      </c>
      <c r="H4677" t="s">
        <v>14</v>
      </c>
    </row>
    <row r="4678" spans="1:10">
      <c r="A4678" t="s">
        <v>0</v>
      </c>
      <c r="B4678" t="s">
        <v>2185</v>
      </c>
      <c r="D4678">
        <f>Image("https://scontent.cdninstagram.com/t51.2885-15/s640x640/sh0.08/e35/12568928_860756817355758_1577839538_n.jpg?ig_cache_key=MTE3MTgxNTg0NjY3Mjk0OTIzOQ%3D%3D.2.l")</f>
        <v>0</v>
      </c>
    </row>
    <row r="4679" spans="1:10">
      <c r="A4679" t="s">
        <v>2</v>
      </c>
      <c r="B4679" t="s">
        <v>3</v>
      </c>
      <c r="C4679" t="s">
        <v>2186</v>
      </c>
      <c r="E4679" t="s">
        <v>4</v>
      </c>
      <c r="F4679" t="s">
        <v>5</v>
      </c>
      <c r="G4679" t="s">
        <v>6</v>
      </c>
      <c r="H4679" t="s">
        <v>7</v>
      </c>
      <c r="I4679" t="s">
        <v>8</v>
      </c>
      <c r="J4679" t="s">
        <v>9</v>
      </c>
    </row>
    <row r="4680" spans="1:10">
      <c r="A4680" t="s">
        <v>2</v>
      </c>
      <c r="B4680" t="s">
        <v>10</v>
      </c>
      <c r="E4680" t="s">
        <v>11</v>
      </c>
      <c r="F4680" t="s">
        <v>12</v>
      </c>
      <c r="G4680" t="s">
        <v>13</v>
      </c>
      <c r="H4680" t="s">
        <v>14</v>
      </c>
    </row>
    <row r="4681" spans="1:10">
      <c r="A4681" t="s">
        <v>0</v>
      </c>
      <c r="B4681" t="s">
        <v>2187</v>
      </c>
      <c r="D4681">
        <f>Image("https://scontent.cdninstagram.com/t51.2885-15/s640x640/sh0.08/e35/12628021_220005341676658_876140841_n.jpg?ig_cache_key=MTE3MTIzMjM0MDA1MTgxODIxNA%3D%3D.2")</f>
        <v>0</v>
      </c>
    </row>
    <row r="4682" spans="1:10">
      <c r="A4682" t="s">
        <v>2</v>
      </c>
      <c r="B4682" t="s">
        <v>3</v>
      </c>
      <c r="C4682" t="s">
        <v>2188</v>
      </c>
      <c r="E4682" t="s">
        <v>4</v>
      </c>
      <c r="F4682" t="s">
        <v>5</v>
      </c>
      <c r="G4682" t="s">
        <v>6</v>
      </c>
      <c r="H4682" t="s">
        <v>7</v>
      </c>
      <c r="I4682" t="s">
        <v>8</v>
      </c>
      <c r="J4682" t="s">
        <v>9</v>
      </c>
    </row>
    <row r="4683" spans="1:10">
      <c r="A4683" t="s">
        <v>2</v>
      </c>
      <c r="B4683" t="s">
        <v>10</v>
      </c>
      <c r="E4683" t="s">
        <v>11</v>
      </c>
      <c r="F4683" t="s">
        <v>12</v>
      </c>
      <c r="G4683" t="s">
        <v>13</v>
      </c>
      <c r="H4683" t="s">
        <v>14</v>
      </c>
    </row>
    <row r="4684" spans="1:10">
      <c r="A4684" t="s">
        <v>0</v>
      </c>
      <c r="B4684" t="s">
        <v>2189</v>
      </c>
      <c r="D4684">
        <f>Image("https://scontent.cdninstagram.com/t51.2885-15/s640x640/sh0.08/e35/12627926_1651691388417608_1259122472_n.jpg?ig_cache_key=MTE3MDU0NjAwNzYwOTAwNzUwOA%3D%3D.2")</f>
        <v>0</v>
      </c>
    </row>
    <row r="4685" spans="1:10">
      <c r="A4685" t="s">
        <v>2</v>
      </c>
      <c r="B4685" t="s">
        <v>3</v>
      </c>
      <c r="C4685" t="s">
        <v>2190</v>
      </c>
      <c r="E4685" t="s">
        <v>4</v>
      </c>
      <c r="F4685" t="s">
        <v>5</v>
      </c>
      <c r="G4685" t="s">
        <v>6</v>
      </c>
      <c r="H4685" t="s">
        <v>7</v>
      </c>
      <c r="I4685" t="s">
        <v>8</v>
      </c>
      <c r="J4685" t="s">
        <v>9</v>
      </c>
    </row>
    <row r="4686" spans="1:10">
      <c r="A4686" t="s">
        <v>2</v>
      </c>
      <c r="B4686" t="s">
        <v>10</v>
      </c>
      <c r="E4686" t="s">
        <v>11</v>
      </c>
      <c r="F4686" t="s">
        <v>12</v>
      </c>
      <c r="G4686" t="s">
        <v>13</v>
      </c>
      <c r="H4686" t="s">
        <v>14</v>
      </c>
    </row>
    <row r="4687" spans="1:10">
      <c r="A4687" t="s">
        <v>0</v>
      </c>
      <c r="B4687" t="s">
        <v>2191</v>
      </c>
      <c r="D4687">
        <f>Image("https://scontent.cdninstagram.com/t51.2885-15/s640x640/sh0.08/e35/12545252_663654200404387_203668811_n.jpg?ig_cache_key=MTE3MDQ0ODYwMTI3MTQ1NDAxNA%3D%3D.2")</f>
        <v>0</v>
      </c>
    </row>
    <row r="4688" spans="1:10">
      <c r="A4688" t="s">
        <v>2</v>
      </c>
      <c r="B4688" t="s">
        <v>3</v>
      </c>
      <c r="C4688" t="s">
        <v>2192</v>
      </c>
      <c r="E4688" t="s">
        <v>4</v>
      </c>
      <c r="F4688" t="s">
        <v>5</v>
      </c>
      <c r="G4688" t="s">
        <v>6</v>
      </c>
      <c r="H4688" t="s">
        <v>7</v>
      </c>
      <c r="I4688" t="s">
        <v>8</v>
      </c>
      <c r="J4688" t="s">
        <v>9</v>
      </c>
    </row>
    <row r="4689" spans="1:10">
      <c r="A4689" t="s">
        <v>2</v>
      </c>
      <c r="B4689" t="s">
        <v>10</v>
      </c>
      <c r="E4689" t="s">
        <v>11</v>
      </c>
      <c r="F4689" t="s">
        <v>12</v>
      </c>
      <c r="G4689" t="s">
        <v>13</v>
      </c>
      <c r="H4689" t="s">
        <v>14</v>
      </c>
    </row>
    <row r="4690" spans="1:10">
      <c r="A4690" t="s">
        <v>0</v>
      </c>
      <c r="B4690" t="s">
        <v>2193</v>
      </c>
      <c r="D4690">
        <f>Image("https://scontent.cdninstagram.com/t51.2885-15/s640x640/sh0.08/e35/12534582_1564415037214621_1207507289_n.jpg?ig_cache_key=MTE3MDMxNjUxMTA4OTY4NTMwOA%3D%3D.2")</f>
        <v>0</v>
      </c>
    </row>
    <row r="4691" spans="1:10">
      <c r="A4691" t="s">
        <v>2</v>
      </c>
      <c r="B4691" t="s">
        <v>3</v>
      </c>
      <c r="E4691" t="s">
        <v>4</v>
      </c>
      <c r="F4691" t="s">
        <v>5</v>
      </c>
      <c r="G4691" t="s">
        <v>6</v>
      </c>
      <c r="H4691" t="s">
        <v>7</v>
      </c>
      <c r="I4691" t="s">
        <v>8</v>
      </c>
      <c r="J4691" t="s">
        <v>9</v>
      </c>
    </row>
    <row r="4692" spans="1:10">
      <c r="A4692" t="s">
        <v>2</v>
      </c>
      <c r="B4692" t="s">
        <v>10</v>
      </c>
      <c r="E4692" t="s">
        <v>11</v>
      </c>
      <c r="F4692" t="s">
        <v>12</v>
      </c>
      <c r="G4692" t="s">
        <v>13</v>
      </c>
      <c r="H4692" t="s">
        <v>14</v>
      </c>
    </row>
    <row r="4693" spans="1:10">
      <c r="A4693" t="s">
        <v>0</v>
      </c>
      <c r="B4693" t="s">
        <v>2194</v>
      </c>
      <c r="D4693">
        <f>Image("https://scontent.cdninstagram.com/t51.2885-15/s640x640/sh0.08/e35/12407562_1653791098203488_1466275284_n.jpg?ig_cache_key=MTE3MDI1NzE1NTM5NDU0Mzk0Nw%3D%3D.2")</f>
        <v>0</v>
      </c>
    </row>
    <row r="4694" spans="1:10">
      <c r="A4694" t="s">
        <v>2</v>
      </c>
      <c r="B4694" t="s">
        <v>3</v>
      </c>
      <c r="E4694" t="s">
        <v>4</v>
      </c>
      <c r="F4694" t="s">
        <v>5</v>
      </c>
      <c r="G4694" t="s">
        <v>6</v>
      </c>
      <c r="H4694" t="s">
        <v>7</v>
      </c>
      <c r="I4694" t="s">
        <v>8</v>
      </c>
      <c r="J4694" t="s">
        <v>9</v>
      </c>
    </row>
    <row r="4695" spans="1:10">
      <c r="A4695" t="s">
        <v>2</v>
      </c>
      <c r="B4695" t="s">
        <v>10</v>
      </c>
      <c r="E4695" t="s">
        <v>11</v>
      </c>
      <c r="F4695" t="s">
        <v>12</v>
      </c>
      <c r="G4695" t="s">
        <v>13</v>
      </c>
      <c r="H4695" t="s">
        <v>14</v>
      </c>
    </row>
    <row r="4696" spans="1:10">
      <c r="A4696" t="s">
        <v>0</v>
      </c>
      <c r="B4696" t="s">
        <v>2195</v>
      </c>
      <c r="D4696">
        <f>Image("https://scontent.cdninstagram.com/t51.2885-15/s640x640/sh0.08/e35/918247_1500654900241720_724025519_n.jpg?ig_cache_key=MTE2OTg5NDExNDc5MjU0NzgyOQ%3D%3D.2")</f>
        <v>0</v>
      </c>
    </row>
    <row r="4697" spans="1:10">
      <c r="A4697" t="s">
        <v>2</v>
      </c>
      <c r="B4697" t="s">
        <v>3</v>
      </c>
      <c r="E4697" t="s">
        <v>4</v>
      </c>
      <c r="F4697" t="s">
        <v>5</v>
      </c>
      <c r="G4697" t="s">
        <v>6</v>
      </c>
      <c r="H4697" t="s">
        <v>7</v>
      </c>
      <c r="I4697" t="s">
        <v>8</v>
      </c>
      <c r="J4697" t="s">
        <v>9</v>
      </c>
    </row>
    <row r="4698" spans="1:10">
      <c r="A4698" t="s">
        <v>2</v>
      </c>
      <c r="B4698" t="s">
        <v>10</v>
      </c>
      <c r="E4698" t="s">
        <v>11</v>
      </c>
      <c r="F4698" t="s">
        <v>12</v>
      </c>
      <c r="G4698" t="s">
        <v>13</v>
      </c>
      <c r="H4698" t="s">
        <v>14</v>
      </c>
    </row>
    <row r="4699" spans="1:10">
      <c r="A4699" t="s">
        <v>0</v>
      </c>
      <c r="B4699" t="s">
        <v>2196</v>
      </c>
      <c r="D4699">
        <f>Image("https://scontent.cdninstagram.com/t51.2885-15/s640x640/sh0.08/e35/929334_179636039062983_586465274_n.jpg?ig_cache_key=MTE2OTg3Mjc1MDUyMjUxNzk0Mw%3D%3D.2")</f>
        <v>0</v>
      </c>
    </row>
    <row r="4700" spans="1:10">
      <c r="A4700" t="s">
        <v>2</v>
      </c>
      <c r="B4700" t="s">
        <v>3</v>
      </c>
      <c r="E4700" t="s">
        <v>4</v>
      </c>
      <c r="F4700" t="s">
        <v>5</v>
      </c>
      <c r="G4700" t="s">
        <v>6</v>
      </c>
      <c r="H4700" t="s">
        <v>7</v>
      </c>
      <c r="I4700" t="s">
        <v>8</v>
      </c>
      <c r="J4700" t="s">
        <v>9</v>
      </c>
    </row>
    <row r="4701" spans="1:10">
      <c r="A4701" t="s">
        <v>2</v>
      </c>
      <c r="B4701" t="s">
        <v>10</v>
      </c>
      <c r="E4701" t="s">
        <v>11</v>
      </c>
      <c r="F4701" t="s">
        <v>12</v>
      </c>
      <c r="G4701" t="s">
        <v>13</v>
      </c>
      <c r="H4701" t="s">
        <v>14</v>
      </c>
    </row>
    <row r="4702" spans="1:10">
      <c r="A4702" t="s">
        <v>0</v>
      </c>
      <c r="B4702" t="s">
        <v>2197</v>
      </c>
      <c r="D4702">
        <f>Image("https://scontent.cdninstagram.com/t51.2885-15/s640x640/sh0.08/e35/12552393_970702669644214_2034603692_n.jpg?ig_cache_key=MTE2OTgzNTI4ODcxNjA2OTM5Ng%3D%3D.2")</f>
        <v>0</v>
      </c>
    </row>
    <row r="4703" spans="1:10">
      <c r="A4703" t="s">
        <v>2</v>
      </c>
      <c r="B4703" t="s">
        <v>3</v>
      </c>
      <c r="C4703" t="s">
        <v>2198</v>
      </c>
      <c r="E4703" t="s">
        <v>4</v>
      </c>
      <c r="F4703" t="s">
        <v>5</v>
      </c>
      <c r="G4703" t="s">
        <v>6</v>
      </c>
      <c r="H4703" t="s">
        <v>7</v>
      </c>
      <c r="I4703" t="s">
        <v>8</v>
      </c>
      <c r="J4703" t="s">
        <v>9</v>
      </c>
    </row>
    <row r="4704" spans="1:10">
      <c r="A4704" t="s">
        <v>2</v>
      </c>
      <c r="B4704" t="s">
        <v>10</v>
      </c>
      <c r="E4704" t="s">
        <v>11</v>
      </c>
      <c r="F4704" t="s">
        <v>12</v>
      </c>
      <c r="G4704" t="s">
        <v>13</v>
      </c>
      <c r="H4704" t="s">
        <v>14</v>
      </c>
    </row>
    <row r="4705" spans="1:10">
      <c r="A4705" t="s">
        <v>0</v>
      </c>
      <c r="B4705" t="s">
        <v>2199</v>
      </c>
      <c r="D4705">
        <f>Image("https://scontent.cdninstagram.com/t51.2885-15/s640x640/sh0.08/e35/12547103_1747520645476361_645300481_n.jpg?ig_cache_key=MTE2OTcxOTUzMDExMzE1MjAzMA%3D%3D.2")</f>
        <v>0</v>
      </c>
    </row>
    <row r="4706" spans="1:10">
      <c r="A4706" t="s">
        <v>2</v>
      </c>
      <c r="B4706" t="s">
        <v>3</v>
      </c>
      <c r="E4706" t="s">
        <v>4</v>
      </c>
      <c r="F4706" t="s">
        <v>5</v>
      </c>
      <c r="G4706" t="s">
        <v>6</v>
      </c>
      <c r="H4706" t="s">
        <v>7</v>
      </c>
      <c r="I4706" t="s">
        <v>8</v>
      </c>
      <c r="J4706" t="s">
        <v>9</v>
      </c>
    </row>
    <row r="4707" spans="1:10">
      <c r="A4707" t="s">
        <v>2</v>
      </c>
      <c r="B4707" t="s">
        <v>10</v>
      </c>
      <c r="E4707" t="s">
        <v>11</v>
      </c>
      <c r="F4707" t="s">
        <v>12</v>
      </c>
      <c r="G4707" t="s">
        <v>13</v>
      </c>
      <c r="H4707" t="s">
        <v>14</v>
      </c>
    </row>
    <row r="4708" spans="1:10">
      <c r="A4708" t="s">
        <v>0</v>
      </c>
      <c r="B4708" t="s">
        <v>2200</v>
      </c>
      <c r="D4708">
        <f>Image("https://scontent.cdninstagram.com/t51.2885-15/s640x640/sh0.08/e35/11363698_455141454684049_246633349_n.jpg?ig_cache_key=MTIxNzUyMTM3MDI2NDA5MzYxNA%3D%3D.2")</f>
        <v>0</v>
      </c>
    </row>
    <row r="4709" spans="1:10">
      <c r="A4709" t="s">
        <v>2</v>
      </c>
      <c r="B4709" t="s">
        <v>3</v>
      </c>
      <c r="C4709" t="s">
        <v>2201</v>
      </c>
      <c r="E4709" t="s">
        <v>4</v>
      </c>
      <c r="F4709" t="s">
        <v>5</v>
      </c>
      <c r="G4709" t="s">
        <v>6</v>
      </c>
      <c r="H4709" t="s">
        <v>7</v>
      </c>
      <c r="I4709" t="s">
        <v>8</v>
      </c>
      <c r="J4709" t="s">
        <v>9</v>
      </c>
    </row>
    <row r="4710" spans="1:10">
      <c r="A4710" t="s">
        <v>2</v>
      </c>
      <c r="B4710" t="s">
        <v>10</v>
      </c>
      <c r="E4710" t="s">
        <v>11</v>
      </c>
      <c r="F4710" t="s">
        <v>12</v>
      </c>
      <c r="G4710" t="s">
        <v>13</v>
      </c>
      <c r="H4710" t="s">
        <v>14</v>
      </c>
    </row>
    <row r="4711" spans="1:10">
      <c r="A4711" t="s">
        <v>0</v>
      </c>
      <c r="B4711" t="s">
        <v>2202</v>
      </c>
      <c r="D4711">
        <f>Image("https://scontent.cdninstagram.com/t51.2885-15/s640x640/sh0.08/e35/12519088_1706834932905749_269020912_n.jpg?ig_cache_key=MTIxMTk0MjU2NjkyNDMyMTY0Nw%3D%3D.2")</f>
        <v>0</v>
      </c>
    </row>
    <row r="4712" spans="1:10">
      <c r="A4712" t="s">
        <v>2</v>
      </c>
      <c r="B4712" t="s">
        <v>3</v>
      </c>
      <c r="E4712" t="s">
        <v>4</v>
      </c>
      <c r="F4712" t="s">
        <v>5</v>
      </c>
      <c r="G4712" t="s">
        <v>6</v>
      </c>
      <c r="H4712" t="s">
        <v>7</v>
      </c>
      <c r="I4712" t="s">
        <v>8</v>
      </c>
      <c r="J4712" t="s">
        <v>9</v>
      </c>
    </row>
    <row r="4713" spans="1:10">
      <c r="A4713" t="s">
        <v>2</v>
      </c>
      <c r="B4713" t="s">
        <v>10</v>
      </c>
      <c r="E4713" t="s">
        <v>11</v>
      </c>
      <c r="F4713" t="s">
        <v>12</v>
      </c>
      <c r="G4713" t="s">
        <v>13</v>
      </c>
      <c r="H4713" t="s">
        <v>14</v>
      </c>
    </row>
    <row r="4714" spans="1:10">
      <c r="A4714" t="s">
        <v>0</v>
      </c>
      <c r="B4714" t="s">
        <v>2203</v>
      </c>
      <c r="D4714">
        <f>Image("https://scontent.cdninstagram.com/t51.2885-15/e15/12783268_979763848779254_1308302867_n.jpg?ig_cache_key=MTIwNTkwMzgyNzE2NjMyNDgzNQ%3D%3D.2")</f>
        <v>0</v>
      </c>
    </row>
    <row r="4715" spans="1:10">
      <c r="A4715" t="s">
        <v>2</v>
      </c>
      <c r="B4715" t="s">
        <v>3</v>
      </c>
      <c r="E4715" t="s">
        <v>4</v>
      </c>
      <c r="F4715" t="s">
        <v>5</v>
      </c>
      <c r="G4715" t="s">
        <v>6</v>
      </c>
      <c r="H4715" t="s">
        <v>7</v>
      </c>
      <c r="I4715" t="s">
        <v>8</v>
      </c>
      <c r="J4715" t="s">
        <v>9</v>
      </c>
    </row>
    <row r="4716" spans="1:10">
      <c r="A4716" t="s">
        <v>2</v>
      </c>
      <c r="B4716" t="s">
        <v>10</v>
      </c>
      <c r="E4716" t="s">
        <v>11</v>
      </c>
      <c r="F4716" t="s">
        <v>12</v>
      </c>
      <c r="G4716" t="s">
        <v>13</v>
      </c>
      <c r="H4716" t="s">
        <v>14</v>
      </c>
    </row>
    <row r="4717" spans="1:10">
      <c r="A4717" t="s">
        <v>0</v>
      </c>
      <c r="B4717" t="s">
        <v>2204</v>
      </c>
      <c r="D4717">
        <f>Image("https://scontent.cdninstagram.com/t51.2885-15/s640x640/sh0.08/e35/12797949_111117649283907_386026558_n.jpg?ig_cache_key=MTIwNTcwNjk2MzA2MjEyMzAxMg%3D%3D.2")</f>
        <v>0</v>
      </c>
    </row>
    <row r="4718" spans="1:10">
      <c r="A4718" t="s">
        <v>2</v>
      </c>
      <c r="B4718" t="s">
        <v>3</v>
      </c>
      <c r="E4718" t="s">
        <v>4</v>
      </c>
      <c r="F4718" t="s">
        <v>5</v>
      </c>
      <c r="G4718" t="s">
        <v>6</v>
      </c>
      <c r="H4718" t="s">
        <v>7</v>
      </c>
      <c r="I4718" t="s">
        <v>8</v>
      </c>
      <c r="J4718" t="s">
        <v>9</v>
      </c>
    </row>
    <row r="4719" spans="1:10">
      <c r="A4719" t="s">
        <v>2</v>
      </c>
      <c r="B4719" t="s">
        <v>10</v>
      </c>
      <c r="E4719" t="s">
        <v>11</v>
      </c>
      <c r="F4719" t="s">
        <v>12</v>
      </c>
      <c r="G4719" t="s">
        <v>13</v>
      </c>
      <c r="H4719" t="s">
        <v>14</v>
      </c>
    </row>
    <row r="4720" spans="1:10">
      <c r="A4720" t="s">
        <v>0</v>
      </c>
      <c r="B4720" t="s">
        <v>2205</v>
      </c>
      <c r="D4720">
        <f>Image("https://scontent.cdninstagram.com/t51.2885-15/s640x640/sh0.08/e35/10570019_792663670865052_1939119334_n.jpg?ig_cache_key=MTIwNTI5NTgzMjA5OTIyMDI5Mw%3D%3D.2")</f>
        <v>0</v>
      </c>
    </row>
    <row r="4721" spans="1:10">
      <c r="A4721" t="s">
        <v>2</v>
      </c>
      <c r="B4721" t="s">
        <v>3</v>
      </c>
      <c r="E4721" t="s">
        <v>4</v>
      </c>
      <c r="F4721" t="s">
        <v>5</v>
      </c>
      <c r="G4721" t="s">
        <v>6</v>
      </c>
      <c r="H4721" t="s">
        <v>7</v>
      </c>
      <c r="I4721" t="s">
        <v>8</v>
      </c>
      <c r="J4721" t="s">
        <v>9</v>
      </c>
    </row>
    <row r="4722" spans="1:10">
      <c r="A4722" t="s">
        <v>2</v>
      </c>
      <c r="B4722" t="s">
        <v>10</v>
      </c>
      <c r="E4722" t="s">
        <v>11</v>
      </c>
      <c r="F4722" t="s">
        <v>12</v>
      </c>
      <c r="G4722" t="s">
        <v>13</v>
      </c>
      <c r="H4722" t="s">
        <v>14</v>
      </c>
    </row>
    <row r="4723" spans="1:10">
      <c r="A4723" t="s">
        <v>0</v>
      </c>
      <c r="B4723" t="s">
        <v>2206</v>
      </c>
      <c r="D4723">
        <f>Image("https://scontent.cdninstagram.com/t51.2885-15/s320x320/e35/10554146_222251408129542_796614716_n.jpg?ig_cache_key=MTIwNDI3OTk4NTQ4OTk1NzY5OQ%3D%3D.2.l")</f>
        <v>0</v>
      </c>
    </row>
    <row r="4724" spans="1:10">
      <c r="A4724" t="s">
        <v>2</v>
      </c>
      <c r="B4724" t="s">
        <v>3</v>
      </c>
      <c r="E4724" t="s">
        <v>4</v>
      </c>
      <c r="F4724" t="s">
        <v>5</v>
      </c>
      <c r="G4724" t="s">
        <v>6</v>
      </c>
      <c r="H4724" t="s">
        <v>7</v>
      </c>
      <c r="I4724" t="s">
        <v>8</v>
      </c>
      <c r="J4724" t="s">
        <v>9</v>
      </c>
    </row>
    <row r="4725" spans="1:10">
      <c r="A4725" t="s">
        <v>2</v>
      </c>
      <c r="B4725" t="s">
        <v>10</v>
      </c>
      <c r="E4725" t="s">
        <v>11</v>
      </c>
      <c r="F4725" t="s">
        <v>12</v>
      </c>
      <c r="G4725" t="s">
        <v>13</v>
      </c>
      <c r="H4725" t="s">
        <v>14</v>
      </c>
    </row>
    <row r="4726" spans="1:10">
      <c r="A4726" t="s">
        <v>0</v>
      </c>
      <c r="B4726" t="s">
        <v>2207</v>
      </c>
      <c r="D4726">
        <f>Image("https://scontent.cdninstagram.com/t51.2885-15/s640x640/sh0.08/e35/12783932_1717672881806634_1225842852_n.jpg?ig_cache_key=MTIwMzg0Njc0NzAwMTkwNTMzNA%3D%3D.2")</f>
        <v>0</v>
      </c>
    </row>
    <row r="4727" spans="1:10">
      <c r="A4727" t="s">
        <v>2</v>
      </c>
      <c r="B4727" t="s">
        <v>3</v>
      </c>
      <c r="E4727" t="s">
        <v>4</v>
      </c>
      <c r="F4727" t="s">
        <v>5</v>
      </c>
      <c r="G4727" t="s">
        <v>6</v>
      </c>
      <c r="H4727" t="s">
        <v>7</v>
      </c>
      <c r="I4727" t="s">
        <v>8</v>
      </c>
      <c r="J4727" t="s">
        <v>9</v>
      </c>
    </row>
    <row r="4728" spans="1:10">
      <c r="A4728" t="s">
        <v>2</v>
      </c>
      <c r="B4728" t="s">
        <v>10</v>
      </c>
      <c r="E4728" t="s">
        <v>11</v>
      </c>
      <c r="F4728" t="s">
        <v>12</v>
      </c>
      <c r="G4728" t="s">
        <v>13</v>
      </c>
      <c r="H4728" t="s">
        <v>14</v>
      </c>
    </row>
    <row r="4729" spans="1:10">
      <c r="A4729" t="s">
        <v>0</v>
      </c>
      <c r="B4729" t="s">
        <v>2208</v>
      </c>
      <c r="D4729">
        <f>Image("https://scontent.cdninstagram.com/t51.2885-15/s640x640/sh0.08/e35/12816982_738181296283453_1843583559_n.jpg?ig_cache_key=MTIwMDY3MjQ0NjAzMTEyNjk5Mg%3D%3D.2.l")</f>
        <v>0</v>
      </c>
    </row>
    <row r="4730" spans="1:10">
      <c r="A4730" t="s">
        <v>2</v>
      </c>
      <c r="B4730" t="s">
        <v>3</v>
      </c>
      <c r="C4730" t="s">
        <v>2209</v>
      </c>
      <c r="E4730" t="s">
        <v>4</v>
      </c>
      <c r="F4730" t="s">
        <v>5</v>
      </c>
      <c r="G4730" t="s">
        <v>6</v>
      </c>
      <c r="H4730" t="s">
        <v>7</v>
      </c>
      <c r="I4730" t="s">
        <v>8</v>
      </c>
      <c r="J4730" t="s">
        <v>9</v>
      </c>
    </row>
    <row r="4731" spans="1:10">
      <c r="A4731" t="s">
        <v>2</v>
      </c>
      <c r="B4731" t="s">
        <v>10</v>
      </c>
      <c r="E4731" t="s">
        <v>11</v>
      </c>
      <c r="F4731" t="s">
        <v>12</v>
      </c>
      <c r="G4731" t="s">
        <v>13</v>
      </c>
      <c r="H4731" t="s">
        <v>14</v>
      </c>
    </row>
    <row r="4732" spans="1:10">
      <c r="A4732" t="s">
        <v>0</v>
      </c>
      <c r="B4732" t="s">
        <v>2210</v>
      </c>
      <c r="D4732">
        <f>Image("https://scontent.cdninstagram.com/t51.2885-15/s640x640/sh0.08/e35/12798160_1119723601371257_1842247749_n.jpg?ig_cache_key=MTE5ODkwNjI4MDk3ODc1Nzg2Nw%3D%3D.2.l")</f>
        <v>0</v>
      </c>
    </row>
    <row r="4733" spans="1:10">
      <c r="A4733" t="s">
        <v>2</v>
      </c>
      <c r="B4733" t="s">
        <v>3</v>
      </c>
      <c r="E4733" t="s">
        <v>4</v>
      </c>
      <c r="F4733" t="s">
        <v>5</v>
      </c>
      <c r="G4733" t="s">
        <v>6</v>
      </c>
      <c r="H4733" t="s">
        <v>7</v>
      </c>
      <c r="I4733" t="s">
        <v>8</v>
      </c>
      <c r="J4733" t="s">
        <v>9</v>
      </c>
    </row>
    <row r="4734" spans="1:10">
      <c r="A4734" t="s">
        <v>2</v>
      </c>
      <c r="B4734" t="s">
        <v>10</v>
      </c>
      <c r="E4734" t="s">
        <v>11</v>
      </c>
      <c r="F4734" t="s">
        <v>12</v>
      </c>
      <c r="G4734" t="s">
        <v>13</v>
      </c>
      <c r="H4734" t="s">
        <v>14</v>
      </c>
    </row>
    <row r="4735" spans="1:10">
      <c r="A4735" t="s">
        <v>0</v>
      </c>
      <c r="B4735" t="s">
        <v>2211</v>
      </c>
      <c r="D4735">
        <f>Image("https://scontent.cdninstagram.com/t51.2885-15/s640x640/sh0.08/e35/12784011_1565581840425501_984596872_n.jpg?ig_cache_key=MTE5ODE2MDk5MTU5OTk0NjI1Mg%3D%3D.2.l")</f>
        <v>0</v>
      </c>
    </row>
    <row r="4736" spans="1:10">
      <c r="A4736" t="s">
        <v>2</v>
      </c>
      <c r="B4736" t="s">
        <v>3</v>
      </c>
      <c r="E4736" t="s">
        <v>4</v>
      </c>
      <c r="F4736" t="s">
        <v>5</v>
      </c>
      <c r="G4736" t="s">
        <v>6</v>
      </c>
      <c r="H4736" t="s">
        <v>7</v>
      </c>
      <c r="I4736" t="s">
        <v>8</v>
      </c>
      <c r="J4736" t="s">
        <v>9</v>
      </c>
    </row>
    <row r="4737" spans="1:10">
      <c r="A4737" t="s">
        <v>2</v>
      </c>
      <c r="B4737" t="s">
        <v>10</v>
      </c>
      <c r="E4737" t="s">
        <v>11</v>
      </c>
      <c r="F4737" t="s">
        <v>12</v>
      </c>
      <c r="G4737" t="s">
        <v>13</v>
      </c>
      <c r="H4737" t="s">
        <v>14</v>
      </c>
    </row>
    <row r="4738" spans="1:10">
      <c r="A4738" t="s">
        <v>0</v>
      </c>
      <c r="B4738" t="s">
        <v>2212</v>
      </c>
      <c r="D4738">
        <f>Image("https://scontent.cdninstagram.com/t51.2885-15/e35/12747572_439071449627628_402584469_n.jpg?ig_cache_key=MTE5NjE3OTE5Njk5NjcwNDc3Mg%3D%3D.2")</f>
        <v>0</v>
      </c>
    </row>
    <row r="4739" spans="1:10">
      <c r="A4739" t="s">
        <v>2</v>
      </c>
      <c r="B4739" t="s">
        <v>3</v>
      </c>
      <c r="E4739" t="s">
        <v>4</v>
      </c>
      <c r="F4739" t="s">
        <v>5</v>
      </c>
      <c r="G4739" t="s">
        <v>6</v>
      </c>
      <c r="H4739" t="s">
        <v>7</v>
      </c>
      <c r="I4739" t="s">
        <v>8</v>
      </c>
      <c r="J4739" t="s">
        <v>9</v>
      </c>
    </row>
    <row r="4740" spans="1:10">
      <c r="A4740" t="s">
        <v>2</v>
      </c>
      <c r="B4740" t="s">
        <v>10</v>
      </c>
      <c r="E4740" t="s">
        <v>11</v>
      </c>
      <c r="F4740" t="s">
        <v>12</v>
      </c>
      <c r="G4740" t="s">
        <v>13</v>
      </c>
      <c r="H4740" t="s">
        <v>14</v>
      </c>
    </row>
    <row r="4741" spans="1:10">
      <c r="A4741" t="s">
        <v>0</v>
      </c>
      <c r="B4741" t="s">
        <v>2213</v>
      </c>
      <c r="D4741">
        <f>Image("https://scontent.cdninstagram.com/t51.2885-15/s640x640/sh0.08/e35/12716810_202257350132219_1157051440_n.jpg?ig_cache_key=MTE5NDE4Njk5NDYzNzI1ODc0Mg%3D%3D.2")</f>
        <v>0</v>
      </c>
    </row>
    <row r="4742" spans="1:10">
      <c r="A4742" t="s">
        <v>2</v>
      </c>
      <c r="B4742" t="s">
        <v>3</v>
      </c>
      <c r="E4742" t="s">
        <v>4</v>
      </c>
      <c r="F4742" t="s">
        <v>5</v>
      </c>
      <c r="G4742" t="s">
        <v>6</v>
      </c>
      <c r="H4742" t="s">
        <v>7</v>
      </c>
      <c r="I4742" t="s">
        <v>8</v>
      </c>
      <c r="J4742" t="s">
        <v>9</v>
      </c>
    </row>
    <row r="4743" spans="1:10">
      <c r="A4743" t="s">
        <v>2</v>
      </c>
      <c r="B4743" t="s">
        <v>10</v>
      </c>
      <c r="E4743" t="s">
        <v>11</v>
      </c>
      <c r="F4743" t="s">
        <v>12</v>
      </c>
      <c r="G4743" t="s">
        <v>13</v>
      </c>
      <c r="H4743" t="s">
        <v>14</v>
      </c>
    </row>
    <row r="4744" spans="1:10">
      <c r="A4744" t="s">
        <v>0</v>
      </c>
      <c r="B4744" t="s">
        <v>2214</v>
      </c>
      <c r="D4744">
        <f>Image("https://scontent.cdninstagram.com/t51.2885-15/s640x640/sh0.08/e35/12328487_473040506239082_1958280422_n.jpg?ig_cache_key=MTE4OTc0NjQ5MzMzMDk0MzE1NA%3D%3D.2.l")</f>
        <v>0</v>
      </c>
    </row>
    <row r="4745" spans="1:10">
      <c r="A4745" t="s">
        <v>2</v>
      </c>
      <c r="B4745" t="s">
        <v>3</v>
      </c>
      <c r="E4745" t="s">
        <v>4</v>
      </c>
      <c r="F4745" t="s">
        <v>5</v>
      </c>
      <c r="G4745" t="s">
        <v>6</v>
      </c>
      <c r="H4745" t="s">
        <v>7</v>
      </c>
      <c r="I4745" t="s">
        <v>8</v>
      </c>
      <c r="J4745" t="s">
        <v>9</v>
      </c>
    </row>
    <row r="4746" spans="1:10">
      <c r="A4746" t="s">
        <v>2</v>
      </c>
      <c r="B4746" t="s">
        <v>10</v>
      </c>
      <c r="E4746" t="s">
        <v>11</v>
      </c>
      <c r="F4746" t="s">
        <v>12</v>
      </c>
      <c r="G4746" t="s">
        <v>13</v>
      </c>
      <c r="H4746" t="s">
        <v>14</v>
      </c>
    </row>
    <row r="4747" spans="1:10">
      <c r="A4747" t="s">
        <v>0</v>
      </c>
      <c r="B4747" t="s">
        <v>2215</v>
      </c>
      <c r="D4747">
        <f>Image("https://scontent.cdninstagram.com/t51.2885-15/s640x640/sh0.08/e35/12628021_211463739205674_653109046_n.jpg?ig_cache_key=MTE4NTkzMTg5NjAyOTA1MTI2MQ%3D%3D.2")</f>
        <v>0</v>
      </c>
    </row>
    <row r="4748" spans="1:10">
      <c r="A4748" t="s">
        <v>2</v>
      </c>
      <c r="B4748" t="s">
        <v>3</v>
      </c>
      <c r="E4748" t="s">
        <v>4</v>
      </c>
      <c r="F4748" t="s">
        <v>5</v>
      </c>
      <c r="G4748" t="s">
        <v>6</v>
      </c>
      <c r="H4748" t="s">
        <v>7</v>
      </c>
      <c r="I4748" t="s">
        <v>8</v>
      </c>
      <c r="J4748" t="s">
        <v>9</v>
      </c>
    </row>
    <row r="4749" spans="1:10">
      <c r="A4749" t="s">
        <v>2</v>
      </c>
      <c r="B4749" t="s">
        <v>10</v>
      </c>
      <c r="E4749" t="s">
        <v>11</v>
      </c>
      <c r="F4749" t="s">
        <v>12</v>
      </c>
      <c r="G4749" t="s">
        <v>13</v>
      </c>
      <c r="H4749" t="s">
        <v>14</v>
      </c>
    </row>
    <row r="4750" spans="1:10">
      <c r="A4750" t="s">
        <v>0</v>
      </c>
      <c r="B4750" t="s">
        <v>2216</v>
      </c>
      <c r="D4750">
        <f>Image("https://scontent.cdninstagram.com/t51.2885-15/s640x640/sh0.08/e35/12599114_1654450318138751_333161167_n.jpg?ig_cache_key=MTE4NDY3NjQ3NDMzNzExNDYwNw%3D%3D.2")</f>
        <v>0</v>
      </c>
    </row>
    <row r="4751" spans="1:10">
      <c r="A4751" t="s">
        <v>2</v>
      </c>
      <c r="B4751" t="s">
        <v>3</v>
      </c>
      <c r="E4751" t="s">
        <v>4</v>
      </c>
      <c r="F4751" t="s">
        <v>5</v>
      </c>
      <c r="G4751" t="s">
        <v>6</v>
      </c>
      <c r="H4751" t="s">
        <v>7</v>
      </c>
      <c r="I4751" t="s">
        <v>8</v>
      </c>
      <c r="J4751" t="s">
        <v>9</v>
      </c>
    </row>
    <row r="4752" spans="1:10">
      <c r="A4752" t="s">
        <v>2</v>
      </c>
      <c r="B4752" t="s">
        <v>10</v>
      </c>
      <c r="E4752" t="s">
        <v>11</v>
      </c>
      <c r="F4752" t="s">
        <v>12</v>
      </c>
      <c r="G4752" t="s">
        <v>13</v>
      </c>
      <c r="H4752" t="s">
        <v>14</v>
      </c>
    </row>
    <row r="4753" spans="1:10">
      <c r="A4753" t="s">
        <v>0</v>
      </c>
      <c r="B4753" t="s">
        <v>2217</v>
      </c>
      <c r="D4753">
        <f>Image("https://scontent.cdninstagram.com/t51.2885-15/s480x480/e35/12568939_457600731111215_1276537170_n.jpg?ig_cache_key=MTE4MjgyMjgxMzQ5NTA5NjQ3OA%3D%3D.2")</f>
        <v>0</v>
      </c>
    </row>
    <row r="4754" spans="1:10">
      <c r="A4754" t="s">
        <v>2</v>
      </c>
      <c r="B4754" t="s">
        <v>3</v>
      </c>
      <c r="C4754" t="s">
        <v>2218</v>
      </c>
      <c r="E4754" t="s">
        <v>4</v>
      </c>
      <c r="F4754" t="s">
        <v>5</v>
      </c>
      <c r="G4754" t="s">
        <v>6</v>
      </c>
      <c r="H4754" t="s">
        <v>7</v>
      </c>
      <c r="I4754" t="s">
        <v>8</v>
      </c>
      <c r="J4754" t="s">
        <v>9</v>
      </c>
    </row>
    <row r="4755" spans="1:10">
      <c r="A4755" t="s">
        <v>2</v>
      </c>
      <c r="B4755" t="s">
        <v>10</v>
      </c>
      <c r="E4755" t="s">
        <v>11</v>
      </c>
      <c r="F4755" t="s">
        <v>12</v>
      </c>
      <c r="G4755" t="s">
        <v>13</v>
      </c>
      <c r="H4755" t="s">
        <v>14</v>
      </c>
    </row>
    <row r="4756" spans="1:10">
      <c r="A4756" t="s">
        <v>0</v>
      </c>
      <c r="B4756" t="s">
        <v>2219</v>
      </c>
      <c r="D4756">
        <f>Image("https://scontent.cdninstagram.com/t51.2885-15/s640x640/sh0.08/e35/12599086_1523165041313070_1310975079_n.jpg?ig_cache_key=MTE4MjA4NzQwMDU4MTEzMzcxMA%3D%3D.2")</f>
        <v>0</v>
      </c>
    </row>
    <row r="4757" spans="1:10">
      <c r="A4757" t="s">
        <v>2</v>
      </c>
      <c r="B4757" t="s">
        <v>3</v>
      </c>
      <c r="E4757" t="s">
        <v>4</v>
      </c>
      <c r="F4757" t="s">
        <v>5</v>
      </c>
      <c r="G4757" t="s">
        <v>6</v>
      </c>
      <c r="H4757" t="s">
        <v>7</v>
      </c>
      <c r="I4757" t="s">
        <v>8</v>
      </c>
      <c r="J4757" t="s">
        <v>9</v>
      </c>
    </row>
    <row r="4758" spans="1:10">
      <c r="A4758" t="s">
        <v>2</v>
      </c>
      <c r="B4758" t="s">
        <v>10</v>
      </c>
      <c r="E4758" t="s">
        <v>11</v>
      </c>
      <c r="F4758" t="s">
        <v>12</v>
      </c>
      <c r="G4758" t="s">
        <v>13</v>
      </c>
      <c r="H4758" t="s">
        <v>14</v>
      </c>
    </row>
    <row r="4759" spans="1:10">
      <c r="A4759" t="s">
        <v>0</v>
      </c>
      <c r="B4759" t="s">
        <v>2220</v>
      </c>
      <c r="D4759">
        <f>Image("https://scontent.cdninstagram.com/t51.2885-15/s640x640/sh0.08/e35/12552347_231372863865089_1962238307_n.jpg?ig_cache_key=MTE3OTkyOTQ3MzQzNjU0OTE5Nw%3D%3D.2.l")</f>
        <v>0</v>
      </c>
    </row>
    <row r="4760" spans="1:10">
      <c r="A4760" t="s">
        <v>2</v>
      </c>
      <c r="B4760" t="s">
        <v>3</v>
      </c>
      <c r="C4760" t="s">
        <v>2221</v>
      </c>
      <c r="E4760" t="s">
        <v>4</v>
      </c>
      <c r="F4760" t="s">
        <v>5</v>
      </c>
      <c r="G4760" t="s">
        <v>6</v>
      </c>
      <c r="H4760" t="s">
        <v>7</v>
      </c>
      <c r="I4760" t="s">
        <v>8</v>
      </c>
      <c r="J4760" t="s">
        <v>9</v>
      </c>
    </row>
    <row r="4761" spans="1:10">
      <c r="A4761" t="s">
        <v>2</v>
      </c>
      <c r="B4761" t="s">
        <v>10</v>
      </c>
      <c r="E4761" t="s">
        <v>11</v>
      </c>
      <c r="F4761" t="s">
        <v>12</v>
      </c>
      <c r="G4761" t="s">
        <v>13</v>
      </c>
      <c r="H4761" t="s">
        <v>14</v>
      </c>
    </row>
    <row r="4762" spans="1:10">
      <c r="A4762" t="s">
        <v>0</v>
      </c>
      <c r="B4762" t="s">
        <v>2222</v>
      </c>
      <c r="D4762">
        <f>Image("https://scontent.cdninstagram.com/t51.2885-15/s640x640/sh0.08/e35/12383325_783763675062728_132115973_n.jpg?ig_cache_key=MTE3OTAwNDAyMjc3MjE3NzQzMg%3D%3D.2.l")</f>
        <v>0</v>
      </c>
    </row>
    <row r="4763" spans="1:10">
      <c r="A4763" t="s">
        <v>2</v>
      </c>
      <c r="B4763" t="s">
        <v>3</v>
      </c>
      <c r="E4763" t="s">
        <v>4</v>
      </c>
      <c r="F4763" t="s">
        <v>5</v>
      </c>
      <c r="G4763" t="s">
        <v>6</v>
      </c>
      <c r="H4763" t="s">
        <v>7</v>
      </c>
      <c r="I4763" t="s">
        <v>8</v>
      </c>
      <c r="J4763" t="s">
        <v>9</v>
      </c>
    </row>
    <row r="4764" spans="1:10">
      <c r="A4764" t="s">
        <v>2</v>
      </c>
      <c r="B4764" t="s">
        <v>10</v>
      </c>
      <c r="E4764" t="s">
        <v>11</v>
      </c>
      <c r="F4764" t="s">
        <v>12</v>
      </c>
      <c r="G4764" t="s">
        <v>13</v>
      </c>
      <c r="H4764" t="s">
        <v>14</v>
      </c>
    </row>
    <row r="4765" spans="1:10">
      <c r="A4765" t="s">
        <v>0</v>
      </c>
      <c r="B4765" t="s">
        <v>2223</v>
      </c>
      <c r="D4765">
        <f>Image("https://scontent.cdninstagram.com/t51.2885-15/s640x640/sh0.08/e35/12960172_538387863007088_1635793665_n.jpg?ig_cache_key=MTIyMDU5NjAwMzcxNDgzNjAyMQ%3D%3D.2")</f>
        <v>0</v>
      </c>
    </row>
    <row r="4766" spans="1:10">
      <c r="A4766" t="s">
        <v>2</v>
      </c>
      <c r="B4766" t="s">
        <v>3</v>
      </c>
      <c r="E4766" t="s">
        <v>4</v>
      </c>
      <c r="F4766" t="s">
        <v>5</v>
      </c>
      <c r="G4766" t="s">
        <v>6</v>
      </c>
      <c r="H4766" t="s">
        <v>7</v>
      </c>
      <c r="I4766" t="s">
        <v>8</v>
      </c>
      <c r="J4766" t="s">
        <v>9</v>
      </c>
    </row>
    <row r="4767" spans="1:10">
      <c r="A4767" t="s">
        <v>2</v>
      </c>
      <c r="B4767" t="s">
        <v>10</v>
      </c>
      <c r="E4767" t="s">
        <v>11</v>
      </c>
      <c r="F4767" t="s">
        <v>12</v>
      </c>
      <c r="G4767" t="s">
        <v>13</v>
      </c>
      <c r="H4767" t="s">
        <v>14</v>
      </c>
    </row>
    <row r="4768" spans="1:10">
      <c r="A4768" t="s">
        <v>0</v>
      </c>
      <c r="B4768" t="s">
        <v>2224</v>
      </c>
      <c r="D4768">
        <f>Image("https://scontent.cdninstagram.com/t51.2885-15/s640x640/sh0.08/e35/12934982_202590313454995_293830209_n.jpg?ig_cache_key=MTIxODk1Njk3MDQ3NDU5MTk4OA%3D%3D.2")</f>
        <v>0</v>
      </c>
    </row>
    <row r="4769" spans="1:10">
      <c r="A4769" t="s">
        <v>2</v>
      </c>
      <c r="B4769" t="s">
        <v>3</v>
      </c>
      <c r="C4769" t="s">
        <v>2225</v>
      </c>
      <c r="E4769" t="s">
        <v>4</v>
      </c>
      <c r="F4769" t="s">
        <v>5</v>
      </c>
      <c r="G4769" t="s">
        <v>6</v>
      </c>
      <c r="H4769" t="s">
        <v>7</v>
      </c>
      <c r="I4769" t="s">
        <v>8</v>
      </c>
      <c r="J4769" t="s">
        <v>9</v>
      </c>
    </row>
    <row r="4770" spans="1:10">
      <c r="A4770" t="s">
        <v>2</v>
      </c>
      <c r="B4770" t="s">
        <v>10</v>
      </c>
      <c r="E4770" t="s">
        <v>11</v>
      </c>
      <c r="F4770" t="s">
        <v>12</v>
      </c>
      <c r="G4770" t="s">
        <v>13</v>
      </c>
      <c r="H4770" t="s">
        <v>14</v>
      </c>
    </row>
    <row r="4771" spans="1:10">
      <c r="A4771" t="s">
        <v>0</v>
      </c>
      <c r="B4771" t="s">
        <v>2226</v>
      </c>
      <c r="D4771">
        <f>Image("https://scontent.cdninstagram.com/t51.2885-15/s320x320/e35/11931055_1526979590944043_1455557656_n.jpg?ig_cache_key=MTIxODc5NjYyMjA1MDk0MzI0Mw%3D%3D.2")</f>
        <v>0</v>
      </c>
    </row>
    <row r="4772" spans="1:10">
      <c r="A4772" t="s">
        <v>2</v>
      </c>
      <c r="B4772" t="s">
        <v>3</v>
      </c>
      <c r="C4772" t="s">
        <v>2227</v>
      </c>
      <c r="E4772" t="s">
        <v>4</v>
      </c>
      <c r="F4772" t="s">
        <v>5</v>
      </c>
      <c r="G4772" t="s">
        <v>6</v>
      </c>
      <c r="H4772" t="s">
        <v>7</v>
      </c>
      <c r="I4772" t="s">
        <v>8</v>
      </c>
      <c r="J4772" t="s">
        <v>9</v>
      </c>
    </row>
    <row r="4773" spans="1:10">
      <c r="A4773" t="s">
        <v>2</v>
      </c>
      <c r="B4773" t="s">
        <v>10</v>
      </c>
      <c r="E4773" t="s">
        <v>11</v>
      </c>
      <c r="F4773" t="s">
        <v>12</v>
      </c>
      <c r="G4773" t="s">
        <v>13</v>
      </c>
      <c r="H4773" t="s">
        <v>14</v>
      </c>
    </row>
    <row r="4774" spans="1:10">
      <c r="A4774" t="s">
        <v>0</v>
      </c>
      <c r="B4774" t="s">
        <v>2228</v>
      </c>
      <c r="D4774">
        <f>Image("https://scontent.cdninstagram.com/t51.2885-15/s640x640/sh0.08/e35/12120432_229145827447497_946340595_n.jpg?ig_cache_key=MTIxODQwNTEyNjg1NTYxNjE2OQ%3D%3D.2")</f>
        <v>0</v>
      </c>
    </row>
    <row r="4775" spans="1:10">
      <c r="A4775" t="s">
        <v>2</v>
      </c>
      <c r="B4775" t="s">
        <v>3</v>
      </c>
      <c r="C4775" t="s">
        <v>2229</v>
      </c>
      <c r="E4775" t="s">
        <v>4</v>
      </c>
      <c r="F4775" t="s">
        <v>5</v>
      </c>
      <c r="G4775" t="s">
        <v>6</v>
      </c>
      <c r="H4775" t="s">
        <v>7</v>
      </c>
      <c r="I4775" t="s">
        <v>8</v>
      </c>
      <c r="J4775" t="s">
        <v>9</v>
      </c>
    </row>
    <row r="4776" spans="1:10">
      <c r="A4776" t="s">
        <v>2</v>
      </c>
      <c r="B4776" t="s">
        <v>10</v>
      </c>
      <c r="E4776" t="s">
        <v>11</v>
      </c>
      <c r="F4776" t="s">
        <v>12</v>
      </c>
      <c r="G4776" t="s">
        <v>13</v>
      </c>
      <c r="H4776" t="s">
        <v>14</v>
      </c>
    </row>
    <row r="4777" spans="1:10">
      <c r="A4777" t="s">
        <v>0</v>
      </c>
      <c r="B4777" t="s">
        <v>2230</v>
      </c>
      <c r="D4777">
        <f>Image("https://scontent.cdninstagram.com/t51.2885-15/s640x640/sh0.08/e35/12917876_1555319801427713_1708404197_n.jpg?ig_cache_key=MTIxNTQ2OTY0ODE4OTUwMzA0MA%3D%3D.2.l")</f>
        <v>0</v>
      </c>
    </row>
    <row r="4778" spans="1:10">
      <c r="A4778" t="s">
        <v>2</v>
      </c>
      <c r="B4778" t="s">
        <v>3</v>
      </c>
      <c r="E4778" t="s">
        <v>4</v>
      </c>
      <c r="F4778" t="s">
        <v>5</v>
      </c>
      <c r="G4778" t="s">
        <v>6</v>
      </c>
      <c r="H4778" t="s">
        <v>7</v>
      </c>
      <c r="I4778" t="s">
        <v>8</v>
      </c>
      <c r="J4778" t="s">
        <v>9</v>
      </c>
    </row>
    <row r="4779" spans="1:10">
      <c r="A4779" t="s">
        <v>2</v>
      </c>
      <c r="B4779" t="s">
        <v>10</v>
      </c>
      <c r="E4779" t="s">
        <v>11</v>
      </c>
      <c r="F4779" t="s">
        <v>12</v>
      </c>
      <c r="G4779" t="s">
        <v>13</v>
      </c>
      <c r="H4779" t="s">
        <v>14</v>
      </c>
    </row>
    <row r="4780" spans="1:10">
      <c r="A4780" t="s">
        <v>0</v>
      </c>
      <c r="B4780" t="s">
        <v>2231</v>
      </c>
      <c r="D4780">
        <f>Image("https://scontent.cdninstagram.com/t51.2885-15/s640x640/sh0.08/e35/10817843_1727440667469124_805024182_n.jpg?ig_cache_key=MTIxNDQzMDQ4MjE4NDU4ODE1NQ%3D%3D.2")</f>
        <v>0</v>
      </c>
    </row>
    <row r="4781" spans="1:10">
      <c r="A4781" t="s">
        <v>2</v>
      </c>
      <c r="B4781" t="s">
        <v>3</v>
      </c>
      <c r="C4781" t="s">
        <v>2232</v>
      </c>
      <c r="E4781" t="s">
        <v>4</v>
      </c>
      <c r="F4781" t="s">
        <v>5</v>
      </c>
      <c r="G4781" t="s">
        <v>6</v>
      </c>
      <c r="H4781" t="s">
        <v>7</v>
      </c>
      <c r="I4781" t="s">
        <v>8</v>
      </c>
      <c r="J4781" t="s">
        <v>9</v>
      </c>
    </row>
    <row r="4782" spans="1:10">
      <c r="A4782" t="s">
        <v>2</v>
      </c>
      <c r="B4782" t="s">
        <v>10</v>
      </c>
      <c r="E4782" t="s">
        <v>11</v>
      </c>
      <c r="F4782" t="s">
        <v>12</v>
      </c>
      <c r="G4782" t="s">
        <v>13</v>
      </c>
      <c r="H4782" t="s">
        <v>14</v>
      </c>
    </row>
    <row r="4783" spans="1:10">
      <c r="A4783" t="s">
        <v>0</v>
      </c>
      <c r="B4783" t="s">
        <v>2233</v>
      </c>
      <c r="D4783">
        <f>Image("https://scontent.cdninstagram.com/t51.2885-15/s640x640/sh0.08/e35/12479106_205783553124486_161587800_n.jpg?ig_cache_key=MTIxMzE5NTkzMzE2NTQ4MTg1OQ%3D%3D.2.l")</f>
        <v>0</v>
      </c>
    </row>
    <row r="4784" spans="1:10">
      <c r="A4784" t="s">
        <v>2</v>
      </c>
      <c r="B4784" t="s">
        <v>3</v>
      </c>
      <c r="E4784" t="s">
        <v>4</v>
      </c>
      <c r="F4784" t="s">
        <v>5</v>
      </c>
      <c r="G4784" t="s">
        <v>6</v>
      </c>
      <c r="H4784" t="s">
        <v>7</v>
      </c>
      <c r="I4784" t="s">
        <v>8</v>
      </c>
      <c r="J4784" t="s">
        <v>9</v>
      </c>
    </row>
    <row r="4785" spans="1:10">
      <c r="A4785" t="s">
        <v>2</v>
      </c>
      <c r="B4785" t="s">
        <v>10</v>
      </c>
      <c r="E4785" t="s">
        <v>11</v>
      </c>
      <c r="F4785" t="s">
        <v>12</v>
      </c>
      <c r="G4785" t="s">
        <v>13</v>
      </c>
      <c r="H4785" t="s">
        <v>14</v>
      </c>
    </row>
    <row r="4786" spans="1:10">
      <c r="A4786" t="s">
        <v>0</v>
      </c>
      <c r="B4786" t="s">
        <v>2234</v>
      </c>
      <c r="D4786">
        <f>Image("https://scontent.cdninstagram.com/t51.2885-15/s640x640/sh0.08/e35/1391192_1573036956320515_1185227888_n.jpg?ig_cache_key=MTIxMjQ3MTEwNDc1OTEyMzYzMA%3D%3D.2.l")</f>
        <v>0</v>
      </c>
    </row>
    <row r="4787" spans="1:10">
      <c r="A4787" t="s">
        <v>2</v>
      </c>
      <c r="B4787" t="s">
        <v>3</v>
      </c>
      <c r="E4787" t="s">
        <v>4</v>
      </c>
      <c r="F4787" t="s">
        <v>5</v>
      </c>
      <c r="G4787" t="s">
        <v>6</v>
      </c>
      <c r="H4787" t="s">
        <v>7</v>
      </c>
      <c r="I4787" t="s">
        <v>8</v>
      </c>
      <c r="J4787" t="s">
        <v>9</v>
      </c>
    </row>
    <row r="4788" spans="1:10">
      <c r="A4788" t="s">
        <v>2</v>
      </c>
      <c r="B4788" t="s">
        <v>10</v>
      </c>
      <c r="E4788" t="s">
        <v>11</v>
      </c>
      <c r="F4788" t="s">
        <v>12</v>
      </c>
      <c r="G4788" t="s">
        <v>13</v>
      </c>
      <c r="H4788" t="s">
        <v>14</v>
      </c>
    </row>
    <row r="4789" spans="1:10">
      <c r="A4789" t="s">
        <v>0</v>
      </c>
      <c r="B4789" t="s">
        <v>2235</v>
      </c>
      <c r="D4789">
        <f>Image("https://scontent.cdninstagram.com/t51.2885-15/e35/928208_1026034510809603_1921672708_n.jpg?ig_cache_key=MTIxMjQ2NTMwMDExMDIyNTQ0Mg%3D%3D.2")</f>
        <v>0</v>
      </c>
    </row>
    <row r="4790" spans="1:10">
      <c r="A4790" t="s">
        <v>2</v>
      </c>
      <c r="B4790" t="s">
        <v>3</v>
      </c>
      <c r="C4790" t="s">
        <v>2236</v>
      </c>
      <c r="E4790" t="s">
        <v>4</v>
      </c>
      <c r="F4790" t="s">
        <v>5</v>
      </c>
      <c r="G4790" t="s">
        <v>6</v>
      </c>
      <c r="H4790" t="s">
        <v>7</v>
      </c>
      <c r="I4790" t="s">
        <v>8</v>
      </c>
      <c r="J4790" t="s">
        <v>9</v>
      </c>
    </row>
    <row r="4791" spans="1:10">
      <c r="A4791" t="s">
        <v>2</v>
      </c>
      <c r="B4791" t="s">
        <v>10</v>
      </c>
      <c r="E4791" t="s">
        <v>11</v>
      </c>
      <c r="F4791" t="s">
        <v>12</v>
      </c>
      <c r="G4791" t="s">
        <v>13</v>
      </c>
      <c r="H4791" t="s">
        <v>14</v>
      </c>
    </row>
    <row r="4792" spans="1:10">
      <c r="A4792" t="s">
        <v>0</v>
      </c>
      <c r="B4792" t="s">
        <v>2237</v>
      </c>
      <c r="D4792">
        <f>Image("https://scontent.cdninstagram.com/t51.2885-15/s640x640/sh0.08/e35/12599532_1523507554622485_429760835_n.jpg?ig_cache_key=MTIxMTgwMDAxNTY1NjMwNTQxNw%3D%3D.2")</f>
        <v>0</v>
      </c>
    </row>
    <row r="4793" spans="1:10">
      <c r="A4793" t="s">
        <v>2</v>
      </c>
      <c r="B4793" t="s">
        <v>3</v>
      </c>
      <c r="C4793" t="s">
        <v>2238</v>
      </c>
      <c r="E4793" t="s">
        <v>4</v>
      </c>
      <c r="F4793" t="s">
        <v>5</v>
      </c>
      <c r="G4793" t="s">
        <v>6</v>
      </c>
      <c r="H4793" t="s">
        <v>7</v>
      </c>
      <c r="I4793" t="s">
        <v>8</v>
      </c>
      <c r="J4793" t="s">
        <v>9</v>
      </c>
    </row>
    <row r="4794" spans="1:10">
      <c r="A4794" t="s">
        <v>2</v>
      </c>
      <c r="B4794" t="s">
        <v>10</v>
      </c>
      <c r="E4794" t="s">
        <v>11</v>
      </c>
      <c r="F4794" t="s">
        <v>12</v>
      </c>
      <c r="G4794" t="s">
        <v>13</v>
      </c>
      <c r="H4794" t="s">
        <v>14</v>
      </c>
    </row>
    <row r="4795" spans="1:10">
      <c r="A4795" t="s">
        <v>0</v>
      </c>
      <c r="B4795" t="s">
        <v>2239</v>
      </c>
      <c r="D4795">
        <f>Image("https://scontent.cdninstagram.com/t51.2885-15/s320x320/e35/914603_1864380800455208_361299286_n.jpg?ig_cache_key=MTIxMTI3NDA5NDEwNDY1NDQyMg%3D%3D.2")</f>
        <v>0</v>
      </c>
    </row>
    <row r="4796" spans="1:10">
      <c r="A4796" t="s">
        <v>2</v>
      </c>
      <c r="B4796" t="s">
        <v>3</v>
      </c>
      <c r="E4796" t="s">
        <v>4</v>
      </c>
      <c r="F4796" t="s">
        <v>5</v>
      </c>
      <c r="G4796" t="s">
        <v>6</v>
      </c>
      <c r="H4796" t="s">
        <v>7</v>
      </c>
      <c r="I4796" t="s">
        <v>8</v>
      </c>
      <c r="J4796" t="s">
        <v>9</v>
      </c>
    </row>
    <row r="4797" spans="1:10">
      <c r="A4797" t="s">
        <v>2</v>
      </c>
      <c r="B4797" t="s">
        <v>10</v>
      </c>
      <c r="E4797" t="s">
        <v>11</v>
      </c>
      <c r="F4797" t="s">
        <v>12</v>
      </c>
      <c r="G4797" t="s">
        <v>13</v>
      </c>
      <c r="H4797" t="s">
        <v>14</v>
      </c>
    </row>
    <row r="4798" spans="1:10">
      <c r="A4798" t="s">
        <v>0</v>
      </c>
      <c r="B4798" t="s">
        <v>2240</v>
      </c>
      <c r="D4798">
        <f>Image("https://scontent.cdninstagram.com/t51.2885-15/s320x320/e35/11247922_568060380023508_1517975781_n.jpg?ig_cache_key=MTIxMDk3NDQwNTA0MzQ1Mjg4Ng%3D%3D.2")</f>
        <v>0</v>
      </c>
    </row>
    <row r="4799" spans="1:10">
      <c r="A4799" t="s">
        <v>2</v>
      </c>
      <c r="B4799" t="s">
        <v>3</v>
      </c>
      <c r="C4799" t="s">
        <v>2241</v>
      </c>
      <c r="E4799" t="s">
        <v>4</v>
      </c>
      <c r="F4799" t="s">
        <v>5</v>
      </c>
      <c r="G4799" t="s">
        <v>6</v>
      </c>
      <c r="H4799" t="s">
        <v>7</v>
      </c>
      <c r="I4799" t="s">
        <v>8</v>
      </c>
      <c r="J4799" t="s">
        <v>9</v>
      </c>
    </row>
    <row r="4800" spans="1:10">
      <c r="A4800" t="s">
        <v>2</v>
      </c>
      <c r="B4800" t="s">
        <v>10</v>
      </c>
      <c r="E4800" t="s">
        <v>11</v>
      </c>
      <c r="F4800" t="s">
        <v>12</v>
      </c>
      <c r="G4800" t="s">
        <v>13</v>
      </c>
      <c r="H4800" t="s">
        <v>14</v>
      </c>
    </row>
    <row r="4801" spans="1:10">
      <c r="A4801" t="s">
        <v>0</v>
      </c>
      <c r="B4801" t="s">
        <v>2242</v>
      </c>
      <c r="D4801">
        <f>Image("https://scontent.cdninstagram.com/t51.2885-15/s640x640/sh0.08/e35/12822360_969442369798988_1860196801_n.jpg?ig_cache_key=MTIwOTY1MTY0NjU4NzA2NDA0OQ%3D%3D.2")</f>
        <v>0</v>
      </c>
    </row>
    <row r="4802" spans="1:10">
      <c r="A4802" t="s">
        <v>2</v>
      </c>
      <c r="B4802" t="s">
        <v>3</v>
      </c>
      <c r="C4802" t="s">
        <v>2243</v>
      </c>
      <c r="E4802" t="s">
        <v>4</v>
      </c>
      <c r="F4802" t="s">
        <v>5</v>
      </c>
      <c r="G4802" t="s">
        <v>6</v>
      </c>
      <c r="H4802" t="s">
        <v>7</v>
      </c>
      <c r="I4802" t="s">
        <v>8</v>
      </c>
      <c r="J4802" t="s">
        <v>9</v>
      </c>
    </row>
    <row r="4803" spans="1:10">
      <c r="A4803" t="s">
        <v>2</v>
      </c>
      <c r="B4803" t="s">
        <v>10</v>
      </c>
      <c r="E4803" t="s">
        <v>11</v>
      </c>
      <c r="F4803" t="s">
        <v>12</v>
      </c>
      <c r="G4803" t="s">
        <v>13</v>
      </c>
      <c r="H4803" t="s">
        <v>14</v>
      </c>
    </row>
    <row r="4804" spans="1:10">
      <c r="A4804" t="s">
        <v>0</v>
      </c>
      <c r="B4804" t="s">
        <v>2244</v>
      </c>
      <c r="D4804">
        <f>Image("https://scontent.cdninstagram.com/t51.2885-15/s640x640/sh0.08/e35/11379886_106806566383906_1743547727_n.jpg?ig_cache_key=MTIwOTU1NTAyOTQyMjQxNjA2OQ%3D%3D.2.l")</f>
        <v>0</v>
      </c>
    </row>
    <row r="4805" spans="1:10">
      <c r="A4805" t="s">
        <v>2</v>
      </c>
      <c r="B4805" t="s">
        <v>3</v>
      </c>
      <c r="E4805" t="s">
        <v>4</v>
      </c>
      <c r="F4805" t="s">
        <v>5</v>
      </c>
      <c r="G4805" t="s">
        <v>6</v>
      </c>
      <c r="H4805" t="s">
        <v>7</v>
      </c>
      <c r="I4805" t="s">
        <v>8</v>
      </c>
      <c r="J4805" t="s">
        <v>9</v>
      </c>
    </row>
    <row r="4806" spans="1:10">
      <c r="A4806" t="s">
        <v>2</v>
      </c>
      <c r="B4806" t="s">
        <v>10</v>
      </c>
      <c r="E4806" t="s">
        <v>11</v>
      </c>
      <c r="F4806" t="s">
        <v>12</v>
      </c>
      <c r="G4806" t="s">
        <v>13</v>
      </c>
      <c r="H4806" t="s">
        <v>14</v>
      </c>
    </row>
    <row r="4807" spans="1:10">
      <c r="A4807" t="s">
        <v>0</v>
      </c>
      <c r="B4807" t="s">
        <v>2245</v>
      </c>
      <c r="D4807">
        <f>Image("https://scontent.cdninstagram.com/t51.2885-15/s480x480/e35/927664_928468807266422_430676511_n.jpg?ig_cache_key=MTIwOTUyNDY5MDI3MTMyMzYxMQ%3D%3D.2.l")</f>
        <v>0</v>
      </c>
    </row>
    <row r="4808" spans="1:10">
      <c r="A4808" t="s">
        <v>2</v>
      </c>
      <c r="B4808" t="s">
        <v>3</v>
      </c>
      <c r="E4808" t="s">
        <v>4</v>
      </c>
      <c r="F4808" t="s">
        <v>5</v>
      </c>
      <c r="G4808" t="s">
        <v>6</v>
      </c>
      <c r="H4808" t="s">
        <v>7</v>
      </c>
      <c r="I4808" t="s">
        <v>8</v>
      </c>
      <c r="J4808" t="s">
        <v>9</v>
      </c>
    </row>
    <row r="4809" spans="1:10">
      <c r="A4809" t="s">
        <v>2</v>
      </c>
      <c r="B4809" t="s">
        <v>10</v>
      </c>
      <c r="E4809" t="s">
        <v>11</v>
      </c>
      <c r="F4809" t="s">
        <v>12</v>
      </c>
      <c r="G4809" t="s">
        <v>13</v>
      </c>
      <c r="H4809" t="s">
        <v>14</v>
      </c>
    </row>
    <row r="4810" spans="1:10">
      <c r="A4810" t="s">
        <v>0</v>
      </c>
      <c r="B4810" t="s">
        <v>2246</v>
      </c>
      <c r="D4810">
        <f>Image("https://scontent.cdninstagram.com/t51.2885-15/s640x640/sh0.08/e35/1688214_538201489683314_683673106_n.jpg?ig_cache_key=MTIwOTQyMTU5ODU3MTI2NTE0MA%3D%3D.2")</f>
        <v>0</v>
      </c>
    </row>
    <row r="4811" spans="1:10">
      <c r="A4811" t="s">
        <v>2</v>
      </c>
      <c r="B4811" t="s">
        <v>3</v>
      </c>
      <c r="C4811" t="s">
        <v>2247</v>
      </c>
      <c r="E4811" t="s">
        <v>4</v>
      </c>
      <c r="F4811" t="s">
        <v>5</v>
      </c>
      <c r="G4811" t="s">
        <v>6</v>
      </c>
      <c r="H4811" t="s">
        <v>7</v>
      </c>
      <c r="I4811" t="s">
        <v>8</v>
      </c>
      <c r="J4811" t="s">
        <v>9</v>
      </c>
    </row>
    <row r="4812" spans="1:10">
      <c r="A4812" t="s">
        <v>2</v>
      </c>
      <c r="B4812" t="s">
        <v>10</v>
      </c>
      <c r="E4812" t="s">
        <v>11</v>
      </c>
      <c r="F4812" t="s">
        <v>12</v>
      </c>
      <c r="G4812" t="s">
        <v>13</v>
      </c>
      <c r="H4812" t="s">
        <v>14</v>
      </c>
    </row>
    <row r="4813" spans="1:10">
      <c r="A4813" t="s">
        <v>0</v>
      </c>
      <c r="B4813" t="s">
        <v>2248</v>
      </c>
      <c r="D4813">
        <f>Image("https://scontent.cdninstagram.com/t51.2885-15/s640x640/sh0.08/e35/10593536_1573821092944162_903943317_n.jpg?ig_cache_key=MTIwOTQxMTExNzEyMzA1ODg1Ng%3D%3D.2")</f>
        <v>0</v>
      </c>
    </row>
    <row r="4814" spans="1:10">
      <c r="A4814" t="s">
        <v>2</v>
      </c>
      <c r="B4814" t="s">
        <v>3</v>
      </c>
      <c r="E4814" t="s">
        <v>4</v>
      </c>
      <c r="F4814" t="s">
        <v>5</v>
      </c>
      <c r="G4814" t="s">
        <v>6</v>
      </c>
      <c r="H4814" t="s">
        <v>7</v>
      </c>
      <c r="I4814" t="s">
        <v>8</v>
      </c>
      <c r="J4814" t="s">
        <v>9</v>
      </c>
    </row>
    <row r="4815" spans="1:10">
      <c r="A4815" t="s">
        <v>2</v>
      </c>
      <c r="B4815" t="s">
        <v>10</v>
      </c>
      <c r="E4815" t="s">
        <v>11</v>
      </c>
      <c r="F4815" t="s">
        <v>12</v>
      </c>
      <c r="G4815" t="s">
        <v>13</v>
      </c>
      <c r="H4815" t="s">
        <v>14</v>
      </c>
    </row>
    <row r="4816" spans="1:10">
      <c r="A4816" t="s">
        <v>0</v>
      </c>
      <c r="B4816" t="s">
        <v>2249</v>
      </c>
      <c r="D4816">
        <f>Image("https://scontent.cdninstagram.com/t51.2885-15/s640x640/sh0.08/e35/11906293_1710828462493649_840408309_n.jpg?ig_cache_key=MTIwOTQwNjA5Nzc4MjYzNjE5Mw%3D%3D.2")</f>
        <v>0</v>
      </c>
    </row>
    <row r="4817" spans="1:10">
      <c r="A4817" t="s">
        <v>2</v>
      </c>
      <c r="B4817" t="s">
        <v>3</v>
      </c>
      <c r="E4817" t="s">
        <v>4</v>
      </c>
      <c r="F4817" t="s">
        <v>5</v>
      </c>
      <c r="G4817" t="s">
        <v>6</v>
      </c>
      <c r="H4817" t="s">
        <v>7</v>
      </c>
      <c r="I4817" t="s">
        <v>8</v>
      </c>
      <c r="J4817" t="s">
        <v>9</v>
      </c>
    </row>
    <row r="4818" spans="1:10">
      <c r="A4818" t="s">
        <v>2</v>
      </c>
      <c r="B4818" t="s">
        <v>10</v>
      </c>
      <c r="E4818" t="s">
        <v>11</v>
      </c>
      <c r="F4818" t="s">
        <v>12</v>
      </c>
      <c r="G4818" t="s">
        <v>13</v>
      </c>
      <c r="H4818" t="s">
        <v>14</v>
      </c>
    </row>
    <row r="4819" spans="1:10">
      <c r="A4819" t="s">
        <v>0</v>
      </c>
      <c r="B4819" t="s">
        <v>2250</v>
      </c>
      <c r="D4819">
        <f>Image("https://scontent.cdninstagram.com/t51.2885-15/s640x640/sh0.08/e35/12724698_1702339823376840_1564403203_n.jpg?ig_cache_key=MTIyMDU4MjcxNDg3ODI5NjkwMA%3D%3D.2")</f>
        <v>0</v>
      </c>
    </row>
    <row r="4820" spans="1:10">
      <c r="A4820" t="s">
        <v>2</v>
      </c>
      <c r="B4820" t="s">
        <v>3</v>
      </c>
      <c r="E4820" t="s">
        <v>4</v>
      </c>
      <c r="F4820" t="s">
        <v>5</v>
      </c>
      <c r="G4820" t="s">
        <v>6</v>
      </c>
      <c r="H4820" t="s">
        <v>7</v>
      </c>
      <c r="I4820" t="s">
        <v>8</v>
      </c>
      <c r="J4820" t="s">
        <v>9</v>
      </c>
    </row>
    <row r="4821" spans="1:10">
      <c r="A4821" t="s">
        <v>2</v>
      </c>
      <c r="B4821" t="s">
        <v>10</v>
      </c>
      <c r="E4821" t="s">
        <v>11</v>
      </c>
      <c r="F4821" t="s">
        <v>12</v>
      </c>
      <c r="G4821" t="s">
        <v>13</v>
      </c>
      <c r="H4821" t="s">
        <v>14</v>
      </c>
    </row>
    <row r="4822" spans="1:10">
      <c r="A4822" t="s">
        <v>0</v>
      </c>
      <c r="B4822" t="s">
        <v>2251</v>
      </c>
      <c r="D4822">
        <f>Image("https://scontent.cdninstagram.com/t51.2885-15/s640x640/sh0.08/e35/12935028_689987484476687_1338175870_n.jpg?ig_cache_key=MTIyMDU1OTE3MzMxMzk0ODc5Mg%3D%3D.2")</f>
        <v>0</v>
      </c>
    </row>
    <row r="4823" spans="1:10">
      <c r="A4823" t="s">
        <v>2</v>
      </c>
      <c r="B4823" t="s">
        <v>3</v>
      </c>
      <c r="E4823" t="s">
        <v>4</v>
      </c>
      <c r="F4823" t="s">
        <v>5</v>
      </c>
      <c r="G4823" t="s">
        <v>6</v>
      </c>
      <c r="H4823" t="s">
        <v>7</v>
      </c>
      <c r="I4823" t="s">
        <v>8</v>
      </c>
      <c r="J4823" t="s">
        <v>9</v>
      </c>
    </row>
    <row r="4824" spans="1:10">
      <c r="A4824" t="s">
        <v>2</v>
      </c>
      <c r="B4824" t="s">
        <v>10</v>
      </c>
      <c r="E4824" t="s">
        <v>11</v>
      </c>
      <c r="F4824" t="s">
        <v>12</v>
      </c>
      <c r="G4824" t="s">
        <v>13</v>
      </c>
      <c r="H4824" t="s">
        <v>14</v>
      </c>
    </row>
    <row r="4825" spans="1:10">
      <c r="A4825" t="s">
        <v>0</v>
      </c>
      <c r="B4825" t="s">
        <v>2252</v>
      </c>
      <c r="D4825">
        <f>Image("https://scontent.cdninstagram.com/t51.2885-15/s640x640/sh0.08/e35/12446064_1679658645634558_1269336311_n.jpg?ig_cache_key=MTIyMDUyNjY5NTEzMDE2MzYxMg%3D%3D.2")</f>
        <v>0</v>
      </c>
    </row>
    <row r="4826" spans="1:10">
      <c r="A4826" t="s">
        <v>2</v>
      </c>
      <c r="B4826" t="s">
        <v>3</v>
      </c>
      <c r="E4826" t="s">
        <v>4</v>
      </c>
      <c r="F4826" t="s">
        <v>5</v>
      </c>
      <c r="G4826" t="s">
        <v>6</v>
      </c>
      <c r="H4826" t="s">
        <v>7</v>
      </c>
      <c r="I4826" t="s">
        <v>8</v>
      </c>
      <c r="J4826" t="s">
        <v>9</v>
      </c>
    </row>
    <row r="4827" spans="1:10">
      <c r="A4827" t="s">
        <v>2</v>
      </c>
      <c r="B4827" t="s">
        <v>10</v>
      </c>
      <c r="E4827" t="s">
        <v>11</v>
      </c>
      <c r="F4827" t="s">
        <v>12</v>
      </c>
      <c r="G4827" t="s">
        <v>13</v>
      </c>
      <c r="H4827" t="s">
        <v>14</v>
      </c>
    </row>
    <row r="4828" spans="1:10">
      <c r="A4828" t="s">
        <v>0</v>
      </c>
      <c r="B4828" t="s">
        <v>2253</v>
      </c>
      <c r="D4828">
        <f>Image("https://scontent.cdninstagram.com/t51.2885-15/e35/11917977_847784828677454_1706855474_n.jpg?ig_cache_key=MTIyMDUyNDI3MDQwMjU4NDcwNw%3D%3D.2")</f>
        <v>0</v>
      </c>
    </row>
    <row r="4829" spans="1:10">
      <c r="A4829" t="s">
        <v>2</v>
      </c>
      <c r="B4829" t="s">
        <v>3</v>
      </c>
      <c r="C4829" t="s">
        <v>2254</v>
      </c>
      <c r="E4829" t="s">
        <v>4</v>
      </c>
      <c r="F4829" t="s">
        <v>5</v>
      </c>
      <c r="G4829" t="s">
        <v>6</v>
      </c>
      <c r="H4829" t="s">
        <v>7</v>
      </c>
      <c r="I4829" t="s">
        <v>8</v>
      </c>
      <c r="J4829" t="s">
        <v>9</v>
      </c>
    </row>
    <row r="4830" spans="1:10">
      <c r="A4830" t="s">
        <v>2</v>
      </c>
      <c r="B4830" t="s">
        <v>10</v>
      </c>
      <c r="E4830" t="s">
        <v>11</v>
      </c>
      <c r="F4830" t="s">
        <v>12</v>
      </c>
      <c r="G4830" t="s">
        <v>13</v>
      </c>
      <c r="H4830" t="s">
        <v>14</v>
      </c>
    </row>
    <row r="4831" spans="1:10">
      <c r="A4831" t="s">
        <v>0</v>
      </c>
      <c r="B4831" t="s">
        <v>2255</v>
      </c>
      <c r="D4831">
        <f>Image("https://scontent.cdninstagram.com/t51.2885-15/s640x640/sh0.08/e35/12930783_986443728097908_66594908_n.jpg?ig_cache_key=MTIyMDUyMjIwNjYyMzg5NzcxNg%3D%3D.2")</f>
        <v>0</v>
      </c>
    </row>
    <row r="4832" spans="1:10">
      <c r="A4832" t="s">
        <v>2</v>
      </c>
      <c r="B4832" t="s">
        <v>3</v>
      </c>
      <c r="C4832" t="s">
        <v>2256</v>
      </c>
      <c r="E4832" t="s">
        <v>4</v>
      </c>
      <c r="F4832" t="s">
        <v>5</v>
      </c>
      <c r="G4832" t="s">
        <v>6</v>
      </c>
      <c r="H4832" t="s">
        <v>7</v>
      </c>
      <c r="I4832" t="s">
        <v>8</v>
      </c>
      <c r="J4832" t="s">
        <v>9</v>
      </c>
    </row>
    <row r="4833" spans="1:10">
      <c r="A4833" t="s">
        <v>2</v>
      </c>
      <c r="B4833" t="s">
        <v>10</v>
      </c>
      <c r="E4833" t="s">
        <v>11</v>
      </c>
      <c r="F4833" t="s">
        <v>12</v>
      </c>
      <c r="G4833" t="s">
        <v>13</v>
      </c>
      <c r="H4833" t="s">
        <v>14</v>
      </c>
    </row>
    <row r="4834" spans="1:10">
      <c r="A4834" t="s">
        <v>0</v>
      </c>
      <c r="B4834" t="s">
        <v>2257</v>
      </c>
      <c r="D4834">
        <f>Image("https://scontent.cdninstagram.com/t51.2885-15/s640x640/sh0.08/e35/12599299_1579793605670815_539668728_n.jpg?ig_cache_key=MTIyMDUxNDAzOTAxODYwOTMyMg%3D%3D.2.l")</f>
        <v>0</v>
      </c>
    </row>
    <row r="4835" spans="1:10">
      <c r="A4835" t="s">
        <v>2</v>
      </c>
      <c r="B4835" t="s">
        <v>3</v>
      </c>
      <c r="C4835" t="s">
        <v>2258</v>
      </c>
      <c r="E4835" t="s">
        <v>4</v>
      </c>
      <c r="F4835" t="s">
        <v>5</v>
      </c>
      <c r="G4835" t="s">
        <v>6</v>
      </c>
      <c r="H4835" t="s">
        <v>7</v>
      </c>
      <c r="I4835" t="s">
        <v>8</v>
      </c>
      <c r="J4835" t="s">
        <v>9</v>
      </c>
    </row>
    <row r="4836" spans="1:10">
      <c r="A4836" t="s">
        <v>2</v>
      </c>
      <c r="B4836" t="s">
        <v>10</v>
      </c>
      <c r="E4836" t="s">
        <v>11</v>
      </c>
      <c r="F4836" t="s">
        <v>12</v>
      </c>
      <c r="G4836" t="s">
        <v>13</v>
      </c>
      <c r="H4836" t="s">
        <v>14</v>
      </c>
    </row>
    <row r="4837" spans="1:10">
      <c r="A4837" t="s">
        <v>0</v>
      </c>
      <c r="B4837" t="s">
        <v>2259</v>
      </c>
      <c r="D4837">
        <f>Image("https://scontent.cdninstagram.com/t51.2885-15/s640x640/sh0.08/e35/12905041_212182969156448_196117204_n.jpg?ig_cache_key=MTIyMDUwMjMyNjMwMjI1NjU1MA%3D%3D.2")</f>
        <v>0</v>
      </c>
    </row>
    <row r="4838" spans="1:10">
      <c r="A4838" t="s">
        <v>2</v>
      </c>
      <c r="B4838" t="s">
        <v>3</v>
      </c>
      <c r="C4838" t="s">
        <v>2260</v>
      </c>
      <c r="E4838" t="s">
        <v>4</v>
      </c>
      <c r="F4838" t="s">
        <v>5</v>
      </c>
      <c r="G4838" t="s">
        <v>6</v>
      </c>
      <c r="H4838" t="s">
        <v>7</v>
      </c>
      <c r="I4838" t="s">
        <v>8</v>
      </c>
      <c r="J4838" t="s">
        <v>9</v>
      </c>
    </row>
    <row r="4839" spans="1:10">
      <c r="A4839" t="s">
        <v>2</v>
      </c>
      <c r="B4839" t="s">
        <v>10</v>
      </c>
      <c r="E4839" t="s">
        <v>11</v>
      </c>
      <c r="F4839" t="s">
        <v>12</v>
      </c>
      <c r="G4839" t="s">
        <v>13</v>
      </c>
      <c r="H4839" t="s">
        <v>14</v>
      </c>
    </row>
    <row r="4840" spans="1:10">
      <c r="A4840" t="s">
        <v>0</v>
      </c>
      <c r="B4840" t="s">
        <v>2261</v>
      </c>
      <c r="D4840">
        <f>Image("https://scontent.cdninstagram.com/t51.2885-15/s640x640/sh0.08/e35/12317675_948774848570001_675864840_n.jpg?ig_cache_key=MTIyMDUwMDc1NDA1NjcwNTE0MQ%3D%3D.2")</f>
        <v>0</v>
      </c>
    </row>
    <row r="4841" spans="1:10">
      <c r="A4841" t="s">
        <v>2</v>
      </c>
      <c r="B4841" t="s">
        <v>3</v>
      </c>
      <c r="E4841" t="s">
        <v>4</v>
      </c>
      <c r="F4841" t="s">
        <v>5</v>
      </c>
      <c r="G4841" t="s">
        <v>6</v>
      </c>
      <c r="H4841" t="s">
        <v>7</v>
      </c>
      <c r="I4841" t="s">
        <v>8</v>
      </c>
      <c r="J4841" t="s">
        <v>9</v>
      </c>
    </row>
    <row r="4842" spans="1:10">
      <c r="A4842" t="s">
        <v>2</v>
      </c>
      <c r="B4842" t="s">
        <v>10</v>
      </c>
      <c r="E4842" t="s">
        <v>11</v>
      </c>
      <c r="F4842" t="s">
        <v>12</v>
      </c>
      <c r="G4842" t="s">
        <v>13</v>
      </c>
      <c r="H4842" t="s">
        <v>14</v>
      </c>
    </row>
    <row r="4843" spans="1:10">
      <c r="A4843" t="s">
        <v>0</v>
      </c>
      <c r="B4843" t="s">
        <v>2262</v>
      </c>
      <c r="D4843">
        <f>Image("https://scontent.cdninstagram.com/t51.2885-15/s640x640/sh0.08/e35/12934928_1587858534862177_272906573_n.jpg?ig_cache_key=MTIyMDQ5OTQ2ODY2ODUwOTM0OQ%3D%3D.2.l")</f>
        <v>0</v>
      </c>
    </row>
    <row r="4844" spans="1:10">
      <c r="A4844" t="s">
        <v>2</v>
      </c>
      <c r="B4844" t="s">
        <v>3</v>
      </c>
      <c r="C4844" t="s">
        <v>2263</v>
      </c>
      <c r="E4844" t="s">
        <v>4</v>
      </c>
      <c r="F4844" t="s">
        <v>5</v>
      </c>
      <c r="G4844" t="s">
        <v>6</v>
      </c>
      <c r="H4844" t="s">
        <v>7</v>
      </c>
      <c r="I4844" t="s">
        <v>8</v>
      </c>
      <c r="J4844" t="s">
        <v>9</v>
      </c>
    </row>
    <row r="4845" spans="1:10">
      <c r="A4845" t="s">
        <v>2</v>
      </c>
      <c r="B4845" t="s">
        <v>10</v>
      </c>
      <c r="E4845" t="s">
        <v>11</v>
      </c>
      <c r="F4845" t="s">
        <v>12</v>
      </c>
      <c r="G4845" t="s">
        <v>13</v>
      </c>
      <c r="H4845" t="s">
        <v>14</v>
      </c>
    </row>
    <row r="4846" spans="1:10">
      <c r="A4846" t="s">
        <v>0</v>
      </c>
      <c r="B4846" t="s">
        <v>2264</v>
      </c>
      <c r="D4846">
        <f>Image("https://scontent.cdninstagram.com/t51.2885-15/s640x640/sh0.08/e35/12940055_458349271028442_1621668744_n.jpg?ig_cache_key=MTIyMDQ3NDEwNzU1NzUxNzk5MA%3D%3D.2")</f>
        <v>0</v>
      </c>
    </row>
    <row r="4847" spans="1:10">
      <c r="A4847" t="s">
        <v>2</v>
      </c>
      <c r="B4847" t="s">
        <v>3</v>
      </c>
      <c r="E4847" t="s">
        <v>4</v>
      </c>
      <c r="F4847" t="s">
        <v>5</v>
      </c>
      <c r="G4847" t="s">
        <v>6</v>
      </c>
      <c r="H4847" t="s">
        <v>7</v>
      </c>
      <c r="I4847" t="s">
        <v>8</v>
      </c>
      <c r="J4847" t="s">
        <v>9</v>
      </c>
    </row>
    <row r="4848" spans="1:10">
      <c r="A4848" t="s">
        <v>2</v>
      </c>
      <c r="B4848" t="s">
        <v>10</v>
      </c>
      <c r="E4848" t="s">
        <v>11</v>
      </c>
      <c r="F4848" t="s">
        <v>12</v>
      </c>
      <c r="G4848" t="s">
        <v>13</v>
      </c>
      <c r="H4848" t="s">
        <v>14</v>
      </c>
    </row>
    <row r="4849" spans="1:10">
      <c r="A4849" t="s">
        <v>0</v>
      </c>
      <c r="B4849" t="s">
        <v>2265</v>
      </c>
      <c r="D4849">
        <f>Image("https://scontent.cdninstagram.com/t51.2885-15/e35/12531053_988844211205321_56148698_n.jpg?ig_cache_key=MTIyMDQ3MzU1MTQ0Mzk4NjcyOA%3D%3D.2")</f>
        <v>0</v>
      </c>
    </row>
    <row r="4850" spans="1:10">
      <c r="A4850" t="s">
        <v>2</v>
      </c>
      <c r="B4850" t="s">
        <v>3</v>
      </c>
      <c r="E4850" t="s">
        <v>4</v>
      </c>
      <c r="F4850" t="s">
        <v>5</v>
      </c>
      <c r="G4850" t="s">
        <v>6</v>
      </c>
      <c r="H4850" t="s">
        <v>7</v>
      </c>
      <c r="I4850" t="s">
        <v>8</v>
      </c>
      <c r="J4850" t="s">
        <v>9</v>
      </c>
    </row>
    <row r="4851" spans="1:10">
      <c r="A4851" t="s">
        <v>2</v>
      </c>
      <c r="B4851" t="s">
        <v>10</v>
      </c>
      <c r="E4851" t="s">
        <v>11</v>
      </c>
      <c r="F4851" t="s">
        <v>12</v>
      </c>
      <c r="G4851" t="s">
        <v>13</v>
      </c>
      <c r="H4851" t="s">
        <v>14</v>
      </c>
    </row>
    <row r="4852" spans="1:10">
      <c r="A4852" t="s">
        <v>0</v>
      </c>
      <c r="B4852" t="s">
        <v>2266</v>
      </c>
      <c r="D4852">
        <f>Image("https://scontent.cdninstagram.com/t51.2885-15/s480x480/e35/12965097_1548508788783403_510986677_n.jpg?ig_cache_key=MTIyMDQ2NTI0ODE4MDg2NzQ4MQ%3D%3D.2")</f>
        <v>0</v>
      </c>
    </row>
    <row r="4853" spans="1:10">
      <c r="A4853" t="s">
        <v>2</v>
      </c>
      <c r="B4853" t="s">
        <v>3</v>
      </c>
      <c r="C4853" t="s">
        <v>2267</v>
      </c>
      <c r="E4853" t="s">
        <v>4</v>
      </c>
      <c r="F4853" t="s">
        <v>5</v>
      </c>
      <c r="G4853" t="s">
        <v>6</v>
      </c>
      <c r="H4853" t="s">
        <v>7</v>
      </c>
      <c r="I4853" t="s">
        <v>8</v>
      </c>
      <c r="J4853" t="s">
        <v>9</v>
      </c>
    </row>
    <row r="4854" spans="1:10">
      <c r="A4854" t="s">
        <v>2</v>
      </c>
      <c r="B4854" t="s">
        <v>10</v>
      </c>
      <c r="E4854" t="s">
        <v>11</v>
      </c>
      <c r="F4854" t="s">
        <v>12</v>
      </c>
      <c r="G4854" t="s">
        <v>13</v>
      </c>
      <c r="H4854" t="s">
        <v>14</v>
      </c>
    </row>
    <row r="4855" spans="1:10">
      <c r="A4855" t="s">
        <v>0</v>
      </c>
      <c r="B4855" t="s">
        <v>2268</v>
      </c>
      <c r="D4855">
        <f>Image("https://scontent.cdninstagram.com/t51.2885-15/s480x480/e35/12965879_1680678858848406_90372887_n.jpg?ig_cache_key=MTIyMDQ0NDIyNTgwOTEyNjAwMw%3D%3D.2.l")</f>
        <v>0</v>
      </c>
    </row>
    <row r="4856" spans="1:10">
      <c r="A4856" t="s">
        <v>2</v>
      </c>
      <c r="B4856" t="s">
        <v>3</v>
      </c>
      <c r="E4856" t="s">
        <v>4</v>
      </c>
      <c r="F4856" t="s">
        <v>5</v>
      </c>
      <c r="G4856" t="s">
        <v>6</v>
      </c>
      <c r="H4856" t="s">
        <v>7</v>
      </c>
      <c r="I4856" t="s">
        <v>8</v>
      </c>
      <c r="J4856" t="s">
        <v>9</v>
      </c>
    </row>
    <row r="4857" spans="1:10">
      <c r="A4857" t="s">
        <v>2</v>
      </c>
      <c r="B4857" t="s">
        <v>10</v>
      </c>
      <c r="E4857" t="s">
        <v>11</v>
      </c>
      <c r="F4857" t="s">
        <v>12</v>
      </c>
      <c r="G4857" t="s">
        <v>13</v>
      </c>
      <c r="H4857" t="s">
        <v>14</v>
      </c>
    </row>
    <row r="4858" spans="1:10">
      <c r="A4858" t="s">
        <v>0</v>
      </c>
      <c r="B4858" t="s">
        <v>2269</v>
      </c>
      <c r="D4858">
        <f>Image("https://scontent.cdninstagram.com/t51.2885-15/s640x640/sh0.08/e35/12930874_840477646078696_2067591991_n.jpg?ig_cache_key=MTIyMDQyODUzNTUyMjU0MzE4Mg%3D%3D.2")</f>
        <v>0</v>
      </c>
    </row>
    <row r="4859" spans="1:10">
      <c r="A4859" t="s">
        <v>2</v>
      </c>
      <c r="B4859" t="s">
        <v>3</v>
      </c>
      <c r="C4859" t="s">
        <v>2270</v>
      </c>
      <c r="E4859" t="s">
        <v>4</v>
      </c>
      <c r="F4859" t="s">
        <v>5</v>
      </c>
      <c r="G4859" t="s">
        <v>6</v>
      </c>
      <c r="H4859" t="s">
        <v>7</v>
      </c>
      <c r="I4859" t="s">
        <v>8</v>
      </c>
      <c r="J4859" t="s">
        <v>9</v>
      </c>
    </row>
    <row r="4860" spans="1:10">
      <c r="A4860" t="s">
        <v>2</v>
      </c>
      <c r="B4860" t="s">
        <v>10</v>
      </c>
      <c r="E4860" t="s">
        <v>11</v>
      </c>
      <c r="F4860" t="s">
        <v>12</v>
      </c>
      <c r="G4860" t="s">
        <v>13</v>
      </c>
      <c r="H4860" t="s">
        <v>14</v>
      </c>
    </row>
    <row r="4861" spans="1:10">
      <c r="A4861" t="s">
        <v>0</v>
      </c>
      <c r="B4861" t="s">
        <v>2271</v>
      </c>
      <c r="D4861">
        <f>Image("https://scontent.cdninstagram.com/t51.2885-15/s640x640/sh0.08/e35/12935088_1698406583760802_1382012668_n.jpg?ig_cache_key=MTIyMDM5OTk3Mjk2MTkwMDEwOQ%3D%3D.2")</f>
        <v>0</v>
      </c>
    </row>
    <row r="4862" spans="1:10">
      <c r="A4862" t="s">
        <v>2</v>
      </c>
      <c r="B4862" t="s">
        <v>3</v>
      </c>
      <c r="E4862" t="s">
        <v>4</v>
      </c>
      <c r="F4862" t="s">
        <v>5</v>
      </c>
      <c r="G4862" t="s">
        <v>6</v>
      </c>
      <c r="H4862" t="s">
        <v>7</v>
      </c>
      <c r="I4862" t="s">
        <v>8</v>
      </c>
      <c r="J4862" t="s">
        <v>9</v>
      </c>
    </row>
    <row r="4863" spans="1:10">
      <c r="A4863" t="s">
        <v>2</v>
      </c>
      <c r="B4863" t="s">
        <v>10</v>
      </c>
      <c r="E4863" t="s">
        <v>11</v>
      </c>
      <c r="F4863" t="s">
        <v>12</v>
      </c>
      <c r="G4863" t="s">
        <v>13</v>
      </c>
      <c r="H4863" t="s">
        <v>14</v>
      </c>
    </row>
    <row r="4864" spans="1:10">
      <c r="A4864" t="s">
        <v>0</v>
      </c>
      <c r="B4864" t="s">
        <v>2272</v>
      </c>
      <c r="D4864">
        <f>Image("https://scontent.cdninstagram.com/t51.2885-15/s640x640/sh0.08/e35/12912319_1138948679483572_1835360408_n.jpg?ig_cache_key=MTIyMDM3ODA2MjY1MzI4MTY0Mw%3D%3D.2.l")</f>
        <v>0</v>
      </c>
    </row>
    <row r="4865" spans="1:10">
      <c r="A4865" t="s">
        <v>2</v>
      </c>
      <c r="B4865" t="s">
        <v>3</v>
      </c>
      <c r="E4865" t="s">
        <v>4</v>
      </c>
      <c r="F4865" t="s">
        <v>5</v>
      </c>
      <c r="G4865" t="s">
        <v>6</v>
      </c>
      <c r="H4865" t="s">
        <v>7</v>
      </c>
      <c r="I4865" t="s">
        <v>8</v>
      </c>
      <c r="J4865" t="s">
        <v>9</v>
      </c>
    </row>
    <row r="4866" spans="1:10">
      <c r="A4866" t="s">
        <v>2</v>
      </c>
      <c r="B4866" t="s">
        <v>10</v>
      </c>
      <c r="E4866" t="s">
        <v>11</v>
      </c>
      <c r="F4866" t="s">
        <v>12</v>
      </c>
      <c r="G4866" t="s">
        <v>13</v>
      </c>
      <c r="H4866" t="s">
        <v>14</v>
      </c>
    </row>
    <row r="4867" spans="1:10">
      <c r="A4867" t="s">
        <v>0</v>
      </c>
      <c r="B4867" t="s">
        <v>2273</v>
      </c>
      <c r="D4867">
        <f>Image("https://scontent.cdninstagram.com/t51.2885-15/e35/12819013_1069584349764658_1588766926_n.jpg?ig_cache_key=MTIyMDM2MDY0Mjg0NTM4MjgxNg%3D%3D.2")</f>
        <v>0</v>
      </c>
    </row>
    <row r="4868" spans="1:10">
      <c r="A4868" t="s">
        <v>2</v>
      </c>
      <c r="B4868" t="s">
        <v>3</v>
      </c>
      <c r="E4868" t="s">
        <v>4</v>
      </c>
      <c r="F4868" t="s">
        <v>5</v>
      </c>
      <c r="G4868" t="s">
        <v>6</v>
      </c>
      <c r="H4868" t="s">
        <v>7</v>
      </c>
      <c r="I4868" t="s">
        <v>8</v>
      </c>
      <c r="J4868" t="s">
        <v>9</v>
      </c>
    </row>
    <row r="4869" spans="1:10">
      <c r="A4869" t="s">
        <v>2</v>
      </c>
      <c r="B4869" t="s">
        <v>10</v>
      </c>
      <c r="E4869" t="s">
        <v>11</v>
      </c>
      <c r="F4869" t="s">
        <v>12</v>
      </c>
      <c r="G4869" t="s">
        <v>13</v>
      </c>
      <c r="H4869" t="s">
        <v>14</v>
      </c>
    </row>
    <row r="4870" spans="1:10">
      <c r="A4870" t="s">
        <v>0</v>
      </c>
      <c r="B4870" t="s">
        <v>2273</v>
      </c>
      <c r="D4870">
        <f>Image("https://scontent.cdninstagram.com/t51.2885-15/e35/12905083_251742078504407_995939085_n.jpg?ig_cache_key=MTIyMDM2MDA1MTA4NzgwODY1Nw%3D%3D.2")</f>
        <v>0</v>
      </c>
    </row>
    <row r="4871" spans="1:10">
      <c r="A4871" t="s">
        <v>2</v>
      </c>
      <c r="B4871" t="s">
        <v>3</v>
      </c>
      <c r="E4871" t="s">
        <v>4</v>
      </c>
      <c r="F4871" t="s">
        <v>5</v>
      </c>
      <c r="G4871" t="s">
        <v>6</v>
      </c>
      <c r="H4871" t="s">
        <v>7</v>
      </c>
      <c r="I4871" t="s">
        <v>8</v>
      </c>
      <c r="J4871" t="s">
        <v>9</v>
      </c>
    </row>
    <row r="4872" spans="1:10">
      <c r="A4872" t="s">
        <v>2</v>
      </c>
      <c r="B4872" t="s">
        <v>10</v>
      </c>
      <c r="E4872" t="s">
        <v>11</v>
      </c>
      <c r="F4872" t="s">
        <v>12</v>
      </c>
      <c r="G4872" t="s">
        <v>13</v>
      </c>
      <c r="H4872" t="s">
        <v>14</v>
      </c>
    </row>
    <row r="4873" spans="1:10">
      <c r="A4873" t="s">
        <v>0</v>
      </c>
      <c r="B4873" t="s">
        <v>2274</v>
      </c>
      <c r="D4873">
        <f>Image("https://scontent.cdninstagram.com/t51.2885-15/s640x640/sh0.08/e35/12959926_143523072710201_1754707242_n.jpg?ig_cache_key=MTIyMDM1OTg0NzUzNzU5NjA3Ng%3D%3D.2.l")</f>
        <v>0</v>
      </c>
    </row>
    <row r="4874" spans="1:10">
      <c r="A4874" t="s">
        <v>2</v>
      </c>
      <c r="B4874" t="s">
        <v>3</v>
      </c>
      <c r="C4874" t="s">
        <v>2275</v>
      </c>
      <c r="E4874" t="s">
        <v>4</v>
      </c>
      <c r="F4874" t="s">
        <v>5</v>
      </c>
      <c r="G4874" t="s">
        <v>6</v>
      </c>
      <c r="H4874" t="s">
        <v>7</v>
      </c>
      <c r="I4874" t="s">
        <v>8</v>
      </c>
      <c r="J4874" t="s">
        <v>9</v>
      </c>
    </row>
    <row r="4875" spans="1:10">
      <c r="A4875" t="s">
        <v>2</v>
      </c>
      <c r="B4875" t="s">
        <v>10</v>
      </c>
      <c r="E4875" t="s">
        <v>11</v>
      </c>
      <c r="F4875" t="s">
        <v>12</v>
      </c>
      <c r="G4875" t="s">
        <v>13</v>
      </c>
      <c r="H4875" t="s">
        <v>14</v>
      </c>
    </row>
    <row r="4876" spans="1:10">
      <c r="A4876" t="s">
        <v>0</v>
      </c>
      <c r="B4876" t="s">
        <v>2276</v>
      </c>
      <c r="D4876">
        <f>Image("https://scontent.cdninstagram.com/t51.2885-15/s640x640/sh0.08/e35/12917915_1001813053238028_1942630073_n.jpg?ig_cache_key=MTIyMDY1MTQwNzcxOTI0OTMwNg%3D%3D.2.l")</f>
        <v>0</v>
      </c>
    </row>
    <row r="4877" spans="1:10">
      <c r="A4877" t="s">
        <v>2</v>
      </c>
      <c r="B4877" t="s">
        <v>3</v>
      </c>
      <c r="E4877" t="s">
        <v>4</v>
      </c>
      <c r="F4877" t="s">
        <v>5</v>
      </c>
      <c r="G4877" t="s">
        <v>6</v>
      </c>
      <c r="H4877" t="s">
        <v>7</v>
      </c>
      <c r="I4877" t="s">
        <v>8</v>
      </c>
      <c r="J4877" t="s">
        <v>9</v>
      </c>
    </row>
    <row r="4878" spans="1:10">
      <c r="A4878" t="s">
        <v>2</v>
      </c>
      <c r="B4878" t="s">
        <v>10</v>
      </c>
      <c r="E4878" t="s">
        <v>11</v>
      </c>
      <c r="F4878" t="s">
        <v>12</v>
      </c>
      <c r="G4878" t="s">
        <v>13</v>
      </c>
      <c r="H4878" t="s">
        <v>14</v>
      </c>
    </row>
    <row r="4879" spans="1:10">
      <c r="A4879" t="s">
        <v>0</v>
      </c>
      <c r="B4879" t="s">
        <v>2277</v>
      </c>
      <c r="D4879">
        <f>Image("https://scontent.cdninstagram.com/t51.2885-15/s640x640/sh0.08/e35/12479614_480618988805060_1206947058_n.jpg?ig_cache_key=MTIyMDY0MjI3MjEzMTI3MjgxOA%3D%3D.2.l")</f>
        <v>0</v>
      </c>
    </row>
    <row r="4880" spans="1:10">
      <c r="A4880" t="s">
        <v>2</v>
      </c>
      <c r="B4880" t="s">
        <v>3</v>
      </c>
      <c r="C4880" t="s">
        <v>2278</v>
      </c>
      <c r="E4880" t="s">
        <v>4</v>
      </c>
      <c r="F4880" t="s">
        <v>5</v>
      </c>
      <c r="G4880" t="s">
        <v>6</v>
      </c>
      <c r="H4880" t="s">
        <v>7</v>
      </c>
      <c r="I4880" t="s">
        <v>8</v>
      </c>
      <c r="J4880" t="s">
        <v>9</v>
      </c>
    </row>
    <row r="4881" spans="1:10">
      <c r="A4881" t="s">
        <v>2</v>
      </c>
      <c r="B4881" t="s">
        <v>10</v>
      </c>
      <c r="E4881" t="s">
        <v>11</v>
      </c>
      <c r="F4881" t="s">
        <v>12</v>
      </c>
      <c r="G4881" t="s">
        <v>13</v>
      </c>
      <c r="H4881" t="s">
        <v>14</v>
      </c>
    </row>
    <row r="4882" spans="1:10">
      <c r="A4882" t="s">
        <v>0</v>
      </c>
      <c r="B4882" t="s">
        <v>2279</v>
      </c>
      <c r="D4882">
        <f>Image("https://scontent.cdninstagram.com/t51.2885-15/s640x640/sh0.08/e35/12912704_1710371805905278_1061456847_n.jpg?ig_cache_key=MTIyMDYyNjQ0MTY0Mzk1NDEwNw%3D%3D.2.l")</f>
        <v>0</v>
      </c>
    </row>
    <row r="4883" spans="1:10">
      <c r="A4883" t="s">
        <v>2</v>
      </c>
      <c r="B4883" t="s">
        <v>3</v>
      </c>
      <c r="C4883" t="s">
        <v>2280</v>
      </c>
      <c r="E4883" t="s">
        <v>4</v>
      </c>
      <c r="F4883" t="s">
        <v>5</v>
      </c>
      <c r="G4883" t="s">
        <v>6</v>
      </c>
      <c r="H4883" t="s">
        <v>7</v>
      </c>
      <c r="I4883" t="s">
        <v>8</v>
      </c>
      <c r="J4883" t="s">
        <v>9</v>
      </c>
    </row>
    <row r="4884" spans="1:10">
      <c r="A4884" t="s">
        <v>2</v>
      </c>
      <c r="B4884" t="s">
        <v>10</v>
      </c>
      <c r="E4884" t="s">
        <v>11</v>
      </c>
      <c r="F4884" t="s">
        <v>12</v>
      </c>
      <c r="G4884" t="s">
        <v>13</v>
      </c>
      <c r="H4884" t="s">
        <v>14</v>
      </c>
    </row>
    <row r="4885" spans="1:10">
      <c r="A4885" t="s">
        <v>0</v>
      </c>
      <c r="B4885" t="s">
        <v>2281</v>
      </c>
      <c r="D4885">
        <f>Image("https://scontent.cdninstagram.com/t51.2885-15/s640x640/sh0.08/e35/12917824_1209479802410684_82637705_n.jpg?ig_cache_key=MTIyMDYyNDY0Njk4NDYxODk0NQ%3D%3D.2.l")</f>
        <v>0</v>
      </c>
    </row>
    <row r="4886" spans="1:10">
      <c r="A4886" t="s">
        <v>2</v>
      </c>
      <c r="B4886" t="s">
        <v>3</v>
      </c>
      <c r="C4886" t="s">
        <v>2282</v>
      </c>
      <c r="E4886" t="s">
        <v>4</v>
      </c>
      <c r="F4886" t="s">
        <v>5</v>
      </c>
      <c r="G4886" t="s">
        <v>6</v>
      </c>
      <c r="H4886" t="s">
        <v>7</v>
      </c>
      <c r="I4886" t="s">
        <v>8</v>
      </c>
      <c r="J4886" t="s">
        <v>9</v>
      </c>
    </row>
    <row r="4887" spans="1:10">
      <c r="A4887" t="s">
        <v>2</v>
      </c>
      <c r="B4887" t="s">
        <v>10</v>
      </c>
      <c r="E4887" t="s">
        <v>11</v>
      </c>
      <c r="F4887" t="s">
        <v>12</v>
      </c>
      <c r="G4887" t="s">
        <v>13</v>
      </c>
      <c r="H4887" t="s">
        <v>14</v>
      </c>
    </row>
    <row r="4888" spans="1:10">
      <c r="A4888" t="s">
        <v>0</v>
      </c>
      <c r="B4888" t="s">
        <v>2283</v>
      </c>
      <c r="D4888">
        <f>Image("https://scontent.cdninstagram.com/t51.2885-15/s480x480/e35/12530967_942420735856845_1900734695_n.jpg?ig_cache_key=MTIyMDYyMDc1Mjg3ODU2MzcwMg%3D%3D.2")</f>
        <v>0</v>
      </c>
    </row>
    <row r="4889" spans="1:10">
      <c r="A4889" t="s">
        <v>2</v>
      </c>
      <c r="B4889" t="s">
        <v>3</v>
      </c>
      <c r="E4889" t="s">
        <v>4</v>
      </c>
      <c r="F4889" t="s">
        <v>5</v>
      </c>
      <c r="G4889" t="s">
        <v>6</v>
      </c>
      <c r="H4889" t="s">
        <v>7</v>
      </c>
      <c r="I4889" t="s">
        <v>8</v>
      </c>
      <c r="J4889" t="s">
        <v>9</v>
      </c>
    </row>
    <row r="4890" spans="1:10">
      <c r="A4890" t="s">
        <v>2</v>
      </c>
      <c r="B4890" t="s">
        <v>10</v>
      </c>
      <c r="E4890" t="s">
        <v>11</v>
      </c>
      <c r="F4890" t="s">
        <v>12</v>
      </c>
      <c r="G4890" t="s">
        <v>13</v>
      </c>
      <c r="H4890" t="s">
        <v>14</v>
      </c>
    </row>
    <row r="4891" spans="1:10">
      <c r="A4891" t="s">
        <v>0</v>
      </c>
      <c r="B4891" t="s">
        <v>2284</v>
      </c>
      <c r="D4891">
        <f>Image("https://scontent.cdninstagram.com/t51.2885-15/s640x640/sh0.08/e35/12519567_672730912868635_1186887912_n.jpg?ig_cache_key=MTIyMDYyMDU5NzE2NjA1OTI0OQ%3D%3D.2")</f>
        <v>0</v>
      </c>
    </row>
    <row r="4892" spans="1:10">
      <c r="A4892" t="s">
        <v>2</v>
      </c>
      <c r="B4892" t="s">
        <v>3</v>
      </c>
      <c r="E4892" t="s">
        <v>4</v>
      </c>
      <c r="F4892" t="s">
        <v>5</v>
      </c>
      <c r="G4892" t="s">
        <v>6</v>
      </c>
      <c r="H4892" t="s">
        <v>7</v>
      </c>
      <c r="I4892" t="s">
        <v>8</v>
      </c>
      <c r="J4892" t="s">
        <v>9</v>
      </c>
    </row>
    <row r="4893" spans="1:10">
      <c r="A4893" t="s">
        <v>2</v>
      </c>
      <c r="B4893" t="s">
        <v>10</v>
      </c>
      <c r="E4893" t="s">
        <v>11</v>
      </c>
      <c r="F4893" t="s">
        <v>12</v>
      </c>
      <c r="G4893" t="s">
        <v>13</v>
      </c>
      <c r="H4893" t="s">
        <v>14</v>
      </c>
    </row>
    <row r="4894" spans="1:10">
      <c r="A4894" t="s">
        <v>0</v>
      </c>
      <c r="B4894" t="s">
        <v>2285</v>
      </c>
      <c r="D4894">
        <f>Image("https://scontent.cdninstagram.com/t51.2885-15/e35/12912402_983997648348168_2105329664_n.jpg?ig_cache_key=MTIyMDYxOTQ0NjEyNjM3NTI1Nw%3D%3D.2")</f>
        <v>0</v>
      </c>
    </row>
    <row r="4895" spans="1:10">
      <c r="A4895" t="s">
        <v>2</v>
      </c>
      <c r="B4895" t="s">
        <v>3</v>
      </c>
      <c r="E4895" t="s">
        <v>4</v>
      </c>
      <c r="F4895" t="s">
        <v>5</v>
      </c>
      <c r="G4895" t="s">
        <v>6</v>
      </c>
      <c r="H4895" t="s">
        <v>7</v>
      </c>
      <c r="I4895" t="s">
        <v>8</v>
      </c>
      <c r="J4895" t="s">
        <v>9</v>
      </c>
    </row>
    <row r="4896" spans="1:10">
      <c r="A4896" t="s">
        <v>2</v>
      </c>
      <c r="B4896" t="s">
        <v>10</v>
      </c>
      <c r="E4896" t="s">
        <v>11</v>
      </c>
      <c r="F4896" t="s">
        <v>12</v>
      </c>
      <c r="G4896" t="s">
        <v>13</v>
      </c>
      <c r="H4896" t="s">
        <v>14</v>
      </c>
    </row>
    <row r="4897" spans="1:10">
      <c r="A4897" t="s">
        <v>0</v>
      </c>
      <c r="B4897" t="s">
        <v>2286</v>
      </c>
      <c r="D4897">
        <f>Image("https://scontent.cdninstagram.com/t51.2885-15/e15/12519535_1004010053022549_1027985584_n.jpg?ig_cache_key=MTIyMDYxNDI2MjQ5OTE4NzE0MA%3D%3D.2")</f>
        <v>0</v>
      </c>
    </row>
    <row r="4898" spans="1:10">
      <c r="A4898" t="s">
        <v>2</v>
      </c>
      <c r="B4898" t="s">
        <v>3</v>
      </c>
      <c r="E4898" t="s">
        <v>4</v>
      </c>
      <c r="F4898" t="s">
        <v>5</v>
      </c>
      <c r="G4898" t="s">
        <v>6</v>
      </c>
      <c r="H4898" t="s">
        <v>7</v>
      </c>
      <c r="I4898" t="s">
        <v>8</v>
      </c>
      <c r="J4898" t="s">
        <v>9</v>
      </c>
    </row>
    <row r="4899" spans="1:10">
      <c r="A4899" t="s">
        <v>2</v>
      </c>
      <c r="B4899" t="s">
        <v>10</v>
      </c>
      <c r="E4899" t="s">
        <v>11</v>
      </c>
      <c r="F4899" t="s">
        <v>12</v>
      </c>
      <c r="G4899" t="s">
        <v>13</v>
      </c>
      <c r="H4899" t="s">
        <v>14</v>
      </c>
    </row>
    <row r="4900" spans="1:10">
      <c r="A4900" t="s">
        <v>0</v>
      </c>
      <c r="B4900" t="s">
        <v>2287</v>
      </c>
      <c r="D4900">
        <f>Image("https://scontent.cdninstagram.com/t51.2885-15/s640x640/sh0.08/e35/12959906_464213097108001_535669389_n.jpg?ig_cache_key=MTIyMDYxMzU2MTA2Mzc1NDE0NQ%3D%3D.2.l")</f>
        <v>0</v>
      </c>
    </row>
    <row r="4901" spans="1:10">
      <c r="A4901" t="s">
        <v>2</v>
      </c>
      <c r="B4901" t="s">
        <v>3</v>
      </c>
      <c r="C4901" t="s">
        <v>2288</v>
      </c>
      <c r="E4901" t="s">
        <v>4</v>
      </c>
      <c r="F4901" t="s">
        <v>5</v>
      </c>
      <c r="G4901" t="s">
        <v>6</v>
      </c>
      <c r="H4901" t="s">
        <v>7</v>
      </c>
      <c r="I4901" t="s">
        <v>8</v>
      </c>
      <c r="J4901" t="s">
        <v>9</v>
      </c>
    </row>
    <row r="4902" spans="1:10">
      <c r="A4902" t="s">
        <v>2</v>
      </c>
      <c r="B4902" t="s">
        <v>10</v>
      </c>
      <c r="E4902" t="s">
        <v>11</v>
      </c>
      <c r="F4902" t="s">
        <v>12</v>
      </c>
      <c r="G4902" t="s">
        <v>13</v>
      </c>
      <c r="H4902" t="s">
        <v>14</v>
      </c>
    </row>
    <row r="4903" spans="1:10">
      <c r="A4903" t="s">
        <v>0</v>
      </c>
      <c r="B4903" t="s">
        <v>2289</v>
      </c>
      <c r="D4903">
        <f>Image("https://scontent.cdninstagram.com/t51.2885-15/s640x640/sh0.08/e35/12141871_1703030923311504_1916329258_n.jpg?ig_cache_key=MTIyMDYwNjE1MDc2ODU2MTQzMQ%3D%3D.2.l")</f>
        <v>0</v>
      </c>
    </row>
    <row r="4904" spans="1:10">
      <c r="A4904" t="s">
        <v>2</v>
      </c>
      <c r="B4904" t="s">
        <v>3</v>
      </c>
      <c r="E4904" t="s">
        <v>4</v>
      </c>
      <c r="F4904" t="s">
        <v>5</v>
      </c>
      <c r="G4904" t="s">
        <v>6</v>
      </c>
      <c r="H4904" t="s">
        <v>7</v>
      </c>
      <c r="I4904" t="s">
        <v>8</v>
      </c>
      <c r="J4904" t="s">
        <v>9</v>
      </c>
    </row>
    <row r="4905" spans="1:10">
      <c r="A4905" t="s">
        <v>2</v>
      </c>
      <c r="B4905" t="s">
        <v>10</v>
      </c>
      <c r="E4905" t="s">
        <v>11</v>
      </c>
      <c r="F4905" t="s">
        <v>12</v>
      </c>
      <c r="G4905" t="s">
        <v>13</v>
      </c>
      <c r="H4905" t="s">
        <v>14</v>
      </c>
    </row>
    <row r="4906" spans="1:10">
      <c r="A4906" t="s">
        <v>0</v>
      </c>
      <c r="B4906" t="s">
        <v>2290</v>
      </c>
      <c r="D4906">
        <f>Image("https://scontent.cdninstagram.com/t51.2885-15/s640x640/sh0.08/e35/12530903_1721226204823591_722834473_n.jpg?ig_cache_key=MTIyMDYwMzM5NjU4NTc1MTkyOA%3D%3D.2")</f>
        <v>0</v>
      </c>
    </row>
    <row r="4907" spans="1:10">
      <c r="A4907" t="s">
        <v>2</v>
      </c>
      <c r="B4907" t="s">
        <v>3</v>
      </c>
      <c r="E4907" t="s">
        <v>4</v>
      </c>
      <c r="F4907" t="s">
        <v>5</v>
      </c>
      <c r="G4907" t="s">
        <v>6</v>
      </c>
      <c r="H4907" t="s">
        <v>7</v>
      </c>
      <c r="I4907" t="s">
        <v>8</v>
      </c>
      <c r="J4907" t="s">
        <v>9</v>
      </c>
    </row>
    <row r="4908" spans="1:10">
      <c r="A4908" t="s">
        <v>2</v>
      </c>
      <c r="B4908" t="s">
        <v>10</v>
      </c>
      <c r="E4908" t="s">
        <v>11</v>
      </c>
      <c r="F4908" t="s">
        <v>12</v>
      </c>
      <c r="G4908" t="s">
        <v>13</v>
      </c>
      <c r="H4908" t="s">
        <v>14</v>
      </c>
    </row>
    <row r="4909" spans="1:10">
      <c r="A4909" t="s">
        <v>0</v>
      </c>
      <c r="B4909" t="s">
        <v>2291</v>
      </c>
      <c r="D4909">
        <f>Image("https://scontent.cdninstagram.com/t51.2885-15/e15/12912781_792293054248926_1954080860_n.jpg?ig_cache_key=MTIyMDYwMTYzODk4ODE2Mjg0OQ%3D%3D.2")</f>
        <v>0</v>
      </c>
    </row>
    <row r="4910" spans="1:10">
      <c r="A4910" t="s">
        <v>2</v>
      </c>
      <c r="B4910" t="s">
        <v>3</v>
      </c>
      <c r="E4910" t="s">
        <v>4</v>
      </c>
      <c r="F4910" t="s">
        <v>5</v>
      </c>
      <c r="G4910" t="s">
        <v>6</v>
      </c>
      <c r="H4910" t="s">
        <v>7</v>
      </c>
      <c r="I4910" t="s">
        <v>8</v>
      </c>
      <c r="J4910" t="s">
        <v>9</v>
      </c>
    </row>
    <row r="4911" spans="1:10">
      <c r="A4911" t="s">
        <v>2</v>
      </c>
      <c r="B4911" t="s">
        <v>10</v>
      </c>
      <c r="E4911" t="s">
        <v>11</v>
      </c>
      <c r="F4911" t="s">
        <v>12</v>
      </c>
      <c r="G4911" t="s">
        <v>13</v>
      </c>
      <c r="H4911" t="s">
        <v>14</v>
      </c>
    </row>
    <row r="4912" spans="1:10">
      <c r="A4912" t="s">
        <v>0</v>
      </c>
      <c r="B4912" t="s">
        <v>2292</v>
      </c>
      <c r="D4912">
        <f>Image("https://scontent.cdninstagram.com/t51.2885-15/s640x640/sh0.08/e35/12501834_1683972375202017_1341289546_n.jpg?ig_cache_key=MTIyMDU5NjIwMTgyNjI1ODcyMw%3D%3D.2")</f>
        <v>0</v>
      </c>
    </row>
    <row r="4913" spans="1:10">
      <c r="A4913" t="s">
        <v>2</v>
      </c>
      <c r="B4913" t="s">
        <v>3</v>
      </c>
      <c r="E4913" t="s">
        <v>4</v>
      </c>
      <c r="F4913" t="s">
        <v>5</v>
      </c>
      <c r="G4913" t="s">
        <v>6</v>
      </c>
      <c r="H4913" t="s">
        <v>7</v>
      </c>
      <c r="I4913" t="s">
        <v>8</v>
      </c>
      <c r="J4913" t="s">
        <v>9</v>
      </c>
    </row>
    <row r="4914" spans="1:10">
      <c r="A4914" t="s">
        <v>2</v>
      </c>
      <c r="B4914" t="s">
        <v>10</v>
      </c>
      <c r="E4914" t="s">
        <v>11</v>
      </c>
      <c r="F4914" t="s">
        <v>12</v>
      </c>
      <c r="G4914" t="s">
        <v>13</v>
      </c>
      <c r="H4914" t="s">
        <v>14</v>
      </c>
    </row>
    <row r="4915" spans="1:10">
      <c r="A4915" t="s">
        <v>0</v>
      </c>
      <c r="B4915" t="s">
        <v>2293</v>
      </c>
      <c r="D4915">
        <f>Image("https://scontent.cdninstagram.com/t51.2885-15/e35/12530965_939299959521961_540045557_n.jpg?ig_cache_key=MTIyMDU4OTcxNzc0Mjc0Mjc4Nw%3D%3D.2")</f>
        <v>0</v>
      </c>
    </row>
    <row r="4916" spans="1:10">
      <c r="A4916" t="s">
        <v>2</v>
      </c>
      <c r="B4916" t="s">
        <v>3</v>
      </c>
      <c r="E4916" t="s">
        <v>4</v>
      </c>
      <c r="F4916" t="s">
        <v>5</v>
      </c>
      <c r="G4916" t="s">
        <v>6</v>
      </c>
      <c r="H4916" t="s">
        <v>7</v>
      </c>
      <c r="I4916" t="s">
        <v>8</v>
      </c>
      <c r="J4916" t="s">
        <v>9</v>
      </c>
    </row>
    <row r="4917" spans="1:10">
      <c r="A4917" t="s">
        <v>2</v>
      </c>
      <c r="B4917" t="s">
        <v>10</v>
      </c>
      <c r="E4917" t="s">
        <v>11</v>
      </c>
      <c r="F4917" t="s">
        <v>12</v>
      </c>
      <c r="G4917" t="s">
        <v>13</v>
      </c>
      <c r="H4917" t="s">
        <v>14</v>
      </c>
    </row>
    <row r="4918" spans="1:10">
      <c r="A4918" t="s">
        <v>0</v>
      </c>
      <c r="B4918" t="s">
        <v>2294</v>
      </c>
      <c r="D4918">
        <f>Image("https://scontent.cdninstagram.com/t51.2885-15/s320x320/e35/11378098_1353132084715387_676932018_n.jpg?ig_cache_key=MTIyMDU3ODE2OTY0NTE2Njg5Mw%3D%3D.2.l")</f>
        <v>0</v>
      </c>
    </row>
    <row r="4919" spans="1:10">
      <c r="A4919" t="s">
        <v>2</v>
      </c>
      <c r="B4919" t="s">
        <v>3</v>
      </c>
      <c r="C4919" t="s">
        <v>2295</v>
      </c>
      <c r="E4919" t="s">
        <v>4</v>
      </c>
      <c r="F4919" t="s">
        <v>5</v>
      </c>
      <c r="G4919" t="s">
        <v>6</v>
      </c>
      <c r="H4919" t="s">
        <v>7</v>
      </c>
      <c r="I4919" t="s">
        <v>8</v>
      </c>
      <c r="J4919" t="s">
        <v>9</v>
      </c>
    </row>
    <row r="4920" spans="1:10">
      <c r="A4920" t="s">
        <v>2</v>
      </c>
      <c r="B4920" t="s">
        <v>10</v>
      </c>
      <c r="E4920" t="s">
        <v>11</v>
      </c>
      <c r="F4920" t="s">
        <v>12</v>
      </c>
      <c r="G4920" t="s">
        <v>13</v>
      </c>
      <c r="H4920" t="s">
        <v>14</v>
      </c>
    </row>
    <row r="4921" spans="1:10">
      <c r="A4921" t="s">
        <v>0</v>
      </c>
      <c r="B4921" t="s">
        <v>2296</v>
      </c>
      <c r="D4921">
        <f>Image("https://scontent.cdninstagram.com/t51.2885-15/s640x640/sh0.08/e35/12940122_884541188338838_892083779_n.jpg?ig_cache_key=MTIyMDU2ODU4MjcwMzMwMTgyNw%3D%3D.2.l")</f>
        <v>0</v>
      </c>
    </row>
    <row r="4922" spans="1:10">
      <c r="A4922" t="s">
        <v>2</v>
      </c>
      <c r="B4922" t="s">
        <v>3</v>
      </c>
      <c r="E4922" t="s">
        <v>4</v>
      </c>
      <c r="F4922" t="s">
        <v>5</v>
      </c>
      <c r="G4922" t="s">
        <v>6</v>
      </c>
      <c r="H4922" t="s">
        <v>7</v>
      </c>
      <c r="I4922" t="s">
        <v>8</v>
      </c>
      <c r="J4922" t="s">
        <v>9</v>
      </c>
    </row>
    <row r="4923" spans="1:10">
      <c r="A4923" t="s">
        <v>2</v>
      </c>
      <c r="B4923" t="s">
        <v>10</v>
      </c>
      <c r="E4923" t="s">
        <v>11</v>
      </c>
      <c r="F4923" t="s">
        <v>12</v>
      </c>
      <c r="G4923" t="s">
        <v>13</v>
      </c>
      <c r="H4923" t="s">
        <v>14</v>
      </c>
    </row>
    <row r="4924" spans="1:10">
      <c r="A4924" t="s">
        <v>0</v>
      </c>
      <c r="B4924" t="s">
        <v>2297</v>
      </c>
      <c r="D4924">
        <f>Image("https://scontent.cdninstagram.com/t51.2885-15/s480x480/e35/12904991_954569444621038_1989851920_n.jpg?ig_cache_key=MTIyMDU2NzQwMzMyMzg5OTM0Ng%3D%3D.2")</f>
        <v>0</v>
      </c>
    </row>
    <row r="4925" spans="1:10">
      <c r="A4925" t="s">
        <v>2</v>
      </c>
      <c r="B4925" t="s">
        <v>3</v>
      </c>
      <c r="C4925" t="s">
        <v>2298</v>
      </c>
      <c r="E4925" t="s">
        <v>4</v>
      </c>
      <c r="F4925" t="s">
        <v>5</v>
      </c>
      <c r="G4925" t="s">
        <v>6</v>
      </c>
      <c r="H4925" t="s">
        <v>7</v>
      </c>
      <c r="I4925" t="s">
        <v>8</v>
      </c>
      <c r="J4925" t="s">
        <v>9</v>
      </c>
    </row>
    <row r="4926" spans="1:10">
      <c r="A4926" t="s">
        <v>2</v>
      </c>
      <c r="B4926" t="s">
        <v>10</v>
      </c>
      <c r="E4926" t="s">
        <v>11</v>
      </c>
      <c r="F4926" t="s">
        <v>12</v>
      </c>
      <c r="G4926" t="s">
        <v>13</v>
      </c>
      <c r="H4926" t="s">
        <v>14</v>
      </c>
    </row>
    <row r="4927" spans="1:10">
      <c r="A4927" t="s">
        <v>0</v>
      </c>
      <c r="B4927" t="s">
        <v>2299</v>
      </c>
      <c r="D4927">
        <f>Image("https://scontent.cdninstagram.com/t51.2885-15/s640x640/sh0.08/e35/12224346_1640755516178820_54003637_n.jpg?ig_cache_key=MTExNTYwMDY1NTUyNTQyMzAwMA%3D%3D.2.l")</f>
        <v>0</v>
      </c>
    </row>
    <row r="4928" spans="1:10">
      <c r="A4928" t="s">
        <v>2</v>
      </c>
      <c r="B4928" t="s">
        <v>3</v>
      </c>
      <c r="C4928" t="s">
        <v>2300</v>
      </c>
      <c r="E4928" t="s">
        <v>4</v>
      </c>
      <c r="F4928" t="s">
        <v>5</v>
      </c>
      <c r="G4928" t="s">
        <v>6</v>
      </c>
      <c r="H4928" t="s">
        <v>7</v>
      </c>
      <c r="I4928" t="s">
        <v>8</v>
      </c>
      <c r="J4928" t="s">
        <v>9</v>
      </c>
    </row>
    <row r="4929" spans="1:10">
      <c r="A4929" t="s">
        <v>2</v>
      </c>
      <c r="B4929" t="s">
        <v>10</v>
      </c>
      <c r="E4929" t="s">
        <v>11</v>
      </c>
      <c r="F4929" t="s">
        <v>12</v>
      </c>
      <c r="G4929" t="s">
        <v>13</v>
      </c>
      <c r="H4929" t="s">
        <v>14</v>
      </c>
    </row>
    <row r="4930" spans="1:10">
      <c r="A4930" t="s">
        <v>0</v>
      </c>
      <c r="B4930" t="s">
        <v>2301</v>
      </c>
      <c r="D4930">
        <f>Image("https://scontent.cdninstagram.com/t51.2885-15/s640x640/sh0.08/e35/12328413_1709619475985495_801918530_n.jpg?ig_cache_key=MTIxNjg5MTAwOTkyOTAzODU2OQ%3D%3D.2")</f>
        <v>0</v>
      </c>
    </row>
    <row r="4931" spans="1:10">
      <c r="A4931" t="s">
        <v>2</v>
      </c>
      <c r="B4931" t="s">
        <v>3</v>
      </c>
      <c r="E4931" t="s">
        <v>4</v>
      </c>
      <c r="F4931" t="s">
        <v>5</v>
      </c>
      <c r="G4931" t="s">
        <v>6</v>
      </c>
      <c r="H4931" t="s">
        <v>7</v>
      </c>
      <c r="I4931" t="s">
        <v>8</v>
      </c>
      <c r="J4931" t="s">
        <v>9</v>
      </c>
    </row>
    <row r="4932" spans="1:10">
      <c r="A4932" t="s">
        <v>2</v>
      </c>
      <c r="B4932" t="s">
        <v>10</v>
      </c>
      <c r="E4932" t="s">
        <v>11</v>
      </c>
      <c r="F4932" t="s">
        <v>12</v>
      </c>
      <c r="G4932" t="s">
        <v>13</v>
      </c>
      <c r="H4932" t="s">
        <v>14</v>
      </c>
    </row>
    <row r="4933" spans="1:10">
      <c r="A4933" t="s">
        <v>0</v>
      </c>
      <c r="B4933" t="s">
        <v>2302</v>
      </c>
      <c r="D4933">
        <f>Image("https://scontent.cdninstagram.com/t51.2885-15/s640x640/sh0.08/e35/12530866_193240614399896_1565679938_n.jpg?ig_cache_key=MTIxNjg4Njc0MjcxMTI1NzcwNQ%3D%3D.2")</f>
        <v>0</v>
      </c>
    </row>
    <row r="4934" spans="1:10">
      <c r="A4934" t="s">
        <v>2</v>
      </c>
      <c r="B4934" t="s">
        <v>3</v>
      </c>
      <c r="E4934" t="s">
        <v>4</v>
      </c>
      <c r="F4934" t="s">
        <v>5</v>
      </c>
      <c r="G4934" t="s">
        <v>6</v>
      </c>
      <c r="H4934" t="s">
        <v>7</v>
      </c>
      <c r="I4934" t="s">
        <v>8</v>
      </c>
      <c r="J4934" t="s">
        <v>9</v>
      </c>
    </row>
    <row r="4935" spans="1:10">
      <c r="A4935" t="s">
        <v>2</v>
      </c>
      <c r="B4935" t="s">
        <v>10</v>
      </c>
      <c r="E4935" t="s">
        <v>11</v>
      </c>
      <c r="F4935" t="s">
        <v>12</v>
      </c>
      <c r="G4935" t="s">
        <v>13</v>
      </c>
      <c r="H4935" t="s">
        <v>14</v>
      </c>
    </row>
    <row r="4936" spans="1:10">
      <c r="A4936" t="s">
        <v>0</v>
      </c>
      <c r="B4936" t="s">
        <v>2303</v>
      </c>
      <c r="D4936">
        <f>Image("https://scontent.cdninstagram.com/t51.2885-15/s640x640/sh0.08/e35/12918605_1693390447590928_223049283_n.jpg?ig_cache_key=MTIxNjg4MzQ2MTc1MDUwODA0NA%3D%3D.2")</f>
        <v>0</v>
      </c>
    </row>
    <row r="4937" spans="1:10">
      <c r="A4937" t="s">
        <v>2</v>
      </c>
      <c r="B4937" t="s">
        <v>3</v>
      </c>
      <c r="E4937" t="s">
        <v>4</v>
      </c>
      <c r="F4937" t="s">
        <v>5</v>
      </c>
      <c r="G4937" t="s">
        <v>6</v>
      </c>
      <c r="H4937" t="s">
        <v>7</v>
      </c>
      <c r="I4937" t="s">
        <v>8</v>
      </c>
      <c r="J4937" t="s">
        <v>9</v>
      </c>
    </row>
    <row r="4938" spans="1:10">
      <c r="A4938" t="s">
        <v>2</v>
      </c>
      <c r="B4938" t="s">
        <v>10</v>
      </c>
      <c r="E4938" t="s">
        <v>11</v>
      </c>
      <c r="F4938" t="s">
        <v>12</v>
      </c>
      <c r="G4938" t="s">
        <v>13</v>
      </c>
      <c r="H4938" t="s">
        <v>14</v>
      </c>
    </row>
    <row r="4939" spans="1:10">
      <c r="A4939" t="s">
        <v>0</v>
      </c>
      <c r="B4939" t="s">
        <v>2304</v>
      </c>
      <c r="D4939">
        <f>Image("https://scontent.cdninstagram.com/t51.2885-15/s480x480/e35/12912508_1725444367671028_610087804_n.jpg?ig_cache_key=MTIxNjY1OTgzODg4NDM2NzAyNA%3D%3D.2")</f>
        <v>0</v>
      </c>
    </row>
    <row r="4940" spans="1:10">
      <c r="A4940" t="s">
        <v>2</v>
      </c>
      <c r="B4940" t="s">
        <v>3</v>
      </c>
      <c r="E4940" t="s">
        <v>4</v>
      </c>
      <c r="F4940" t="s">
        <v>5</v>
      </c>
      <c r="G4940" t="s">
        <v>6</v>
      </c>
      <c r="H4940" t="s">
        <v>7</v>
      </c>
      <c r="I4940" t="s">
        <v>8</v>
      </c>
      <c r="J4940" t="s">
        <v>9</v>
      </c>
    </row>
    <row r="4941" spans="1:10">
      <c r="A4941" t="s">
        <v>2</v>
      </c>
      <c r="B4941" t="s">
        <v>10</v>
      </c>
      <c r="E4941" t="s">
        <v>11</v>
      </c>
      <c r="F4941" t="s">
        <v>12</v>
      </c>
      <c r="G4941" t="s">
        <v>13</v>
      </c>
      <c r="H4941" t="s">
        <v>14</v>
      </c>
    </row>
    <row r="4942" spans="1:10">
      <c r="A4942" t="s">
        <v>0</v>
      </c>
      <c r="B4942" t="s">
        <v>2305</v>
      </c>
      <c r="D4942">
        <f>Image("https://scontent.cdninstagram.com/t51.2885-15/e35/10013045_1701291906750203_141897725_n.jpg?ig_cache_key=MTIxNjI2Mjk0NzE0NzI2NjI2OA%3D%3D.2")</f>
        <v>0</v>
      </c>
    </row>
    <row r="4943" spans="1:10">
      <c r="A4943" t="s">
        <v>2</v>
      </c>
      <c r="B4943" t="s">
        <v>3</v>
      </c>
      <c r="C4943" t="s">
        <v>2306</v>
      </c>
      <c r="E4943" t="s">
        <v>4</v>
      </c>
      <c r="F4943" t="s">
        <v>5</v>
      </c>
      <c r="G4943" t="s">
        <v>6</v>
      </c>
      <c r="H4943" t="s">
        <v>7</v>
      </c>
      <c r="I4943" t="s">
        <v>8</v>
      </c>
      <c r="J4943" t="s">
        <v>9</v>
      </c>
    </row>
    <row r="4944" spans="1:10">
      <c r="A4944" t="s">
        <v>2</v>
      </c>
      <c r="B4944" t="s">
        <v>10</v>
      </c>
      <c r="E4944" t="s">
        <v>11</v>
      </c>
      <c r="F4944" t="s">
        <v>12</v>
      </c>
      <c r="G4944" t="s">
        <v>13</v>
      </c>
      <c r="H4944" t="s">
        <v>14</v>
      </c>
    </row>
    <row r="4945" spans="1:10">
      <c r="A4945" t="s">
        <v>0</v>
      </c>
      <c r="B4945" t="s">
        <v>2307</v>
      </c>
      <c r="D4945">
        <f>Image("https://scontent.cdninstagram.com/t51.2885-15/s320x320/e35/12677561_954330081328839_1351076960_n.jpg?ig_cache_key=MTIxNjI0ODYxNDE4NzA4ODc2MQ%3D%3D.2.l")</f>
        <v>0</v>
      </c>
    </row>
    <row r="4946" spans="1:10">
      <c r="A4946" t="s">
        <v>2</v>
      </c>
      <c r="B4946" t="s">
        <v>3</v>
      </c>
      <c r="E4946" t="s">
        <v>4</v>
      </c>
      <c r="F4946" t="s">
        <v>5</v>
      </c>
      <c r="G4946" t="s">
        <v>6</v>
      </c>
      <c r="H4946" t="s">
        <v>7</v>
      </c>
      <c r="I4946" t="s">
        <v>8</v>
      </c>
      <c r="J4946" t="s">
        <v>9</v>
      </c>
    </row>
    <row r="4947" spans="1:10">
      <c r="A4947" t="s">
        <v>2</v>
      </c>
      <c r="B4947" t="s">
        <v>10</v>
      </c>
      <c r="E4947" t="s">
        <v>11</v>
      </c>
      <c r="F4947" t="s">
        <v>12</v>
      </c>
      <c r="G4947" t="s">
        <v>13</v>
      </c>
      <c r="H4947" t="s">
        <v>14</v>
      </c>
    </row>
    <row r="4948" spans="1:10">
      <c r="A4948" t="s">
        <v>0</v>
      </c>
      <c r="B4948" t="s">
        <v>2307</v>
      </c>
      <c r="D4948">
        <f>Image("https://scontent.cdninstagram.com/t51.2885-15/e35/12142353_1692718304315543_1982317666_n.jpg?ig_cache_key=MTIxNjI0ODI3NzgyOTA3Mzc3OA%3D%3D.2")</f>
        <v>0</v>
      </c>
    </row>
    <row r="4949" spans="1:10">
      <c r="A4949" t="s">
        <v>2</v>
      </c>
      <c r="B4949" t="s">
        <v>3</v>
      </c>
      <c r="E4949" t="s">
        <v>4</v>
      </c>
      <c r="F4949" t="s">
        <v>5</v>
      </c>
      <c r="G4949" t="s">
        <v>6</v>
      </c>
      <c r="H4949" t="s">
        <v>7</v>
      </c>
      <c r="I4949" t="s">
        <v>8</v>
      </c>
      <c r="J4949" t="s">
        <v>9</v>
      </c>
    </row>
    <row r="4950" spans="1:10">
      <c r="A4950" t="s">
        <v>2</v>
      </c>
      <c r="B4950" t="s">
        <v>10</v>
      </c>
      <c r="E4950" t="s">
        <v>11</v>
      </c>
      <c r="F4950" t="s">
        <v>12</v>
      </c>
      <c r="G4950" t="s">
        <v>13</v>
      </c>
      <c r="H4950" t="s">
        <v>14</v>
      </c>
    </row>
    <row r="4951" spans="1:10">
      <c r="A4951" t="s">
        <v>0</v>
      </c>
      <c r="B4951" t="s">
        <v>2307</v>
      </c>
      <c r="D4951">
        <f>Image("https://scontent.cdninstagram.com/t51.2885-15/s320x320/e35/12934925_547769052063407_304556145_n.jpg?ig_cache_key=MTIxNjI0Nzg0ODMwNzE3ODM0NA%3D%3D.2.l")</f>
        <v>0</v>
      </c>
    </row>
    <row r="4952" spans="1:10">
      <c r="A4952" t="s">
        <v>2</v>
      </c>
      <c r="B4952" t="s">
        <v>3</v>
      </c>
      <c r="E4952" t="s">
        <v>4</v>
      </c>
      <c r="F4952" t="s">
        <v>5</v>
      </c>
      <c r="G4952" t="s">
        <v>6</v>
      </c>
      <c r="H4952" t="s">
        <v>7</v>
      </c>
      <c r="I4952" t="s">
        <v>8</v>
      </c>
      <c r="J4952" t="s">
        <v>9</v>
      </c>
    </row>
    <row r="4953" spans="1:10">
      <c r="A4953" t="s">
        <v>2</v>
      </c>
      <c r="B4953" t="s">
        <v>10</v>
      </c>
      <c r="E4953" t="s">
        <v>11</v>
      </c>
      <c r="F4953" t="s">
        <v>12</v>
      </c>
      <c r="G4953" t="s">
        <v>13</v>
      </c>
      <c r="H4953" t="s">
        <v>14</v>
      </c>
    </row>
    <row r="4954" spans="1:10">
      <c r="A4954" t="s">
        <v>0</v>
      </c>
      <c r="B4954" t="s">
        <v>2307</v>
      </c>
      <c r="D4954">
        <f>Image("https://scontent.cdninstagram.com/t51.2885-15/s320x320/e35/12912344_1545598375740143_402466494_n.jpg?ig_cache_key=MTIxNjI0NzYyMjY1MzYyMzEzOQ%3D%3D.2.l")</f>
        <v>0</v>
      </c>
    </row>
    <row r="4955" spans="1:10">
      <c r="A4955" t="s">
        <v>2</v>
      </c>
      <c r="B4955" t="s">
        <v>3</v>
      </c>
      <c r="E4955" t="s">
        <v>4</v>
      </c>
      <c r="F4955" t="s">
        <v>5</v>
      </c>
      <c r="G4955" t="s">
        <v>6</v>
      </c>
      <c r="H4955" t="s">
        <v>7</v>
      </c>
      <c r="I4955" t="s">
        <v>8</v>
      </c>
      <c r="J4955" t="s">
        <v>9</v>
      </c>
    </row>
    <row r="4956" spans="1:10">
      <c r="A4956" t="s">
        <v>2</v>
      </c>
      <c r="B4956" t="s">
        <v>10</v>
      </c>
      <c r="E4956" t="s">
        <v>11</v>
      </c>
      <c r="F4956" t="s">
        <v>12</v>
      </c>
      <c r="G4956" t="s">
        <v>13</v>
      </c>
      <c r="H4956" t="s">
        <v>14</v>
      </c>
    </row>
    <row r="4957" spans="1:10">
      <c r="A4957" t="s">
        <v>0</v>
      </c>
      <c r="B4957" t="s">
        <v>2307</v>
      </c>
      <c r="D4957">
        <f>Image("https://scontent.cdninstagram.com/t51.2885-15/s320x320/e35/11313454_1682634471998930_1338496755_n.jpg?ig_cache_key=MTIxNjI0NzMxOTA0NDczMzc4Mg%3D%3D.2.l")</f>
        <v>0</v>
      </c>
    </row>
    <row r="4958" spans="1:10">
      <c r="A4958" t="s">
        <v>2</v>
      </c>
      <c r="B4958" t="s">
        <v>3</v>
      </c>
      <c r="E4958" t="s">
        <v>4</v>
      </c>
      <c r="F4958" t="s">
        <v>5</v>
      </c>
      <c r="G4958" t="s">
        <v>6</v>
      </c>
      <c r="H4958" t="s">
        <v>7</v>
      </c>
      <c r="I4958" t="s">
        <v>8</v>
      </c>
      <c r="J4958" t="s">
        <v>9</v>
      </c>
    </row>
    <row r="4959" spans="1:10">
      <c r="A4959" t="s">
        <v>2</v>
      </c>
      <c r="B4959" t="s">
        <v>10</v>
      </c>
      <c r="E4959" t="s">
        <v>11</v>
      </c>
      <c r="F4959" t="s">
        <v>12</v>
      </c>
      <c r="G4959" t="s">
        <v>13</v>
      </c>
      <c r="H4959" t="s">
        <v>14</v>
      </c>
    </row>
    <row r="4960" spans="1:10">
      <c r="A4960" t="s">
        <v>0</v>
      </c>
      <c r="B4960" t="s">
        <v>2307</v>
      </c>
      <c r="D4960">
        <f>Image("https://scontent.cdninstagram.com/t51.2885-15/s320x320/e35/12070737_828590153914207_1803646457_n.jpg?ig_cache_key=MTIxNjI0Njg5MjA0NzgwOTM1NA%3D%3D.2.l")</f>
        <v>0</v>
      </c>
    </row>
    <row r="4961" spans="1:10">
      <c r="A4961" t="s">
        <v>2</v>
      </c>
      <c r="B4961" t="s">
        <v>3</v>
      </c>
      <c r="E4961" t="s">
        <v>4</v>
      </c>
      <c r="F4961" t="s">
        <v>5</v>
      </c>
      <c r="G4961" t="s">
        <v>6</v>
      </c>
      <c r="H4961" t="s">
        <v>7</v>
      </c>
      <c r="I4961" t="s">
        <v>8</v>
      </c>
      <c r="J4961" t="s">
        <v>9</v>
      </c>
    </row>
    <row r="4962" spans="1:10">
      <c r="A4962" t="s">
        <v>2</v>
      </c>
      <c r="B4962" t="s">
        <v>10</v>
      </c>
      <c r="E4962" t="s">
        <v>11</v>
      </c>
      <c r="F4962" t="s">
        <v>12</v>
      </c>
      <c r="G4962" t="s">
        <v>13</v>
      </c>
      <c r="H4962" t="s">
        <v>14</v>
      </c>
    </row>
    <row r="4963" spans="1:10">
      <c r="A4963" t="s">
        <v>0</v>
      </c>
      <c r="B4963" t="s">
        <v>2308</v>
      </c>
      <c r="D4963">
        <f>Image("https://scontent.cdninstagram.com/t51.2885-15/e35/11374003_475606369301577_1245152475_n.jpg?ig_cache_key=MTIxNjEzODM3OTk3NTg5OTgxMA%3D%3D.2")</f>
        <v>0</v>
      </c>
    </row>
    <row r="4964" spans="1:10">
      <c r="A4964" t="s">
        <v>2</v>
      </c>
      <c r="B4964" t="s">
        <v>3</v>
      </c>
      <c r="E4964" t="s">
        <v>4</v>
      </c>
      <c r="F4964" t="s">
        <v>5</v>
      </c>
      <c r="G4964" t="s">
        <v>6</v>
      </c>
      <c r="H4964" t="s">
        <v>7</v>
      </c>
      <c r="I4964" t="s">
        <v>8</v>
      </c>
      <c r="J4964" t="s">
        <v>9</v>
      </c>
    </row>
    <row r="4965" spans="1:10">
      <c r="A4965" t="s">
        <v>2</v>
      </c>
      <c r="B4965" t="s">
        <v>10</v>
      </c>
      <c r="E4965" t="s">
        <v>11</v>
      </c>
      <c r="F4965" t="s">
        <v>12</v>
      </c>
      <c r="G4965" t="s">
        <v>13</v>
      </c>
      <c r="H4965" t="s">
        <v>14</v>
      </c>
    </row>
    <row r="4966" spans="1:10">
      <c r="A4966" t="s">
        <v>0</v>
      </c>
      <c r="B4966" t="s">
        <v>2307</v>
      </c>
      <c r="D4966">
        <f>Image("https://scontent.cdninstagram.com/t51.2885-15/s320x320/e35/12912562_479562668902709_1272413630_n.jpg?ig_cache_key=MTIxNjEzNzI4OTI4OTA4NzYxMg%3D%3D.2")</f>
        <v>0</v>
      </c>
    </row>
    <row r="4967" spans="1:10">
      <c r="A4967" t="s">
        <v>2</v>
      </c>
      <c r="B4967" t="s">
        <v>3</v>
      </c>
      <c r="E4967" t="s">
        <v>4</v>
      </c>
      <c r="F4967" t="s">
        <v>5</v>
      </c>
      <c r="G4967" t="s">
        <v>6</v>
      </c>
      <c r="H4967" t="s">
        <v>7</v>
      </c>
      <c r="I4967" t="s">
        <v>8</v>
      </c>
      <c r="J4967" t="s">
        <v>9</v>
      </c>
    </row>
    <row r="4968" spans="1:10">
      <c r="A4968" t="s">
        <v>2</v>
      </c>
      <c r="B4968" t="s">
        <v>10</v>
      </c>
      <c r="E4968" t="s">
        <v>11</v>
      </c>
      <c r="F4968" t="s">
        <v>12</v>
      </c>
      <c r="G4968" t="s">
        <v>13</v>
      </c>
      <c r="H4968" t="s">
        <v>14</v>
      </c>
    </row>
    <row r="4969" spans="1:10">
      <c r="A4969" t="s">
        <v>0</v>
      </c>
      <c r="B4969" t="s">
        <v>2309</v>
      </c>
      <c r="D4969">
        <f>Image("https://scontent.cdninstagram.com/t51.2885-15/s320x320/e35/12530901_505207929663758_1172288254_n.jpg?ig_cache_key=MTIxNTg0NzI1NzA0MzAyNDAwMg%3D%3D.2.l")</f>
        <v>0</v>
      </c>
    </row>
    <row r="4970" spans="1:10">
      <c r="A4970" t="s">
        <v>2</v>
      </c>
      <c r="B4970" t="s">
        <v>3</v>
      </c>
      <c r="C4970" t="s">
        <v>2310</v>
      </c>
      <c r="E4970" t="s">
        <v>4</v>
      </c>
      <c r="F4970" t="s">
        <v>5</v>
      </c>
      <c r="G4970" t="s">
        <v>6</v>
      </c>
      <c r="H4970" t="s">
        <v>7</v>
      </c>
      <c r="I4970" t="s">
        <v>8</v>
      </c>
      <c r="J4970" t="s">
        <v>9</v>
      </c>
    </row>
    <row r="4971" spans="1:10">
      <c r="A4971" t="s">
        <v>2</v>
      </c>
      <c r="B4971" t="s">
        <v>10</v>
      </c>
      <c r="E4971" t="s">
        <v>11</v>
      </c>
      <c r="F4971" t="s">
        <v>12</v>
      </c>
      <c r="G4971" t="s">
        <v>13</v>
      </c>
      <c r="H4971" t="s">
        <v>14</v>
      </c>
    </row>
    <row r="4972" spans="1:10">
      <c r="A4972" t="s">
        <v>0</v>
      </c>
      <c r="B4972" t="s">
        <v>2311</v>
      </c>
      <c r="D4972">
        <f>Image("https://scontent.cdninstagram.com/t51.2885-15/s320x320/e35/12599535_612480048899411_753379633_n.jpg?ig_cache_key=MTIxNTYxMjk2NTkyMjcxNTgzNQ%3D%3D.2.l")</f>
        <v>0</v>
      </c>
    </row>
    <row r="4973" spans="1:10">
      <c r="A4973" t="s">
        <v>2</v>
      </c>
      <c r="B4973" t="s">
        <v>3</v>
      </c>
      <c r="C4973" t="s">
        <v>2312</v>
      </c>
      <c r="E4973" t="s">
        <v>4</v>
      </c>
      <c r="F4973" t="s">
        <v>5</v>
      </c>
      <c r="G4973" t="s">
        <v>6</v>
      </c>
      <c r="H4973" t="s">
        <v>7</v>
      </c>
      <c r="I4973" t="s">
        <v>8</v>
      </c>
      <c r="J4973" t="s">
        <v>9</v>
      </c>
    </row>
    <row r="4974" spans="1:10">
      <c r="A4974" t="s">
        <v>2</v>
      </c>
      <c r="B4974" t="s">
        <v>10</v>
      </c>
      <c r="E4974" t="s">
        <v>11</v>
      </c>
      <c r="F4974" t="s">
        <v>12</v>
      </c>
      <c r="G4974" t="s">
        <v>13</v>
      </c>
      <c r="H4974" t="s">
        <v>14</v>
      </c>
    </row>
    <row r="4975" spans="1:10">
      <c r="A4975" t="s">
        <v>0</v>
      </c>
      <c r="B4975" t="s">
        <v>2313</v>
      </c>
      <c r="D4975">
        <f>Image("https://scontent.cdninstagram.com/t51.2885-15/s640x640/sh0.08/e35/12501667_903688433080999_733054293_n.jpg?ig_cache_key=MTIxNTU1NDE5ODU1NjI5MzU1Mg%3D%3D.2")</f>
        <v>0</v>
      </c>
    </row>
    <row r="4976" spans="1:10">
      <c r="A4976" t="s">
        <v>2</v>
      </c>
      <c r="B4976" t="s">
        <v>3</v>
      </c>
      <c r="C4976" t="s">
        <v>2314</v>
      </c>
      <c r="E4976" t="s">
        <v>4</v>
      </c>
      <c r="F4976" t="s">
        <v>5</v>
      </c>
      <c r="G4976" t="s">
        <v>6</v>
      </c>
      <c r="H4976" t="s">
        <v>7</v>
      </c>
      <c r="I4976" t="s">
        <v>8</v>
      </c>
      <c r="J4976" t="s">
        <v>9</v>
      </c>
    </row>
    <row r="4977" spans="1:10">
      <c r="A4977" t="s">
        <v>2</v>
      </c>
      <c r="B4977" t="s">
        <v>10</v>
      </c>
      <c r="E4977" t="s">
        <v>11</v>
      </c>
      <c r="F4977" t="s">
        <v>12</v>
      </c>
      <c r="G4977" t="s">
        <v>13</v>
      </c>
      <c r="H4977" t="s">
        <v>14</v>
      </c>
    </row>
    <row r="4978" spans="1:10">
      <c r="A4978" t="s">
        <v>0</v>
      </c>
      <c r="B4978" t="s">
        <v>2313</v>
      </c>
      <c r="D4978">
        <f>Image("https://scontent.cdninstagram.com/t51.2885-15/s320x320/e35/12383106_588167104683215_652522259_n.jpg?ig_cache_key=MTIxNTU1Mzc0ODE4MDMxODYyMQ%3D%3D.2.l")</f>
        <v>0</v>
      </c>
    </row>
    <row r="4979" spans="1:10">
      <c r="A4979" t="s">
        <v>2</v>
      </c>
      <c r="B4979" t="s">
        <v>3</v>
      </c>
      <c r="C4979" t="s">
        <v>2315</v>
      </c>
      <c r="E4979" t="s">
        <v>4</v>
      </c>
      <c r="F4979" t="s">
        <v>5</v>
      </c>
      <c r="G4979" t="s">
        <v>6</v>
      </c>
      <c r="H4979" t="s">
        <v>7</v>
      </c>
      <c r="I4979" t="s">
        <v>8</v>
      </c>
      <c r="J4979" t="s">
        <v>9</v>
      </c>
    </row>
    <row r="4980" spans="1:10">
      <c r="A4980" t="s">
        <v>2</v>
      </c>
      <c r="B4980" t="s">
        <v>10</v>
      </c>
      <c r="E4980" t="s">
        <v>11</v>
      </c>
      <c r="F4980" t="s">
        <v>12</v>
      </c>
      <c r="G4980" t="s">
        <v>13</v>
      </c>
      <c r="H4980" t="s">
        <v>14</v>
      </c>
    </row>
    <row r="4981" spans="1:10">
      <c r="A4981" t="s">
        <v>0</v>
      </c>
      <c r="B4981" t="s">
        <v>2313</v>
      </c>
      <c r="D4981">
        <f>Image("https://scontent.cdninstagram.com/t51.2885-15/s320x320/e35/12816923_1713374238932938_1667127568_n.jpg?ig_cache_key=MTIxNTU1MjkyMjgyNTE3NzQ3NQ%3D%3D.2")</f>
        <v>0</v>
      </c>
    </row>
    <row r="4982" spans="1:10">
      <c r="A4982" t="s">
        <v>2</v>
      </c>
      <c r="B4982" t="s">
        <v>3</v>
      </c>
      <c r="C4982" t="s">
        <v>2316</v>
      </c>
      <c r="E4982" t="s">
        <v>4</v>
      </c>
      <c r="F4982" t="s">
        <v>5</v>
      </c>
      <c r="G4982" t="s">
        <v>6</v>
      </c>
      <c r="H4982" t="s">
        <v>7</v>
      </c>
      <c r="I4982" t="s">
        <v>8</v>
      </c>
      <c r="J4982" t="s">
        <v>9</v>
      </c>
    </row>
    <row r="4983" spans="1:10">
      <c r="A4983" t="s">
        <v>2</v>
      </c>
      <c r="B4983" t="s">
        <v>10</v>
      </c>
      <c r="E4983" t="s">
        <v>11</v>
      </c>
      <c r="F4983" t="s">
        <v>12</v>
      </c>
      <c r="G4983" t="s">
        <v>13</v>
      </c>
      <c r="H4983" t="s">
        <v>14</v>
      </c>
    </row>
    <row r="4984" spans="1:10">
      <c r="A4984" t="s">
        <v>0</v>
      </c>
      <c r="B4984" t="s">
        <v>2313</v>
      </c>
      <c r="D4984">
        <f>Image("https://scontent.cdninstagram.com/t51.2885-15/e35/11355257_1525354904436288_2114327825_n.jpg?ig_cache_key=MTIxNTU1Mjc5MTY0NDEyNTU2Ng%3D%3D.2")</f>
        <v>0</v>
      </c>
    </row>
    <row r="4985" spans="1:10">
      <c r="A4985" t="s">
        <v>2</v>
      </c>
      <c r="B4985" t="s">
        <v>3</v>
      </c>
      <c r="C4985" t="s">
        <v>2317</v>
      </c>
      <c r="E4985" t="s">
        <v>4</v>
      </c>
      <c r="F4985" t="s">
        <v>5</v>
      </c>
      <c r="G4985" t="s">
        <v>6</v>
      </c>
      <c r="H4985" t="s">
        <v>7</v>
      </c>
      <c r="I4985" t="s">
        <v>8</v>
      </c>
      <c r="J4985" t="s">
        <v>9</v>
      </c>
    </row>
    <row r="4986" spans="1:10">
      <c r="A4986" t="s">
        <v>2</v>
      </c>
      <c r="B4986" t="s">
        <v>10</v>
      </c>
      <c r="E4986" t="s">
        <v>11</v>
      </c>
      <c r="F4986" t="s">
        <v>12</v>
      </c>
      <c r="G4986" t="s">
        <v>13</v>
      </c>
      <c r="H4986" t="s">
        <v>14</v>
      </c>
    </row>
    <row r="4987" spans="1:10">
      <c r="A4987" t="s">
        <v>0</v>
      </c>
      <c r="B4987" t="s">
        <v>2313</v>
      </c>
      <c r="D4987">
        <f>Image("https://scontent.cdninstagram.com/t51.2885-15/s320x320/e35/12912753_1669802433268248_174010250_n.jpg?ig_cache_key=MTIxNTU0NzIwMjU0MTEwNzM4Mg%3D%3D.2.l")</f>
        <v>0</v>
      </c>
    </row>
    <row r="4988" spans="1:10">
      <c r="A4988" t="s">
        <v>2</v>
      </c>
      <c r="B4988" t="s">
        <v>3</v>
      </c>
      <c r="E4988" t="s">
        <v>4</v>
      </c>
      <c r="F4988" t="s">
        <v>5</v>
      </c>
      <c r="G4988" t="s">
        <v>6</v>
      </c>
      <c r="H4988" t="s">
        <v>7</v>
      </c>
      <c r="I4988" t="s">
        <v>8</v>
      </c>
      <c r="J4988" t="s">
        <v>9</v>
      </c>
    </row>
    <row r="4989" spans="1:10">
      <c r="A4989" t="s">
        <v>2</v>
      </c>
      <c r="B4989" t="s">
        <v>10</v>
      </c>
      <c r="E4989" t="s">
        <v>11</v>
      </c>
      <c r="F4989" t="s">
        <v>12</v>
      </c>
      <c r="G4989" t="s">
        <v>13</v>
      </c>
      <c r="H4989" t="s">
        <v>14</v>
      </c>
    </row>
    <row r="4990" spans="1:10">
      <c r="A4990" t="s">
        <v>0</v>
      </c>
      <c r="B4990" t="s">
        <v>2318</v>
      </c>
      <c r="D4990">
        <f>Image("https://scontent.cdninstagram.com/t51.2885-15/s640x640/sh0.08/e35/12918644_1596738970648066_1608853507_n.jpg?ig_cache_key=MTIxOTc5NTE2Njk3NDM4NzgxOQ%3D%3D.2")</f>
        <v>0</v>
      </c>
    </row>
    <row r="4991" spans="1:10">
      <c r="A4991" t="s">
        <v>2</v>
      </c>
      <c r="B4991" t="s">
        <v>3</v>
      </c>
      <c r="C4991" t="s">
        <v>2319</v>
      </c>
      <c r="E4991" t="s">
        <v>4</v>
      </c>
      <c r="F4991" t="s">
        <v>5</v>
      </c>
      <c r="G4991" t="s">
        <v>6</v>
      </c>
      <c r="H4991" t="s">
        <v>7</v>
      </c>
      <c r="I4991" t="s">
        <v>8</v>
      </c>
      <c r="J4991" t="s">
        <v>9</v>
      </c>
    </row>
    <row r="4992" spans="1:10">
      <c r="A4992" t="s">
        <v>2</v>
      </c>
      <c r="B4992" t="s">
        <v>10</v>
      </c>
      <c r="E4992" t="s">
        <v>11</v>
      </c>
      <c r="F4992" t="s">
        <v>12</v>
      </c>
      <c r="G4992" t="s">
        <v>13</v>
      </c>
      <c r="H4992" t="s">
        <v>14</v>
      </c>
    </row>
    <row r="4993" spans="1:10">
      <c r="A4993" t="s">
        <v>0</v>
      </c>
      <c r="B4993" t="s">
        <v>2320</v>
      </c>
      <c r="D4993">
        <f>Image("https://scontent.cdninstagram.com/t51.2885-15/s480x480/e35/12424780_1195326610491821_2138748755_n.jpg?ig_cache_key=MTIxOTQ4MjkwMzk2NzMzNzI5Mg%3D%3D.2.l")</f>
        <v>0</v>
      </c>
    </row>
    <row r="4994" spans="1:10">
      <c r="A4994" t="s">
        <v>2</v>
      </c>
      <c r="B4994" t="s">
        <v>3</v>
      </c>
      <c r="C4994" t="s">
        <v>2321</v>
      </c>
      <c r="E4994" t="s">
        <v>4</v>
      </c>
      <c r="F4994" t="s">
        <v>5</v>
      </c>
      <c r="G4994" t="s">
        <v>6</v>
      </c>
      <c r="H4994" t="s">
        <v>7</v>
      </c>
      <c r="I4994" t="s">
        <v>8</v>
      </c>
      <c r="J4994" t="s">
        <v>9</v>
      </c>
    </row>
    <row r="4995" spans="1:10">
      <c r="A4995" t="s">
        <v>2</v>
      </c>
      <c r="B4995" t="s">
        <v>10</v>
      </c>
      <c r="E4995" t="s">
        <v>11</v>
      </c>
      <c r="F4995" t="s">
        <v>12</v>
      </c>
      <c r="G4995" t="s">
        <v>13</v>
      </c>
      <c r="H4995" t="s">
        <v>14</v>
      </c>
    </row>
    <row r="4996" spans="1:10">
      <c r="A4996" t="s">
        <v>0</v>
      </c>
      <c r="B4996" t="s">
        <v>2322</v>
      </c>
      <c r="D4996">
        <f>Image("https://scontent.cdninstagram.com/t51.2885-15/s640x640/sh0.08/e35/12783319_193645551014319_1774228708_n.jpg?ig_cache_key=MTIxMzk2NjE2OTg3NDEyOTcyNA%3D%3D.2")</f>
        <v>0</v>
      </c>
    </row>
    <row r="4997" spans="1:10">
      <c r="A4997" t="s">
        <v>2</v>
      </c>
      <c r="B4997" t="s">
        <v>3</v>
      </c>
      <c r="E4997" t="s">
        <v>4</v>
      </c>
      <c r="F4997" t="s">
        <v>5</v>
      </c>
      <c r="G4997" t="s">
        <v>6</v>
      </c>
      <c r="H4997" t="s">
        <v>7</v>
      </c>
      <c r="I4997" t="s">
        <v>8</v>
      </c>
      <c r="J4997" t="s">
        <v>9</v>
      </c>
    </row>
    <row r="4998" spans="1:10">
      <c r="A4998" t="s">
        <v>2</v>
      </c>
      <c r="B4998" t="s">
        <v>10</v>
      </c>
      <c r="E4998" t="s">
        <v>11</v>
      </c>
      <c r="F4998" t="s">
        <v>12</v>
      </c>
      <c r="G4998" t="s">
        <v>13</v>
      </c>
      <c r="H4998" t="s">
        <v>14</v>
      </c>
    </row>
    <row r="4999" spans="1:10">
      <c r="A4999" t="s">
        <v>0</v>
      </c>
      <c r="B4999" t="s">
        <v>2323</v>
      </c>
      <c r="D4999">
        <f>Image("https://scontent.cdninstagram.com/t51.2885-15/s640x640/sh0.08/e35/12502052_1696767273935820_858062410_n.jpg?ig_cache_key=MTIxMjIwNjk1ODYxNzU2MjE2NA%3D%3D.2")</f>
        <v>0</v>
      </c>
    </row>
    <row r="5000" spans="1:10">
      <c r="A5000" t="s">
        <v>2</v>
      </c>
      <c r="B5000" t="s">
        <v>3</v>
      </c>
      <c r="E5000" t="s">
        <v>4</v>
      </c>
      <c r="F5000" t="s">
        <v>5</v>
      </c>
      <c r="G5000" t="s">
        <v>6</v>
      </c>
      <c r="H5000" t="s">
        <v>7</v>
      </c>
      <c r="I5000" t="s">
        <v>8</v>
      </c>
      <c r="J5000" t="s">
        <v>9</v>
      </c>
    </row>
    <row r="5001" spans="1:10">
      <c r="A5001" t="s">
        <v>2</v>
      </c>
      <c r="B5001" t="s">
        <v>10</v>
      </c>
      <c r="E5001" t="s">
        <v>11</v>
      </c>
      <c r="F5001" t="s">
        <v>12</v>
      </c>
      <c r="G5001" t="s">
        <v>13</v>
      </c>
      <c r="H5001" t="s">
        <v>14</v>
      </c>
    </row>
    <row r="5002" spans="1:10">
      <c r="A5002" t="s">
        <v>0</v>
      </c>
      <c r="B5002" t="s">
        <v>2324</v>
      </c>
      <c r="D5002">
        <f>Image("https://scontent.cdninstagram.com/t51.2885-15/s640x640/sh0.08/e35/12826224_886748824777546_2045314290_n.jpg?ig_cache_key=MTIwNzQ0NzAwNzAwMzg4MzYzNw%3D%3D.2")</f>
        <v>0</v>
      </c>
    </row>
    <row r="5003" spans="1:10">
      <c r="A5003" t="s">
        <v>2</v>
      </c>
      <c r="B5003" t="s">
        <v>3</v>
      </c>
      <c r="C5003" t="s">
        <v>2325</v>
      </c>
      <c r="E5003" t="s">
        <v>4</v>
      </c>
      <c r="F5003" t="s">
        <v>5</v>
      </c>
      <c r="G5003" t="s">
        <v>6</v>
      </c>
      <c r="H5003" t="s">
        <v>7</v>
      </c>
      <c r="I5003" t="s">
        <v>8</v>
      </c>
      <c r="J5003" t="s">
        <v>9</v>
      </c>
    </row>
    <row r="5004" spans="1:10">
      <c r="A5004" t="s">
        <v>2</v>
      </c>
      <c r="B5004" t="s">
        <v>10</v>
      </c>
      <c r="E5004" t="s">
        <v>11</v>
      </c>
      <c r="F5004" t="s">
        <v>12</v>
      </c>
      <c r="G5004" t="s">
        <v>13</v>
      </c>
      <c r="H5004" t="s">
        <v>14</v>
      </c>
    </row>
    <row r="5005" spans="1:10">
      <c r="A5005" t="s">
        <v>0</v>
      </c>
      <c r="B5005" t="s">
        <v>2326</v>
      </c>
      <c r="D5005">
        <f>Image("https://scontent.cdninstagram.com/t51.2885-15/s640x640/sh0.08/e35/12798158_1552545385038860_43442503_n.jpg?ig_cache_key=MTIwMzkxNDM5NDY3ODU3MzU1Ng%3D%3D.2.l")</f>
        <v>0</v>
      </c>
    </row>
    <row r="5006" spans="1:10">
      <c r="A5006" t="s">
        <v>2</v>
      </c>
      <c r="B5006" t="s">
        <v>3</v>
      </c>
      <c r="C5006" t="s">
        <v>2327</v>
      </c>
      <c r="E5006" t="s">
        <v>4</v>
      </c>
      <c r="F5006" t="s">
        <v>5</v>
      </c>
      <c r="G5006" t="s">
        <v>6</v>
      </c>
      <c r="H5006" t="s">
        <v>7</v>
      </c>
      <c r="I5006" t="s">
        <v>8</v>
      </c>
      <c r="J5006" t="s">
        <v>9</v>
      </c>
    </row>
    <row r="5007" spans="1:10">
      <c r="A5007" t="s">
        <v>2</v>
      </c>
      <c r="B5007" t="s">
        <v>10</v>
      </c>
      <c r="E5007" t="s">
        <v>11</v>
      </c>
      <c r="F5007" t="s">
        <v>12</v>
      </c>
      <c r="G5007" t="s">
        <v>13</v>
      </c>
      <c r="H5007" t="s">
        <v>14</v>
      </c>
    </row>
    <row r="5008" spans="1:10">
      <c r="A5008" t="s">
        <v>0</v>
      </c>
      <c r="B5008" t="s">
        <v>2328</v>
      </c>
      <c r="D5008">
        <f>Image("https://scontent.cdninstagram.com/t51.2885-15/e35/10369371_1349023705123054_1458144868_n.jpg?ig_cache_key=MTIwNTc0MzgyODg4MTEwNTUwMQ%3D%3D.2")</f>
        <v>0</v>
      </c>
    </row>
    <row r="5009" spans="1:10">
      <c r="A5009" t="s">
        <v>2</v>
      </c>
      <c r="B5009" t="s">
        <v>3</v>
      </c>
      <c r="C5009" t="s">
        <v>2329</v>
      </c>
      <c r="E5009" t="s">
        <v>4</v>
      </c>
      <c r="F5009" t="s">
        <v>5</v>
      </c>
      <c r="G5009" t="s">
        <v>6</v>
      </c>
      <c r="H5009" t="s">
        <v>7</v>
      </c>
      <c r="I5009" t="s">
        <v>8</v>
      </c>
      <c r="J5009" t="s">
        <v>9</v>
      </c>
    </row>
    <row r="5010" spans="1:10">
      <c r="A5010" t="s">
        <v>2</v>
      </c>
      <c r="B5010" t="s">
        <v>10</v>
      </c>
      <c r="E5010" t="s">
        <v>11</v>
      </c>
      <c r="F5010" t="s">
        <v>12</v>
      </c>
      <c r="G5010" t="s">
        <v>13</v>
      </c>
      <c r="H5010" t="s">
        <v>14</v>
      </c>
    </row>
    <row r="5011" spans="1:10">
      <c r="A5011" t="s">
        <v>0</v>
      </c>
      <c r="B5011" t="s">
        <v>2330</v>
      </c>
      <c r="D5011">
        <f>Image("https://scontent.cdninstagram.com/t51.2885-15/e15/12751496_597250970429278_1072086646_n.jpg?ig_cache_key=MTIwNDY3OTk2MzY2MjUxMDY4OQ%3D%3D.2")</f>
        <v>0</v>
      </c>
    </row>
    <row r="5012" spans="1:10">
      <c r="A5012" t="s">
        <v>2</v>
      </c>
      <c r="B5012" t="s">
        <v>3</v>
      </c>
      <c r="C5012" t="s">
        <v>2331</v>
      </c>
      <c r="E5012" t="s">
        <v>4</v>
      </c>
      <c r="F5012" t="s">
        <v>5</v>
      </c>
      <c r="G5012" t="s">
        <v>6</v>
      </c>
      <c r="H5012" t="s">
        <v>7</v>
      </c>
      <c r="I5012" t="s">
        <v>8</v>
      </c>
      <c r="J5012" t="s">
        <v>9</v>
      </c>
    </row>
    <row r="5013" spans="1:10">
      <c r="A5013" t="s">
        <v>2</v>
      </c>
      <c r="B5013" t="s">
        <v>10</v>
      </c>
      <c r="E5013" t="s">
        <v>11</v>
      </c>
      <c r="F5013" t="s">
        <v>12</v>
      </c>
      <c r="G5013" t="s">
        <v>13</v>
      </c>
      <c r="H5013" t="s">
        <v>14</v>
      </c>
    </row>
    <row r="5014" spans="1:10">
      <c r="A5014" t="s">
        <v>0</v>
      </c>
      <c r="B5014" t="s">
        <v>2332</v>
      </c>
      <c r="D5014">
        <f>Image("https://scontent.cdninstagram.com/t51.2885-15/e35/12783439_1398059657162088_1825174801_n.jpg?ig_cache_key=MTIwNDQxODc0MzI5MDgyMDA5Mg%3D%3D.2.l")</f>
        <v>0</v>
      </c>
    </row>
    <row r="5015" spans="1:10">
      <c r="A5015" t="s">
        <v>2</v>
      </c>
      <c r="B5015" t="s">
        <v>3</v>
      </c>
      <c r="C5015" t="s">
        <v>2333</v>
      </c>
      <c r="E5015" t="s">
        <v>4</v>
      </c>
      <c r="F5015" t="s">
        <v>5</v>
      </c>
      <c r="G5015" t="s">
        <v>6</v>
      </c>
      <c r="H5015" t="s">
        <v>7</v>
      </c>
      <c r="I5015" t="s">
        <v>8</v>
      </c>
      <c r="J5015" t="s">
        <v>9</v>
      </c>
    </row>
    <row r="5016" spans="1:10">
      <c r="A5016" t="s">
        <v>2</v>
      </c>
      <c r="B5016" t="s">
        <v>10</v>
      </c>
      <c r="E5016" t="s">
        <v>11</v>
      </c>
      <c r="F5016" t="s">
        <v>12</v>
      </c>
      <c r="G5016" t="s">
        <v>13</v>
      </c>
      <c r="H5016" t="s">
        <v>14</v>
      </c>
    </row>
    <row r="5017" spans="1:10">
      <c r="A5017" t="s">
        <v>0</v>
      </c>
      <c r="B5017" t="s">
        <v>2334</v>
      </c>
      <c r="D5017">
        <f>Image("https://scontent.cdninstagram.com/t51.2885-15/s640x640/sh0.08/e35/12797864_186947305015462_357881419_n.jpg?ig_cache_key=MTIwMzA3ODMzOTI2MDkyNjY3Mw%3D%3D.2.l")</f>
        <v>0</v>
      </c>
    </row>
    <row r="5018" spans="1:10">
      <c r="A5018" t="s">
        <v>2</v>
      </c>
      <c r="B5018" t="s">
        <v>3</v>
      </c>
      <c r="E5018" t="s">
        <v>4</v>
      </c>
      <c r="F5018" t="s">
        <v>5</v>
      </c>
      <c r="G5018" t="s">
        <v>6</v>
      </c>
      <c r="H5018" t="s">
        <v>7</v>
      </c>
      <c r="I5018" t="s">
        <v>8</v>
      </c>
      <c r="J5018" t="s">
        <v>9</v>
      </c>
    </row>
    <row r="5019" spans="1:10">
      <c r="A5019" t="s">
        <v>2</v>
      </c>
      <c r="B5019" t="s">
        <v>10</v>
      </c>
      <c r="E5019" t="s">
        <v>11</v>
      </c>
      <c r="F5019" t="s">
        <v>12</v>
      </c>
      <c r="G5019" t="s">
        <v>13</v>
      </c>
      <c r="H5019" t="s">
        <v>14</v>
      </c>
    </row>
    <row r="5020" spans="1:10">
      <c r="A5020" t="s">
        <v>0</v>
      </c>
      <c r="B5020" t="s">
        <v>2335</v>
      </c>
      <c r="D5020">
        <f>Image("https://scontent.cdninstagram.com/t51.2885-15/s320x320/e35/12816964_1725215374380665_1465421726_n.jpg?ig_cache_key=MTIwMTgwNDMyOTMxMDU2MTQyMQ%3D%3D.2")</f>
        <v>0</v>
      </c>
    </row>
    <row r="5021" spans="1:10">
      <c r="A5021" t="s">
        <v>2</v>
      </c>
      <c r="B5021" t="s">
        <v>3</v>
      </c>
      <c r="C5021" t="s">
        <v>2336</v>
      </c>
      <c r="E5021" t="s">
        <v>4</v>
      </c>
      <c r="F5021" t="s">
        <v>5</v>
      </c>
      <c r="G5021" t="s">
        <v>6</v>
      </c>
      <c r="H5021" t="s">
        <v>7</v>
      </c>
      <c r="I5021" t="s">
        <v>8</v>
      </c>
      <c r="J5021" t="s">
        <v>9</v>
      </c>
    </row>
    <row r="5022" spans="1:10">
      <c r="A5022" t="s">
        <v>2</v>
      </c>
      <c r="B5022" t="s">
        <v>10</v>
      </c>
      <c r="E5022" t="s">
        <v>11</v>
      </c>
      <c r="F5022" t="s">
        <v>12</v>
      </c>
      <c r="G5022" t="s">
        <v>13</v>
      </c>
      <c r="H5022" t="s">
        <v>14</v>
      </c>
    </row>
    <row r="5023" spans="1:10">
      <c r="A5023" t="s">
        <v>0</v>
      </c>
      <c r="B5023" t="s">
        <v>2337</v>
      </c>
      <c r="D5023">
        <f>Image("https://scontent.cdninstagram.com/t51.2885-15/s640x640/sh0.08/e35/12751344_1020060774733337_209043776_n.jpg?ig_cache_key=MTE5ODI4MjExNDc5ODUyNDczNg%3D%3D.2")</f>
        <v>0</v>
      </c>
    </row>
    <row r="5024" spans="1:10">
      <c r="A5024" t="s">
        <v>2</v>
      </c>
      <c r="B5024" t="s">
        <v>3</v>
      </c>
      <c r="C5024" t="s">
        <v>2338</v>
      </c>
      <c r="E5024" t="s">
        <v>4</v>
      </c>
      <c r="F5024" t="s">
        <v>5</v>
      </c>
      <c r="G5024" t="s">
        <v>6</v>
      </c>
      <c r="H5024" t="s">
        <v>7</v>
      </c>
      <c r="I5024" t="s">
        <v>8</v>
      </c>
      <c r="J5024" t="s">
        <v>9</v>
      </c>
    </row>
    <row r="5025" spans="1:10">
      <c r="A5025" t="s">
        <v>2</v>
      </c>
      <c r="B5025" t="s">
        <v>10</v>
      </c>
      <c r="E5025" t="s">
        <v>11</v>
      </c>
      <c r="F5025" t="s">
        <v>12</v>
      </c>
      <c r="G5025" t="s">
        <v>13</v>
      </c>
      <c r="H5025" t="s">
        <v>14</v>
      </c>
    </row>
    <row r="5026" spans="1:10">
      <c r="A5026" t="s">
        <v>0</v>
      </c>
      <c r="B5026" t="s">
        <v>2339</v>
      </c>
      <c r="D5026">
        <f>Image("https://scontent.cdninstagram.com/t51.2885-15/e35/12383228_186956268328924_311762512_n.jpg?ig_cache_key=MTE3ODc1NDk5NzQ3NTMzMzE2MQ%3D%3D.2")</f>
        <v>0</v>
      </c>
    </row>
    <row r="5027" spans="1:10">
      <c r="A5027" t="s">
        <v>2</v>
      </c>
      <c r="B5027" t="s">
        <v>3</v>
      </c>
      <c r="E5027" t="s">
        <v>4</v>
      </c>
      <c r="F5027" t="s">
        <v>5</v>
      </c>
      <c r="G5027" t="s">
        <v>6</v>
      </c>
      <c r="H5027" t="s">
        <v>7</v>
      </c>
      <c r="I5027" t="s">
        <v>8</v>
      </c>
      <c r="J5027" t="s">
        <v>9</v>
      </c>
    </row>
    <row r="5028" spans="1:10">
      <c r="A5028" t="s">
        <v>2</v>
      </c>
      <c r="B5028" t="s">
        <v>10</v>
      </c>
      <c r="E5028" t="s">
        <v>11</v>
      </c>
      <c r="F5028" t="s">
        <v>12</v>
      </c>
      <c r="G5028" t="s">
        <v>13</v>
      </c>
      <c r="H5028" t="s">
        <v>14</v>
      </c>
    </row>
    <row r="5029" spans="1:10">
      <c r="A5029" t="s">
        <v>0</v>
      </c>
      <c r="B5029" t="s">
        <v>2340</v>
      </c>
      <c r="D5029">
        <f>Image("https://scontent.cdninstagram.com/t51.2885-15/e35/12797635_184289861939841_1904494393_n.jpg?ig_cache_key=MTE5Mzc5NDg0NzU5NDY2MDkyMQ%3D%3D.2.l")</f>
        <v>0</v>
      </c>
    </row>
    <row r="5030" spans="1:10">
      <c r="A5030" t="s">
        <v>2</v>
      </c>
      <c r="B5030" t="s">
        <v>3</v>
      </c>
      <c r="E5030" t="s">
        <v>4</v>
      </c>
      <c r="F5030" t="s">
        <v>5</v>
      </c>
      <c r="G5030" t="s">
        <v>6</v>
      </c>
      <c r="H5030" t="s">
        <v>7</v>
      </c>
      <c r="I5030" t="s">
        <v>8</v>
      </c>
      <c r="J5030" t="s">
        <v>9</v>
      </c>
    </row>
    <row r="5031" spans="1:10">
      <c r="A5031" t="s">
        <v>2</v>
      </c>
      <c r="B5031" t="s">
        <v>10</v>
      </c>
      <c r="E5031" t="s">
        <v>11</v>
      </c>
      <c r="F5031" t="s">
        <v>12</v>
      </c>
      <c r="G5031" t="s">
        <v>13</v>
      </c>
      <c r="H5031" t="s">
        <v>14</v>
      </c>
    </row>
    <row r="5032" spans="1:10">
      <c r="A5032" t="s">
        <v>0</v>
      </c>
      <c r="B5032" t="s">
        <v>2341</v>
      </c>
      <c r="D5032">
        <f>Image("https://scontent.cdninstagram.com/t51.2885-15/s640x640/sh0.08/e35/12751175_965709283542490_1330723403_n.jpg?ig_cache_key=MTE4OTMzNDc3MTI0NTk5OTAxMQ%3D%3D.2")</f>
        <v>0</v>
      </c>
    </row>
    <row r="5033" spans="1:10">
      <c r="A5033" t="s">
        <v>2</v>
      </c>
      <c r="B5033" t="s">
        <v>3</v>
      </c>
      <c r="C5033" t="s">
        <v>2342</v>
      </c>
      <c r="E5033" t="s">
        <v>4</v>
      </c>
      <c r="F5033" t="s">
        <v>5</v>
      </c>
      <c r="G5033" t="s">
        <v>6</v>
      </c>
      <c r="H5033" t="s">
        <v>7</v>
      </c>
      <c r="I5033" t="s">
        <v>8</v>
      </c>
      <c r="J5033" t="s">
        <v>9</v>
      </c>
    </row>
    <row r="5034" spans="1:10">
      <c r="A5034" t="s">
        <v>2</v>
      </c>
      <c r="B5034" t="s">
        <v>10</v>
      </c>
      <c r="E5034" t="s">
        <v>11</v>
      </c>
      <c r="F5034" t="s">
        <v>12</v>
      </c>
      <c r="G5034" t="s">
        <v>13</v>
      </c>
      <c r="H5034" t="s">
        <v>14</v>
      </c>
    </row>
    <row r="5035" spans="1:10">
      <c r="A5035" t="s">
        <v>0</v>
      </c>
      <c r="B5035" t="s">
        <v>2343</v>
      </c>
      <c r="D5035">
        <f>Image("https://scontent.cdninstagram.com/t51.2885-15/s640x640/sh0.08/e35/12717056_1695012384110125_355882462_n.jpg?ig_cache_key=MTE4OTI1NTc0OTY1MzU3NDc5OQ%3D%3D.2.l")</f>
        <v>0</v>
      </c>
    </row>
    <row r="5036" spans="1:10">
      <c r="A5036" t="s">
        <v>2</v>
      </c>
      <c r="B5036" t="s">
        <v>3</v>
      </c>
      <c r="E5036" t="s">
        <v>4</v>
      </c>
      <c r="F5036" t="s">
        <v>5</v>
      </c>
      <c r="G5036" t="s">
        <v>6</v>
      </c>
      <c r="H5036" t="s">
        <v>7</v>
      </c>
      <c r="I5036" t="s">
        <v>8</v>
      </c>
      <c r="J5036" t="s">
        <v>9</v>
      </c>
    </row>
    <row r="5037" spans="1:10">
      <c r="A5037" t="s">
        <v>2</v>
      </c>
      <c r="B5037" t="s">
        <v>10</v>
      </c>
      <c r="E5037" t="s">
        <v>11</v>
      </c>
      <c r="F5037" t="s">
        <v>12</v>
      </c>
      <c r="G5037" t="s">
        <v>13</v>
      </c>
      <c r="H5037" t="s">
        <v>14</v>
      </c>
    </row>
    <row r="5038" spans="1:10">
      <c r="A5038" t="s">
        <v>0</v>
      </c>
      <c r="B5038" t="s">
        <v>2344</v>
      </c>
      <c r="D5038">
        <f>Image("https://scontent.cdninstagram.com/t51.2885-15/s640x640/sh0.08/e35/12677290_1183236155042836_73818969_n.jpg?ig_cache_key=MTE4NzgzMTM1Nzg0MjkxMjM0OA%3D%3D.2")</f>
        <v>0</v>
      </c>
    </row>
    <row r="5039" spans="1:10">
      <c r="A5039" t="s">
        <v>2</v>
      </c>
      <c r="B5039" t="s">
        <v>3</v>
      </c>
      <c r="C5039" t="s">
        <v>2345</v>
      </c>
      <c r="E5039" t="s">
        <v>4</v>
      </c>
      <c r="F5039" t="s">
        <v>5</v>
      </c>
      <c r="G5039" t="s">
        <v>6</v>
      </c>
      <c r="H5039" t="s">
        <v>7</v>
      </c>
      <c r="I5039" t="s">
        <v>8</v>
      </c>
      <c r="J5039" t="s">
        <v>9</v>
      </c>
    </row>
    <row r="5040" spans="1:10">
      <c r="A5040" t="s">
        <v>2</v>
      </c>
      <c r="B5040" t="s">
        <v>10</v>
      </c>
      <c r="E5040" t="s">
        <v>11</v>
      </c>
      <c r="F5040" t="s">
        <v>12</v>
      </c>
      <c r="G5040" t="s">
        <v>13</v>
      </c>
      <c r="H5040" t="s">
        <v>14</v>
      </c>
    </row>
    <row r="5041" spans="1:10">
      <c r="A5041" t="s">
        <v>0</v>
      </c>
      <c r="B5041" t="s">
        <v>2346</v>
      </c>
      <c r="D5041">
        <f>Image("https://scontent.cdninstagram.com/t51.2885-15/s640x640/sh0.08/e35/12751214_579189548905697_1389639178_n.jpg?ig_cache_key=MTE4Nzc1ODc3NDIzNDE3NDA2OA%3D%3D.2")</f>
        <v>0</v>
      </c>
    </row>
    <row r="5042" spans="1:10">
      <c r="A5042" t="s">
        <v>2</v>
      </c>
      <c r="B5042" t="s">
        <v>3</v>
      </c>
      <c r="E5042" t="s">
        <v>4</v>
      </c>
      <c r="F5042" t="s">
        <v>5</v>
      </c>
      <c r="G5042" t="s">
        <v>6</v>
      </c>
      <c r="H5042" t="s">
        <v>7</v>
      </c>
      <c r="I5042" t="s">
        <v>8</v>
      </c>
      <c r="J5042" t="s">
        <v>9</v>
      </c>
    </row>
    <row r="5043" spans="1:10">
      <c r="A5043" t="s">
        <v>2</v>
      </c>
      <c r="B5043" t="s">
        <v>10</v>
      </c>
      <c r="E5043" t="s">
        <v>11</v>
      </c>
      <c r="F5043" t="s">
        <v>12</v>
      </c>
      <c r="G5043" t="s">
        <v>13</v>
      </c>
      <c r="H5043" t="s">
        <v>14</v>
      </c>
    </row>
    <row r="5044" spans="1:10">
      <c r="A5044" t="s">
        <v>0</v>
      </c>
      <c r="B5044" t="s">
        <v>2347</v>
      </c>
      <c r="D5044">
        <f>Image("https://scontent.cdninstagram.com/t51.2885-15/s640x640/sh0.08/e35/12728492_825049304284178_1329928982_n.jpg?ig_cache_key=MTE4NjYyNDg1MTA1ODY3OTM2OA%3D%3D.2")</f>
        <v>0</v>
      </c>
    </row>
    <row r="5045" spans="1:10">
      <c r="A5045" t="s">
        <v>2</v>
      </c>
      <c r="B5045" t="s">
        <v>3</v>
      </c>
      <c r="E5045" t="s">
        <v>4</v>
      </c>
      <c r="F5045" t="s">
        <v>5</v>
      </c>
      <c r="G5045" t="s">
        <v>6</v>
      </c>
      <c r="H5045" t="s">
        <v>7</v>
      </c>
      <c r="I5045" t="s">
        <v>8</v>
      </c>
      <c r="J5045" t="s">
        <v>9</v>
      </c>
    </row>
    <row r="5046" spans="1:10">
      <c r="A5046" t="s">
        <v>2</v>
      </c>
      <c r="B5046" t="s">
        <v>10</v>
      </c>
      <c r="E5046" t="s">
        <v>11</v>
      </c>
      <c r="F5046" t="s">
        <v>12</v>
      </c>
      <c r="G5046" t="s">
        <v>13</v>
      </c>
      <c r="H5046" t="s">
        <v>14</v>
      </c>
    </row>
    <row r="5047" spans="1:10">
      <c r="A5047" t="s">
        <v>0</v>
      </c>
      <c r="B5047" t="s">
        <v>2348</v>
      </c>
      <c r="D5047">
        <f>Image("https://scontent.cdninstagram.com/t51.2885-15/s640x640/sh0.08/e35/12725211_1664716637127812_1542971964_n.jpg?ig_cache_key=MTE4NjYwNzc5OTY1NjAwMDUyNQ%3D%3D.2.l")</f>
        <v>0</v>
      </c>
    </row>
    <row r="5048" spans="1:10">
      <c r="A5048" t="s">
        <v>2</v>
      </c>
      <c r="B5048" t="s">
        <v>3</v>
      </c>
      <c r="C5048" t="s">
        <v>2349</v>
      </c>
      <c r="E5048" t="s">
        <v>4</v>
      </c>
      <c r="F5048" t="s">
        <v>5</v>
      </c>
      <c r="G5048" t="s">
        <v>6</v>
      </c>
      <c r="H5048" t="s">
        <v>7</v>
      </c>
      <c r="I5048" t="s">
        <v>8</v>
      </c>
      <c r="J5048" t="s">
        <v>9</v>
      </c>
    </row>
    <row r="5049" spans="1:10">
      <c r="A5049" t="s">
        <v>2</v>
      </c>
      <c r="B5049" t="s">
        <v>10</v>
      </c>
      <c r="E5049" t="s">
        <v>11</v>
      </c>
      <c r="F5049" t="s">
        <v>12</v>
      </c>
      <c r="G5049" t="s">
        <v>13</v>
      </c>
      <c r="H5049" t="s">
        <v>14</v>
      </c>
    </row>
    <row r="5050" spans="1:10">
      <c r="A5050" t="s">
        <v>0</v>
      </c>
      <c r="B5050" t="s">
        <v>2350</v>
      </c>
      <c r="D5050">
        <f>Image("https://scontent.cdninstagram.com/t51.2885-15/e35/12905239_1040069262728698_471234328_n.jpg?ig_cache_key=MTIyMDUyOTM3MzE0NTAxMjM4Ng%3D%3D.2")</f>
        <v>0</v>
      </c>
    </row>
    <row r="5051" spans="1:10">
      <c r="A5051" t="s">
        <v>2</v>
      </c>
      <c r="B5051" t="s">
        <v>3</v>
      </c>
      <c r="E5051" t="s">
        <v>4</v>
      </c>
      <c r="F5051" t="s">
        <v>5</v>
      </c>
      <c r="G5051" t="s">
        <v>6</v>
      </c>
      <c r="H5051" t="s">
        <v>7</v>
      </c>
      <c r="I5051" t="s">
        <v>8</v>
      </c>
      <c r="J5051" t="s">
        <v>9</v>
      </c>
    </row>
    <row r="5052" spans="1:10">
      <c r="A5052" t="s">
        <v>2</v>
      </c>
      <c r="B5052" t="s">
        <v>10</v>
      </c>
      <c r="E5052" t="s">
        <v>11</v>
      </c>
      <c r="F5052" t="s">
        <v>12</v>
      </c>
      <c r="G5052" t="s">
        <v>13</v>
      </c>
      <c r="H5052" t="s">
        <v>14</v>
      </c>
    </row>
    <row r="5053" spans="1:10">
      <c r="A5053" t="s">
        <v>0</v>
      </c>
      <c r="B5053" t="s">
        <v>2351</v>
      </c>
      <c r="D5053">
        <f>Image("https://scontent.cdninstagram.com/t51.2885-15/s640x640/sh0.08/e35/12904980_1579378875707636_414123437_n.jpg?ig_cache_key=MTIxOTYzNzM1NzM1ODk0NDkxOQ%3D%3D.2")</f>
        <v>0</v>
      </c>
    </row>
    <row r="5054" spans="1:10">
      <c r="A5054" t="s">
        <v>2</v>
      </c>
      <c r="B5054" t="s">
        <v>3</v>
      </c>
      <c r="E5054" t="s">
        <v>4</v>
      </c>
      <c r="F5054" t="s">
        <v>5</v>
      </c>
      <c r="G5054" t="s">
        <v>6</v>
      </c>
      <c r="H5054" t="s">
        <v>7</v>
      </c>
      <c r="I5054" t="s">
        <v>8</v>
      </c>
      <c r="J5054" t="s">
        <v>9</v>
      </c>
    </row>
    <row r="5055" spans="1:10">
      <c r="A5055" t="s">
        <v>2</v>
      </c>
      <c r="B5055" t="s">
        <v>10</v>
      </c>
      <c r="E5055" t="s">
        <v>11</v>
      </c>
      <c r="F5055" t="s">
        <v>12</v>
      </c>
      <c r="G5055" t="s">
        <v>13</v>
      </c>
      <c r="H5055" t="s">
        <v>14</v>
      </c>
    </row>
    <row r="5056" spans="1:10">
      <c r="A5056" t="s">
        <v>0</v>
      </c>
      <c r="B5056" t="s">
        <v>2352</v>
      </c>
      <c r="D5056">
        <f>Image("https://scontent.cdninstagram.com/t51.2885-15/s640x640/sh0.08/e35/11260651_1672269266356890_549381588_n.jpg?ig_cache_key=MTIxMzQyODc2NDM2NjM5MjYyMA%3D%3D.2.l")</f>
        <v>0</v>
      </c>
    </row>
    <row r="5057" spans="1:10">
      <c r="A5057" t="s">
        <v>2</v>
      </c>
      <c r="B5057" t="s">
        <v>3</v>
      </c>
      <c r="E5057" t="s">
        <v>4</v>
      </c>
      <c r="F5057" t="s">
        <v>5</v>
      </c>
      <c r="G5057" t="s">
        <v>6</v>
      </c>
      <c r="H5057" t="s">
        <v>7</v>
      </c>
      <c r="I5057" t="s">
        <v>8</v>
      </c>
      <c r="J5057" t="s">
        <v>9</v>
      </c>
    </row>
    <row r="5058" spans="1:10">
      <c r="A5058" t="s">
        <v>2</v>
      </c>
      <c r="B5058" t="s">
        <v>10</v>
      </c>
      <c r="E5058" t="s">
        <v>11</v>
      </c>
      <c r="F5058" t="s">
        <v>12</v>
      </c>
      <c r="G5058" t="s">
        <v>13</v>
      </c>
      <c r="H5058" t="s">
        <v>14</v>
      </c>
    </row>
    <row r="5059" spans="1:10">
      <c r="A5059" t="s">
        <v>0</v>
      </c>
      <c r="B5059" t="s">
        <v>2353</v>
      </c>
      <c r="D5059">
        <f>Image("https://scontent.cdninstagram.com/t51.2885-15/s640x640/sh0.08/e35/12277558_462937777241991_1310312078_n.jpg?ig_cache_key=MTIxMTg1NDYxMTUxNDU3NTYzNg%3D%3D.2")</f>
        <v>0</v>
      </c>
    </row>
    <row r="5060" spans="1:10">
      <c r="A5060" t="s">
        <v>2</v>
      </c>
      <c r="B5060" t="s">
        <v>3</v>
      </c>
      <c r="C5060" t="s">
        <v>2354</v>
      </c>
      <c r="E5060" t="s">
        <v>4</v>
      </c>
      <c r="F5060" t="s">
        <v>5</v>
      </c>
      <c r="G5060" t="s">
        <v>6</v>
      </c>
      <c r="H5060" t="s">
        <v>7</v>
      </c>
      <c r="I5060" t="s">
        <v>8</v>
      </c>
      <c r="J5060" t="s">
        <v>9</v>
      </c>
    </row>
    <row r="5061" spans="1:10">
      <c r="A5061" t="s">
        <v>2</v>
      </c>
      <c r="B5061" t="s">
        <v>10</v>
      </c>
      <c r="E5061" t="s">
        <v>11</v>
      </c>
      <c r="F5061" t="s">
        <v>12</v>
      </c>
      <c r="G5061" t="s">
        <v>13</v>
      </c>
      <c r="H5061" t="s">
        <v>14</v>
      </c>
    </row>
    <row r="5062" spans="1:10">
      <c r="A5062" t="s">
        <v>0</v>
      </c>
      <c r="B5062" t="s">
        <v>2355</v>
      </c>
      <c r="D5062">
        <f>Image("https://scontent.cdninstagram.com/t51.2885-15/s640x640/sh0.08/e35/12816814_1296751087035632_1769732762_n.jpg?ig_cache_key=MTE5OTMyNzM3OTk0OTA2ODc0MA%3D%3D.2")</f>
        <v>0</v>
      </c>
    </row>
    <row r="5063" spans="1:10">
      <c r="A5063" t="s">
        <v>2</v>
      </c>
      <c r="B5063" t="s">
        <v>3</v>
      </c>
      <c r="E5063" t="s">
        <v>4</v>
      </c>
      <c r="F5063" t="s">
        <v>5</v>
      </c>
      <c r="G5063" t="s">
        <v>6</v>
      </c>
      <c r="H5063" t="s">
        <v>7</v>
      </c>
      <c r="I5063" t="s">
        <v>8</v>
      </c>
      <c r="J5063" t="s">
        <v>9</v>
      </c>
    </row>
    <row r="5064" spans="1:10">
      <c r="A5064" t="s">
        <v>2</v>
      </c>
      <c r="B5064" t="s">
        <v>10</v>
      </c>
      <c r="E5064" t="s">
        <v>11</v>
      </c>
      <c r="F5064" t="s">
        <v>12</v>
      </c>
      <c r="G5064" t="s">
        <v>13</v>
      </c>
      <c r="H5064" t="s">
        <v>14</v>
      </c>
    </row>
    <row r="5065" spans="1:10">
      <c r="A5065" t="s">
        <v>0</v>
      </c>
      <c r="B5065" t="s">
        <v>2356</v>
      </c>
      <c r="D5065">
        <f>Image("https://scontent.cdninstagram.com/t51.2885-15/s640x640/sh0.08/e35/12747642_1516187438685913_1495004731_n.jpg?ig_cache_key=MTE4Njg2MzE3MDExNDY3NjA1MQ%3D%3D.2")</f>
        <v>0</v>
      </c>
    </row>
    <row r="5066" spans="1:10">
      <c r="A5066" t="s">
        <v>2</v>
      </c>
      <c r="B5066" t="s">
        <v>3</v>
      </c>
      <c r="E5066" t="s">
        <v>4</v>
      </c>
      <c r="F5066" t="s">
        <v>5</v>
      </c>
      <c r="G5066" t="s">
        <v>6</v>
      </c>
      <c r="H5066" t="s">
        <v>7</v>
      </c>
      <c r="I5066" t="s">
        <v>8</v>
      </c>
      <c r="J5066" t="s">
        <v>9</v>
      </c>
    </row>
    <row r="5067" spans="1:10">
      <c r="A5067" t="s">
        <v>2</v>
      </c>
      <c r="B5067" t="s">
        <v>10</v>
      </c>
      <c r="E5067" t="s">
        <v>11</v>
      </c>
      <c r="F5067" t="s">
        <v>12</v>
      </c>
      <c r="G5067" t="s">
        <v>13</v>
      </c>
      <c r="H5067" t="s">
        <v>14</v>
      </c>
    </row>
    <row r="5068" spans="1:10">
      <c r="A5068" t="s">
        <v>0</v>
      </c>
      <c r="B5068" t="s">
        <v>2357</v>
      </c>
      <c r="D5068">
        <f>Image("https://scontent.cdninstagram.com/t51.2885-15/s640x640/sh0.08/e35/12599037_1054051521345121_1440964557_n.jpg?ig_cache_key=MTE3Njc5MDI1MTkyMzU2NjE2MA%3D%3D.2")</f>
        <v>0</v>
      </c>
    </row>
    <row r="5069" spans="1:10">
      <c r="A5069" t="s">
        <v>2</v>
      </c>
      <c r="B5069" t="s">
        <v>3</v>
      </c>
      <c r="E5069" t="s">
        <v>4</v>
      </c>
      <c r="F5069" t="s">
        <v>5</v>
      </c>
      <c r="G5069" t="s">
        <v>6</v>
      </c>
      <c r="H5069" t="s">
        <v>7</v>
      </c>
      <c r="I5069" t="s">
        <v>8</v>
      </c>
      <c r="J5069" t="s">
        <v>9</v>
      </c>
    </row>
    <row r="5070" spans="1:10">
      <c r="A5070" t="s">
        <v>2</v>
      </c>
      <c r="B5070" t="s">
        <v>10</v>
      </c>
      <c r="E5070" t="s">
        <v>11</v>
      </c>
      <c r="F5070" t="s">
        <v>12</v>
      </c>
      <c r="G5070" t="s">
        <v>13</v>
      </c>
      <c r="H5070" t="s">
        <v>14</v>
      </c>
    </row>
    <row r="5071" spans="1:10">
      <c r="A5071" t="s">
        <v>0</v>
      </c>
      <c r="B5071" t="s">
        <v>2358</v>
      </c>
      <c r="D5071">
        <f>Image("https://scontent.cdninstagram.com/t51.2885-15/e35/12545326_1594841487405062_126957987_n.jpg?ig_cache_key=MTE3NTYxNDE5MTMwNjQzMzMxNQ%3D%3D.2")</f>
        <v>0</v>
      </c>
    </row>
    <row r="5072" spans="1:10">
      <c r="A5072" t="s">
        <v>2</v>
      </c>
      <c r="B5072" t="s">
        <v>3</v>
      </c>
      <c r="C5072" t="s">
        <v>2359</v>
      </c>
      <c r="E5072" t="s">
        <v>4</v>
      </c>
      <c r="F5072" t="s">
        <v>5</v>
      </c>
      <c r="G5072" t="s">
        <v>6</v>
      </c>
      <c r="H5072" t="s">
        <v>7</v>
      </c>
      <c r="I5072" t="s">
        <v>8</v>
      </c>
      <c r="J5072" t="s">
        <v>9</v>
      </c>
    </row>
    <row r="5073" spans="1:10">
      <c r="A5073" t="s">
        <v>2</v>
      </c>
      <c r="B5073" t="s">
        <v>10</v>
      </c>
      <c r="E5073" t="s">
        <v>11</v>
      </c>
      <c r="F5073" t="s">
        <v>12</v>
      </c>
      <c r="G5073" t="s">
        <v>13</v>
      </c>
      <c r="H5073" t="s">
        <v>14</v>
      </c>
    </row>
    <row r="5074" spans="1:10">
      <c r="A5074" t="s">
        <v>0</v>
      </c>
      <c r="B5074" t="s">
        <v>2360</v>
      </c>
      <c r="D5074">
        <f>Image("https://scontent.cdninstagram.com/t51.2885-15/s480x480/e35/12142595_1540626446248106_781489634_n.jpg?ig_cache_key=MTE3MjAxMzgxNTgxNzExMDQzOQ%3D%3D.2")</f>
        <v>0</v>
      </c>
    </row>
    <row r="5075" spans="1:10">
      <c r="A5075" t="s">
        <v>2</v>
      </c>
      <c r="B5075" t="s">
        <v>3</v>
      </c>
      <c r="E5075" t="s">
        <v>4</v>
      </c>
      <c r="F5075" t="s">
        <v>5</v>
      </c>
      <c r="G5075" t="s">
        <v>6</v>
      </c>
      <c r="H5075" t="s">
        <v>7</v>
      </c>
      <c r="I5075" t="s">
        <v>8</v>
      </c>
      <c r="J5075" t="s">
        <v>9</v>
      </c>
    </row>
    <row r="5076" spans="1:10">
      <c r="A5076" t="s">
        <v>2</v>
      </c>
      <c r="B5076" t="s">
        <v>10</v>
      </c>
      <c r="E5076" t="s">
        <v>11</v>
      </c>
      <c r="F5076" t="s">
        <v>12</v>
      </c>
      <c r="G5076" t="s">
        <v>13</v>
      </c>
      <c r="H5076" t="s">
        <v>14</v>
      </c>
    </row>
    <row r="5077" spans="1:10">
      <c r="A5077" t="s">
        <v>0</v>
      </c>
      <c r="B5077" t="s">
        <v>2361</v>
      </c>
      <c r="D5077">
        <f>Image("https://scontent.cdninstagram.com/t51.2885-15/s640x640/sh0.08/e35/12543266_646997795439294_2068934686_n.jpg?ig_cache_key=MTE3MTI4MzkyMjUzMDM3OTE2NA%3D%3D.2")</f>
        <v>0</v>
      </c>
    </row>
    <row r="5078" spans="1:10">
      <c r="A5078" t="s">
        <v>2</v>
      </c>
      <c r="B5078" t="s">
        <v>3</v>
      </c>
      <c r="E5078" t="s">
        <v>4</v>
      </c>
      <c r="F5078" t="s">
        <v>5</v>
      </c>
      <c r="G5078" t="s">
        <v>6</v>
      </c>
      <c r="H5078" t="s">
        <v>7</v>
      </c>
      <c r="I5078" t="s">
        <v>8</v>
      </c>
      <c r="J5078" t="s">
        <v>9</v>
      </c>
    </row>
    <row r="5079" spans="1:10">
      <c r="A5079" t="s">
        <v>2</v>
      </c>
      <c r="B5079" t="s">
        <v>10</v>
      </c>
      <c r="E5079" t="s">
        <v>11</v>
      </c>
      <c r="F5079" t="s">
        <v>12</v>
      </c>
      <c r="G5079" t="s">
        <v>13</v>
      </c>
      <c r="H5079" t="s">
        <v>14</v>
      </c>
    </row>
    <row r="5080" spans="1:10">
      <c r="A5080" t="s">
        <v>0</v>
      </c>
      <c r="B5080" t="s">
        <v>2362</v>
      </c>
      <c r="D5080">
        <f>Image("https://scontent.cdninstagram.com/t51.2885-15/s640x640/sh0.08/e35/12479184_1674968049430478_452200194_n.jpg?ig_cache_key=MTE2Njc3NjQ3NzM1MDU3MDY4Ng%3D%3D.2")</f>
        <v>0</v>
      </c>
    </row>
    <row r="5081" spans="1:10">
      <c r="A5081" t="s">
        <v>2</v>
      </c>
      <c r="B5081" t="s">
        <v>3</v>
      </c>
      <c r="C5081" t="s">
        <v>2363</v>
      </c>
      <c r="E5081" t="s">
        <v>4</v>
      </c>
      <c r="F5081" t="s">
        <v>5</v>
      </c>
      <c r="G5081" t="s">
        <v>6</v>
      </c>
      <c r="H5081" t="s">
        <v>7</v>
      </c>
      <c r="I5081" t="s">
        <v>8</v>
      </c>
      <c r="J5081" t="s">
        <v>9</v>
      </c>
    </row>
    <row r="5082" spans="1:10">
      <c r="A5082" t="s">
        <v>2</v>
      </c>
      <c r="B5082" t="s">
        <v>10</v>
      </c>
      <c r="E5082" t="s">
        <v>11</v>
      </c>
      <c r="F5082" t="s">
        <v>12</v>
      </c>
      <c r="G5082" t="s">
        <v>13</v>
      </c>
      <c r="H5082" t="s">
        <v>14</v>
      </c>
    </row>
    <row r="5083" spans="1:10">
      <c r="A5083" t="s">
        <v>0</v>
      </c>
      <c r="B5083" t="s">
        <v>2364</v>
      </c>
      <c r="D5083">
        <f>Image("https://scontent.cdninstagram.com/t51.2885-15/e15/12393833_1394667697498391_581147085_n.jpg?ig_cache_key=MTE1MTcwNjUwMTU5ODMyNzk4NA%3D%3D.2")</f>
        <v>0</v>
      </c>
    </row>
    <row r="5084" spans="1:10">
      <c r="A5084" t="s">
        <v>2</v>
      </c>
      <c r="B5084" t="s">
        <v>3</v>
      </c>
      <c r="C5084" t="s">
        <v>2365</v>
      </c>
      <c r="E5084" t="s">
        <v>4</v>
      </c>
      <c r="F5084" t="s">
        <v>5</v>
      </c>
      <c r="G5084" t="s">
        <v>6</v>
      </c>
      <c r="H5084" t="s">
        <v>7</v>
      </c>
      <c r="I5084" t="s">
        <v>8</v>
      </c>
      <c r="J5084" t="s">
        <v>9</v>
      </c>
    </row>
    <row r="5085" spans="1:10">
      <c r="A5085" t="s">
        <v>2</v>
      </c>
      <c r="B5085" t="s">
        <v>10</v>
      </c>
      <c r="E5085" t="s">
        <v>11</v>
      </c>
      <c r="F5085" t="s">
        <v>12</v>
      </c>
      <c r="G5085" t="s">
        <v>13</v>
      </c>
      <c r="H5085" t="s">
        <v>14</v>
      </c>
    </row>
    <row r="5086" spans="1:10">
      <c r="A5086" t="s">
        <v>0</v>
      </c>
      <c r="B5086" t="s">
        <v>2366</v>
      </c>
      <c r="D5086">
        <f>Image("https://scontent.cdninstagram.com/t51.2885-15/s640x640/sh0.08/e35/10175406_735621243239328_277661793_n.jpg?ig_cache_key=MTE1MTYyODkwOTM2MjY0MzY3Mg%3D%3D.2.l")</f>
        <v>0</v>
      </c>
    </row>
    <row r="5087" spans="1:10">
      <c r="A5087" t="s">
        <v>2</v>
      </c>
      <c r="B5087" t="s">
        <v>3</v>
      </c>
      <c r="E5087" t="s">
        <v>4</v>
      </c>
      <c r="F5087" t="s">
        <v>5</v>
      </c>
      <c r="G5087" t="s">
        <v>6</v>
      </c>
      <c r="H5087" t="s">
        <v>7</v>
      </c>
      <c r="I5087" t="s">
        <v>8</v>
      </c>
      <c r="J5087" t="s">
        <v>9</v>
      </c>
    </row>
    <row r="5088" spans="1:10">
      <c r="A5088" t="s">
        <v>2</v>
      </c>
      <c r="B5088" t="s">
        <v>10</v>
      </c>
      <c r="E5088" t="s">
        <v>11</v>
      </c>
      <c r="F5088" t="s">
        <v>12</v>
      </c>
      <c r="G5088" t="s">
        <v>13</v>
      </c>
      <c r="H5088" t="s">
        <v>14</v>
      </c>
    </row>
    <row r="5089" spans="1:10">
      <c r="A5089" t="s">
        <v>0</v>
      </c>
      <c r="B5089" t="s">
        <v>2367</v>
      </c>
      <c r="D5089">
        <f>Image("https://scontent.cdninstagram.com/t51.2885-15/e15/12345717_1677760189169185_918468556_n.jpg?ig_cache_key=MTE0NTkxNzAyMjIwNTQ5NjI3NA%3D%3D.2")</f>
        <v>0</v>
      </c>
    </row>
    <row r="5090" spans="1:10">
      <c r="A5090" t="s">
        <v>2</v>
      </c>
      <c r="B5090" t="s">
        <v>3</v>
      </c>
      <c r="C5090" t="s">
        <v>2368</v>
      </c>
      <c r="E5090" t="s">
        <v>4</v>
      </c>
      <c r="F5090" t="s">
        <v>5</v>
      </c>
      <c r="G5090" t="s">
        <v>6</v>
      </c>
      <c r="H5090" t="s">
        <v>7</v>
      </c>
      <c r="I5090" t="s">
        <v>8</v>
      </c>
      <c r="J5090" t="s">
        <v>9</v>
      </c>
    </row>
    <row r="5091" spans="1:10">
      <c r="A5091" t="s">
        <v>2</v>
      </c>
      <c r="B5091" t="s">
        <v>10</v>
      </c>
      <c r="E5091" t="s">
        <v>11</v>
      </c>
      <c r="F5091" t="s">
        <v>12</v>
      </c>
      <c r="G5091" t="s">
        <v>13</v>
      </c>
      <c r="H5091" t="s">
        <v>14</v>
      </c>
    </row>
    <row r="5092" spans="1:10">
      <c r="A5092" t="s">
        <v>0</v>
      </c>
      <c r="B5092" t="s">
        <v>2369</v>
      </c>
      <c r="D5092">
        <f>Image("https://scontent.cdninstagram.com/t51.2885-15/e35/12331653_196050047403645_76347073_n.jpg?ig_cache_key=MTE0MjI5MDA0ODc5MTY3MTU2NA%3D%3D.2")</f>
        <v>0</v>
      </c>
    </row>
    <row r="5093" spans="1:10">
      <c r="A5093" t="s">
        <v>2</v>
      </c>
      <c r="B5093" t="s">
        <v>3</v>
      </c>
      <c r="C5093" t="s">
        <v>2370</v>
      </c>
      <c r="E5093" t="s">
        <v>4</v>
      </c>
      <c r="F5093" t="s">
        <v>5</v>
      </c>
      <c r="G5093" t="s">
        <v>6</v>
      </c>
      <c r="H5093" t="s">
        <v>7</v>
      </c>
      <c r="I5093" t="s">
        <v>8</v>
      </c>
      <c r="J5093" t="s">
        <v>9</v>
      </c>
    </row>
    <row r="5094" spans="1:10">
      <c r="A5094" t="s">
        <v>2</v>
      </c>
      <c r="B5094" t="s">
        <v>10</v>
      </c>
      <c r="E5094" t="s">
        <v>11</v>
      </c>
      <c r="F5094" t="s">
        <v>12</v>
      </c>
      <c r="G5094" t="s">
        <v>13</v>
      </c>
      <c r="H5094" t="s">
        <v>14</v>
      </c>
    </row>
    <row r="5095" spans="1:10">
      <c r="A5095" t="s">
        <v>0</v>
      </c>
      <c r="B5095" t="s">
        <v>2371</v>
      </c>
      <c r="D5095">
        <f>Image("https://scontent.cdninstagram.com/t51.2885-15/s640x640/sh0.08/e35/12093390_943252979045073_1550642038_n.jpg?ig_cache_key=MTEzNDE4NjQ4ODg2ODg5MDc0NQ%3D%3D.2")</f>
        <v>0</v>
      </c>
    </row>
    <row r="5096" spans="1:10">
      <c r="A5096" t="s">
        <v>2</v>
      </c>
      <c r="B5096" t="s">
        <v>3</v>
      </c>
      <c r="E5096" t="s">
        <v>4</v>
      </c>
      <c r="F5096" t="s">
        <v>5</v>
      </c>
      <c r="G5096" t="s">
        <v>6</v>
      </c>
      <c r="H5096" t="s">
        <v>7</v>
      </c>
      <c r="I5096" t="s">
        <v>8</v>
      </c>
      <c r="J5096" t="s">
        <v>9</v>
      </c>
    </row>
    <row r="5097" spans="1:10">
      <c r="A5097" t="s">
        <v>2</v>
      </c>
      <c r="B5097" t="s">
        <v>10</v>
      </c>
      <c r="E5097" t="s">
        <v>11</v>
      </c>
      <c r="F5097" t="s">
        <v>12</v>
      </c>
      <c r="G5097" t="s">
        <v>13</v>
      </c>
      <c r="H5097" t="s">
        <v>14</v>
      </c>
    </row>
    <row r="5098" spans="1:10">
      <c r="A5098" t="s">
        <v>0</v>
      </c>
      <c r="B5098" t="s">
        <v>2372</v>
      </c>
      <c r="D5098">
        <f>Image("https://scontent.cdninstagram.com/t51.2885-15/e15/12224085_1088915054452574_1242167534_n.jpg?ig_cache_key=MTEyNTA4MDE2MzA2Nzk3MTkxOA%3D%3D.2")</f>
        <v>0</v>
      </c>
    </row>
    <row r="5099" spans="1:10">
      <c r="A5099" t="s">
        <v>2</v>
      </c>
      <c r="B5099" t="s">
        <v>3</v>
      </c>
      <c r="E5099" t="s">
        <v>4</v>
      </c>
      <c r="F5099" t="s">
        <v>5</v>
      </c>
      <c r="G5099" t="s">
        <v>6</v>
      </c>
      <c r="H5099" t="s">
        <v>7</v>
      </c>
      <c r="I5099" t="s">
        <v>8</v>
      </c>
      <c r="J5099" t="s">
        <v>9</v>
      </c>
    </row>
    <row r="5100" spans="1:10">
      <c r="A5100" t="s">
        <v>2</v>
      </c>
      <c r="B5100" t="s">
        <v>10</v>
      </c>
      <c r="E5100" t="s">
        <v>11</v>
      </c>
      <c r="F5100" t="s">
        <v>12</v>
      </c>
      <c r="G5100" t="s">
        <v>13</v>
      </c>
      <c r="H5100" t="s">
        <v>14</v>
      </c>
    </row>
    <row r="5101" spans="1:10">
      <c r="A5101" t="s">
        <v>0</v>
      </c>
      <c r="B5101" t="s">
        <v>2373</v>
      </c>
      <c r="D5101">
        <f>Image("https://scontent.cdninstagram.com/t51.2885-15/s480x480/e35/12224136_1662605993982180_654427447_n.jpg?ig_cache_key=MTExNTk4MTY4OTQzNDQyOTQ3NQ%3D%3D.2")</f>
        <v>0</v>
      </c>
    </row>
    <row r="5102" spans="1:10">
      <c r="A5102" t="s">
        <v>2</v>
      </c>
      <c r="B5102" t="s">
        <v>3</v>
      </c>
      <c r="E5102" t="s">
        <v>4</v>
      </c>
      <c r="F5102" t="s">
        <v>5</v>
      </c>
      <c r="G5102" t="s">
        <v>6</v>
      </c>
      <c r="H5102" t="s">
        <v>7</v>
      </c>
      <c r="I5102" t="s">
        <v>8</v>
      </c>
      <c r="J5102" t="s">
        <v>9</v>
      </c>
    </row>
    <row r="5103" spans="1:10">
      <c r="A5103" t="s">
        <v>2</v>
      </c>
      <c r="B5103" t="s">
        <v>10</v>
      </c>
      <c r="E5103" t="s">
        <v>11</v>
      </c>
      <c r="F5103" t="s">
        <v>12</v>
      </c>
      <c r="G5103" t="s">
        <v>13</v>
      </c>
      <c r="H5103" t="s">
        <v>14</v>
      </c>
    </row>
    <row r="5104" spans="1:10">
      <c r="A5104" t="s">
        <v>0</v>
      </c>
      <c r="B5104" t="s">
        <v>2374</v>
      </c>
      <c r="D5104">
        <f>Image("https://scontent.cdninstagram.com/t51.2885-15/s640x640/sh0.08/e35/12105226_1668810489998303_2133617099_n.jpg?ig_cache_key=MTEwNTI1NjAzNDM5NTY5Mjk3Nw%3D%3D.2")</f>
        <v>0</v>
      </c>
    </row>
    <row r="5105" spans="1:10">
      <c r="A5105" t="s">
        <v>2</v>
      </c>
      <c r="B5105" t="s">
        <v>3</v>
      </c>
      <c r="E5105" t="s">
        <v>4</v>
      </c>
      <c r="F5105" t="s">
        <v>5</v>
      </c>
      <c r="G5105" t="s">
        <v>6</v>
      </c>
      <c r="H5105" t="s">
        <v>7</v>
      </c>
      <c r="I5105" t="s">
        <v>8</v>
      </c>
      <c r="J5105" t="s">
        <v>9</v>
      </c>
    </row>
    <row r="5106" spans="1:10">
      <c r="A5106" t="s">
        <v>2</v>
      </c>
      <c r="B5106" t="s">
        <v>10</v>
      </c>
      <c r="E5106" t="s">
        <v>11</v>
      </c>
      <c r="F5106" t="s">
        <v>12</v>
      </c>
      <c r="G5106" t="s">
        <v>13</v>
      </c>
      <c r="H5106" t="s">
        <v>14</v>
      </c>
    </row>
    <row r="5107" spans="1:10">
      <c r="A5107" t="s">
        <v>0</v>
      </c>
      <c r="B5107" t="s">
        <v>2375</v>
      </c>
      <c r="D5107">
        <f>Image("https://scontent.cdninstagram.com/t51.2885-15/s640x640/sh0.08/e35/11899528_392907380907290_821287997_n.jpg?ig_cache_key=MTEwMzYyODcyNjcxMzY2NzI4MQ%3D%3D.2")</f>
        <v>0</v>
      </c>
    </row>
    <row r="5108" spans="1:10">
      <c r="A5108" t="s">
        <v>2</v>
      </c>
      <c r="B5108" t="s">
        <v>3</v>
      </c>
      <c r="E5108" t="s">
        <v>4</v>
      </c>
      <c r="F5108" t="s">
        <v>5</v>
      </c>
      <c r="G5108" t="s">
        <v>6</v>
      </c>
      <c r="H5108" t="s">
        <v>7</v>
      </c>
      <c r="I5108" t="s">
        <v>8</v>
      </c>
      <c r="J5108" t="s">
        <v>9</v>
      </c>
    </row>
    <row r="5109" spans="1:10">
      <c r="A5109" t="s">
        <v>2</v>
      </c>
      <c r="B5109" t="s">
        <v>10</v>
      </c>
      <c r="E5109" t="s">
        <v>11</v>
      </c>
      <c r="F5109" t="s">
        <v>12</v>
      </c>
      <c r="G5109" t="s">
        <v>13</v>
      </c>
      <c r="H5109" t="s">
        <v>14</v>
      </c>
    </row>
    <row r="5110" spans="1:10">
      <c r="A5110" t="s">
        <v>0</v>
      </c>
      <c r="B5110" t="s">
        <v>2376</v>
      </c>
      <c r="D5110">
        <f>Image("https://scontent.cdninstagram.com/t51.2885-15/e15/12063038_356249617832727_1917557998_n.jpg?ig_cache_key=MTIyMDYyOTg5NDg4ODIyMTM1Mw%3D%3D.2")</f>
        <v>0</v>
      </c>
    </row>
    <row r="5111" spans="1:10">
      <c r="A5111" t="s">
        <v>2</v>
      </c>
      <c r="B5111" t="s">
        <v>3</v>
      </c>
      <c r="E5111" t="s">
        <v>4</v>
      </c>
      <c r="F5111" t="s">
        <v>5</v>
      </c>
      <c r="G5111" t="s">
        <v>6</v>
      </c>
      <c r="H5111" t="s">
        <v>7</v>
      </c>
      <c r="I5111" t="s">
        <v>8</v>
      </c>
      <c r="J5111" t="s">
        <v>9</v>
      </c>
    </row>
    <row r="5112" spans="1:10">
      <c r="A5112" t="s">
        <v>2</v>
      </c>
      <c r="B5112" t="s">
        <v>10</v>
      </c>
      <c r="E5112" t="s">
        <v>11</v>
      </c>
      <c r="F5112" t="s">
        <v>12</v>
      </c>
      <c r="G5112" t="s">
        <v>13</v>
      </c>
      <c r="H5112" t="s">
        <v>14</v>
      </c>
    </row>
    <row r="5113" spans="1:10">
      <c r="A5113" t="s">
        <v>0</v>
      </c>
      <c r="B5113" t="s">
        <v>2377</v>
      </c>
      <c r="D5113">
        <f>Image("https://scontent.cdninstagram.com/t51.2885-15/s640x640/sh0.08/e35/12912813_210910262622919_112604044_n.jpg?ig_cache_key=MTIyMDYyMTMzNjgxNTEwODE4Mg%3D%3D.2")</f>
        <v>0</v>
      </c>
    </row>
    <row r="5114" spans="1:10">
      <c r="A5114" t="s">
        <v>2</v>
      </c>
      <c r="B5114" t="s">
        <v>3</v>
      </c>
      <c r="E5114" t="s">
        <v>4</v>
      </c>
      <c r="F5114" t="s">
        <v>5</v>
      </c>
      <c r="G5114" t="s">
        <v>6</v>
      </c>
      <c r="H5114" t="s">
        <v>7</v>
      </c>
      <c r="I5114" t="s">
        <v>8</v>
      </c>
      <c r="J5114" t="s">
        <v>9</v>
      </c>
    </row>
    <row r="5115" spans="1:10">
      <c r="A5115" t="s">
        <v>2</v>
      </c>
      <c r="B5115" t="s">
        <v>10</v>
      </c>
      <c r="E5115" t="s">
        <v>11</v>
      </c>
      <c r="F5115" t="s">
        <v>12</v>
      </c>
      <c r="G5115" t="s">
        <v>13</v>
      </c>
      <c r="H5115" t="s">
        <v>14</v>
      </c>
    </row>
    <row r="5116" spans="1:10">
      <c r="A5116" t="s">
        <v>0</v>
      </c>
      <c r="B5116" t="s">
        <v>2378</v>
      </c>
      <c r="D5116">
        <f>Image("https://scontent.cdninstagram.com/t51.2885-15/s480x480/e35/12934851_1604801099842740_588064949_n.jpg?ig_cache_key=MTIyMDYwMTExMjA3NjExNzM0MQ%3D%3D.2.l")</f>
        <v>0</v>
      </c>
    </row>
    <row r="5117" spans="1:10">
      <c r="A5117" t="s">
        <v>2</v>
      </c>
      <c r="B5117" t="s">
        <v>3</v>
      </c>
      <c r="E5117" t="s">
        <v>4</v>
      </c>
      <c r="F5117" t="s">
        <v>5</v>
      </c>
      <c r="G5117" t="s">
        <v>6</v>
      </c>
      <c r="H5117" t="s">
        <v>7</v>
      </c>
      <c r="I5117" t="s">
        <v>8</v>
      </c>
      <c r="J5117" t="s">
        <v>9</v>
      </c>
    </row>
    <row r="5118" spans="1:10">
      <c r="A5118" t="s">
        <v>2</v>
      </c>
      <c r="B5118" t="s">
        <v>10</v>
      </c>
      <c r="E5118" t="s">
        <v>11</v>
      </c>
      <c r="F5118" t="s">
        <v>12</v>
      </c>
      <c r="G5118" t="s">
        <v>13</v>
      </c>
      <c r="H5118" t="s">
        <v>14</v>
      </c>
    </row>
    <row r="5119" spans="1:10">
      <c r="A5119" t="s">
        <v>0</v>
      </c>
      <c r="B5119" t="s">
        <v>2379</v>
      </c>
      <c r="D5119">
        <f>Image("https://scontent.cdninstagram.com/t51.2885-15/s640x640/sh0.08/e35/12960029_616058565219149_1838042959_n.jpg?ig_cache_key=MTIyMDU5ODYyOTA1MzgyNDY5OQ%3D%3D.2")</f>
        <v>0</v>
      </c>
    </row>
    <row r="5120" spans="1:10">
      <c r="A5120" t="s">
        <v>2</v>
      </c>
      <c r="B5120" t="s">
        <v>3</v>
      </c>
      <c r="C5120" t="s">
        <v>2380</v>
      </c>
      <c r="E5120" t="s">
        <v>4</v>
      </c>
      <c r="F5120" t="s">
        <v>5</v>
      </c>
      <c r="G5120" t="s">
        <v>6</v>
      </c>
      <c r="H5120" t="s">
        <v>7</v>
      </c>
      <c r="I5120" t="s">
        <v>8</v>
      </c>
      <c r="J5120" t="s">
        <v>9</v>
      </c>
    </row>
    <row r="5121" spans="1:10">
      <c r="A5121" t="s">
        <v>2</v>
      </c>
      <c r="B5121" t="s">
        <v>10</v>
      </c>
      <c r="E5121" t="s">
        <v>11</v>
      </c>
      <c r="F5121" t="s">
        <v>12</v>
      </c>
      <c r="G5121" t="s">
        <v>13</v>
      </c>
      <c r="H5121" t="s">
        <v>14</v>
      </c>
    </row>
    <row r="5122" spans="1:10">
      <c r="A5122" t="s">
        <v>0</v>
      </c>
      <c r="B5122" t="s">
        <v>2381</v>
      </c>
      <c r="D5122">
        <f>Image("https://scontent.cdninstagram.com/t51.2885-15/s640x640/sh0.08/e35/11243834_1018116401587532_1788818345_n.jpg?ig_cache_key=MTIyMDU4NjM3MzU5NDYyNTU1OQ%3D%3D.2.l")</f>
        <v>0</v>
      </c>
    </row>
    <row r="5123" spans="1:10">
      <c r="A5123" t="s">
        <v>2</v>
      </c>
      <c r="B5123" t="s">
        <v>3</v>
      </c>
      <c r="E5123" t="s">
        <v>4</v>
      </c>
      <c r="F5123" t="s">
        <v>5</v>
      </c>
      <c r="G5123" t="s">
        <v>6</v>
      </c>
      <c r="H5123" t="s">
        <v>7</v>
      </c>
      <c r="I5123" t="s">
        <v>8</v>
      </c>
      <c r="J5123" t="s">
        <v>9</v>
      </c>
    </row>
    <row r="5124" spans="1:10">
      <c r="A5124" t="s">
        <v>2</v>
      </c>
      <c r="B5124" t="s">
        <v>10</v>
      </c>
      <c r="E5124" t="s">
        <v>11</v>
      </c>
      <c r="F5124" t="s">
        <v>12</v>
      </c>
      <c r="G5124" t="s">
        <v>13</v>
      </c>
      <c r="H5124" t="s">
        <v>14</v>
      </c>
    </row>
    <row r="5125" spans="1:10">
      <c r="A5125" t="s">
        <v>0</v>
      </c>
      <c r="B5125" t="s">
        <v>2382</v>
      </c>
      <c r="D5125">
        <f>Image("https://scontent.cdninstagram.com/t51.2885-15/s640x640/sh0.08/e35/11934843_513477482178280_584969957_n.jpg?ig_cache_key=MTIyMDU2OTk5Njg4MTMzNjc2Ng%3D%3D.2")</f>
        <v>0</v>
      </c>
    </row>
    <row r="5126" spans="1:10">
      <c r="A5126" t="s">
        <v>2</v>
      </c>
      <c r="B5126" t="s">
        <v>3</v>
      </c>
      <c r="C5126" t="s">
        <v>2383</v>
      </c>
      <c r="E5126" t="s">
        <v>4</v>
      </c>
      <c r="F5126" t="s">
        <v>5</v>
      </c>
      <c r="G5126" t="s">
        <v>6</v>
      </c>
      <c r="H5126" t="s">
        <v>7</v>
      </c>
      <c r="I5126" t="s">
        <v>8</v>
      </c>
      <c r="J5126" t="s">
        <v>9</v>
      </c>
    </row>
    <row r="5127" spans="1:10">
      <c r="A5127" t="s">
        <v>2</v>
      </c>
      <c r="B5127" t="s">
        <v>10</v>
      </c>
      <c r="E5127" t="s">
        <v>11</v>
      </c>
      <c r="F5127" t="s">
        <v>12</v>
      </c>
      <c r="G5127" t="s">
        <v>13</v>
      </c>
      <c r="H5127" t="s">
        <v>14</v>
      </c>
    </row>
    <row r="5128" spans="1:10">
      <c r="A5128" t="s">
        <v>0</v>
      </c>
      <c r="B5128" t="s">
        <v>2384</v>
      </c>
      <c r="D5128">
        <f>Image("https://scontent.cdninstagram.com/t51.2885-15/s640x640/sh0.08/e35/12965161_847493082039144_2143958243_n.jpg?ig_cache_key=MTIyMDUyMzgwMjc2MzYzMTM1OQ%3D%3D.2.l")</f>
        <v>0</v>
      </c>
    </row>
    <row r="5129" spans="1:10">
      <c r="A5129" t="s">
        <v>2</v>
      </c>
      <c r="B5129" t="s">
        <v>3</v>
      </c>
      <c r="C5129" t="s">
        <v>2385</v>
      </c>
      <c r="E5129" t="s">
        <v>4</v>
      </c>
      <c r="F5129" t="s">
        <v>5</v>
      </c>
      <c r="G5129" t="s">
        <v>6</v>
      </c>
      <c r="H5129" t="s">
        <v>7</v>
      </c>
      <c r="I5129" t="s">
        <v>8</v>
      </c>
      <c r="J5129" t="s">
        <v>9</v>
      </c>
    </row>
    <row r="5130" spans="1:10">
      <c r="A5130" t="s">
        <v>2</v>
      </c>
      <c r="B5130" t="s">
        <v>10</v>
      </c>
      <c r="E5130" t="s">
        <v>11</v>
      </c>
      <c r="F5130" t="s">
        <v>12</v>
      </c>
      <c r="G5130" t="s">
        <v>13</v>
      </c>
      <c r="H5130" t="s">
        <v>14</v>
      </c>
    </row>
    <row r="5131" spans="1:10">
      <c r="A5131" t="s">
        <v>0</v>
      </c>
      <c r="B5131" t="s">
        <v>2386</v>
      </c>
      <c r="D5131">
        <f>Image("https://scontent.cdninstagram.com/t51.2885-15/s640x640/sh0.08/e35/12907289_518271125038029_783945825_n.jpg?ig_cache_key=MTIyMDUxMzA3Mzg3NjAwNzE3OA%3D%3D.2")</f>
        <v>0</v>
      </c>
    </row>
    <row r="5132" spans="1:10">
      <c r="A5132" t="s">
        <v>2</v>
      </c>
      <c r="B5132" t="s">
        <v>3</v>
      </c>
      <c r="E5132" t="s">
        <v>4</v>
      </c>
      <c r="F5132" t="s">
        <v>5</v>
      </c>
      <c r="G5132" t="s">
        <v>6</v>
      </c>
      <c r="H5132" t="s">
        <v>7</v>
      </c>
      <c r="I5132" t="s">
        <v>8</v>
      </c>
      <c r="J5132" t="s">
        <v>9</v>
      </c>
    </row>
    <row r="5133" spans="1:10">
      <c r="A5133" t="s">
        <v>2</v>
      </c>
      <c r="B5133" t="s">
        <v>10</v>
      </c>
      <c r="E5133" t="s">
        <v>11</v>
      </c>
      <c r="F5133" t="s">
        <v>12</v>
      </c>
      <c r="G5133" t="s">
        <v>13</v>
      </c>
      <c r="H5133" t="s">
        <v>14</v>
      </c>
    </row>
    <row r="5134" spans="1:10">
      <c r="A5134" t="s">
        <v>0</v>
      </c>
      <c r="B5134" t="s">
        <v>2387</v>
      </c>
      <c r="D5134">
        <f>Image("https://scontent.cdninstagram.com/t51.2885-15/s640x640/sh0.08/e35/11249820_1704634299804414_936289670_n.jpg?ig_cache_key=MTIyMDUxMDc1ODIwMDc2ODY4OA%3D%3D.2")</f>
        <v>0</v>
      </c>
    </row>
    <row r="5135" spans="1:10">
      <c r="A5135" t="s">
        <v>2</v>
      </c>
      <c r="B5135" t="s">
        <v>3</v>
      </c>
      <c r="E5135" t="s">
        <v>4</v>
      </c>
      <c r="F5135" t="s">
        <v>5</v>
      </c>
      <c r="G5135" t="s">
        <v>6</v>
      </c>
      <c r="H5135" t="s">
        <v>7</v>
      </c>
      <c r="I5135" t="s">
        <v>8</v>
      </c>
      <c r="J5135" t="s">
        <v>9</v>
      </c>
    </row>
    <row r="5136" spans="1:10">
      <c r="A5136" t="s">
        <v>2</v>
      </c>
      <c r="B5136" t="s">
        <v>10</v>
      </c>
      <c r="E5136" t="s">
        <v>11</v>
      </c>
      <c r="F5136" t="s">
        <v>12</v>
      </c>
      <c r="G5136" t="s">
        <v>13</v>
      </c>
      <c r="H5136" t="s">
        <v>14</v>
      </c>
    </row>
    <row r="5137" spans="1:10">
      <c r="A5137" t="s">
        <v>0</v>
      </c>
      <c r="B5137" t="s">
        <v>2388</v>
      </c>
      <c r="D5137">
        <f>Image("https://scontent.cdninstagram.com/t51.2885-15/s640x640/sh0.08/e35/12501811_1906355582924013_732571289_n.jpg?ig_cache_key=MTIyMDQ5MTYwOTQ3NzQzMzE3MQ%3D%3D.2")</f>
        <v>0</v>
      </c>
    </row>
    <row r="5138" spans="1:10">
      <c r="A5138" t="s">
        <v>2</v>
      </c>
      <c r="B5138" t="s">
        <v>3</v>
      </c>
      <c r="C5138" t="s">
        <v>2389</v>
      </c>
      <c r="E5138" t="s">
        <v>4</v>
      </c>
      <c r="F5138" t="s">
        <v>5</v>
      </c>
      <c r="G5138" t="s">
        <v>6</v>
      </c>
      <c r="H5138" t="s">
        <v>7</v>
      </c>
      <c r="I5138" t="s">
        <v>8</v>
      </c>
      <c r="J5138" t="s">
        <v>9</v>
      </c>
    </row>
    <row r="5139" spans="1:10">
      <c r="A5139" t="s">
        <v>2</v>
      </c>
      <c r="B5139" t="s">
        <v>10</v>
      </c>
      <c r="E5139" t="s">
        <v>11</v>
      </c>
      <c r="F5139" t="s">
        <v>12</v>
      </c>
      <c r="G5139" t="s">
        <v>13</v>
      </c>
      <c r="H5139" t="s">
        <v>14</v>
      </c>
    </row>
    <row r="5140" spans="1:10">
      <c r="A5140" t="s">
        <v>0</v>
      </c>
      <c r="B5140" t="s">
        <v>2390</v>
      </c>
      <c r="D5140">
        <f>Image("https://scontent.cdninstagram.com/t51.2885-15/e15/12965230_1696869153910232_2088945337_n.jpg?ig_cache_key=MTIyMDQ4MTg0NDQ2MzQzMzM0OQ%3D%3D.2")</f>
        <v>0</v>
      </c>
    </row>
    <row r="5141" spans="1:10">
      <c r="A5141" t="s">
        <v>2</v>
      </c>
      <c r="B5141" t="s">
        <v>3</v>
      </c>
      <c r="C5141" t="s">
        <v>2391</v>
      </c>
      <c r="E5141" t="s">
        <v>4</v>
      </c>
      <c r="F5141" t="s">
        <v>5</v>
      </c>
      <c r="G5141" t="s">
        <v>6</v>
      </c>
      <c r="H5141" t="s">
        <v>7</v>
      </c>
      <c r="I5141" t="s">
        <v>8</v>
      </c>
      <c r="J5141" t="s">
        <v>9</v>
      </c>
    </row>
    <row r="5142" spans="1:10">
      <c r="A5142" t="s">
        <v>2</v>
      </c>
      <c r="B5142" t="s">
        <v>10</v>
      </c>
      <c r="E5142" t="s">
        <v>11</v>
      </c>
      <c r="F5142" t="s">
        <v>12</v>
      </c>
      <c r="G5142" t="s">
        <v>13</v>
      </c>
      <c r="H5142" t="s">
        <v>14</v>
      </c>
    </row>
    <row r="5143" spans="1:10">
      <c r="A5143" t="s">
        <v>0</v>
      </c>
      <c r="B5143" t="s">
        <v>2392</v>
      </c>
      <c r="D5143">
        <f>Image("https://scontent.cdninstagram.com/t51.2885-15/s640x640/sh0.08/e35/12724979_1100022996684818_199184148_n.jpg?ig_cache_key=MTIyMDQ3NTk4MjI1MTg4NzExOQ%3D%3D.2")</f>
        <v>0</v>
      </c>
    </row>
    <row r="5144" spans="1:10">
      <c r="A5144" t="s">
        <v>2</v>
      </c>
      <c r="B5144" t="s">
        <v>3</v>
      </c>
      <c r="C5144" t="s">
        <v>2393</v>
      </c>
      <c r="E5144" t="s">
        <v>4</v>
      </c>
      <c r="F5144" t="s">
        <v>5</v>
      </c>
      <c r="G5144" t="s">
        <v>6</v>
      </c>
      <c r="H5144" t="s">
        <v>7</v>
      </c>
      <c r="I5144" t="s">
        <v>8</v>
      </c>
      <c r="J5144" t="s">
        <v>9</v>
      </c>
    </row>
    <row r="5145" spans="1:10">
      <c r="A5145" t="s">
        <v>2</v>
      </c>
      <c r="B5145" t="s">
        <v>10</v>
      </c>
      <c r="E5145" t="s">
        <v>11</v>
      </c>
      <c r="F5145" t="s">
        <v>12</v>
      </c>
      <c r="G5145" t="s">
        <v>13</v>
      </c>
      <c r="H5145" t="s">
        <v>14</v>
      </c>
    </row>
    <row r="5146" spans="1:10">
      <c r="A5146" t="s">
        <v>0</v>
      </c>
      <c r="B5146" t="s">
        <v>2394</v>
      </c>
      <c r="D5146">
        <f>Image("https://scontent.cdninstagram.com/t51.2885-15/s640x640/sh0.08/e35/12950482_562341443933437_2106708763_n.jpg?ig_cache_key=MTIyMDQ3Mjc2Mzg5ODE5NjE4NQ%3D%3D.2.l")</f>
        <v>0</v>
      </c>
    </row>
    <row r="5147" spans="1:10">
      <c r="A5147" t="s">
        <v>2</v>
      </c>
      <c r="B5147" t="s">
        <v>3</v>
      </c>
      <c r="E5147" t="s">
        <v>4</v>
      </c>
      <c r="F5147" t="s">
        <v>5</v>
      </c>
      <c r="G5147" t="s">
        <v>6</v>
      </c>
      <c r="H5147" t="s">
        <v>7</v>
      </c>
      <c r="I5147" t="s">
        <v>8</v>
      </c>
      <c r="J5147" t="s">
        <v>9</v>
      </c>
    </row>
    <row r="5148" spans="1:10">
      <c r="A5148" t="s">
        <v>2</v>
      </c>
      <c r="B5148" t="s">
        <v>10</v>
      </c>
      <c r="E5148" t="s">
        <v>11</v>
      </c>
      <c r="F5148" t="s">
        <v>12</v>
      </c>
      <c r="G5148" t="s">
        <v>13</v>
      </c>
      <c r="H5148" t="s">
        <v>14</v>
      </c>
    </row>
    <row r="5149" spans="1:10">
      <c r="A5149" t="s">
        <v>0</v>
      </c>
      <c r="B5149" t="s">
        <v>2395</v>
      </c>
      <c r="D5149">
        <f>Image("https://scontent.cdninstagram.com/t51.2885-15/s480x480/e35/12317755_1706515996292094_194701804_n.jpg?ig_cache_key=MTIyMDQ2OTU0MTM5NTU1MjAxMw%3D%3D.2")</f>
        <v>0</v>
      </c>
    </row>
    <row r="5150" spans="1:10">
      <c r="A5150" t="s">
        <v>2</v>
      </c>
      <c r="B5150" t="s">
        <v>3</v>
      </c>
      <c r="E5150" t="s">
        <v>4</v>
      </c>
      <c r="F5150" t="s">
        <v>5</v>
      </c>
      <c r="G5150" t="s">
        <v>6</v>
      </c>
      <c r="H5150" t="s">
        <v>7</v>
      </c>
      <c r="I5150" t="s">
        <v>8</v>
      </c>
      <c r="J5150" t="s">
        <v>9</v>
      </c>
    </row>
    <row r="5151" spans="1:10">
      <c r="A5151" t="s">
        <v>2</v>
      </c>
      <c r="B5151" t="s">
        <v>10</v>
      </c>
      <c r="E5151" t="s">
        <v>11</v>
      </c>
      <c r="F5151" t="s">
        <v>12</v>
      </c>
      <c r="G5151" t="s">
        <v>13</v>
      </c>
      <c r="H5151" t="s">
        <v>14</v>
      </c>
    </row>
    <row r="5152" spans="1:10">
      <c r="A5152" t="s">
        <v>0</v>
      </c>
      <c r="B5152" t="s">
        <v>2396</v>
      </c>
      <c r="D5152">
        <f>Image("https://scontent.cdninstagram.com/t51.2885-15/s320x320/e35/12783322_1716280008586232_932003508_n.jpg?ig_cache_key=MTIxODM4ODM3NjI2MjAxMTgwNQ%3D%3D.2.l")</f>
        <v>0</v>
      </c>
    </row>
    <row r="5153" spans="1:10">
      <c r="A5153" t="s">
        <v>2</v>
      </c>
      <c r="B5153" t="s">
        <v>3</v>
      </c>
      <c r="E5153" t="s">
        <v>4</v>
      </c>
      <c r="F5153" t="s">
        <v>5</v>
      </c>
      <c r="G5153" t="s">
        <v>6</v>
      </c>
      <c r="H5153" t="s">
        <v>7</v>
      </c>
      <c r="I5153" t="s">
        <v>8</v>
      </c>
      <c r="J5153" t="s">
        <v>9</v>
      </c>
    </row>
    <row r="5154" spans="1:10">
      <c r="A5154" t="s">
        <v>2</v>
      </c>
      <c r="B5154" t="s">
        <v>10</v>
      </c>
      <c r="E5154" t="s">
        <v>11</v>
      </c>
      <c r="F5154" t="s">
        <v>12</v>
      </c>
      <c r="G5154" t="s">
        <v>13</v>
      </c>
      <c r="H5154" t="s">
        <v>14</v>
      </c>
    </row>
    <row r="5155" spans="1:10">
      <c r="A5155" t="s">
        <v>0</v>
      </c>
      <c r="B5155" t="s">
        <v>2397</v>
      </c>
      <c r="D5155">
        <f>Image("https://scontent.cdninstagram.com/t51.2885-15/e15/927673_1698123510425756_84482050_n.jpg?ig_cache_key=MTIwOTYyNDI3MjM3NDExNzAwNQ%3D%3D.2")</f>
        <v>0</v>
      </c>
    </row>
    <row r="5156" spans="1:10">
      <c r="A5156" t="s">
        <v>2</v>
      </c>
      <c r="B5156" t="s">
        <v>3</v>
      </c>
      <c r="C5156" t="s">
        <v>2398</v>
      </c>
      <c r="E5156" t="s">
        <v>4</v>
      </c>
      <c r="F5156" t="s">
        <v>5</v>
      </c>
      <c r="G5156" t="s">
        <v>6</v>
      </c>
      <c r="H5156" t="s">
        <v>7</v>
      </c>
      <c r="I5156" t="s">
        <v>8</v>
      </c>
      <c r="J5156" t="s">
        <v>9</v>
      </c>
    </row>
    <row r="5157" spans="1:10">
      <c r="A5157" t="s">
        <v>2</v>
      </c>
      <c r="B5157" t="s">
        <v>10</v>
      </c>
      <c r="E5157" t="s">
        <v>11</v>
      </c>
      <c r="F5157" t="s">
        <v>12</v>
      </c>
      <c r="G5157" t="s">
        <v>13</v>
      </c>
      <c r="H5157" t="s">
        <v>14</v>
      </c>
    </row>
    <row r="5158" spans="1:10">
      <c r="A5158" t="s">
        <v>0</v>
      </c>
      <c r="B5158" t="s">
        <v>2399</v>
      </c>
      <c r="D5158">
        <f>Image("https://scontent.cdninstagram.com/t51.2885-15/e15/12816847_454667811410803_223148564_n.jpg?ig_cache_key=MTIwOTYxOTE5MzU5MjA2NjU0Mw%3D%3D.2")</f>
        <v>0</v>
      </c>
    </row>
    <row r="5159" spans="1:10">
      <c r="A5159" t="s">
        <v>2</v>
      </c>
      <c r="B5159" t="s">
        <v>3</v>
      </c>
      <c r="C5159" t="s">
        <v>2400</v>
      </c>
      <c r="E5159" t="s">
        <v>4</v>
      </c>
      <c r="F5159" t="s">
        <v>5</v>
      </c>
      <c r="G5159" t="s">
        <v>6</v>
      </c>
      <c r="H5159" t="s">
        <v>7</v>
      </c>
      <c r="I5159" t="s">
        <v>8</v>
      </c>
      <c r="J5159" t="s">
        <v>9</v>
      </c>
    </row>
    <row r="5160" spans="1:10">
      <c r="A5160" t="s">
        <v>2</v>
      </c>
      <c r="B5160" t="s">
        <v>10</v>
      </c>
      <c r="E5160" t="s">
        <v>11</v>
      </c>
      <c r="F5160" t="s">
        <v>12</v>
      </c>
      <c r="G5160" t="s">
        <v>13</v>
      </c>
      <c r="H5160" t="s">
        <v>14</v>
      </c>
    </row>
    <row r="5161" spans="1:10">
      <c r="A5161" t="s">
        <v>0</v>
      </c>
      <c r="B5161" t="s">
        <v>2401</v>
      </c>
      <c r="D5161">
        <f>Image("https://scontent.cdninstagram.com/t51.2885-15/s640x640/sh0.08/e35/12797620_540977849396493_2015437333_n.jpg?ig_cache_key=MTE5NDU1MDA3MTM4MzQxNzMzMA%3D%3D.2.l")</f>
        <v>0</v>
      </c>
    </row>
    <row r="5162" spans="1:10">
      <c r="A5162" t="s">
        <v>2</v>
      </c>
      <c r="B5162" t="s">
        <v>3</v>
      </c>
      <c r="C5162" t="s">
        <v>2402</v>
      </c>
      <c r="E5162" t="s">
        <v>4</v>
      </c>
      <c r="F5162" t="s">
        <v>5</v>
      </c>
      <c r="G5162" t="s">
        <v>6</v>
      </c>
      <c r="H5162" t="s">
        <v>7</v>
      </c>
      <c r="I5162" t="s">
        <v>8</v>
      </c>
      <c r="J5162" t="s">
        <v>9</v>
      </c>
    </row>
    <row r="5163" spans="1:10">
      <c r="A5163" t="s">
        <v>2</v>
      </c>
      <c r="B5163" t="s">
        <v>10</v>
      </c>
      <c r="E5163" t="s">
        <v>11</v>
      </c>
      <c r="F5163" t="s">
        <v>12</v>
      </c>
      <c r="G5163" t="s">
        <v>13</v>
      </c>
      <c r="H5163" t="s">
        <v>14</v>
      </c>
    </row>
    <row r="5164" spans="1:10">
      <c r="A5164" t="s">
        <v>0</v>
      </c>
      <c r="B5164" t="s">
        <v>2403</v>
      </c>
      <c r="D5164">
        <f>Image("https://scontent.cdninstagram.com/t51.2885-15/s640x640/sh0.08/e35/12717115_1670955623177393_1488445534_n.jpg?ig_cache_key=MTE4ODU3MjMzMTA1MjE2ODg5NA%3D%3D.2")</f>
        <v>0</v>
      </c>
    </row>
    <row r="5165" spans="1:10">
      <c r="A5165" t="s">
        <v>2</v>
      </c>
      <c r="B5165" t="s">
        <v>3</v>
      </c>
      <c r="E5165" t="s">
        <v>4</v>
      </c>
      <c r="F5165" t="s">
        <v>5</v>
      </c>
      <c r="G5165" t="s">
        <v>6</v>
      </c>
      <c r="H5165" t="s">
        <v>7</v>
      </c>
      <c r="I5165" t="s">
        <v>8</v>
      </c>
      <c r="J5165" t="s">
        <v>9</v>
      </c>
    </row>
    <row r="5166" spans="1:10">
      <c r="A5166" t="s">
        <v>2</v>
      </c>
      <c r="B5166" t="s">
        <v>10</v>
      </c>
      <c r="E5166" t="s">
        <v>11</v>
      </c>
      <c r="F5166" t="s">
        <v>12</v>
      </c>
      <c r="G5166" t="s">
        <v>13</v>
      </c>
      <c r="H5166" t="s">
        <v>14</v>
      </c>
    </row>
    <row r="5167" spans="1:10">
      <c r="A5167" t="s">
        <v>0</v>
      </c>
      <c r="B5167" t="s">
        <v>2404</v>
      </c>
      <c r="D5167">
        <f>Image("https://scontent.cdninstagram.com/t51.2885-15/s640x640/sh0.08/e35/12547546_1715409332027451_323929398_n.jpg?ig_cache_key=MTE3NDMxNTcwNDM5NDk4MzE3Ng%3D%3D.2")</f>
        <v>0</v>
      </c>
    </row>
    <row r="5168" spans="1:10">
      <c r="A5168" t="s">
        <v>2</v>
      </c>
      <c r="B5168" t="s">
        <v>3</v>
      </c>
      <c r="E5168" t="s">
        <v>4</v>
      </c>
      <c r="F5168" t="s">
        <v>5</v>
      </c>
      <c r="G5168" t="s">
        <v>6</v>
      </c>
      <c r="H5168" t="s">
        <v>7</v>
      </c>
      <c r="I5168" t="s">
        <v>8</v>
      </c>
      <c r="J5168" t="s">
        <v>9</v>
      </c>
    </row>
    <row r="5169" spans="1:10">
      <c r="A5169" t="s">
        <v>2</v>
      </c>
      <c r="B5169" t="s">
        <v>10</v>
      </c>
      <c r="E5169" t="s">
        <v>11</v>
      </c>
      <c r="F5169" t="s">
        <v>12</v>
      </c>
      <c r="G5169" t="s">
        <v>13</v>
      </c>
      <c r="H5169" t="s">
        <v>14</v>
      </c>
    </row>
    <row r="5170" spans="1:10">
      <c r="A5170" t="s">
        <v>0</v>
      </c>
      <c r="B5170" t="s">
        <v>2405</v>
      </c>
      <c r="D5170">
        <f>Image("https://scontent.cdninstagram.com/t51.2885-15/e35/12534385_1549042162079791_209747627_n.jpg?ig_cache_key=MTE3MTMxMDQ1ODMwODcwODg1Mg%3D%3D.2")</f>
        <v>0</v>
      </c>
    </row>
    <row r="5171" spans="1:10">
      <c r="A5171" t="s">
        <v>2</v>
      </c>
      <c r="B5171" t="s">
        <v>3</v>
      </c>
      <c r="C5171" t="s">
        <v>2406</v>
      </c>
      <c r="E5171" t="s">
        <v>4</v>
      </c>
      <c r="F5171" t="s">
        <v>5</v>
      </c>
      <c r="G5171" t="s">
        <v>6</v>
      </c>
      <c r="H5171" t="s">
        <v>7</v>
      </c>
      <c r="I5171" t="s">
        <v>8</v>
      </c>
      <c r="J5171" t="s">
        <v>9</v>
      </c>
    </row>
    <row r="5172" spans="1:10">
      <c r="A5172" t="s">
        <v>2</v>
      </c>
      <c r="B5172" t="s">
        <v>10</v>
      </c>
      <c r="E5172" t="s">
        <v>11</v>
      </c>
      <c r="F5172" t="s">
        <v>12</v>
      </c>
      <c r="G5172" t="s">
        <v>13</v>
      </c>
      <c r="H5172" t="s">
        <v>14</v>
      </c>
    </row>
    <row r="5173" spans="1:10">
      <c r="A5173" t="s">
        <v>0</v>
      </c>
      <c r="B5173" t="s">
        <v>2407</v>
      </c>
      <c r="D5173">
        <f>Image("https://scontent.cdninstagram.com/t51.2885-15/s640x640/sh0.08/e35/12534124_444629309075158_1282386804_n.jpg?ig_cache_key=MTE2OTk0MjUwNjA4MzM5NDczNw%3D%3D.2.l")</f>
        <v>0</v>
      </c>
    </row>
    <row r="5174" spans="1:10">
      <c r="A5174" t="s">
        <v>2</v>
      </c>
      <c r="B5174" t="s">
        <v>3</v>
      </c>
      <c r="C5174" t="s">
        <v>2408</v>
      </c>
      <c r="E5174" t="s">
        <v>4</v>
      </c>
      <c r="F5174" t="s">
        <v>5</v>
      </c>
      <c r="G5174" t="s">
        <v>6</v>
      </c>
      <c r="H5174" t="s">
        <v>7</v>
      </c>
      <c r="I5174" t="s">
        <v>8</v>
      </c>
      <c r="J5174" t="s">
        <v>9</v>
      </c>
    </row>
    <row r="5175" spans="1:10">
      <c r="A5175" t="s">
        <v>2</v>
      </c>
      <c r="B5175" t="s">
        <v>10</v>
      </c>
      <c r="E5175" t="s">
        <v>11</v>
      </c>
      <c r="F5175" t="s">
        <v>12</v>
      </c>
      <c r="G5175" t="s">
        <v>13</v>
      </c>
      <c r="H5175" t="s">
        <v>14</v>
      </c>
    </row>
    <row r="5176" spans="1:10">
      <c r="A5176" t="s">
        <v>0</v>
      </c>
      <c r="B5176" t="s">
        <v>2409</v>
      </c>
      <c r="D5176">
        <f>Image("https://scontent.cdninstagram.com/t51.2885-15/s640x640/sh0.08/e35/12479482_439907739550085_1675756045_n.jpg?ig_cache_key=MTE2NzAyNDI5Mjk0MTEyNTg2MA%3D%3D.2")</f>
        <v>0</v>
      </c>
    </row>
    <row r="5177" spans="1:10">
      <c r="A5177" t="s">
        <v>2</v>
      </c>
      <c r="B5177" t="s">
        <v>3</v>
      </c>
      <c r="C5177" t="s">
        <v>2410</v>
      </c>
      <c r="E5177" t="s">
        <v>4</v>
      </c>
      <c r="F5177" t="s">
        <v>5</v>
      </c>
      <c r="G5177" t="s">
        <v>6</v>
      </c>
      <c r="H5177" t="s">
        <v>7</v>
      </c>
      <c r="I5177" t="s">
        <v>8</v>
      </c>
      <c r="J5177" t="s">
        <v>9</v>
      </c>
    </row>
    <row r="5178" spans="1:10">
      <c r="A5178" t="s">
        <v>2</v>
      </c>
      <c r="B5178" t="s">
        <v>10</v>
      </c>
      <c r="E5178" t="s">
        <v>11</v>
      </c>
      <c r="F5178" t="s">
        <v>12</v>
      </c>
      <c r="G5178" t="s">
        <v>13</v>
      </c>
      <c r="H5178" t="s">
        <v>14</v>
      </c>
    </row>
    <row r="5179" spans="1:10">
      <c r="A5179" t="s">
        <v>0</v>
      </c>
      <c r="B5179" t="s">
        <v>2411</v>
      </c>
      <c r="D5179">
        <f>Image("https://scontent.cdninstagram.com/t51.2885-15/s640x640/sh0.08/e35/1173074_1014932025245142_342457017_n.jpg?ig_cache_key=MTE1ODY1OTc2ODgxMTYyODcyOQ%3D%3D.2")</f>
        <v>0</v>
      </c>
    </row>
    <row r="5180" spans="1:10">
      <c r="A5180" t="s">
        <v>2</v>
      </c>
      <c r="B5180" t="s">
        <v>3</v>
      </c>
      <c r="E5180" t="s">
        <v>4</v>
      </c>
      <c r="F5180" t="s">
        <v>5</v>
      </c>
      <c r="G5180" t="s">
        <v>6</v>
      </c>
      <c r="H5180" t="s">
        <v>7</v>
      </c>
      <c r="I5180" t="s">
        <v>8</v>
      </c>
      <c r="J5180" t="s">
        <v>9</v>
      </c>
    </row>
    <row r="5181" spans="1:10">
      <c r="A5181" t="s">
        <v>2</v>
      </c>
      <c r="B5181" t="s">
        <v>10</v>
      </c>
      <c r="E5181" t="s">
        <v>11</v>
      </c>
      <c r="F5181" t="s">
        <v>12</v>
      </c>
      <c r="G5181" t="s">
        <v>13</v>
      </c>
      <c r="H5181" t="s">
        <v>14</v>
      </c>
    </row>
    <row r="5182" spans="1:10">
      <c r="A5182" t="s">
        <v>0</v>
      </c>
      <c r="B5182" t="s">
        <v>2412</v>
      </c>
      <c r="D5182">
        <f>Image("https://scontent.cdninstagram.com/t51.2885-15/s640x640/e15/12424887_460767240774345_298288644_n.jpg?ig_cache_key=MTE1NTg2NjYxNjU2ODM5MjIxNA%3D%3D.2.l")</f>
        <v>0</v>
      </c>
    </row>
    <row r="5183" spans="1:10">
      <c r="A5183" t="s">
        <v>2</v>
      </c>
      <c r="B5183" t="s">
        <v>3</v>
      </c>
      <c r="E5183" t="s">
        <v>4</v>
      </c>
      <c r="F5183" t="s">
        <v>5</v>
      </c>
      <c r="G5183" t="s">
        <v>6</v>
      </c>
      <c r="H5183" t="s">
        <v>7</v>
      </c>
      <c r="I5183" t="s">
        <v>8</v>
      </c>
      <c r="J5183" t="s">
        <v>9</v>
      </c>
    </row>
    <row r="5184" spans="1:10">
      <c r="A5184" t="s">
        <v>2</v>
      </c>
      <c r="B5184" t="s">
        <v>10</v>
      </c>
      <c r="E5184" t="s">
        <v>11</v>
      </c>
      <c r="F5184" t="s">
        <v>12</v>
      </c>
      <c r="G5184" t="s">
        <v>13</v>
      </c>
      <c r="H5184" t="s">
        <v>14</v>
      </c>
    </row>
    <row r="5185" spans="1:10">
      <c r="A5185" t="s">
        <v>0</v>
      </c>
      <c r="B5185" t="s">
        <v>2413</v>
      </c>
      <c r="D5185">
        <f>Image("https://scontent.cdninstagram.com/t51.2885-15/e15/1663088_169476246746755_2053088976_n.jpg?ig_cache_key=MTE1NDcyMjc2MjM0NTY3OTU0OQ%3D%3D.2")</f>
        <v>0</v>
      </c>
    </row>
    <row r="5186" spans="1:10">
      <c r="A5186" t="s">
        <v>2</v>
      </c>
      <c r="B5186" t="s">
        <v>3</v>
      </c>
      <c r="E5186" t="s">
        <v>4</v>
      </c>
      <c r="F5186" t="s">
        <v>5</v>
      </c>
      <c r="G5186" t="s">
        <v>6</v>
      </c>
      <c r="H5186" t="s">
        <v>7</v>
      </c>
      <c r="I5186" t="s">
        <v>8</v>
      </c>
      <c r="J5186" t="s">
        <v>9</v>
      </c>
    </row>
    <row r="5187" spans="1:10">
      <c r="A5187" t="s">
        <v>2</v>
      </c>
      <c r="B5187" t="s">
        <v>10</v>
      </c>
      <c r="E5187" t="s">
        <v>11</v>
      </c>
      <c r="F5187" t="s">
        <v>12</v>
      </c>
      <c r="G5187" t="s">
        <v>13</v>
      </c>
      <c r="H5187" t="s">
        <v>14</v>
      </c>
    </row>
    <row r="5188" spans="1:10">
      <c r="A5188" t="s">
        <v>0</v>
      </c>
      <c r="B5188" t="s">
        <v>2414</v>
      </c>
      <c r="D5188">
        <f>Image("https://scontent.cdninstagram.com/t51.2885-15/s640x640/sh0.08/e35/917541_851388211649002_374533454_n.jpg?ig_cache_key=MTE1NDM1MDU3OTQ0ODM1ODA1MQ%3D%3D.2")</f>
        <v>0</v>
      </c>
    </row>
    <row r="5189" spans="1:10">
      <c r="A5189" t="s">
        <v>2</v>
      </c>
      <c r="B5189" t="s">
        <v>3</v>
      </c>
      <c r="E5189" t="s">
        <v>4</v>
      </c>
      <c r="F5189" t="s">
        <v>5</v>
      </c>
      <c r="G5189" t="s">
        <v>6</v>
      </c>
      <c r="H5189" t="s">
        <v>7</v>
      </c>
      <c r="I5189" t="s">
        <v>8</v>
      </c>
      <c r="J5189" t="s">
        <v>9</v>
      </c>
    </row>
    <row r="5190" spans="1:10">
      <c r="A5190" t="s">
        <v>2</v>
      </c>
      <c r="B5190" t="s">
        <v>10</v>
      </c>
      <c r="E5190" t="s">
        <v>11</v>
      </c>
      <c r="F5190" t="s">
        <v>12</v>
      </c>
      <c r="G5190" t="s">
        <v>13</v>
      </c>
      <c r="H5190" t="s">
        <v>14</v>
      </c>
    </row>
    <row r="5191" spans="1:10">
      <c r="A5191" t="s">
        <v>0</v>
      </c>
      <c r="B5191" t="s">
        <v>2415</v>
      </c>
      <c r="D5191">
        <f>Image("https://scontent.cdninstagram.com/t51.2885-15/s640x640/sh0.08/e35/10375706_1199019523445659_600752018_n.jpg?ig_cache_key=MTE1MzM0OTU0NTQ2MDk3OTA1MQ%3D%3D.2.l")</f>
        <v>0</v>
      </c>
    </row>
    <row r="5192" spans="1:10">
      <c r="A5192" t="s">
        <v>2</v>
      </c>
      <c r="B5192" t="s">
        <v>3</v>
      </c>
      <c r="C5192" t="s">
        <v>2416</v>
      </c>
      <c r="E5192" t="s">
        <v>4</v>
      </c>
      <c r="F5192" t="s">
        <v>5</v>
      </c>
      <c r="G5192" t="s">
        <v>6</v>
      </c>
      <c r="H5192" t="s">
        <v>7</v>
      </c>
      <c r="I5192" t="s">
        <v>8</v>
      </c>
      <c r="J5192" t="s">
        <v>9</v>
      </c>
    </row>
    <row r="5193" spans="1:10">
      <c r="A5193" t="s">
        <v>2</v>
      </c>
      <c r="B5193" t="s">
        <v>10</v>
      </c>
      <c r="E5193" t="s">
        <v>11</v>
      </c>
      <c r="F5193" t="s">
        <v>12</v>
      </c>
      <c r="G5193" t="s">
        <v>13</v>
      </c>
      <c r="H5193" t="s">
        <v>14</v>
      </c>
    </row>
    <row r="5194" spans="1:10">
      <c r="A5194" t="s">
        <v>0</v>
      </c>
      <c r="B5194" t="s">
        <v>2417</v>
      </c>
      <c r="D5194">
        <f>Image("https://scontent.cdninstagram.com/t51.2885-15/s640x640/sh0.08/e35/12362279_1038514472879306_905326646_n.jpg?ig_cache_key=MTE0MzAzODAxODQ1MTgzMzkxNg%3D%3D.2")</f>
        <v>0</v>
      </c>
    </row>
    <row r="5195" spans="1:10">
      <c r="A5195" t="s">
        <v>2</v>
      </c>
      <c r="B5195" t="s">
        <v>3</v>
      </c>
      <c r="E5195" t="s">
        <v>4</v>
      </c>
      <c r="F5195" t="s">
        <v>5</v>
      </c>
      <c r="G5195" t="s">
        <v>6</v>
      </c>
      <c r="H5195" t="s">
        <v>7</v>
      </c>
      <c r="I5195" t="s">
        <v>8</v>
      </c>
      <c r="J5195" t="s">
        <v>9</v>
      </c>
    </row>
    <row r="5196" spans="1:10">
      <c r="A5196" t="s">
        <v>2</v>
      </c>
      <c r="B5196" t="s">
        <v>10</v>
      </c>
      <c r="E5196" t="s">
        <v>11</v>
      </c>
      <c r="F5196" t="s">
        <v>12</v>
      </c>
      <c r="G5196" t="s">
        <v>13</v>
      </c>
      <c r="H5196" t="s">
        <v>14</v>
      </c>
    </row>
    <row r="5197" spans="1:10">
      <c r="A5197" t="s">
        <v>0</v>
      </c>
      <c r="B5197" t="s">
        <v>2418</v>
      </c>
      <c r="D5197">
        <f>Image("https://scontent.cdninstagram.com/t51.2885-15/s640x640/sh0.08/e35/12298911_1657347304552867_1823713032_n.jpg?ig_cache_key=MTEyNjEwODU4MDYwMDA4NzQ2NA%3D%3D.2")</f>
        <v>0</v>
      </c>
    </row>
    <row r="5198" spans="1:10">
      <c r="A5198" t="s">
        <v>2</v>
      </c>
      <c r="B5198" t="s">
        <v>3</v>
      </c>
      <c r="C5198" t="s">
        <v>2419</v>
      </c>
      <c r="E5198" t="s">
        <v>4</v>
      </c>
      <c r="F5198" t="s">
        <v>5</v>
      </c>
      <c r="G5198" t="s">
        <v>6</v>
      </c>
      <c r="H5198" t="s">
        <v>7</v>
      </c>
      <c r="I5198" t="s">
        <v>8</v>
      </c>
      <c r="J5198" t="s">
        <v>9</v>
      </c>
    </row>
    <row r="5199" spans="1:10">
      <c r="A5199" t="s">
        <v>2</v>
      </c>
      <c r="B5199" t="s">
        <v>10</v>
      </c>
      <c r="E5199" t="s">
        <v>11</v>
      </c>
      <c r="F5199" t="s">
        <v>12</v>
      </c>
      <c r="G5199" t="s">
        <v>13</v>
      </c>
      <c r="H5199" t="s">
        <v>14</v>
      </c>
    </row>
    <row r="5200" spans="1:10">
      <c r="A5200" t="s">
        <v>0</v>
      </c>
      <c r="B5200" t="s">
        <v>2420</v>
      </c>
      <c r="D5200">
        <f>Image("https://scontent.cdninstagram.com/t51.2885-15/s640x640/sh0.08/e35/12224554_419427348251741_1345738236_n.jpg?ig_cache_key=MTExNzA1MjUwODcwMjc0MzYxNg%3D%3D.2")</f>
        <v>0</v>
      </c>
    </row>
    <row r="5201" spans="1:10">
      <c r="A5201" t="s">
        <v>2</v>
      </c>
      <c r="B5201" t="s">
        <v>3</v>
      </c>
      <c r="C5201" t="s">
        <v>2421</v>
      </c>
      <c r="E5201" t="s">
        <v>4</v>
      </c>
      <c r="F5201" t="s">
        <v>5</v>
      </c>
      <c r="G5201" t="s">
        <v>6</v>
      </c>
      <c r="H5201" t="s">
        <v>7</v>
      </c>
      <c r="I5201" t="s">
        <v>8</v>
      </c>
      <c r="J5201" t="s">
        <v>9</v>
      </c>
    </row>
    <row r="5202" spans="1:10">
      <c r="A5202" t="s">
        <v>2</v>
      </c>
      <c r="B5202" t="s">
        <v>10</v>
      </c>
      <c r="E5202" t="s">
        <v>11</v>
      </c>
      <c r="F5202" t="s">
        <v>12</v>
      </c>
      <c r="G5202" t="s">
        <v>13</v>
      </c>
      <c r="H5202" t="s">
        <v>14</v>
      </c>
    </row>
    <row r="5203" spans="1:10">
      <c r="A5203" t="s">
        <v>0</v>
      </c>
      <c r="B5203" t="s">
        <v>2420</v>
      </c>
      <c r="D5203">
        <f>Image("https://scontent.cdninstagram.com/t51.2885-15/s640x640/sh0.08/e35/11176087_1063186423705801_726736123_n.jpg?ig_cache_key=MTExNzA1MjI3OTIyMzk4MzE2Mg%3D%3D.2")</f>
        <v>0</v>
      </c>
    </row>
    <row r="5204" spans="1:10">
      <c r="A5204" t="s">
        <v>2</v>
      </c>
      <c r="B5204" t="s">
        <v>3</v>
      </c>
      <c r="E5204" t="s">
        <v>4</v>
      </c>
      <c r="F5204" t="s">
        <v>5</v>
      </c>
      <c r="G5204" t="s">
        <v>6</v>
      </c>
      <c r="H5204" t="s">
        <v>7</v>
      </c>
      <c r="I5204" t="s">
        <v>8</v>
      </c>
      <c r="J5204" t="s">
        <v>9</v>
      </c>
    </row>
    <row r="5205" spans="1:10">
      <c r="A5205" t="s">
        <v>2</v>
      </c>
      <c r="B5205" t="s">
        <v>10</v>
      </c>
      <c r="E5205" t="s">
        <v>11</v>
      </c>
      <c r="F5205" t="s">
        <v>12</v>
      </c>
      <c r="G5205" t="s">
        <v>13</v>
      </c>
      <c r="H5205" t="s">
        <v>14</v>
      </c>
    </row>
    <row r="5206" spans="1:10">
      <c r="A5206" t="s">
        <v>0</v>
      </c>
      <c r="B5206" t="s">
        <v>2422</v>
      </c>
      <c r="D5206">
        <f>Image("https://scontent.cdninstagram.com/t51.2885-15/e15/1662149_918072761620546_508879277_n.jpg?ig_cache_key=MTE0MTA3NTk1MzY0NTEzOTU5Mw%3D%3D.2")</f>
        <v>0</v>
      </c>
    </row>
    <row r="5207" spans="1:10">
      <c r="A5207" t="s">
        <v>2</v>
      </c>
      <c r="B5207" t="s">
        <v>3</v>
      </c>
      <c r="E5207" t="s">
        <v>4</v>
      </c>
      <c r="F5207" t="s">
        <v>5</v>
      </c>
      <c r="G5207" t="s">
        <v>6</v>
      </c>
      <c r="H5207" t="s">
        <v>7</v>
      </c>
      <c r="I5207" t="s">
        <v>8</v>
      </c>
      <c r="J5207" t="s">
        <v>9</v>
      </c>
    </row>
    <row r="5208" spans="1:10">
      <c r="A5208" t="s">
        <v>2</v>
      </c>
      <c r="B5208" t="s">
        <v>10</v>
      </c>
      <c r="E5208" t="s">
        <v>11</v>
      </c>
      <c r="F5208" t="s">
        <v>12</v>
      </c>
      <c r="G5208" t="s">
        <v>13</v>
      </c>
      <c r="H5208" t="s">
        <v>14</v>
      </c>
    </row>
    <row r="5209" spans="1:10">
      <c r="A5209" t="s">
        <v>0</v>
      </c>
      <c r="B5209" t="s">
        <v>2423</v>
      </c>
      <c r="D5209">
        <f>Image("https://scontent.cdninstagram.com/t51.2885-15/s480x480/e35/11421983_1928302414061796_1223309996_n.jpg?ig_cache_key=MTExNTYwNjI0NjQ1NDA2OTEzMQ%3D%3D.2.l")</f>
        <v>0</v>
      </c>
    </row>
    <row r="5210" spans="1:10">
      <c r="A5210" t="s">
        <v>2</v>
      </c>
      <c r="B5210" t="s">
        <v>3</v>
      </c>
      <c r="E5210" t="s">
        <v>4</v>
      </c>
      <c r="F5210" t="s">
        <v>5</v>
      </c>
      <c r="G5210" t="s">
        <v>6</v>
      </c>
      <c r="H5210" t="s">
        <v>7</v>
      </c>
      <c r="I5210" t="s">
        <v>8</v>
      </c>
      <c r="J5210" t="s">
        <v>9</v>
      </c>
    </row>
    <row r="5211" spans="1:10">
      <c r="A5211" t="s">
        <v>2</v>
      </c>
      <c r="B5211" t="s">
        <v>10</v>
      </c>
      <c r="E5211" t="s">
        <v>11</v>
      </c>
      <c r="F5211" t="s">
        <v>12</v>
      </c>
      <c r="G5211" t="s">
        <v>13</v>
      </c>
      <c r="H5211" t="s">
        <v>14</v>
      </c>
    </row>
    <row r="5212" spans="1:10">
      <c r="A5212" t="s">
        <v>0</v>
      </c>
      <c r="B5212" t="s">
        <v>2424</v>
      </c>
      <c r="D5212">
        <f>Image("https://scontent.cdninstagram.com/t51.2885-15/s640x640/sh0.08/e35/11930869_1635170483403390_1505986267_n.jpg?ig_cache_key=MTExNTU3Mzk2NTY3NTg5ODE1Mw%3D%3D.2.l")</f>
        <v>0</v>
      </c>
    </row>
    <row r="5213" spans="1:10">
      <c r="A5213" t="s">
        <v>2</v>
      </c>
      <c r="B5213" t="s">
        <v>3</v>
      </c>
      <c r="E5213" t="s">
        <v>4</v>
      </c>
      <c r="F5213" t="s">
        <v>5</v>
      </c>
      <c r="G5213" t="s">
        <v>6</v>
      </c>
      <c r="H5213" t="s">
        <v>7</v>
      </c>
      <c r="I5213" t="s">
        <v>8</v>
      </c>
      <c r="J5213" t="s">
        <v>9</v>
      </c>
    </row>
    <row r="5214" spans="1:10">
      <c r="A5214" t="s">
        <v>2</v>
      </c>
      <c r="B5214" t="s">
        <v>10</v>
      </c>
      <c r="E5214" t="s">
        <v>11</v>
      </c>
      <c r="F5214" t="s">
        <v>12</v>
      </c>
      <c r="G5214" t="s">
        <v>13</v>
      </c>
      <c r="H5214" t="s">
        <v>14</v>
      </c>
    </row>
    <row r="5215" spans="1:10">
      <c r="A5215" t="s">
        <v>0</v>
      </c>
      <c r="B5215" t="s">
        <v>2425</v>
      </c>
      <c r="D5215">
        <f>Image("https://scontent.cdninstagram.com/t51.2885-15/s640x640/sh0.08/e35/11887094_1495525420762227_284540493_n.jpg?ig_cache_key=MTA3ODk1NzE0Mzk0NTE2ODU4MQ%3D%3D.2")</f>
        <v>0</v>
      </c>
    </row>
    <row r="5216" spans="1:10">
      <c r="A5216" t="s">
        <v>2</v>
      </c>
      <c r="B5216" t="s">
        <v>3</v>
      </c>
      <c r="C5216" t="s">
        <v>2426</v>
      </c>
      <c r="E5216" t="s">
        <v>4</v>
      </c>
      <c r="F5216" t="s">
        <v>5</v>
      </c>
      <c r="G5216" t="s">
        <v>6</v>
      </c>
      <c r="H5216" t="s">
        <v>7</v>
      </c>
      <c r="I5216" t="s">
        <v>8</v>
      </c>
      <c r="J5216" t="s">
        <v>9</v>
      </c>
    </row>
    <row r="5217" spans="1:10">
      <c r="A5217" t="s">
        <v>2</v>
      </c>
      <c r="B5217" t="s">
        <v>10</v>
      </c>
      <c r="E5217" t="s">
        <v>11</v>
      </c>
      <c r="F5217" t="s">
        <v>12</v>
      </c>
      <c r="G5217" t="s">
        <v>13</v>
      </c>
      <c r="H5217" t="s">
        <v>14</v>
      </c>
    </row>
    <row r="5218" spans="1:10">
      <c r="A5218" t="s">
        <v>0</v>
      </c>
      <c r="B5218" t="s">
        <v>2427</v>
      </c>
      <c r="D5218">
        <f>Image("https://scontent.cdninstagram.com/t51.2885-15/s640x640/sh0.08/e35/12446269_1299450733403920_595514772_n.jpg?ig_cache_key=MTIyMDY0MTczODY3MjYwODg3Ng%3D%3D.2")</f>
        <v>0</v>
      </c>
    </row>
    <row r="5219" spans="1:10">
      <c r="A5219" t="s">
        <v>2</v>
      </c>
      <c r="B5219" t="s">
        <v>3</v>
      </c>
      <c r="E5219" t="s">
        <v>4</v>
      </c>
      <c r="F5219" t="s">
        <v>5</v>
      </c>
      <c r="G5219" t="s">
        <v>6</v>
      </c>
      <c r="H5219" t="s">
        <v>7</v>
      </c>
      <c r="I5219" t="s">
        <v>8</v>
      </c>
      <c r="J5219" t="s">
        <v>9</v>
      </c>
    </row>
    <row r="5220" spans="1:10">
      <c r="A5220" t="s">
        <v>2</v>
      </c>
      <c r="B5220" t="s">
        <v>10</v>
      </c>
      <c r="E5220" t="s">
        <v>11</v>
      </c>
      <c r="F5220" t="s">
        <v>12</v>
      </c>
      <c r="G5220" t="s">
        <v>13</v>
      </c>
      <c r="H5220" t="s">
        <v>14</v>
      </c>
    </row>
    <row r="5221" spans="1:10">
      <c r="A5221" t="s">
        <v>0</v>
      </c>
      <c r="B5221" t="s">
        <v>2428</v>
      </c>
      <c r="D5221">
        <f>Image("https://scontent.cdninstagram.com/t51.2885-15/s320x320/e35/12797982_1762768337279651_1905091804_n.jpg?ig_cache_key=MTIyMDYzMzkyNjQzMTY3NzA1OQ%3D%3D.2")</f>
        <v>0</v>
      </c>
    </row>
    <row r="5222" spans="1:10">
      <c r="A5222" t="s">
        <v>2</v>
      </c>
      <c r="B5222" t="s">
        <v>3</v>
      </c>
      <c r="C5222" t="s">
        <v>2429</v>
      </c>
      <c r="E5222" t="s">
        <v>4</v>
      </c>
      <c r="F5222" t="s">
        <v>5</v>
      </c>
      <c r="G5222" t="s">
        <v>6</v>
      </c>
      <c r="H5222" t="s">
        <v>7</v>
      </c>
      <c r="I5222" t="s">
        <v>8</v>
      </c>
      <c r="J5222" t="s">
        <v>9</v>
      </c>
    </row>
    <row r="5223" spans="1:10">
      <c r="A5223" t="s">
        <v>2</v>
      </c>
      <c r="B5223" t="s">
        <v>10</v>
      </c>
      <c r="E5223" t="s">
        <v>11</v>
      </c>
      <c r="F5223" t="s">
        <v>12</v>
      </c>
      <c r="G5223" t="s">
        <v>13</v>
      </c>
      <c r="H5223" t="s">
        <v>14</v>
      </c>
    </row>
    <row r="5224" spans="1:10">
      <c r="A5224" t="s">
        <v>0</v>
      </c>
      <c r="B5224" t="s">
        <v>2430</v>
      </c>
      <c r="D5224">
        <f>Image("https://scontent.cdninstagram.com/t51.2885-15/s640x640/sh0.08/e35/12424400_263669810637199_1417796685_n.jpg?ig_cache_key=MTIyMDYzMjQ5Nzc3MjczODI4NA%3D%3D.2")</f>
        <v>0</v>
      </c>
    </row>
    <row r="5225" spans="1:10">
      <c r="A5225" t="s">
        <v>2</v>
      </c>
      <c r="B5225" t="s">
        <v>3</v>
      </c>
      <c r="E5225" t="s">
        <v>4</v>
      </c>
      <c r="F5225" t="s">
        <v>5</v>
      </c>
      <c r="G5225" t="s">
        <v>6</v>
      </c>
      <c r="H5225" t="s">
        <v>7</v>
      </c>
      <c r="I5225" t="s">
        <v>8</v>
      </c>
      <c r="J5225" t="s">
        <v>9</v>
      </c>
    </row>
    <row r="5226" spans="1:10">
      <c r="A5226" t="s">
        <v>2</v>
      </c>
      <c r="B5226" t="s">
        <v>10</v>
      </c>
      <c r="E5226" t="s">
        <v>11</v>
      </c>
      <c r="F5226" t="s">
        <v>12</v>
      </c>
      <c r="G5226" t="s">
        <v>13</v>
      </c>
      <c r="H5226" t="s">
        <v>14</v>
      </c>
    </row>
    <row r="5227" spans="1:10">
      <c r="A5227" t="s">
        <v>0</v>
      </c>
      <c r="B5227" t="s">
        <v>2431</v>
      </c>
      <c r="D5227">
        <f>Image("https://scontent.cdninstagram.com/t51.2885-15/s640x640/sh0.08/e35/12912593_1178012065542119_1405115280_n.jpg?ig_cache_key=MTIyMDYzMDUxMzMwNDYyNDY3Mw%3D%3D.2")</f>
        <v>0</v>
      </c>
    </row>
    <row r="5228" spans="1:10">
      <c r="A5228" t="s">
        <v>2</v>
      </c>
      <c r="B5228" t="s">
        <v>3</v>
      </c>
      <c r="E5228" t="s">
        <v>4</v>
      </c>
      <c r="F5228" t="s">
        <v>5</v>
      </c>
      <c r="G5228" t="s">
        <v>6</v>
      </c>
      <c r="H5228" t="s">
        <v>7</v>
      </c>
      <c r="I5228" t="s">
        <v>8</v>
      </c>
      <c r="J5228" t="s">
        <v>9</v>
      </c>
    </row>
    <row r="5229" spans="1:10">
      <c r="A5229" t="s">
        <v>2</v>
      </c>
      <c r="B5229" t="s">
        <v>10</v>
      </c>
      <c r="E5229" t="s">
        <v>11</v>
      </c>
      <c r="F5229" t="s">
        <v>12</v>
      </c>
      <c r="G5229" t="s">
        <v>13</v>
      </c>
      <c r="H5229" t="s">
        <v>14</v>
      </c>
    </row>
    <row r="5230" spans="1:10">
      <c r="A5230" t="s">
        <v>0</v>
      </c>
      <c r="B5230" t="s">
        <v>2432</v>
      </c>
      <c r="D5230">
        <f>Image("https://scontent.cdninstagram.com/t51.2885-15/s640x640/sh0.08/e35/12912858_255200088156807_1144172361_n.jpg?ig_cache_key=MTIyMDYyNjc2NjQ2NjcxNDQ3OQ%3D%3D.2")</f>
        <v>0</v>
      </c>
    </row>
    <row r="5231" spans="1:10">
      <c r="A5231" t="s">
        <v>2</v>
      </c>
      <c r="B5231" t="s">
        <v>3</v>
      </c>
      <c r="E5231" t="s">
        <v>4</v>
      </c>
      <c r="F5231" t="s">
        <v>5</v>
      </c>
      <c r="G5231" t="s">
        <v>6</v>
      </c>
      <c r="H5231" t="s">
        <v>7</v>
      </c>
      <c r="I5231" t="s">
        <v>8</v>
      </c>
      <c r="J5231" t="s">
        <v>9</v>
      </c>
    </row>
    <row r="5232" spans="1:10">
      <c r="A5232" t="s">
        <v>2</v>
      </c>
      <c r="B5232" t="s">
        <v>10</v>
      </c>
      <c r="E5232" t="s">
        <v>11</v>
      </c>
      <c r="F5232" t="s">
        <v>12</v>
      </c>
      <c r="G5232" t="s">
        <v>13</v>
      </c>
      <c r="H5232" t="s">
        <v>14</v>
      </c>
    </row>
    <row r="5233" spans="1:10">
      <c r="A5233" t="s">
        <v>0</v>
      </c>
      <c r="B5233" t="s">
        <v>2433</v>
      </c>
      <c r="D5233">
        <f>Image("https://scontent.cdninstagram.com/t51.2885-15/s640x640/sh0.08/e35/12677220_1152382021441161_1271308078_n.jpg?ig_cache_key=MTIyMDYyNTQ0MjQyNjUyODQwNA%3D%3D.2")</f>
        <v>0</v>
      </c>
    </row>
    <row r="5234" spans="1:10">
      <c r="A5234" t="s">
        <v>2</v>
      </c>
      <c r="B5234" t="s">
        <v>3</v>
      </c>
      <c r="E5234" t="s">
        <v>4</v>
      </c>
      <c r="F5234" t="s">
        <v>5</v>
      </c>
      <c r="G5234" t="s">
        <v>6</v>
      </c>
      <c r="H5234" t="s">
        <v>7</v>
      </c>
      <c r="I5234" t="s">
        <v>8</v>
      </c>
      <c r="J5234" t="s">
        <v>9</v>
      </c>
    </row>
    <row r="5235" spans="1:10">
      <c r="A5235" t="s">
        <v>2</v>
      </c>
      <c r="B5235" t="s">
        <v>10</v>
      </c>
      <c r="E5235" t="s">
        <v>11</v>
      </c>
      <c r="F5235" t="s">
        <v>12</v>
      </c>
      <c r="G5235" t="s">
        <v>13</v>
      </c>
      <c r="H5235" t="s">
        <v>14</v>
      </c>
    </row>
    <row r="5236" spans="1:10">
      <c r="A5236" t="s">
        <v>0</v>
      </c>
      <c r="B5236" t="s">
        <v>2434</v>
      </c>
      <c r="D5236">
        <f>Image("https://scontent.cdninstagram.com/t51.2885-15/s640x640/e15/12912407_1663912083871071_2146738613_n.jpg?ig_cache_key=MTIyMDYxODczNzM5Njg5MDY3MA%3D%3D.2.l")</f>
        <v>0</v>
      </c>
    </row>
    <row r="5237" spans="1:10">
      <c r="A5237" t="s">
        <v>2</v>
      </c>
      <c r="B5237" t="s">
        <v>3</v>
      </c>
      <c r="E5237" t="s">
        <v>4</v>
      </c>
      <c r="F5237" t="s">
        <v>5</v>
      </c>
      <c r="G5237" t="s">
        <v>6</v>
      </c>
      <c r="H5237" t="s">
        <v>7</v>
      </c>
      <c r="I5237" t="s">
        <v>8</v>
      </c>
      <c r="J5237" t="s">
        <v>9</v>
      </c>
    </row>
    <row r="5238" spans="1:10">
      <c r="A5238" t="s">
        <v>2</v>
      </c>
      <c r="B5238" t="s">
        <v>10</v>
      </c>
      <c r="E5238" t="s">
        <v>11</v>
      </c>
      <c r="F5238" t="s">
        <v>12</v>
      </c>
      <c r="G5238" t="s">
        <v>13</v>
      </c>
      <c r="H5238" t="s">
        <v>14</v>
      </c>
    </row>
    <row r="5239" spans="1:10">
      <c r="A5239" t="s">
        <v>0</v>
      </c>
      <c r="B5239" t="s">
        <v>2435</v>
      </c>
      <c r="D5239">
        <f>Image("https://scontent.cdninstagram.com/t51.2885-15/s480x480/e35/11364005_484204395098623_1520455930_n.jpg?ig_cache_key=MTIyMDYwNTk1NTc3MjU0MzQxMA%3D%3D.2")</f>
        <v>0</v>
      </c>
    </row>
    <row r="5240" spans="1:10">
      <c r="A5240" t="s">
        <v>2</v>
      </c>
      <c r="B5240" t="s">
        <v>3</v>
      </c>
      <c r="E5240" t="s">
        <v>4</v>
      </c>
      <c r="F5240" t="s">
        <v>5</v>
      </c>
      <c r="G5240" t="s">
        <v>6</v>
      </c>
      <c r="H5240" t="s">
        <v>7</v>
      </c>
      <c r="I5240" t="s">
        <v>8</v>
      </c>
      <c r="J5240" t="s">
        <v>9</v>
      </c>
    </row>
    <row r="5241" spans="1:10">
      <c r="A5241" t="s">
        <v>2</v>
      </c>
      <c r="B5241" t="s">
        <v>10</v>
      </c>
      <c r="E5241" t="s">
        <v>11</v>
      </c>
      <c r="F5241" t="s">
        <v>12</v>
      </c>
      <c r="G5241" t="s">
        <v>13</v>
      </c>
      <c r="H5241" t="s">
        <v>14</v>
      </c>
    </row>
    <row r="5242" spans="1:10">
      <c r="A5242" t="s">
        <v>0</v>
      </c>
      <c r="B5242" t="s">
        <v>2436</v>
      </c>
      <c r="D5242">
        <f>Image("https://scontent.cdninstagram.com/t51.2885-15/e35/12950399_981916271845704_1314104495_n.jpg?ig_cache_key=MTIyMDYwNTg0MjU2ODUzNzI2Ng%3D%3D.2")</f>
        <v>0</v>
      </c>
    </row>
    <row r="5243" spans="1:10">
      <c r="A5243" t="s">
        <v>2</v>
      </c>
      <c r="B5243" t="s">
        <v>3</v>
      </c>
      <c r="C5243" t="s">
        <v>2437</v>
      </c>
      <c r="E5243" t="s">
        <v>4</v>
      </c>
      <c r="F5243" t="s">
        <v>5</v>
      </c>
      <c r="G5243" t="s">
        <v>6</v>
      </c>
      <c r="H5243" t="s">
        <v>7</v>
      </c>
      <c r="I5243" t="s">
        <v>8</v>
      </c>
      <c r="J5243" t="s">
        <v>9</v>
      </c>
    </row>
    <row r="5244" spans="1:10">
      <c r="A5244" t="s">
        <v>2</v>
      </c>
      <c r="B5244" t="s">
        <v>10</v>
      </c>
      <c r="E5244" t="s">
        <v>11</v>
      </c>
      <c r="F5244" t="s">
        <v>12</v>
      </c>
      <c r="G5244" t="s">
        <v>13</v>
      </c>
      <c r="H5244" t="s">
        <v>14</v>
      </c>
    </row>
    <row r="5245" spans="1:10">
      <c r="A5245" t="s">
        <v>0</v>
      </c>
      <c r="B5245" t="s">
        <v>2438</v>
      </c>
      <c r="D5245">
        <f>Image("https://scontent.cdninstagram.com/t51.2885-15/e15/12940140_1729008527368119_580684170_n.jpg?ig_cache_key=MTIyMDU5Nzk0NTQzOTc0NDIwMw%3D%3D.2")</f>
        <v>0</v>
      </c>
    </row>
    <row r="5246" spans="1:10">
      <c r="A5246" t="s">
        <v>2</v>
      </c>
      <c r="B5246" t="s">
        <v>3</v>
      </c>
      <c r="E5246" t="s">
        <v>4</v>
      </c>
      <c r="F5246" t="s">
        <v>5</v>
      </c>
      <c r="G5246" t="s">
        <v>6</v>
      </c>
      <c r="H5246" t="s">
        <v>7</v>
      </c>
      <c r="I5246" t="s">
        <v>8</v>
      </c>
      <c r="J5246" t="s">
        <v>9</v>
      </c>
    </row>
    <row r="5247" spans="1:10">
      <c r="A5247" t="s">
        <v>2</v>
      </c>
      <c r="B5247" t="s">
        <v>10</v>
      </c>
      <c r="E5247" t="s">
        <v>11</v>
      </c>
      <c r="F5247" t="s">
        <v>12</v>
      </c>
      <c r="G5247" t="s">
        <v>13</v>
      </c>
      <c r="H5247" t="s">
        <v>14</v>
      </c>
    </row>
    <row r="5248" spans="1:10">
      <c r="A5248" t="s">
        <v>0</v>
      </c>
      <c r="B5248" t="s">
        <v>2439</v>
      </c>
      <c r="D5248">
        <f>Image("https://scontent.cdninstagram.com/t51.2885-15/s480x480/e35/12327999_1689926597933109_1397017178_n.jpg?ig_cache_key=MTIyMDU5MTc5MTAzMjkzNzg1NA%3D%3D.2")</f>
        <v>0</v>
      </c>
    </row>
    <row r="5249" spans="1:10">
      <c r="A5249" t="s">
        <v>2</v>
      </c>
      <c r="B5249" t="s">
        <v>3</v>
      </c>
      <c r="E5249" t="s">
        <v>4</v>
      </c>
      <c r="F5249" t="s">
        <v>5</v>
      </c>
      <c r="G5249" t="s">
        <v>6</v>
      </c>
      <c r="H5249" t="s">
        <v>7</v>
      </c>
      <c r="I5249" t="s">
        <v>8</v>
      </c>
      <c r="J5249" t="s">
        <v>9</v>
      </c>
    </row>
    <row r="5250" spans="1:10">
      <c r="A5250" t="s">
        <v>2</v>
      </c>
      <c r="B5250" t="s">
        <v>10</v>
      </c>
      <c r="E5250" t="s">
        <v>11</v>
      </c>
      <c r="F5250" t="s">
        <v>12</v>
      </c>
      <c r="G5250" t="s">
        <v>13</v>
      </c>
      <c r="H5250" t="s">
        <v>14</v>
      </c>
    </row>
    <row r="5251" spans="1:10">
      <c r="A5251" t="s">
        <v>0</v>
      </c>
      <c r="B5251" t="s">
        <v>2440</v>
      </c>
      <c r="D5251">
        <f>Image("https://scontent.cdninstagram.com/t51.2885-15/s640x640/sh0.08/e35/12519366_812039848900943_1618494605_n.jpg?ig_cache_key=MTIyMDU4ODM4ODE0OTE3NzkwNw%3D%3D.2.l")</f>
        <v>0</v>
      </c>
    </row>
    <row r="5252" spans="1:10">
      <c r="A5252" t="s">
        <v>2</v>
      </c>
      <c r="B5252" t="s">
        <v>3</v>
      </c>
      <c r="E5252" t="s">
        <v>4</v>
      </c>
      <c r="F5252" t="s">
        <v>5</v>
      </c>
      <c r="G5252" t="s">
        <v>6</v>
      </c>
      <c r="H5252" t="s">
        <v>7</v>
      </c>
      <c r="I5252" t="s">
        <v>8</v>
      </c>
      <c r="J5252" t="s">
        <v>9</v>
      </c>
    </row>
    <row r="5253" spans="1:10">
      <c r="A5253" t="s">
        <v>2</v>
      </c>
      <c r="B5253" t="s">
        <v>10</v>
      </c>
      <c r="E5253" t="s">
        <v>11</v>
      </c>
      <c r="F5253" t="s">
        <v>12</v>
      </c>
      <c r="G5253" t="s">
        <v>13</v>
      </c>
      <c r="H5253" t="s">
        <v>14</v>
      </c>
    </row>
    <row r="5254" spans="1:10">
      <c r="A5254" t="s">
        <v>0</v>
      </c>
      <c r="B5254" t="s">
        <v>2441</v>
      </c>
      <c r="D5254">
        <f>Image("https://scontent.cdninstagram.com/t51.2885-15/s640x640/sh0.08/e35/12940155_1727169900828451_374973441_n.jpg?ig_cache_key=MTIyMDU4NjA4MjA4OTc4OTM4Ng%3D%3D.2")</f>
        <v>0</v>
      </c>
    </row>
    <row r="5255" spans="1:10">
      <c r="A5255" t="s">
        <v>2</v>
      </c>
      <c r="B5255" t="s">
        <v>3</v>
      </c>
      <c r="E5255" t="s">
        <v>4</v>
      </c>
      <c r="F5255" t="s">
        <v>5</v>
      </c>
      <c r="G5255" t="s">
        <v>6</v>
      </c>
      <c r="H5255" t="s">
        <v>7</v>
      </c>
      <c r="I5255" t="s">
        <v>8</v>
      </c>
      <c r="J5255" t="s">
        <v>9</v>
      </c>
    </row>
    <row r="5256" spans="1:10">
      <c r="A5256" t="s">
        <v>2</v>
      </c>
      <c r="B5256" t="s">
        <v>10</v>
      </c>
      <c r="E5256" t="s">
        <v>11</v>
      </c>
      <c r="F5256" t="s">
        <v>12</v>
      </c>
      <c r="G5256" t="s">
        <v>13</v>
      </c>
      <c r="H5256" t="s">
        <v>14</v>
      </c>
    </row>
    <row r="5257" spans="1:10">
      <c r="A5257" t="s">
        <v>0</v>
      </c>
      <c r="B5257" t="s">
        <v>2442</v>
      </c>
      <c r="D5257">
        <f>Image("https://scontent.cdninstagram.com/t51.2885-15/s320x320/e35/12383691_996408650449496_1943644452_n.jpg?ig_cache_key=MTIyMDU4NTE2MTM1MjE0NzgyNA%3D%3D.2.l")</f>
        <v>0</v>
      </c>
    </row>
    <row r="5258" spans="1:10">
      <c r="A5258" t="s">
        <v>2</v>
      </c>
      <c r="B5258" t="s">
        <v>3</v>
      </c>
      <c r="E5258" t="s">
        <v>4</v>
      </c>
      <c r="F5258" t="s">
        <v>5</v>
      </c>
      <c r="G5258" t="s">
        <v>6</v>
      </c>
      <c r="H5258" t="s">
        <v>7</v>
      </c>
      <c r="I5258" t="s">
        <v>8</v>
      </c>
      <c r="J5258" t="s">
        <v>9</v>
      </c>
    </row>
    <row r="5259" spans="1:10">
      <c r="A5259" t="s">
        <v>2</v>
      </c>
      <c r="B5259" t="s">
        <v>10</v>
      </c>
      <c r="E5259" t="s">
        <v>11</v>
      </c>
      <c r="F5259" t="s">
        <v>12</v>
      </c>
      <c r="G5259" t="s">
        <v>13</v>
      </c>
      <c r="H5259" t="s">
        <v>14</v>
      </c>
    </row>
    <row r="5260" spans="1:10">
      <c r="A5260" t="s">
        <v>0</v>
      </c>
      <c r="B5260" t="s">
        <v>2443</v>
      </c>
      <c r="D5260">
        <f>Image("https://scontent.cdninstagram.com/t51.2885-15/e35/1169125_255152604820478_520283283_n.jpg?ig_cache_key=MTIyMDU4MzIwMTQxMzU3MjE1OQ%3D%3D.2.l")</f>
        <v>0</v>
      </c>
    </row>
    <row r="5261" spans="1:10">
      <c r="A5261" t="s">
        <v>2</v>
      </c>
      <c r="B5261" t="s">
        <v>3</v>
      </c>
      <c r="E5261" t="s">
        <v>4</v>
      </c>
      <c r="F5261" t="s">
        <v>5</v>
      </c>
      <c r="G5261" t="s">
        <v>6</v>
      </c>
      <c r="H5261" t="s">
        <v>7</v>
      </c>
      <c r="I5261" t="s">
        <v>8</v>
      </c>
      <c r="J5261" t="s">
        <v>9</v>
      </c>
    </row>
    <row r="5262" spans="1:10">
      <c r="A5262" t="s">
        <v>2</v>
      </c>
      <c r="B5262" t="s">
        <v>10</v>
      </c>
      <c r="E5262" t="s">
        <v>11</v>
      </c>
      <c r="F5262" t="s">
        <v>12</v>
      </c>
      <c r="G5262" t="s">
        <v>13</v>
      </c>
      <c r="H5262" t="s">
        <v>14</v>
      </c>
    </row>
    <row r="5263" spans="1:10">
      <c r="A5263" t="s">
        <v>0</v>
      </c>
      <c r="B5263" t="s">
        <v>2444</v>
      </c>
      <c r="D5263">
        <f>Image("https://scontent.cdninstagram.com/t51.2885-15/s640x640/sh0.08/e35/12965924_1113046555420043_264538584_n.jpg?ig_cache_key=MTIyMDU2ODQxNzU0MzQzNzY3NQ%3D%3D.2.l")</f>
        <v>0</v>
      </c>
    </row>
    <row r="5264" spans="1:10">
      <c r="A5264" t="s">
        <v>2</v>
      </c>
      <c r="B5264" t="s">
        <v>3</v>
      </c>
      <c r="C5264" t="s">
        <v>2445</v>
      </c>
      <c r="E5264" t="s">
        <v>4</v>
      </c>
      <c r="F5264" t="s">
        <v>5</v>
      </c>
      <c r="G5264" t="s">
        <v>6</v>
      </c>
      <c r="H5264" t="s">
        <v>7</v>
      </c>
      <c r="I5264" t="s">
        <v>8</v>
      </c>
      <c r="J5264" t="s">
        <v>9</v>
      </c>
    </row>
    <row r="5265" spans="1:10">
      <c r="A5265" t="s">
        <v>2</v>
      </c>
      <c r="B5265" t="s">
        <v>10</v>
      </c>
      <c r="E5265" t="s">
        <v>11</v>
      </c>
      <c r="F5265" t="s">
        <v>12</v>
      </c>
      <c r="G5265" t="s">
        <v>13</v>
      </c>
      <c r="H5265" t="s">
        <v>14</v>
      </c>
    </row>
    <row r="5266" spans="1:10">
      <c r="A5266" t="s">
        <v>0</v>
      </c>
      <c r="B5266" t="s">
        <v>2446</v>
      </c>
      <c r="D5266">
        <f>Image("https://scontent.cdninstagram.com/t51.2885-15/s640x640/sh0.08/e35/12934848_895908180520635_1412798178_n.jpg?ig_cache_key=MTIyMDU2ODQzMjUxNTc5NzE2OQ%3D%3D.2")</f>
        <v>0</v>
      </c>
    </row>
    <row r="5267" spans="1:10">
      <c r="A5267" t="s">
        <v>2</v>
      </c>
      <c r="B5267" t="s">
        <v>3</v>
      </c>
      <c r="C5267" t="s">
        <v>2447</v>
      </c>
      <c r="E5267" t="s">
        <v>4</v>
      </c>
      <c r="F5267" t="s">
        <v>5</v>
      </c>
      <c r="G5267" t="s">
        <v>6</v>
      </c>
      <c r="H5267" t="s">
        <v>7</v>
      </c>
      <c r="I5267" t="s">
        <v>8</v>
      </c>
      <c r="J5267" t="s">
        <v>9</v>
      </c>
    </row>
    <row r="5268" spans="1:10">
      <c r="A5268" t="s">
        <v>2</v>
      </c>
      <c r="B5268" t="s">
        <v>10</v>
      </c>
      <c r="E5268" t="s">
        <v>11</v>
      </c>
      <c r="F5268" t="s">
        <v>12</v>
      </c>
      <c r="G5268" t="s">
        <v>13</v>
      </c>
      <c r="H5268" t="s">
        <v>14</v>
      </c>
    </row>
    <row r="5269" spans="1:10">
      <c r="A5269" t="s">
        <v>0</v>
      </c>
      <c r="B5269" t="s">
        <v>2448</v>
      </c>
      <c r="D5269">
        <f>Image("https://scontent.cdninstagram.com/t51.2885-15/s480x480/e35/1742857_715890528550648_233967347_n.jpg?ig_cache_key=MTIwNTg1MDYxMjYxNzYwNTQwMg%3D%3D.2")</f>
        <v>0</v>
      </c>
    </row>
    <row r="5270" spans="1:10">
      <c r="A5270" t="s">
        <v>2</v>
      </c>
      <c r="B5270" t="s">
        <v>3</v>
      </c>
      <c r="E5270" t="s">
        <v>4</v>
      </c>
      <c r="F5270" t="s">
        <v>5</v>
      </c>
      <c r="G5270" t="s">
        <v>6</v>
      </c>
      <c r="H5270" t="s">
        <v>7</v>
      </c>
      <c r="I5270" t="s">
        <v>8</v>
      </c>
      <c r="J5270" t="s">
        <v>9</v>
      </c>
    </row>
    <row r="5271" spans="1:10">
      <c r="A5271" t="s">
        <v>2</v>
      </c>
      <c r="B5271" t="s">
        <v>10</v>
      </c>
      <c r="E5271" t="s">
        <v>11</v>
      </c>
      <c r="F5271" t="s">
        <v>12</v>
      </c>
      <c r="G5271" t="s">
        <v>13</v>
      </c>
      <c r="H5271" t="s">
        <v>14</v>
      </c>
    </row>
    <row r="5272" spans="1:10">
      <c r="A5272" t="s">
        <v>0</v>
      </c>
      <c r="B5272" t="s">
        <v>2449</v>
      </c>
      <c r="D5272">
        <f>Image("https://scontent.cdninstagram.com/t51.2885-15/e15/11378908_1446878498962227_1311276482_n.jpg?ig_cache_key=OTk5MzIzMTQ3NDE4NTU3NTAy.2")</f>
        <v>0</v>
      </c>
    </row>
    <row r="5273" spans="1:10">
      <c r="A5273" t="s">
        <v>2</v>
      </c>
      <c r="B5273" t="s">
        <v>3</v>
      </c>
      <c r="C5273" t="s">
        <v>2450</v>
      </c>
      <c r="E5273" t="s">
        <v>4</v>
      </c>
      <c r="F5273" t="s">
        <v>5</v>
      </c>
      <c r="G5273" t="s">
        <v>6</v>
      </c>
      <c r="H5273" t="s">
        <v>7</v>
      </c>
      <c r="I5273" t="s">
        <v>8</v>
      </c>
      <c r="J5273" t="s">
        <v>9</v>
      </c>
    </row>
    <row r="5274" spans="1:10">
      <c r="A5274" t="s">
        <v>2</v>
      </c>
      <c r="B5274" t="s">
        <v>10</v>
      </c>
      <c r="E5274" t="s">
        <v>11</v>
      </c>
      <c r="F5274" t="s">
        <v>12</v>
      </c>
      <c r="G5274" t="s">
        <v>13</v>
      </c>
      <c r="H5274" t="s">
        <v>14</v>
      </c>
    </row>
    <row r="5275" spans="1:10">
      <c r="A5275" t="s">
        <v>0</v>
      </c>
      <c r="B5275" t="s">
        <v>2451</v>
      </c>
      <c r="D5275">
        <f>Image("https://scontent.cdninstagram.com/t51.2885-15/e15/11005154_1553058888312389_665609011_n.jpg?ig_cache_key=OTI0MTc2OTIzOTU5NjI2ODE1.2")</f>
        <v>0</v>
      </c>
    </row>
    <row r="5276" spans="1:10">
      <c r="A5276" t="s">
        <v>2</v>
      </c>
      <c r="B5276" t="s">
        <v>3</v>
      </c>
      <c r="E5276" t="s">
        <v>4</v>
      </c>
      <c r="F5276" t="s">
        <v>5</v>
      </c>
      <c r="G5276" t="s">
        <v>6</v>
      </c>
      <c r="H5276" t="s">
        <v>7</v>
      </c>
      <c r="I5276" t="s">
        <v>8</v>
      </c>
      <c r="J5276" t="s">
        <v>9</v>
      </c>
    </row>
    <row r="5277" spans="1:10">
      <c r="A5277" t="s">
        <v>2</v>
      </c>
      <c r="B5277" t="s">
        <v>10</v>
      </c>
      <c r="E5277" t="s">
        <v>11</v>
      </c>
      <c r="F5277" t="s">
        <v>12</v>
      </c>
      <c r="G5277" t="s">
        <v>13</v>
      </c>
      <c r="H5277" t="s">
        <v>14</v>
      </c>
    </row>
    <row r="5278" spans="1:10">
      <c r="A5278" t="s">
        <v>0</v>
      </c>
      <c r="B5278" t="s">
        <v>2452</v>
      </c>
      <c r="D5278">
        <f>Image("https://scontent.cdninstagram.com/t51.2885-15/e15/10499097_491229030977104_1288806309_n.jpg?ig_cache_key=NzQ3MjY4MTgwNDc0MDkyOTcx.2")</f>
        <v>0</v>
      </c>
    </row>
    <row r="5279" spans="1:10">
      <c r="A5279" t="s">
        <v>2</v>
      </c>
      <c r="B5279" t="s">
        <v>3</v>
      </c>
      <c r="C5279" t="s">
        <v>2453</v>
      </c>
      <c r="E5279" t="s">
        <v>4</v>
      </c>
      <c r="F5279" t="s">
        <v>5</v>
      </c>
      <c r="G5279" t="s">
        <v>6</v>
      </c>
      <c r="H5279" t="s">
        <v>7</v>
      </c>
      <c r="I5279" t="s">
        <v>8</v>
      </c>
      <c r="J5279" t="s">
        <v>9</v>
      </c>
    </row>
    <row r="5280" spans="1:10">
      <c r="A5280" t="s">
        <v>2</v>
      </c>
      <c r="B5280" t="s">
        <v>10</v>
      </c>
      <c r="E5280" t="s">
        <v>11</v>
      </c>
      <c r="F5280" t="s">
        <v>12</v>
      </c>
      <c r="G5280" t="s">
        <v>13</v>
      </c>
      <c r="H5280" t="s">
        <v>14</v>
      </c>
    </row>
    <row r="5281" spans="1:10">
      <c r="A5281" t="s">
        <v>0</v>
      </c>
      <c r="B5281" t="s">
        <v>2454</v>
      </c>
      <c r="D5281">
        <f>Image("https://scontent.cdninstagram.com/t51.2885-15/e15/10414057_272551819593764_937188486_n.jpg?ig_cache_key=NzI1NTEyMjYxMDQyMzY0Mjk4.2")</f>
        <v>0</v>
      </c>
    </row>
    <row r="5282" spans="1:10">
      <c r="A5282" t="s">
        <v>2</v>
      </c>
      <c r="B5282" t="s">
        <v>3</v>
      </c>
      <c r="C5282" t="s">
        <v>2455</v>
      </c>
      <c r="E5282" t="s">
        <v>4</v>
      </c>
      <c r="F5282" t="s">
        <v>5</v>
      </c>
      <c r="G5282" t="s">
        <v>6</v>
      </c>
      <c r="H5282" t="s">
        <v>7</v>
      </c>
      <c r="I5282" t="s">
        <v>8</v>
      </c>
      <c r="J5282" t="s">
        <v>9</v>
      </c>
    </row>
    <row r="5283" spans="1:10">
      <c r="A5283" t="s">
        <v>2</v>
      </c>
      <c r="B5283" t="s">
        <v>10</v>
      </c>
      <c r="E5283" t="s">
        <v>11</v>
      </c>
      <c r="F5283" t="s">
        <v>12</v>
      </c>
      <c r="G5283" t="s">
        <v>13</v>
      </c>
      <c r="H5283" t="s">
        <v>14</v>
      </c>
    </row>
    <row r="5284" spans="1:10">
      <c r="A5284" t="s">
        <v>0</v>
      </c>
      <c r="B5284" t="s">
        <v>2456</v>
      </c>
      <c r="D5284">
        <f>Image("https://scontent.cdninstagram.com/t51.2885-15/e15/1738108_468701236585731_1682223877_n.jpg?ig_cache_key=NjQ4NzI0NzU0Njk0ODI0NTQ0.2")</f>
        <v>0</v>
      </c>
    </row>
    <row r="5285" spans="1:10">
      <c r="A5285" t="s">
        <v>2</v>
      </c>
      <c r="B5285" t="s">
        <v>3</v>
      </c>
      <c r="E5285" t="s">
        <v>4</v>
      </c>
      <c r="F5285" t="s">
        <v>5</v>
      </c>
      <c r="G5285" t="s">
        <v>6</v>
      </c>
      <c r="H5285" t="s">
        <v>7</v>
      </c>
      <c r="I5285" t="s">
        <v>8</v>
      </c>
      <c r="J5285" t="s">
        <v>9</v>
      </c>
    </row>
    <row r="5286" spans="1:10">
      <c r="A5286" t="s">
        <v>2</v>
      </c>
      <c r="B5286" t="s">
        <v>10</v>
      </c>
      <c r="E5286" t="s">
        <v>11</v>
      </c>
      <c r="F5286" t="s">
        <v>12</v>
      </c>
      <c r="G5286" t="s">
        <v>13</v>
      </c>
      <c r="H5286" t="s">
        <v>14</v>
      </c>
    </row>
    <row r="5287" spans="1:10">
      <c r="A5287" t="s">
        <v>0</v>
      </c>
      <c r="B5287" t="s">
        <v>2457</v>
      </c>
      <c r="D5287">
        <f>Image("https://scontent.cdninstagram.com/t51.2885-15/e15/1390302_1416598298573254_2073805223_n.jpg?ig_cache_key=NTkyMTkwNDgwNjQ2MTU2Njc1.2")</f>
        <v>0</v>
      </c>
    </row>
    <row r="5288" spans="1:10">
      <c r="A5288" t="s">
        <v>2</v>
      </c>
      <c r="B5288" t="s">
        <v>3</v>
      </c>
      <c r="C5288" t="s">
        <v>2458</v>
      </c>
      <c r="E5288" t="s">
        <v>4</v>
      </c>
      <c r="F5288" t="s">
        <v>5</v>
      </c>
      <c r="G5288" t="s">
        <v>6</v>
      </c>
      <c r="H5288" t="s">
        <v>7</v>
      </c>
      <c r="I5288" t="s">
        <v>8</v>
      </c>
      <c r="J5288" t="s">
        <v>9</v>
      </c>
    </row>
    <row r="5289" spans="1:10">
      <c r="A5289" t="s">
        <v>2</v>
      </c>
      <c r="B5289" t="s">
        <v>10</v>
      </c>
      <c r="E5289" t="s">
        <v>11</v>
      </c>
      <c r="F5289" t="s">
        <v>12</v>
      </c>
      <c r="G5289" t="s">
        <v>13</v>
      </c>
      <c r="H5289" t="s">
        <v>14</v>
      </c>
    </row>
    <row r="5290" spans="1:10">
      <c r="A5290" t="s">
        <v>0</v>
      </c>
      <c r="B5290" t="s">
        <v>2459</v>
      </c>
      <c r="D5290">
        <f>Image("https://scontent.cdninstagram.com/t51.2885-15/e15/1389572_363603510441323_693702860_n.jpg?ig_cache_key=NTcyMDYzNTc3MDAwOTE3NDQy.2")</f>
        <v>0</v>
      </c>
    </row>
    <row r="5291" spans="1:10">
      <c r="A5291" t="s">
        <v>2</v>
      </c>
      <c r="B5291" t="s">
        <v>3</v>
      </c>
      <c r="E5291" t="s">
        <v>4</v>
      </c>
      <c r="F5291" t="s">
        <v>5</v>
      </c>
      <c r="G5291" t="s">
        <v>6</v>
      </c>
      <c r="H5291" t="s">
        <v>7</v>
      </c>
      <c r="I5291" t="s">
        <v>8</v>
      </c>
      <c r="J5291" t="s">
        <v>9</v>
      </c>
    </row>
    <row r="5292" spans="1:10">
      <c r="A5292" t="s">
        <v>2</v>
      </c>
      <c r="B5292" t="s">
        <v>10</v>
      </c>
      <c r="E5292" t="s">
        <v>11</v>
      </c>
      <c r="F5292" t="s">
        <v>12</v>
      </c>
      <c r="G5292" t="s">
        <v>13</v>
      </c>
      <c r="H5292" t="s">
        <v>14</v>
      </c>
    </row>
    <row r="5293" spans="1:10">
      <c r="A5293" t="s">
        <v>0</v>
      </c>
      <c r="B5293" t="s">
        <v>2460</v>
      </c>
      <c r="D5293">
        <f>Image("https://scontent.cdninstagram.com/t51.2885-15/e35/12599228_1686402994950018_1420366710_n.jpg?ig_cache_key=MTE3ODA3ODIzMDA4NzkxOTY3Mg%3D%3D.2.l")</f>
        <v>0</v>
      </c>
    </row>
    <row r="5294" spans="1:10">
      <c r="A5294" t="s">
        <v>2</v>
      </c>
      <c r="B5294" t="s">
        <v>3</v>
      </c>
      <c r="C5294" t="s">
        <v>2461</v>
      </c>
      <c r="E5294" t="s">
        <v>4</v>
      </c>
      <c r="F5294" t="s">
        <v>5</v>
      </c>
      <c r="G5294" t="s">
        <v>6</v>
      </c>
      <c r="H5294" t="s">
        <v>7</v>
      </c>
      <c r="I5294" t="s">
        <v>8</v>
      </c>
      <c r="J5294" t="s">
        <v>9</v>
      </c>
    </row>
    <row r="5295" spans="1:10">
      <c r="A5295" t="s">
        <v>2</v>
      </c>
      <c r="B5295" t="s">
        <v>10</v>
      </c>
      <c r="E5295" t="s">
        <v>11</v>
      </c>
      <c r="F5295" t="s">
        <v>12</v>
      </c>
      <c r="G5295" t="s">
        <v>13</v>
      </c>
      <c r="H5295" t="s">
        <v>14</v>
      </c>
    </row>
    <row r="5296" spans="1:10">
      <c r="A5296" t="s">
        <v>0</v>
      </c>
      <c r="B5296" t="s">
        <v>2462</v>
      </c>
      <c r="D5296">
        <f>Image("https://scontent.cdninstagram.com/t51.2885-15/s320x320/e35/12556075_541838022641965_446026092_n.jpg?ig_cache_key=MTE3MDc1NjM5Njk2MzQzNzY4OA%3D%3D.2.l")</f>
        <v>0</v>
      </c>
    </row>
    <row r="5297" spans="1:10">
      <c r="A5297" t="s">
        <v>2</v>
      </c>
      <c r="B5297" t="s">
        <v>3</v>
      </c>
      <c r="C5297" t="s">
        <v>2463</v>
      </c>
      <c r="E5297" t="s">
        <v>4</v>
      </c>
      <c r="F5297" t="s">
        <v>5</v>
      </c>
      <c r="G5297" t="s">
        <v>6</v>
      </c>
      <c r="H5297" t="s">
        <v>7</v>
      </c>
      <c r="I5297" t="s">
        <v>8</v>
      </c>
      <c r="J5297" t="s">
        <v>9</v>
      </c>
    </row>
    <row r="5298" spans="1:10">
      <c r="A5298" t="s">
        <v>2</v>
      </c>
      <c r="B5298" t="s">
        <v>10</v>
      </c>
      <c r="E5298" t="s">
        <v>11</v>
      </c>
      <c r="F5298" t="s">
        <v>12</v>
      </c>
      <c r="G5298" t="s">
        <v>13</v>
      </c>
      <c r="H5298" t="s">
        <v>14</v>
      </c>
    </row>
    <row r="5299" spans="1:10">
      <c r="A5299" t="s">
        <v>0</v>
      </c>
      <c r="B5299" t="s">
        <v>2464</v>
      </c>
      <c r="D5299">
        <f>Image("https://scontent.cdninstagram.com/t51.2885-15/s640x640/sh0.08/e35/12568089_1673010549623069_1280451422_n.jpg?ig_cache_key=MTE2MTc3NjQ0NzMxMzYwMzIwOQ%3D%3D.2.l")</f>
        <v>0</v>
      </c>
    </row>
    <row r="5300" spans="1:10">
      <c r="A5300" t="s">
        <v>2</v>
      </c>
      <c r="B5300" t="s">
        <v>3</v>
      </c>
      <c r="E5300" t="s">
        <v>4</v>
      </c>
      <c r="F5300" t="s">
        <v>5</v>
      </c>
      <c r="G5300" t="s">
        <v>6</v>
      </c>
      <c r="H5300" t="s">
        <v>7</v>
      </c>
      <c r="I5300" t="s">
        <v>8</v>
      </c>
      <c r="J5300" t="s">
        <v>9</v>
      </c>
    </row>
    <row r="5301" spans="1:10">
      <c r="A5301" t="s">
        <v>2</v>
      </c>
      <c r="B5301" t="s">
        <v>10</v>
      </c>
      <c r="E5301" t="s">
        <v>11</v>
      </c>
      <c r="F5301" t="s">
        <v>12</v>
      </c>
      <c r="G5301" t="s">
        <v>13</v>
      </c>
      <c r="H5301" t="s">
        <v>14</v>
      </c>
    </row>
    <row r="5302" spans="1:10">
      <c r="A5302" t="s">
        <v>0</v>
      </c>
      <c r="B5302" t="s">
        <v>2465</v>
      </c>
      <c r="D5302">
        <f>Image("https://scontent.cdninstagram.com/t51.2885-15/s640x640/sh0.08/e35/10608100_572315812916553_1364157095_n.jpg?ig_cache_key=MTE0ODAxMjc1NTk0NTE5NDg5Mg%3D%3D.2")</f>
        <v>0</v>
      </c>
    </row>
    <row r="5303" spans="1:10">
      <c r="A5303" t="s">
        <v>2</v>
      </c>
      <c r="B5303" t="s">
        <v>3</v>
      </c>
      <c r="C5303" t="s">
        <v>2466</v>
      </c>
      <c r="E5303" t="s">
        <v>4</v>
      </c>
      <c r="F5303" t="s">
        <v>5</v>
      </c>
      <c r="G5303" t="s">
        <v>6</v>
      </c>
      <c r="H5303" t="s">
        <v>7</v>
      </c>
      <c r="I5303" t="s">
        <v>8</v>
      </c>
      <c r="J5303" t="s">
        <v>9</v>
      </c>
    </row>
    <row r="5304" spans="1:10">
      <c r="A5304" t="s">
        <v>2</v>
      </c>
      <c r="B5304" t="s">
        <v>10</v>
      </c>
      <c r="E5304" t="s">
        <v>11</v>
      </c>
      <c r="F5304" t="s">
        <v>12</v>
      </c>
      <c r="G5304" t="s">
        <v>13</v>
      </c>
      <c r="H5304" t="s">
        <v>14</v>
      </c>
    </row>
    <row r="5305" spans="1:10">
      <c r="A5305" t="s">
        <v>0</v>
      </c>
      <c r="B5305" t="s">
        <v>2467</v>
      </c>
      <c r="D5305">
        <f>Image("https://scontent.cdninstagram.com/t51.2885-15/s640x640/sh0.08/e35/12292613_141113746250546_1095598277_n.jpg?ig_cache_key=MTEyNjI0NTY2NzMwNTA4OTg2Mg%3D%3D.2.l")</f>
        <v>0</v>
      </c>
    </row>
    <row r="5306" spans="1:10">
      <c r="A5306" t="s">
        <v>2</v>
      </c>
      <c r="B5306" t="s">
        <v>3</v>
      </c>
      <c r="C5306" t="s">
        <v>2468</v>
      </c>
      <c r="E5306" t="s">
        <v>4</v>
      </c>
      <c r="F5306" t="s">
        <v>5</v>
      </c>
      <c r="G5306" t="s">
        <v>6</v>
      </c>
      <c r="H5306" t="s">
        <v>7</v>
      </c>
      <c r="I5306" t="s">
        <v>8</v>
      </c>
      <c r="J5306" t="s">
        <v>9</v>
      </c>
    </row>
    <row r="5307" spans="1:10">
      <c r="A5307" t="s">
        <v>2</v>
      </c>
      <c r="B5307" t="s">
        <v>10</v>
      </c>
      <c r="E5307" t="s">
        <v>11</v>
      </c>
      <c r="F5307" t="s">
        <v>12</v>
      </c>
      <c r="G5307" t="s">
        <v>13</v>
      </c>
      <c r="H5307" t="s">
        <v>14</v>
      </c>
    </row>
    <row r="5308" spans="1:10">
      <c r="A5308" t="s">
        <v>0</v>
      </c>
      <c r="B5308" t="s">
        <v>2469</v>
      </c>
      <c r="D5308">
        <f>Image("https://scontent.cdninstagram.com/t51.2885-15/e15/11887178_1622546971343738_353941447_n.jpg?ig_cache_key=MTA2NjA1Nzk4NDUxNTYxNjA2NQ%3D%3D.2")</f>
        <v>0</v>
      </c>
    </row>
    <row r="5309" spans="1:10">
      <c r="A5309" t="s">
        <v>2</v>
      </c>
      <c r="B5309" t="s">
        <v>3</v>
      </c>
      <c r="C5309" t="s">
        <v>2470</v>
      </c>
      <c r="E5309" t="s">
        <v>4</v>
      </c>
      <c r="F5309" t="s">
        <v>5</v>
      </c>
      <c r="G5309" t="s">
        <v>6</v>
      </c>
      <c r="H5309" t="s">
        <v>7</v>
      </c>
      <c r="I5309" t="s">
        <v>8</v>
      </c>
      <c r="J5309" t="s">
        <v>9</v>
      </c>
    </row>
    <row r="5310" spans="1:10">
      <c r="A5310" t="s">
        <v>2</v>
      </c>
      <c r="B5310" t="s">
        <v>10</v>
      </c>
      <c r="E5310" t="s">
        <v>11</v>
      </c>
      <c r="F5310" t="s">
        <v>12</v>
      </c>
      <c r="G5310" t="s">
        <v>13</v>
      </c>
      <c r="H5310" t="s">
        <v>14</v>
      </c>
    </row>
    <row r="5311" spans="1:10">
      <c r="A5311" t="s">
        <v>0</v>
      </c>
      <c r="B5311" t="s">
        <v>2471</v>
      </c>
      <c r="D5311">
        <f>Image("https://scontent.cdninstagram.com/t51.2885-15/s480x480/e35/11254523_459929504187634_1453858706_n.jpg?ig_cache_key=MTAzNDAxNDkwMzE0MjIzNDQ4MQ%3D%3D.2")</f>
        <v>0</v>
      </c>
    </row>
    <row r="5312" spans="1:10">
      <c r="A5312" t="s">
        <v>2</v>
      </c>
      <c r="B5312" t="s">
        <v>3</v>
      </c>
      <c r="C5312" t="s">
        <v>2472</v>
      </c>
      <c r="E5312" t="s">
        <v>4</v>
      </c>
      <c r="F5312" t="s">
        <v>5</v>
      </c>
      <c r="G5312" t="s">
        <v>6</v>
      </c>
      <c r="H5312" t="s">
        <v>7</v>
      </c>
      <c r="I5312" t="s">
        <v>8</v>
      </c>
      <c r="J5312" t="s">
        <v>9</v>
      </c>
    </row>
    <row r="5313" spans="1:10">
      <c r="A5313" t="s">
        <v>2</v>
      </c>
      <c r="B5313" t="s">
        <v>10</v>
      </c>
      <c r="E5313" t="s">
        <v>11</v>
      </c>
      <c r="F5313" t="s">
        <v>12</v>
      </c>
      <c r="G5313" t="s">
        <v>13</v>
      </c>
      <c r="H5313" t="s">
        <v>14</v>
      </c>
    </row>
    <row r="5314" spans="1:10">
      <c r="A5314" t="s">
        <v>0</v>
      </c>
      <c r="B5314" t="s">
        <v>2473</v>
      </c>
      <c r="D5314">
        <f>Image("https://scontent.cdninstagram.com/t51.2885-15/e15/11184736_389233861268895_2122145525_n.jpg?ig_cache_key=OTY4NTAwMDcxNzU3NDQxNTE5.2")</f>
        <v>0</v>
      </c>
    </row>
    <row r="5315" spans="1:10">
      <c r="A5315" t="s">
        <v>2</v>
      </c>
      <c r="B5315" t="s">
        <v>3</v>
      </c>
      <c r="C5315" t="s">
        <v>2474</v>
      </c>
      <c r="E5315" t="s">
        <v>4</v>
      </c>
      <c r="F5315" t="s">
        <v>5</v>
      </c>
      <c r="G5315" t="s">
        <v>6</v>
      </c>
      <c r="H5315" t="s">
        <v>7</v>
      </c>
      <c r="I5315" t="s">
        <v>8</v>
      </c>
      <c r="J5315" t="s">
        <v>9</v>
      </c>
    </row>
    <row r="5316" spans="1:10">
      <c r="A5316" t="s">
        <v>2</v>
      </c>
      <c r="B5316" t="s">
        <v>10</v>
      </c>
      <c r="E5316" t="s">
        <v>11</v>
      </c>
      <c r="F5316" t="s">
        <v>12</v>
      </c>
      <c r="G5316" t="s">
        <v>13</v>
      </c>
      <c r="H5316" t="s">
        <v>14</v>
      </c>
    </row>
    <row r="5317" spans="1:10">
      <c r="A5317" t="s">
        <v>0</v>
      </c>
      <c r="B5317" t="s">
        <v>2475</v>
      </c>
      <c r="D5317">
        <f>Image("https://scontent.cdninstagram.com/t51.2885-15/e15/11111357_1570715543193200_1649955157_n.jpg?ig_cache_key=OTUzODA0ODQ3NjY3NzE2NzM2.2")</f>
        <v>0</v>
      </c>
    </row>
    <row r="5318" spans="1:10">
      <c r="A5318" t="s">
        <v>2</v>
      </c>
      <c r="B5318" t="s">
        <v>3</v>
      </c>
      <c r="E5318" t="s">
        <v>4</v>
      </c>
      <c r="F5318" t="s">
        <v>5</v>
      </c>
      <c r="G5318" t="s">
        <v>6</v>
      </c>
      <c r="H5318" t="s">
        <v>7</v>
      </c>
      <c r="I5318" t="s">
        <v>8</v>
      </c>
      <c r="J5318" t="s">
        <v>9</v>
      </c>
    </row>
    <row r="5319" spans="1:10">
      <c r="A5319" t="s">
        <v>2</v>
      </c>
      <c r="B5319" t="s">
        <v>10</v>
      </c>
      <c r="E5319" t="s">
        <v>11</v>
      </c>
      <c r="F5319" t="s">
        <v>12</v>
      </c>
      <c r="G5319" t="s">
        <v>13</v>
      </c>
      <c r="H5319" t="s">
        <v>14</v>
      </c>
    </row>
    <row r="5320" spans="1:10">
      <c r="A5320" t="s">
        <v>0</v>
      </c>
      <c r="B5320" t="s">
        <v>2476</v>
      </c>
      <c r="D5320">
        <f>Image("https://scontent.cdninstagram.com/t51.2885-15/e15/10995055_1570372723213841_1030299423_n.jpg?ig_cache_key=OTI5MzUyMDAwNTI0NzE5OTgz.2")</f>
        <v>0</v>
      </c>
    </row>
    <row r="5321" spans="1:10">
      <c r="A5321" t="s">
        <v>2</v>
      </c>
      <c r="B5321" t="s">
        <v>3</v>
      </c>
      <c r="E5321" t="s">
        <v>4</v>
      </c>
      <c r="F5321" t="s">
        <v>5</v>
      </c>
      <c r="G5321" t="s">
        <v>6</v>
      </c>
      <c r="H5321" t="s">
        <v>7</v>
      </c>
      <c r="I5321" t="s">
        <v>8</v>
      </c>
      <c r="J5321" t="s">
        <v>9</v>
      </c>
    </row>
    <row r="5322" spans="1:10">
      <c r="A5322" t="s">
        <v>2</v>
      </c>
      <c r="B5322" t="s">
        <v>10</v>
      </c>
      <c r="E5322" t="s">
        <v>11</v>
      </c>
      <c r="F5322" t="s">
        <v>12</v>
      </c>
      <c r="G5322" t="s">
        <v>13</v>
      </c>
      <c r="H5322" t="s">
        <v>14</v>
      </c>
    </row>
    <row r="5323" spans="1:10">
      <c r="A5323" t="s">
        <v>0</v>
      </c>
      <c r="B5323" t="s">
        <v>2477</v>
      </c>
      <c r="D5323">
        <f>Image("https://scontent.cdninstagram.com/t51.2885-15/e15/10946539_899423236764636_1988922154_n.jpg?ig_cache_key=OTA0MjYzMzY4ODc2MDEzNjgx.2")</f>
        <v>0</v>
      </c>
    </row>
    <row r="5324" spans="1:10">
      <c r="A5324" t="s">
        <v>2</v>
      </c>
      <c r="B5324" t="s">
        <v>3</v>
      </c>
      <c r="E5324" t="s">
        <v>4</v>
      </c>
      <c r="F5324" t="s">
        <v>5</v>
      </c>
      <c r="G5324" t="s">
        <v>6</v>
      </c>
      <c r="H5324" t="s">
        <v>7</v>
      </c>
      <c r="I5324" t="s">
        <v>8</v>
      </c>
      <c r="J5324" t="s">
        <v>9</v>
      </c>
    </row>
    <row r="5325" spans="1:10">
      <c r="A5325" t="s">
        <v>2</v>
      </c>
      <c r="B5325" t="s">
        <v>10</v>
      </c>
      <c r="E5325" t="s">
        <v>11</v>
      </c>
      <c r="F5325" t="s">
        <v>12</v>
      </c>
      <c r="G5325" t="s">
        <v>13</v>
      </c>
      <c r="H5325" t="s">
        <v>14</v>
      </c>
    </row>
    <row r="5326" spans="1:10">
      <c r="A5326" t="s">
        <v>0</v>
      </c>
      <c r="B5326" t="s">
        <v>2478</v>
      </c>
      <c r="D5326">
        <f>Image("https://scontent.cdninstagram.com/t51.2885-15/e15/10914156_495414677265157_88240679_n.jpg?ig_cache_key=ODkzNDc5ODY1MDMyNjE1NDcz.2")</f>
        <v>0</v>
      </c>
    </row>
    <row r="5327" spans="1:10">
      <c r="A5327" t="s">
        <v>2</v>
      </c>
      <c r="B5327" t="s">
        <v>3</v>
      </c>
      <c r="C5327" t="s">
        <v>2479</v>
      </c>
      <c r="E5327" t="s">
        <v>4</v>
      </c>
      <c r="F5327" t="s">
        <v>5</v>
      </c>
      <c r="G5327" t="s">
        <v>6</v>
      </c>
      <c r="H5327" t="s">
        <v>7</v>
      </c>
      <c r="I5327" t="s">
        <v>8</v>
      </c>
      <c r="J5327" t="s">
        <v>9</v>
      </c>
    </row>
    <row r="5328" spans="1:10">
      <c r="A5328" t="s">
        <v>2</v>
      </c>
      <c r="B5328" t="s">
        <v>10</v>
      </c>
      <c r="E5328" t="s">
        <v>11</v>
      </c>
      <c r="F5328" t="s">
        <v>12</v>
      </c>
      <c r="G5328" t="s">
        <v>13</v>
      </c>
      <c r="H5328" t="s">
        <v>14</v>
      </c>
    </row>
    <row r="5329" spans="1:10">
      <c r="A5329" t="s">
        <v>0</v>
      </c>
      <c r="B5329" t="s">
        <v>2480</v>
      </c>
      <c r="D5329">
        <f>Image("https://scontent.cdninstagram.com/t51.2885-15/e15/10268865_762910393797399_1846652218_n.jpg?ig_cache_key=ODg2MzA1MDg0MjQ1MTU4MDAy.2")</f>
        <v>0</v>
      </c>
    </row>
    <row r="5330" spans="1:10">
      <c r="A5330" t="s">
        <v>2</v>
      </c>
      <c r="B5330" t="s">
        <v>3</v>
      </c>
      <c r="C5330" t="s">
        <v>2481</v>
      </c>
      <c r="E5330" t="s">
        <v>4</v>
      </c>
      <c r="F5330" t="s">
        <v>5</v>
      </c>
      <c r="G5330" t="s">
        <v>6</v>
      </c>
      <c r="H5330" t="s">
        <v>7</v>
      </c>
      <c r="I5330" t="s">
        <v>8</v>
      </c>
      <c r="J5330" t="s">
        <v>9</v>
      </c>
    </row>
    <row r="5331" spans="1:10">
      <c r="A5331" t="s">
        <v>2</v>
      </c>
      <c r="B5331" t="s">
        <v>10</v>
      </c>
      <c r="E5331" t="s">
        <v>11</v>
      </c>
      <c r="F5331" t="s">
        <v>12</v>
      </c>
      <c r="G5331" t="s">
        <v>13</v>
      </c>
      <c r="H5331" t="s">
        <v>14</v>
      </c>
    </row>
    <row r="5332" spans="1:10">
      <c r="A5332" t="s">
        <v>0</v>
      </c>
      <c r="B5332" t="s">
        <v>2482</v>
      </c>
      <c r="D5332">
        <f>Image("https://scontent.cdninstagram.com/t51.2885-15/e15/10832101_1510263919223695_2139728582_n.jpg?ig_cache_key=ODc0Njk1MDI2ODMwNjY2MDI5.2")</f>
        <v>0</v>
      </c>
    </row>
    <row r="5333" spans="1:10">
      <c r="A5333" t="s">
        <v>2</v>
      </c>
      <c r="B5333" t="s">
        <v>3</v>
      </c>
      <c r="E5333" t="s">
        <v>4</v>
      </c>
      <c r="F5333" t="s">
        <v>5</v>
      </c>
      <c r="G5333" t="s">
        <v>6</v>
      </c>
      <c r="H5333" t="s">
        <v>7</v>
      </c>
      <c r="I5333" t="s">
        <v>8</v>
      </c>
      <c r="J5333" t="s">
        <v>9</v>
      </c>
    </row>
    <row r="5334" spans="1:10">
      <c r="A5334" t="s">
        <v>2</v>
      </c>
      <c r="B5334" t="s">
        <v>10</v>
      </c>
      <c r="E5334" t="s">
        <v>11</v>
      </c>
      <c r="F5334" t="s">
        <v>12</v>
      </c>
      <c r="G5334" t="s">
        <v>13</v>
      </c>
      <c r="H5334" t="s">
        <v>14</v>
      </c>
    </row>
    <row r="5335" spans="1:10">
      <c r="A5335" t="s">
        <v>0</v>
      </c>
      <c r="B5335" t="s">
        <v>2483</v>
      </c>
      <c r="D5335">
        <f>Image("https://scontent.cdninstagram.com/t51.2885-15/e15/10643957_747329962012218_1383069420_n.jpg?ig_cache_key=ODU4NTAzMDMzODM5NTkyNzUx.2")</f>
        <v>0</v>
      </c>
    </row>
    <row r="5336" spans="1:10">
      <c r="A5336" t="s">
        <v>2</v>
      </c>
      <c r="B5336" t="s">
        <v>3</v>
      </c>
      <c r="E5336" t="s">
        <v>4</v>
      </c>
      <c r="F5336" t="s">
        <v>5</v>
      </c>
      <c r="G5336" t="s">
        <v>6</v>
      </c>
      <c r="H5336" t="s">
        <v>7</v>
      </c>
      <c r="I5336" t="s">
        <v>8</v>
      </c>
      <c r="J5336" t="s">
        <v>9</v>
      </c>
    </row>
    <row r="5337" spans="1:10">
      <c r="A5337" t="s">
        <v>2</v>
      </c>
      <c r="B5337" t="s">
        <v>10</v>
      </c>
      <c r="E5337" t="s">
        <v>11</v>
      </c>
      <c r="F5337" t="s">
        <v>12</v>
      </c>
      <c r="G5337" t="s">
        <v>13</v>
      </c>
      <c r="H5337" t="s">
        <v>14</v>
      </c>
    </row>
    <row r="5338" spans="1:10">
      <c r="A5338" t="s">
        <v>0</v>
      </c>
      <c r="B5338" t="s">
        <v>2484</v>
      </c>
      <c r="D5338">
        <f>Image("https://scontent.cdninstagram.com/t51.2885-15/e15/10818001_861019687265430_499618395_n.jpg?ig_cache_key=ODU3NTY0OTYxNjQzOTk2MjY4.2")</f>
        <v>0</v>
      </c>
    </row>
    <row r="5339" spans="1:10">
      <c r="A5339" t="s">
        <v>2</v>
      </c>
      <c r="B5339" t="s">
        <v>3</v>
      </c>
      <c r="E5339" t="s">
        <v>4</v>
      </c>
      <c r="F5339" t="s">
        <v>5</v>
      </c>
      <c r="G5339" t="s">
        <v>6</v>
      </c>
      <c r="H5339" t="s">
        <v>7</v>
      </c>
      <c r="I5339" t="s">
        <v>8</v>
      </c>
      <c r="J5339" t="s">
        <v>9</v>
      </c>
    </row>
    <row r="5340" spans="1:10">
      <c r="A5340" t="s">
        <v>2</v>
      </c>
      <c r="B5340" t="s">
        <v>10</v>
      </c>
      <c r="E5340" t="s">
        <v>11</v>
      </c>
      <c r="F5340" t="s">
        <v>12</v>
      </c>
      <c r="G5340" t="s">
        <v>13</v>
      </c>
      <c r="H5340" t="s">
        <v>14</v>
      </c>
    </row>
    <row r="5341" spans="1:10">
      <c r="A5341" t="s">
        <v>0</v>
      </c>
      <c r="B5341" t="s">
        <v>2273</v>
      </c>
      <c r="D5341">
        <f>Image("https://scontent.cdninstagram.com/t51.2885-15/e35/12918618_1085645844825516_1617494036_n.jpg?ig_cache_key=MTIyMDM1NzUwNDk0Mzk1Mzk1Nw%3D%3D.2")</f>
        <v>0</v>
      </c>
    </row>
    <row r="5342" spans="1:10">
      <c r="A5342" t="s">
        <v>2</v>
      </c>
      <c r="B5342" t="s">
        <v>3</v>
      </c>
      <c r="E5342" t="s">
        <v>4</v>
      </c>
      <c r="F5342" t="s">
        <v>5</v>
      </c>
      <c r="G5342" t="s">
        <v>6</v>
      </c>
      <c r="H5342" t="s">
        <v>7</v>
      </c>
      <c r="I5342" t="s">
        <v>8</v>
      </c>
      <c r="J5342" t="s">
        <v>9</v>
      </c>
    </row>
    <row r="5343" spans="1:10">
      <c r="A5343" t="s">
        <v>2</v>
      </c>
      <c r="B5343" t="s">
        <v>10</v>
      </c>
      <c r="E5343" t="s">
        <v>11</v>
      </c>
      <c r="F5343" t="s">
        <v>12</v>
      </c>
      <c r="G5343" t="s">
        <v>13</v>
      </c>
      <c r="H5343" t="s">
        <v>14</v>
      </c>
    </row>
    <row r="5344" spans="1:10">
      <c r="A5344" t="s">
        <v>0</v>
      </c>
      <c r="B5344" t="s">
        <v>2273</v>
      </c>
      <c r="D5344">
        <f>Image("https://scontent.cdninstagram.com/t51.2885-15/s640x640/sh0.08/e35/12519427_919629858157445_667296319_n.jpg?ig_cache_key=MTIyMDM1NTAwNDUwMTIzNjY4OA%3D%3D.2")</f>
        <v>0</v>
      </c>
    </row>
    <row r="5345" spans="1:10">
      <c r="A5345" t="s">
        <v>2</v>
      </c>
      <c r="B5345" t="s">
        <v>3</v>
      </c>
      <c r="E5345" t="s">
        <v>4</v>
      </c>
      <c r="F5345" t="s">
        <v>5</v>
      </c>
      <c r="G5345" t="s">
        <v>6</v>
      </c>
      <c r="H5345" t="s">
        <v>7</v>
      </c>
      <c r="I5345" t="s">
        <v>8</v>
      </c>
      <c r="J5345" t="s">
        <v>9</v>
      </c>
    </row>
    <row r="5346" spans="1:10">
      <c r="A5346" t="s">
        <v>2</v>
      </c>
      <c r="B5346" t="s">
        <v>10</v>
      </c>
      <c r="E5346" t="s">
        <v>11</v>
      </c>
      <c r="F5346" t="s">
        <v>12</v>
      </c>
      <c r="G5346" t="s">
        <v>13</v>
      </c>
      <c r="H5346" t="s">
        <v>14</v>
      </c>
    </row>
    <row r="5347" spans="1:10">
      <c r="A5347" t="s">
        <v>0</v>
      </c>
      <c r="B5347" t="s">
        <v>2485</v>
      </c>
      <c r="D5347">
        <f>Image("https://scontent.cdninstagram.com/t51.2885-15/s640x640/sh0.08/e35/12907165_834918769969965_1289662435_n.jpg?ig_cache_key=MTIyMDM0ODc0Nzk2NzI2NzkxNA%3D%3D.2.l")</f>
        <v>0</v>
      </c>
    </row>
    <row r="5348" spans="1:10">
      <c r="A5348" t="s">
        <v>2</v>
      </c>
      <c r="B5348" t="s">
        <v>3</v>
      </c>
      <c r="C5348" t="s">
        <v>2486</v>
      </c>
      <c r="E5348" t="s">
        <v>4</v>
      </c>
      <c r="F5348" t="s">
        <v>5</v>
      </c>
      <c r="G5348" t="s">
        <v>6</v>
      </c>
      <c r="H5348" t="s">
        <v>7</v>
      </c>
      <c r="I5348" t="s">
        <v>8</v>
      </c>
      <c r="J5348" t="s">
        <v>9</v>
      </c>
    </row>
    <row r="5349" spans="1:10">
      <c r="A5349" t="s">
        <v>2</v>
      </c>
      <c r="B5349" t="s">
        <v>10</v>
      </c>
      <c r="E5349" t="s">
        <v>11</v>
      </c>
      <c r="F5349" t="s">
        <v>12</v>
      </c>
      <c r="G5349" t="s">
        <v>13</v>
      </c>
      <c r="H5349" t="s">
        <v>14</v>
      </c>
    </row>
    <row r="5350" spans="1:10">
      <c r="A5350" t="s">
        <v>0</v>
      </c>
      <c r="B5350" t="s">
        <v>2487</v>
      </c>
      <c r="D5350">
        <f>Image("https://scontent.cdninstagram.com/t51.2885-15/s640x640/sh0.08/e35/12918440_1144780728885757_2025065030_n.jpg?ig_cache_key=MTIyMDM0NDQzNTA0MDQ1MTIzMw%3D%3D.2.l")</f>
        <v>0</v>
      </c>
    </row>
    <row r="5351" spans="1:10">
      <c r="A5351" t="s">
        <v>2</v>
      </c>
      <c r="B5351" t="s">
        <v>3</v>
      </c>
      <c r="C5351" t="s">
        <v>2488</v>
      </c>
      <c r="E5351" t="s">
        <v>4</v>
      </c>
      <c r="F5351" t="s">
        <v>5</v>
      </c>
      <c r="G5351" t="s">
        <v>6</v>
      </c>
      <c r="H5351" t="s">
        <v>7</v>
      </c>
      <c r="I5351" t="s">
        <v>8</v>
      </c>
      <c r="J5351" t="s">
        <v>9</v>
      </c>
    </row>
    <row r="5352" spans="1:10">
      <c r="A5352" t="s">
        <v>2</v>
      </c>
      <c r="B5352" t="s">
        <v>10</v>
      </c>
      <c r="E5352" t="s">
        <v>11</v>
      </c>
      <c r="F5352" t="s">
        <v>12</v>
      </c>
      <c r="G5352" t="s">
        <v>13</v>
      </c>
      <c r="H5352" t="s">
        <v>14</v>
      </c>
    </row>
    <row r="5353" spans="1:10">
      <c r="A5353" t="s">
        <v>0</v>
      </c>
      <c r="B5353" t="s">
        <v>2489</v>
      </c>
      <c r="D5353">
        <f>Image("https://scontent.cdninstagram.com/t51.2885-15/s640x640/sh0.08/e35/12930778_1546493462317942_1308582345_n.jpg?ig_cache_key=MTIyMDM0Mzc4NDQ2MDU3MTcyMw%3D%3D.2.l")</f>
        <v>0</v>
      </c>
    </row>
    <row r="5354" spans="1:10">
      <c r="A5354" t="s">
        <v>2</v>
      </c>
      <c r="B5354" t="s">
        <v>3</v>
      </c>
      <c r="C5354" t="s">
        <v>2490</v>
      </c>
      <c r="E5354" t="s">
        <v>4</v>
      </c>
      <c r="F5354" t="s">
        <v>5</v>
      </c>
      <c r="G5354" t="s">
        <v>6</v>
      </c>
      <c r="H5354" t="s">
        <v>7</v>
      </c>
      <c r="I5354" t="s">
        <v>8</v>
      </c>
      <c r="J5354" t="s">
        <v>9</v>
      </c>
    </row>
    <row r="5355" spans="1:10">
      <c r="A5355" t="s">
        <v>2</v>
      </c>
      <c r="B5355" t="s">
        <v>10</v>
      </c>
      <c r="E5355" t="s">
        <v>11</v>
      </c>
      <c r="F5355" t="s">
        <v>12</v>
      </c>
      <c r="G5355" t="s">
        <v>13</v>
      </c>
      <c r="H5355" t="s">
        <v>14</v>
      </c>
    </row>
    <row r="5356" spans="1:10">
      <c r="A5356" t="s">
        <v>0</v>
      </c>
      <c r="B5356" t="s">
        <v>2491</v>
      </c>
      <c r="D5356">
        <f>Image("https://scontent.cdninstagram.com/t51.2885-15/s640x640/sh0.08/e35/12519119_1695510487357380_835771915_n.jpg?ig_cache_key=MTIyMDMzNTIwOTA5ODczOTI4Mw%3D%3D.2")</f>
        <v>0</v>
      </c>
    </row>
    <row r="5357" spans="1:10">
      <c r="A5357" t="s">
        <v>2</v>
      </c>
      <c r="B5357" t="s">
        <v>3</v>
      </c>
      <c r="E5357" t="s">
        <v>4</v>
      </c>
      <c r="F5357" t="s">
        <v>5</v>
      </c>
      <c r="G5357" t="s">
        <v>6</v>
      </c>
      <c r="H5357" t="s">
        <v>7</v>
      </c>
      <c r="I5357" t="s">
        <v>8</v>
      </c>
      <c r="J5357" t="s">
        <v>9</v>
      </c>
    </row>
    <row r="5358" spans="1:10">
      <c r="A5358" t="s">
        <v>2</v>
      </c>
      <c r="B5358" t="s">
        <v>10</v>
      </c>
      <c r="E5358" t="s">
        <v>11</v>
      </c>
      <c r="F5358" t="s">
        <v>12</v>
      </c>
      <c r="G5358" t="s">
        <v>13</v>
      </c>
      <c r="H5358" t="s">
        <v>14</v>
      </c>
    </row>
    <row r="5359" spans="1:10">
      <c r="A5359" t="s">
        <v>0</v>
      </c>
      <c r="B5359" t="s">
        <v>2492</v>
      </c>
      <c r="D5359">
        <f>Image("https://scontent.cdninstagram.com/t51.2885-15/s480x480/e35/12383355_213812925650029_651180561_n.jpg?ig_cache_key=MTIyMDMzMDA1NTgyNjc1ODUyNA%3D%3D.2")</f>
        <v>0</v>
      </c>
    </row>
    <row r="5360" spans="1:10">
      <c r="A5360" t="s">
        <v>2</v>
      </c>
      <c r="B5360" t="s">
        <v>3</v>
      </c>
      <c r="E5360" t="s">
        <v>4</v>
      </c>
      <c r="F5360" t="s">
        <v>5</v>
      </c>
      <c r="G5360" t="s">
        <v>6</v>
      </c>
      <c r="H5360" t="s">
        <v>7</v>
      </c>
      <c r="I5360" t="s">
        <v>8</v>
      </c>
      <c r="J5360" t="s">
        <v>9</v>
      </c>
    </row>
    <row r="5361" spans="1:10">
      <c r="A5361" t="s">
        <v>2</v>
      </c>
      <c r="B5361" t="s">
        <v>10</v>
      </c>
      <c r="E5361" t="s">
        <v>11</v>
      </c>
      <c r="F5361" t="s">
        <v>12</v>
      </c>
      <c r="G5361" t="s">
        <v>13</v>
      </c>
      <c r="H5361" t="s">
        <v>14</v>
      </c>
    </row>
    <row r="5362" spans="1:10">
      <c r="A5362" t="s">
        <v>0</v>
      </c>
      <c r="B5362" t="s">
        <v>2493</v>
      </c>
      <c r="D5362">
        <f>Image("https://scontent.cdninstagram.com/t51.2885-15/s640x640/sh0.08/e35/12424908_473675666174453_1561866836_n.jpg?ig_cache_key=MTIyMDMyMzg2OTIxMDc5ODgxMA%3D%3D.2")</f>
        <v>0</v>
      </c>
    </row>
    <row r="5363" spans="1:10">
      <c r="A5363" t="s">
        <v>2</v>
      </c>
      <c r="B5363" t="s">
        <v>3</v>
      </c>
      <c r="E5363" t="s">
        <v>4</v>
      </c>
      <c r="F5363" t="s">
        <v>5</v>
      </c>
      <c r="G5363" t="s">
        <v>6</v>
      </c>
      <c r="H5363" t="s">
        <v>7</v>
      </c>
      <c r="I5363" t="s">
        <v>8</v>
      </c>
      <c r="J5363" t="s">
        <v>9</v>
      </c>
    </row>
    <row r="5364" spans="1:10">
      <c r="A5364" t="s">
        <v>2</v>
      </c>
      <c r="B5364" t="s">
        <v>10</v>
      </c>
      <c r="E5364" t="s">
        <v>11</v>
      </c>
      <c r="F5364" t="s">
        <v>12</v>
      </c>
      <c r="G5364" t="s">
        <v>13</v>
      </c>
      <c r="H5364" t="s">
        <v>14</v>
      </c>
    </row>
    <row r="5365" spans="1:10">
      <c r="A5365" t="s">
        <v>0</v>
      </c>
      <c r="B5365" t="s">
        <v>2494</v>
      </c>
      <c r="D5365">
        <f>Image("https://scontent.cdninstagram.com/t51.2885-15/s480x480/e35/12918582_945149058914961_702410868_n.jpg?ig_cache_key=MTIyMDMxOTA3NzE4OTMzMjc4NQ%3D%3D.2")</f>
        <v>0</v>
      </c>
    </row>
    <row r="5366" spans="1:10">
      <c r="A5366" t="s">
        <v>2</v>
      </c>
      <c r="B5366" t="s">
        <v>3</v>
      </c>
      <c r="C5366" t="s">
        <v>2495</v>
      </c>
      <c r="E5366" t="s">
        <v>4</v>
      </c>
      <c r="F5366" t="s">
        <v>5</v>
      </c>
      <c r="G5366" t="s">
        <v>6</v>
      </c>
      <c r="H5366" t="s">
        <v>7</v>
      </c>
      <c r="I5366" t="s">
        <v>8</v>
      </c>
      <c r="J5366" t="s">
        <v>9</v>
      </c>
    </row>
    <row r="5367" spans="1:10">
      <c r="A5367" t="s">
        <v>2</v>
      </c>
      <c r="B5367" t="s">
        <v>10</v>
      </c>
      <c r="E5367" t="s">
        <v>11</v>
      </c>
      <c r="F5367" t="s">
        <v>12</v>
      </c>
      <c r="G5367" t="s">
        <v>13</v>
      </c>
      <c r="H5367" t="s">
        <v>14</v>
      </c>
    </row>
    <row r="5368" spans="1:10">
      <c r="A5368" t="s">
        <v>0</v>
      </c>
      <c r="B5368" t="s">
        <v>2496</v>
      </c>
      <c r="D5368">
        <f>Image("https://scontent.cdninstagram.com/t51.2885-15/s640x640/sh0.08/e35/12531174_523566101164971_293328128_n.jpg?ig_cache_key=MTIyMDMxODk5ODQxMjA2ODI2Mw%3D%3D.2")</f>
        <v>0</v>
      </c>
    </row>
    <row r="5369" spans="1:10">
      <c r="A5369" t="s">
        <v>2</v>
      </c>
      <c r="B5369" t="s">
        <v>3</v>
      </c>
      <c r="E5369" t="s">
        <v>4</v>
      </c>
      <c r="F5369" t="s">
        <v>5</v>
      </c>
      <c r="G5369" t="s">
        <v>6</v>
      </c>
      <c r="H5369" t="s">
        <v>7</v>
      </c>
      <c r="I5369" t="s">
        <v>8</v>
      </c>
      <c r="J5369" t="s">
        <v>9</v>
      </c>
    </row>
    <row r="5370" spans="1:10">
      <c r="A5370" t="s">
        <v>2</v>
      </c>
      <c r="B5370" t="s">
        <v>10</v>
      </c>
      <c r="E5370" t="s">
        <v>11</v>
      </c>
      <c r="F5370" t="s">
        <v>12</v>
      </c>
      <c r="G5370" t="s">
        <v>13</v>
      </c>
      <c r="H5370" t="s">
        <v>14</v>
      </c>
    </row>
    <row r="5371" spans="1:10">
      <c r="A5371" t="s">
        <v>0</v>
      </c>
      <c r="B5371" t="s">
        <v>2497</v>
      </c>
      <c r="D5371">
        <f>Image("https://scontent.cdninstagram.com/t51.2885-15/e15/12383254_763818387087778_220451201_n.jpg?ig_cache_key=MTIyMDI1NjM5OTU1Mjc4ODczMQ%3D%3D.2.l")</f>
        <v>0</v>
      </c>
    </row>
    <row r="5372" spans="1:10">
      <c r="A5372" t="s">
        <v>2</v>
      </c>
      <c r="B5372" t="s">
        <v>3</v>
      </c>
      <c r="C5372" t="s">
        <v>2498</v>
      </c>
      <c r="E5372" t="s">
        <v>4</v>
      </c>
      <c r="F5372" t="s">
        <v>5</v>
      </c>
      <c r="G5372" t="s">
        <v>6</v>
      </c>
      <c r="H5372" t="s">
        <v>7</v>
      </c>
      <c r="I5372" t="s">
        <v>8</v>
      </c>
      <c r="J5372" t="s">
        <v>9</v>
      </c>
    </row>
    <row r="5373" spans="1:10">
      <c r="A5373" t="s">
        <v>2</v>
      </c>
      <c r="B5373" t="s">
        <v>10</v>
      </c>
      <c r="E5373" t="s">
        <v>11</v>
      </c>
      <c r="F5373" t="s">
        <v>12</v>
      </c>
      <c r="G5373" t="s">
        <v>13</v>
      </c>
      <c r="H5373" t="s">
        <v>14</v>
      </c>
    </row>
    <row r="5374" spans="1:10">
      <c r="A5374" t="s">
        <v>0</v>
      </c>
      <c r="B5374" t="s">
        <v>2499</v>
      </c>
      <c r="D5374">
        <f>Image("https://scontent.cdninstagram.com/t51.2885-15/s640x640/sh0.08/e35/12935144_996812463727262_1430505101_n.jpg?ig_cache_key=MTIyMDIzMTM5OTExNjcyNzk2Mg%3D%3D.2")</f>
        <v>0</v>
      </c>
    </row>
    <row r="5375" spans="1:10">
      <c r="A5375" t="s">
        <v>2</v>
      </c>
      <c r="B5375" t="s">
        <v>3</v>
      </c>
      <c r="C5375" t="s">
        <v>2500</v>
      </c>
      <c r="E5375" t="s">
        <v>4</v>
      </c>
      <c r="F5375" t="s">
        <v>5</v>
      </c>
      <c r="G5375" t="s">
        <v>6</v>
      </c>
      <c r="H5375" t="s">
        <v>7</v>
      </c>
      <c r="I5375" t="s">
        <v>8</v>
      </c>
      <c r="J5375" t="s">
        <v>9</v>
      </c>
    </row>
    <row r="5376" spans="1:10">
      <c r="A5376" t="s">
        <v>2</v>
      </c>
      <c r="B5376" t="s">
        <v>10</v>
      </c>
      <c r="E5376" t="s">
        <v>11</v>
      </c>
      <c r="F5376" t="s">
        <v>12</v>
      </c>
      <c r="G5376" t="s">
        <v>13</v>
      </c>
      <c r="H5376" t="s">
        <v>14</v>
      </c>
    </row>
    <row r="5377" spans="1:10">
      <c r="A5377" t="s">
        <v>0</v>
      </c>
      <c r="B5377" t="s">
        <v>2501</v>
      </c>
      <c r="D5377">
        <f>Image("https://scontent.cdninstagram.com/t51.2885-15/s640x640/sh0.08/e35/12912274_1559427147688784_1196688857_n.jpg?ig_cache_key=MTIyMDIxNjc1ODEyNTU0MzczMw%3D%3D.2.l")</f>
        <v>0</v>
      </c>
    </row>
    <row r="5378" spans="1:10">
      <c r="A5378" t="s">
        <v>2</v>
      </c>
      <c r="B5378" t="s">
        <v>3</v>
      </c>
      <c r="E5378" t="s">
        <v>4</v>
      </c>
      <c r="F5378" t="s">
        <v>5</v>
      </c>
      <c r="G5378" t="s">
        <v>6</v>
      </c>
      <c r="H5378" t="s">
        <v>7</v>
      </c>
      <c r="I5378" t="s">
        <v>8</v>
      </c>
      <c r="J5378" t="s">
        <v>9</v>
      </c>
    </row>
    <row r="5379" spans="1:10">
      <c r="A5379" t="s">
        <v>2</v>
      </c>
      <c r="B5379" t="s">
        <v>10</v>
      </c>
      <c r="E5379" t="s">
        <v>11</v>
      </c>
      <c r="F5379" t="s">
        <v>12</v>
      </c>
      <c r="G5379" t="s">
        <v>13</v>
      </c>
      <c r="H5379" t="s">
        <v>14</v>
      </c>
    </row>
    <row r="5380" spans="1:10">
      <c r="A5380" t="s">
        <v>0</v>
      </c>
      <c r="B5380" t="s">
        <v>2502</v>
      </c>
      <c r="D5380">
        <f>Image("https://scontent.cdninstagram.com/t51.2885-15/s640x640/sh0.08/e35/12940875_749716261796838_1821434798_n.jpg?ig_cache_key=MTIyMDE2MDUwNzYzNzc0Mzk4Ng%3D%3D.2")</f>
        <v>0</v>
      </c>
    </row>
    <row r="5381" spans="1:10">
      <c r="A5381" t="s">
        <v>2</v>
      </c>
      <c r="B5381" t="s">
        <v>3</v>
      </c>
      <c r="E5381" t="s">
        <v>4</v>
      </c>
      <c r="F5381" t="s">
        <v>5</v>
      </c>
      <c r="G5381" t="s">
        <v>6</v>
      </c>
      <c r="H5381" t="s">
        <v>7</v>
      </c>
      <c r="I5381" t="s">
        <v>8</v>
      </c>
      <c r="J5381" t="s">
        <v>9</v>
      </c>
    </row>
    <row r="5382" spans="1:10">
      <c r="A5382" t="s">
        <v>2</v>
      </c>
      <c r="B5382" t="s">
        <v>10</v>
      </c>
      <c r="E5382" t="s">
        <v>11</v>
      </c>
      <c r="F5382" t="s">
        <v>12</v>
      </c>
      <c r="G5382" t="s">
        <v>13</v>
      </c>
      <c r="H5382" t="s">
        <v>14</v>
      </c>
    </row>
    <row r="5383" spans="1:10">
      <c r="A5383" t="s">
        <v>0</v>
      </c>
      <c r="B5383" t="s">
        <v>2503</v>
      </c>
      <c r="D5383">
        <f>Image("https://scontent.cdninstagram.com/t51.2885-15/s640x640/sh0.08/e35/12905188_530084923864565_2100301069_n.jpg?ig_cache_key=MTIyMDE4NTM3MTQ3NzQ4NDUxOA%3D%3D.2.l")</f>
        <v>0</v>
      </c>
    </row>
    <row r="5384" spans="1:10">
      <c r="A5384" t="s">
        <v>2</v>
      </c>
      <c r="B5384" t="s">
        <v>3</v>
      </c>
      <c r="E5384" t="s">
        <v>4</v>
      </c>
      <c r="F5384" t="s">
        <v>5</v>
      </c>
      <c r="G5384" t="s">
        <v>6</v>
      </c>
      <c r="H5384" t="s">
        <v>7</v>
      </c>
      <c r="I5384" t="s">
        <v>8</v>
      </c>
      <c r="J5384" t="s">
        <v>9</v>
      </c>
    </row>
    <row r="5385" spans="1:10">
      <c r="A5385" t="s">
        <v>2</v>
      </c>
      <c r="B5385" t="s">
        <v>10</v>
      </c>
      <c r="E5385" t="s">
        <v>11</v>
      </c>
      <c r="F5385" t="s">
        <v>12</v>
      </c>
      <c r="G5385" t="s">
        <v>13</v>
      </c>
      <c r="H5385" t="s">
        <v>14</v>
      </c>
    </row>
    <row r="5386" spans="1:10">
      <c r="A5386" t="s">
        <v>0</v>
      </c>
      <c r="B5386" t="s">
        <v>2504</v>
      </c>
      <c r="D5386">
        <f>Image("https://scontent.cdninstagram.com/t51.2885-15/s640x640/sh0.08/e35/12141851_792177294251062_1343996631_n.jpg?ig_cache_key=MTIyMDQwODIzNjgzOTYxODg5Ng%3D%3D.2")</f>
        <v>0</v>
      </c>
    </row>
    <row r="5387" spans="1:10">
      <c r="A5387" t="s">
        <v>2</v>
      </c>
      <c r="B5387" t="s">
        <v>3</v>
      </c>
      <c r="E5387" t="s">
        <v>4</v>
      </c>
      <c r="F5387" t="s">
        <v>5</v>
      </c>
      <c r="G5387" t="s">
        <v>6</v>
      </c>
      <c r="H5387" t="s">
        <v>7</v>
      </c>
      <c r="I5387" t="s">
        <v>8</v>
      </c>
      <c r="J5387" t="s">
        <v>9</v>
      </c>
    </row>
    <row r="5388" spans="1:10">
      <c r="A5388" t="s">
        <v>2</v>
      </c>
      <c r="B5388" t="s">
        <v>10</v>
      </c>
      <c r="E5388" t="s">
        <v>11</v>
      </c>
      <c r="F5388" t="s">
        <v>12</v>
      </c>
      <c r="G5388" t="s">
        <v>13</v>
      </c>
      <c r="H5388" t="s">
        <v>14</v>
      </c>
    </row>
    <row r="5389" spans="1:10">
      <c r="A5389" t="s">
        <v>0</v>
      </c>
      <c r="B5389" t="s">
        <v>2505</v>
      </c>
      <c r="D5389">
        <f>Image("https://scontent.cdninstagram.com/t51.2885-15/s640x640/sh0.08/e35/917387_590548227766732_1320075952_n.jpg?ig_cache_key=MTIyMDQwMzI5ODkwODE3NTM5NA%3D%3D.2.l")</f>
        <v>0</v>
      </c>
    </row>
    <row r="5390" spans="1:10">
      <c r="A5390" t="s">
        <v>2</v>
      </c>
      <c r="B5390" t="s">
        <v>3</v>
      </c>
      <c r="E5390" t="s">
        <v>4</v>
      </c>
      <c r="F5390" t="s">
        <v>5</v>
      </c>
      <c r="G5390" t="s">
        <v>6</v>
      </c>
      <c r="H5390" t="s">
        <v>7</v>
      </c>
      <c r="I5390" t="s">
        <v>8</v>
      </c>
      <c r="J5390" t="s">
        <v>9</v>
      </c>
    </row>
    <row r="5391" spans="1:10">
      <c r="A5391" t="s">
        <v>2</v>
      </c>
      <c r="B5391" t="s">
        <v>10</v>
      </c>
      <c r="E5391" t="s">
        <v>11</v>
      </c>
      <c r="F5391" t="s">
        <v>12</v>
      </c>
      <c r="G5391" t="s">
        <v>13</v>
      </c>
      <c r="H5391" t="s">
        <v>14</v>
      </c>
    </row>
    <row r="5392" spans="1:10">
      <c r="A5392" t="s">
        <v>0</v>
      </c>
      <c r="B5392" t="s">
        <v>2506</v>
      </c>
      <c r="D5392">
        <f>Image("https://scontent.cdninstagram.com/t51.2885-15/s640x640/sh0.08/e35/12816838_585171301646224_1538579864_n.jpg?ig_cache_key=MTIyMDQwMTA0NjYxNzcyNDYwMw%3D%3D.2.l")</f>
        <v>0</v>
      </c>
    </row>
    <row r="5393" spans="1:10">
      <c r="A5393" t="s">
        <v>2</v>
      </c>
      <c r="B5393" t="s">
        <v>3</v>
      </c>
      <c r="C5393" t="s">
        <v>2507</v>
      </c>
      <c r="E5393" t="s">
        <v>4</v>
      </c>
      <c r="F5393" t="s">
        <v>5</v>
      </c>
      <c r="G5393" t="s">
        <v>6</v>
      </c>
      <c r="H5393" t="s">
        <v>7</v>
      </c>
      <c r="I5393" t="s">
        <v>8</v>
      </c>
      <c r="J5393" t="s">
        <v>9</v>
      </c>
    </row>
    <row r="5394" spans="1:10">
      <c r="A5394" t="s">
        <v>2</v>
      </c>
      <c r="B5394" t="s">
        <v>10</v>
      </c>
      <c r="E5394" t="s">
        <v>11</v>
      </c>
      <c r="F5394" t="s">
        <v>12</v>
      </c>
      <c r="G5394" t="s">
        <v>13</v>
      </c>
      <c r="H5394" t="s">
        <v>14</v>
      </c>
    </row>
    <row r="5395" spans="1:10">
      <c r="A5395" t="s">
        <v>0</v>
      </c>
      <c r="B5395" t="s">
        <v>2508</v>
      </c>
      <c r="D5395">
        <f>Image("https://scontent.cdninstagram.com/t51.2885-15/s480x480/e35/12446297_1710026665919142_1125561001_n.jpg?ig_cache_key=MTIyMDM5OTc0MjEwNTcyNjE1NA%3D%3D.2.l")</f>
        <v>0</v>
      </c>
    </row>
    <row r="5396" spans="1:10">
      <c r="A5396" t="s">
        <v>2</v>
      </c>
      <c r="B5396" t="s">
        <v>3</v>
      </c>
      <c r="E5396" t="s">
        <v>4</v>
      </c>
      <c r="F5396" t="s">
        <v>5</v>
      </c>
      <c r="G5396" t="s">
        <v>6</v>
      </c>
      <c r="H5396" t="s">
        <v>7</v>
      </c>
      <c r="I5396" t="s">
        <v>8</v>
      </c>
      <c r="J5396" t="s">
        <v>9</v>
      </c>
    </row>
    <row r="5397" spans="1:10">
      <c r="A5397" t="s">
        <v>2</v>
      </c>
      <c r="B5397" t="s">
        <v>10</v>
      </c>
      <c r="E5397" t="s">
        <v>11</v>
      </c>
      <c r="F5397" t="s">
        <v>12</v>
      </c>
      <c r="G5397" t="s">
        <v>13</v>
      </c>
      <c r="H5397" t="s">
        <v>14</v>
      </c>
    </row>
    <row r="5398" spans="1:10">
      <c r="A5398" t="s">
        <v>0</v>
      </c>
      <c r="B5398" t="s">
        <v>2509</v>
      </c>
      <c r="D5398">
        <f>Image("https://scontent.cdninstagram.com/t51.2885-15/s640x640/sh0.08/e35/12120404_1060382134034528_972800546_n.jpg?ig_cache_key=MTIyMDM5OTQ5MDYzNzMzNDYyMw%3D%3D.2")</f>
        <v>0</v>
      </c>
    </row>
    <row r="5399" spans="1:10">
      <c r="A5399" t="s">
        <v>2</v>
      </c>
      <c r="B5399" t="s">
        <v>3</v>
      </c>
      <c r="E5399" t="s">
        <v>4</v>
      </c>
      <c r="F5399" t="s">
        <v>5</v>
      </c>
      <c r="G5399" t="s">
        <v>6</v>
      </c>
      <c r="H5399" t="s">
        <v>7</v>
      </c>
      <c r="I5399" t="s">
        <v>8</v>
      </c>
      <c r="J5399" t="s">
        <v>9</v>
      </c>
    </row>
    <row r="5400" spans="1:10">
      <c r="A5400" t="s">
        <v>2</v>
      </c>
      <c r="B5400" t="s">
        <v>10</v>
      </c>
      <c r="E5400" t="s">
        <v>11</v>
      </c>
      <c r="F5400" t="s">
        <v>12</v>
      </c>
      <c r="G5400" t="s">
        <v>13</v>
      </c>
      <c r="H5400" t="s">
        <v>14</v>
      </c>
    </row>
    <row r="5401" spans="1:10">
      <c r="A5401" t="s">
        <v>0</v>
      </c>
      <c r="B5401" t="s">
        <v>2510</v>
      </c>
      <c r="D5401">
        <f>Image("https://scontent.cdninstagram.com/t51.2885-15/s640x640/e15/1169277_1572070919772366_1174070293_n.jpg?ig_cache_key=MTIyMDM5NTkyMzU1OTEyMjA4MQ%3D%3D.2")</f>
        <v>0</v>
      </c>
    </row>
    <row r="5402" spans="1:10">
      <c r="A5402" t="s">
        <v>2</v>
      </c>
      <c r="B5402" t="s">
        <v>3</v>
      </c>
      <c r="E5402" t="s">
        <v>4</v>
      </c>
      <c r="F5402" t="s">
        <v>5</v>
      </c>
      <c r="G5402" t="s">
        <v>6</v>
      </c>
      <c r="H5402" t="s">
        <v>7</v>
      </c>
      <c r="I5402" t="s">
        <v>8</v>
      </c>
      <c r="J5402" t="s">
        <v>9</v>
      </c>
    </row>
    <row r="5403" spans="1:10">
      <c r="A5403" t="s">
        <v>2</v>
      </c>
      <c r="B5403" t="s">
        <v>10</v>
      </c>
      <c r="E5403" t="s">
        <v>11</v>
      </c>
      <c r="F5403" t="s">
        <v>12</v>
      </c>
      <c r="G5403" t="s">
        <v>13</v>
      </c>
      <c r="H5403" t="s">
        <v>14</v>
      </c>
    </row>
    <row r="5404" spans="1:10">
      <c r="A5404" t="s">
        <v>0</v>
      </c>
      <c r="B5404" t="s">
        <v>2511</v>
      </c>
      <c r="D5404">
        <f>Image("https://scontent.cdninstagram.com/t51.2885-15/s640x640/sh0.08/e35/12677360_104573343279212_773962582_n.jpg?ig_cache_key=MTIyMDM5NDQ5MTA1NjQ0MzkxOA%3D%3D.2.l")</f>
        <v>0</v>
      </c>
    </row>
    <row r="5405" spans="1:10">
      <c r="A5405" t="s">
        <v>2</v>
      </c>
      <c r="B5405" t="s">
        <v>3</v>
      </c>
      <c r="C5405" t="s">
        <v>2512</v>
      </c>
      <c r="E5405" t="s">
        <v>4</v>
      </c>
      <c r="F5405" t="s">
        <v>5</v>
      </c>
      <c r="G5405" t="s">
        <v>6</v>
      </c>
      <c r="H5405" t="s">
        <v>7</v>
      </c>
      <c r="I5405" t="s">
        <v>8</v>
      </c>
      <c r="J5405" t="s">
        <v>9</v>
      </c>
    </row>
    <row r="5406" spans="1:10">
      <c r="A5406" t="s">
        <v>2</v>
      </c>
      <c r="B5406" t="s">
        <v>10</v>
      </c>
      <c r="E5406" t="s">
        <v>11</v>
      </c>
      <c r="F5406" t="s">
        <v>12</v>
      </c>
      <c r="G5406" t="s">
        <v>13</v>
      </c>
      <c r="H5406" t="s">
        <v>14</v>
      </c>
    </row>
    <row r="5407" spans="1:10">
      <c r="A5407" t="s">
        <v>0</v>
      </c>
      <c r="B5407" t="s">
        <v>2513</v>
      </c>
      <c r="D5407">
        <f>Image("https://scontent.cdninstagram.com/t51.2885-15/s640x640/sh0.08/e35/12918668_1669704623251900_34288224_n.jpg?ig_cache_key=MTIyMDM4OTY5NzkxMzQ0ODM4NQ%3D%3D.2")</f>
        <v>0</v>
      </c>
    </row>
    <row r="5408" spans="1:10">
      <c r="A5408" t="s">
        <v>2</v>
      </c>
      <c r="B5408" t="s">
        <v>3</v>
      </c>
      <c r="C5408" t="s">
        <v>2514</v>
      </c>
      <c r="E5408" t="s">
        <v>4</v>
      </c>
      <c r="F5408" t="s">
        <v>5</v>
      </c>
      <c r="G5408" t="s">
        <v>6</v>
      </c>
      <c r="H5408" t="s">
        <v>7</v>
      </c>
      <c r="I5408" t="s">
        <v>8</v>
      </c>
      <c r="J5408" t="s">
        <v>9</v>
      </c>
    </row>
    <row r="5409" spans="1:10">
      <c r="A5409" t="s">
        <v>2</v>
      </c>
      <c r="B5409" t="s">
        <v>10</v>
      </c>
      <c r="E5409" t="s">
        <v>11</v>
      </c>
      <c r="F5409" t="s">
        <v>12</v>
      </c>
      <c r="G5409" t="s">
        <v>13</v>
      </c>
      <c r="H5409" t="s">
        <v>14</v>
      </c>
    </row>
    <row r="5410" spans="1:10">
      <c r="A5410" t="s">
        <v>0</v>
      </c>
      <c r="B5410" t="s">
        <v>2515</v>
      </c>
      <c r="D5410">
        <f>Image("https://scontent.cdninstagram.com/t51.2885-15/s640x640/sh0.08/e35/12934877_1755274678017334_791627901_n.jpg?ig_cache_key=MTIyMDM4NzE5MDYxNDgzNzA5NQ%3D%3D.2")</f>
        <v>0</v>
      </c>
    </row>
    <row r="5411" spans="1:10">
      <c r="A5411" t="s">
        <v>2</v>
      </c>
      <c r="B5411" t="s">
        <v>3</v>
      </c>
      <c r="C5411" t="s">
        <v>2516</v>
      </c>
      <c r="E5411" t="s">
        <v>4</v>
      </c>
      <c r="F5411" t="s">
        <v>5</v>
      </c>
      <c r="G5411" t="s">
        <v>6</v>
      </c>
      <c r="H5411" t="s">
        <v>7</v>
      </c>
      <c r="I5411" t="s">
        <v>8</v>
      </c>
      <c r="J5411" t="s">
        <v>9</v>
      </c>
    </row>
    <row r="5412" spans="1:10">
      <c r="A5412" t="s">
        <v>2</v>
      </c>
      <c r="B5412" t="s">
        <v>10</v>
      </c>
      <c r="E5412" t="s">
        <v>11</v>
      </c>
      <c r="F5412" t="s">
        <v>12</v>
      </c>
      <c r="G5412" t="s">
        <v>13</v>
      </c>
      <c r="H5412" t="s">
        <v>14</v>
      </c>
    </row>
    <row r="5413" spans="1:10">
      <c r="A5413" t="s">
        <v>0</v>
      </c>
      <c r="B5413" t="s">
        <v>2517</v>
      </c>
      <c r="D5413">
        <f>Image("https://scontent.cdninstagram.com/t51.2885-15/s640x640/sh0.08/e35/12070869_753280578152095_1978556651_n.jpg?ig_cache_key=MTEwMDQyNzYyNjM0MTM2MDUwMw%3D%3D.2.l")</f>
        <v>0</v>
      </c>
    </row>
    <row r="5414" spans="1:10">
      <c r="A5414" t="s">
        <v>2</v>
      </c>
      <c r="B5414" t="s">
        <v>3</v>
      </c>
      <c r="C5414" t="s">
        <v>2518</v>
      </c>
      <c r="E5414" t="s">
        <v>4</v>
      </c>
      <c r="F5414" t="s">
        <v>5</v>
      </c>
      <c r="G5414" t="s">
        <v>6</v>
      </c>
      <c r="H5414" t="s">
        <v>7</v>
      </c>
      <c r="I5414" t="s">
        <v>8</v>
      </c>
      <c r="J5414" t="s">
        <v>9</v>
      </c>
    </row>
    <row r="5415" spans="1:10">
      <c r="A5415" t="s">
        <v>2</v>
      </c>
      <c r="B5415" t="s">
        <v>10</v>
      </c>
      <c r="E5415" t="s">
        <v>11</v>
      </c>
      <c r="F5415" t="s">
        <v>12</v>
      </c>
      <c r="G5415" t="s">
        <v>13</v>
      </c>
      <c r="H5415" t="s">
        <v>14</v>
      </c>
    </row>
    <row r="5416" spans="1:10">
      <c r="A5416" t="s">
        <v>0</v>
      </c>
      <c r="B5416" t="s">
        <v>2519</v>
      </c>
      <c r="D5416">
        <f>Image("https://scontent.cdninstagram.com/t51.2885-15/s640x640/sh0.08/e35/12519436_493308310861340_1237541586_n.jpg?ig_cache_key=MTIyMDQwNjkxNjgzMDI3NTgzMA%3D%3D.2.l")</f>
        <v>0</v>
      </c>
    </row>
    <row r="5417" spans="1:10">
      <c r="A5417" t="s">
        <v>2</v>
      </c>
      <c r="B5417" t="s">
        <v>3</v>
      </c>
      <c r="E5417" t="s">
        <v>4</v>
      </c>
      <c r="F5417" t="s">
        <v>5</v>
      </c>
      <c r="G5417" t="s">
        <v>6</v>
      </c>
      <c r="H5417" t="s">
        <v>7</v>
      </c>
      <c r="I5417" t="s">
        <v>8</v>
      </c>
      <c r="J5417" t="s">
        <v>9</v>
      </c>
    </row>
    <row r="5418" spans="1:10">
      <c r="A5418" t="s">
        <v>2</v>
      </c>
      <c r="B5418" t="s">
        <v>10</v>
      </c>
      <c r="E5418" t="s">
        <v>11</v>
      </c>
      <c r="F5418" t="s">
        <v>12</v>
      </c>
      <c r="G5418" t="s">
        <v>13</v>
      </c>
      <c r="H5418" t="s">
        <v>14</v>
      </c>
    </row>
    <row r="5419" spans="1:10">
      <c r="A5419" t="s">
        <v>0</v>
      </c>
      <c r="B5419" t="s">
        <v>2520</v>
      </c>
      <c r="D5419">
        <f>Image("https://scontent.cdninstagram.com/t51.2885-15/e35/12530885_534998390037003_2049508492_n.jpg?ig_cache_key=MTIyMDMxODQ5Mjk3MzczNTk5OA%3D%3D.2")</f>
        <v>0</v>
      </c>
    </row>
    <row r="5420" spans="1:10">
      <c r="A5420" t="s">
        <v>2</v>
      </c>
      <c r="B5420" t="s">
        <v>3</v>
      </c>
      <c r="C5420" t="s">
        <v>2521</v>
      </c>
      <c r="E5420" t="s">
        <v>4</v>
      </c>
      <c r="F5420" t="s">
        <v>5</v>
      </c>
      <c r="G5420" t="s">
        <v>6</v>
      </c>
      <c r="H5420" t="s">
        <v>7</v>
      </c>
      <c r="I5420" t="s">
        <v>8</v>
      </c>
      <c r="J5420" t="s">
        <v>9</v>
      </c>
    </row>
    <row r="5421" spans="1:10">
      <c r="A5421" t="s">
        <v>2</v>
      </c>
      <c r="B5421" t="s">
        <v>10</v>
      </c>
      <c r="E5421" t="s">
        <v>11</v>
      </c>
      <c r="F5421" t="s">
        <v>12</v>
      </c>
      <c r="G5421" t="s">
        <v>13</v>
      </c>
      <c r="H5421" t="s">
        <v>14</v>
      </c>
    </row>
    <row r="5422" spans="1:10">
      <c r="A5422" t="s">
        <v>0</v>
      </c>
      <c r="B5422" t="s">
        <v>2522</v>
      </c>
      <c r="D5422">
        <f>Image("https://scontent.cdninstagram.com/t51.2885-15/e15/12940795_1729696337277536_200811044_n.jpg?ig_cache_key=MTIyMDE4OTEwNDkyOTMyNTU3Ng%3D%3D.2")</f>
        <v>0</v>
      </c>
    </row>
    <row r="5423" spans="1:10">
      <c r="A5423" t="s">
        <v>2</v>
      </c>
      <c r="B5423" t="s">
        <v>3</v>
      </c>
      <c r="E5423" t="s">
        <v>4</v>
      </c>
      <c r="F5423" t="s">
        <v>5</v>
      </c>
      <c r="G5423" t="s">
        <v>6</v>
      </c>
      <c r="H5423" t="s">
        <v>7</v>
      </c>
      <c r="I5423" t="s">
        <v>8</v>
      </c>
      <c r="J5423" t="s">
        <v>9</v>
      </c>
    </row>
    <row r="5424" spans="1:10">
      <c r="A5424" t="s">
        <v>2</v>
      </c>
      <c r="B5424" t="s">
        <v>10</v>
      </c>
      <c r="E5424" t="s">
        <v>11</v>
      </c>
      <c r="F5424" t="s">
        <v>12</v>
      </c>
      <c r="G5424" t="s">
        <v>13</v>
      </c>
      <c r="H5424" t="s">
        <v>14</v>
      </c>
    </row>
    <row r="5425" spans="1:10">
      <c r="A5425" t="s">
        <v>0</v>
      </c>
      <c r="B5425" t="s">
        <v>2523</v>
      </c>
      <c r="D5425">
        <f>Image("https://scontent.cdninstagram.com/t51.2885-15/e35/12677365_1688098498127940_406612083_n.jpg?ig_cache_key=MTIyMDE4NzI2NjMzMTA3MDE1OQ%3D%3D.2")</f>
        <v>0</v>
      </c>
    </row>
    <row r="5426" spans="1:10">
      <c r="A5426" t="s">
        <v>2</v>
      </c>
      <c r="B5426" t="s">
        <v>3</v>
      </c>
      <c r="E5426" t="s">
        <v>4</v>
      </c>
      <c r="F5426" t="s">
        <v>5</v>
      </c>
      <c r="G5426" t="s">
        <v>6</v>
      </c>
      <c r="H5426" t="s">
        <v>7</v>
      </c>
      <c r="I5426" t="s">
        <v>8</v>
      </c>
      <c r="J5426" t="s">
        <v>9</v>
      </c>
    </row>
    <row r="5427" spans="1:10">
      <c r="A5427" t="s">
        <v>2</v>
      </c>
      <c r="B5427" t="s">
        <v>10</v>
      </c>
      <c r="E5427" t="s">
        <v>11</v>
      </c>
      <c r="F5427" t="s">
        <v>12</v>
      </c>
      <c r="G5427" t="s">
        <v>13</v>
      </c>
      <c r="H5427" t="s">
        <v>14</v>
      </c>
    </row>
    <row r="5428" spans="1:10">
      <c r="A5428" t="s">
        <v>0</v>
      </c>
      <c r="B5428" t="s">
        <v>2524</v>
      </c>
      <c r="D5428">
        <f>Image("https://scontent.cdninstagram.com/t51.2885-15/s640x640/sh0.08/e35/12907204_875918412516477_313840529_n.jpg?ig_cache_key=MTIyMDE3MTE3Mzk3NzQ4MjA5NA%3D%3D.2.l")</f>
        <v>0</v>
      </c>
    </row>
    <row r="5429" spans="1:10">
      <c r="A5429" t="s">
        <v>2</v>
      </c>
      <c r="B5429" t="s">
        <v>3</v>
      </c>
      <c r="C5429" t="s">
        <v>2525</v>
      </c>
      <c r="E5429" t="s">
        <v>4</v>
      </c>
      <c r="F5429" t="s">
        <v>5</v>
      </c>
      <c r="G5429" t="s">
        <v>6</v>
      </c>
      <c r="H5429" t="s">
        <v>7</v>
      </c>
      <c r="I5429" t="s">
        <v>8</v>
      </c>
      <c r="J5429" t="s">
        <v>9</v>
      </c>
    </row>
    <row r="5430" spans="1:10">
      <c r="A5430" t="s">
        <v>2</v>
      </c>
      <c r="B5430" t="s">
        <v>10</v>
      </c>
      <c r="E5430" t="s">
        <v>11</v>
      </c>
      <c r="F5430" t="s">
        <v>12</v>
      </c>
      <c r="G5430" t="s">
        <v>13</v>
      </c>
      <c r="H5430" t="s">
        <v>14</v>
      </c>
    </row>
    <row r="5431" spans="1:10">
      <c r="A5431" t="s">
        <v>0</v>
      </c>
      <c r="B5431" t="s">
        <v>2526</v>
      </c>
      <c r="D5431">
        <f>Image("https://scontent.cdninstagram.com/t51.2885-15/s640x640/sh0.08/e35/12724636_1736509633232794_1373999423_n.jpg?ig_cache_key=MTIyMDEwNTMxNzU2NzI3Mzc0Mg%3D%3D.2.l")</f>
        <v>0</v>
      </c>
    </row>
    <row r="5432" spans="1:10">
      <c r="A5432" t="s">
        <v>2</v>
      </c>
      <c r="B5432" t="s">
        <v>3</v>
      </c>
      <c r="C5432" t="s">
        <v>2527</v>
      </c>
      <c r="E5432" t="s">
        <v>4</v>
      </c>
      <c r="F5432" t="s">
        <v>5</v>
      </c>
      <c r="G5432" t="s">
        <v>6</v>
      </c>
      <c r="H5432" t="s">
        <v>7</v>
      </c>
      <c r="I5432" t="s">
        <v>8</v>
      </c>
      <c r="J5432" t="s">
        <v>9</v>
      </c>
    </row>
    <row r="5433" spans="1:10">
      <c r="A5433" t="s">
        <v>2</v>
      </c>
      <c r="B5433" t="s">
        <v>10</v>
      </c>
      <c r="E5433" t="s">
        <v>11</v>
      </c>
      <c r="F5433" t="s">
        <v>12</v>
      </c>
      <c r="G5433" t="s">
        <v>13</v>
      </c>
      <c r="H5433" t="s">
        <v>14</v>
      </c>
    </row>
    <row r="5434" spans="1:10">
      <c r="A5434" t="s">
        <v>0</v>
      </c>
      <c r="B5434" t="s">
        <v>2528</v>
      </c>
      <c r="D5434">
        <f>Image("https://scontent.cdninstagram.com/t51.2885-15/s640x640/sh0.08/e35/12599281_497145053828666_1975996347_n.jpg?ig_cache_key=MTIyMDE2NDY3MzkyMjAyMDA4Ng%3D%3D.2")</f>
        <v>0</v>
      </c>
    </row>
    <row r="5435" spans="1:10">
      <c r="A5435" t="s">
        <v>2</v>
      </c>
      <c r="B5435" t="s">
        <v>3</v>
      </c>
      <c r="C5435" t="s">
        <v>2529</v>
      </c>
      <c r="E5435" t="s">
        <v>4</v>
      </c>
      <c r="F5435" t="s">
        <v>5</v>
      </c>
      <c r="G5435" t="s">
        <v>6</v>
      </c>
      <c r="H5435" t="s">
        <v>7</v>
      </c>
      <c r="I5435" t="s">
        <v>8</v>
      </c>
      <c r="J5435" t="s">
        <v>9</v>
      </c>
    </row>
    <row r="5436" spans="1:10">
      <c r="A5436" t="s">
        <v>2</v>
      </c>
      <c r="B5436" t="s">
        <v>10</v>
      </c>
      <c r="E5436" t="s">
        <v>11</v>
      </c>
      <c r="F5436" t="s">
        <v>12</v>
      </c>
      <c r="G5436" t="s">
        <v>13</v>
      </c>
      <c r="H5436" t="s">
        <v>14</v>
      </c>
    </row>
    <row r="5437" spans="1:10">
      <c r="A5437" t="s">
        <v>0</v>
      </c>
      <c r="B5437" t="s">
        <v>2530</v>
      </c>
      <c r="D5437">
        <f>Image("https://scontent.cdninstagram.com/t51.2885-15/s640x640/sh0.08/e35/12918454_662409693899980_542108106_n.jpg?ig_cache_key=MTIyMDE0NTkzMTkxMDY3NDQyNg%3D%3D.2")</f>
        <v>0</v>
      </c>
    </row>
    <row r="5438" spans="1:10">
      <c r="A5438" t="s">
        <v>2</v>
      </c>
      <c r="B5438" t="s">
        <v>3</v>
      </c>
      <c r="E5438" t="s">
        <v>4</v>
      </c>
      <c r="F5438" t="s">
        <v>5</v>
      </c>
      <c r="G5438" t="s">
        <v>6</v>
      </c>
      <c r="H5438" t="s">
        <v>7</v>
      </c>
      <c r="I5438" t="s">
        <v>8</v>
      </c>
      <c r="J5438" t="s">
        <v>9</v>
      </c>
    </row>
    <row r="5439" spans="1:10">
      <c r="A5439" t="s">
        <v>2</v>
      </c>
      <c r="B5439" t="s">
        <v>10</v>
      </c>
      <c r="E5439" t="s">
        <v>11</v>
      </c>
      <c r="F5439" t="s">
        <v>12</v>
      </c>
      <c r="G5439" t="s">
        <v>13</v>
      </c>
      <c r="H5439" t="s">
        <v>14</v>
      </c>
    </row>
    <row r="5440" spans="1:10">
      <c r="A5440" t="s">
        <v>0</v>
      </c>
      <c r="B5440" t="s">
        <v>2531</v>
      </c>
      <c r="D5440">
        <f>Image("https://scontent.cdninstagram.com/t51.2885-15/s640x640/sh0.08/e35/12950354_751266561641345_716208215_n.jpg?ig_cache_key=MTIyMDA5OTE3MzA4MjA0MTQwMA%3D%3D.2")</f>
        <v>0</v>
      </c>
    </row>
    <row r="5441" spans="1:10">
      <c r="A5441" t="s">
        <v>2</v>
      </c>
      <c r="B5441" t="s">
        <v>3</v>
      </c>
      <c r="C5441" t="s">
        <v>2532</v>
      </c>
      <c r="E5441" t="s">
        <v>4</v>
      </c>
      <c r="F5441" t="s">
        <v>5</v>
      </c>
      <c r="G5441" t="s">
        <v>6</v>
      </c>
      <c r="H5441" t="s">
        <v>7</v>
      </c>
      <c r="I5441" t="s">
        <v>8</v>
      </c>
      <c r="J5441" t="s">
        <v>9</v>
      </c>
    </row>
    <row r="5442" spans="1:10">
      <c r="A5442" t="s">
        <v>2</v>
      </c>
      <c r="B5442" t="s">
        <v>10</v>
      </c>
      <c r="E5442" t="s">
        <v>11</v>
      </c>
      <c r="F5442" t="s">
        <v>12</v>
      </c>
      <c r="G5442" t="s">
        <v>13</v>
      </c>
      <c r="H5442" t="s">
        <v>14</v>
      </c>
    </row>
    <row r="5443" spans="1:10">
      <c r="A5443" t="s">
        <v>0</v>
      </c>
      <c r="B5443" t="s">
        <v>2533</v>
      </c>
      <c r="D5443">
        <f>Image("https://scontent.cdninstagram.com/t51.2885-15/s640x640/sh0.08/e35/12317755_1526543170984055_1067764852_n.jpg?ig_cache_key=MTIyMDA5NzI3Njk0NDE0MzEzNw%3D%3D.2")</f>
        <v>0</v>
      </c>
    </row>
    <row r="5444" spans="1:10">
      <c r="A5444" t="s">
        <v>2</v>
      </c>
      <c r="B5444" t="s">
        <v>3</v>
      </c>
      <c r="C5444" t="s">
        <v>2534</v>
      </c>
      <c r="E5444" t="s">
        <v>4</v>
      </c>
      <c r="F5444" t="s">
        <v>5</v>
      </c>
      <c r="G5444" t="s">
        <v>6</v>
      </c>
      <c r="H5444" t="s">
        <v>7</v>
      </c>
      <c r="I5444" t="s">
        <v>8</v>
      </c>
      <c r="J5444" t="s">
        <v>9</v>
      </c>
    </row>
    <row r="5445" spans="1:10">
      <c r="A5445" t="s">
        <v>2</v>
      </c>
      <c r="B5445" t="s">
        <v>10</v>
      </c>
      <c r="E5445" t="s">
        <v>11</v>
      </c>
      <c r="F5445" t="s">
        <v>12</v>
      </c>
      <c r="G5445" t="s">
        <v>13</v>
      </c>
      <c r="H5445" t="s">
        <v>14</v>
      </c>
    </row>
    <row r="5446" spans="1:10">
      <c r="A5446" t="s">
        <v>0</v>
      </c>
      <c r="B5446" t="s">
        <v>2535</v>
      </c>
      <c r="D5446">
        <f>Image("https://scontent.cdninstagram.com/t51.2885-15/s640x640/sh0.08/e35/12599529_565423566960217_714262372_n.jpg?ig_cache_key=MTIyMDA5MDk1NjczNzU1ODM3MQ%3D%3D.2.l")</f>
        <v>0</v>
      </c>
    </row>
    <row r="5447" spans="1:10">
      <c r="A5447" t="s">
        <v>2</v>
      </c>
      <c r="B5447" t="s">
        <v>3</v>
      </c>
      <c r="E5447" t="s">
        <v>4</v>
      </c>
      <c r="F5447" t="s">
        <v>5</v>
      </c>
      <c r="G5447" t="s">
        <v>6</v>
      </c>
      <c r="H5447" t="s">
        <v>7</v>
      </c>
      <c r="I5447" t="s">
        <v>8</v>
      </c>
      <c r="J5447" t="s">
        <v>9</v>
      </c>
    </row>
    <row r="5448" spans="1:10">
      <c r="A5448" t="s">
        <v>2</v>
      </c>
      <c r="B5448" t="s">
        <v>10</v>
      </c>
      <c r="E5448" t="s">
        <v>11</v>
      </c>
      <c r="F5448" t="s">
        <v>12</v>
      </c>
      <c r="G5448" t="s">
        <v>13</v>
      </c>
      <c r="H5448" t="s">
        <v>14</v>
      </c>
    </row>
    <row r="5449" spans="1:10">
      <c r="A5449" t="s">
        <v>0</v>
      </c>
      <c r="B5449" t="s">
        <v>2535</v>
      </c>
      <c r="D5449">
        <f>Image("https://scontent.cdninstagram.com/t51.2885-15/s480x480/e35/12935018_154209711639922_376103491_n.jpg?ig_cache_key=MTIyMDA5MDQ2NjkxODM0ODYzNw%3D%3D.2")</f>
        <v>0</v>
      </c>
    </row>
    <row r="5450" spans="1:10">
      <c r="A5450" t="s">
        <v>2</v>
      </c>
      <c r="B5450" t="s">
        <v>3</v>
      </c>
      <c r="E5450" t="s">
        <v>4</v>
      </c>
      <c r="F5450" t="s">
        <v>5</v>
      </c>
      <c r="G5450" t="s">
        <v>6</v>
      </c>
      <c r="H5450" t="s">
        <v>7</v>
      </c>
      <c r="I5450" t="s">
        <v>8</v>
      </c>
      <c r="J5450" t="s">
        <v>9</v>
      </c>
    </row>
    <row r="5451" spans="1:10">
      <c r="A5451" t="s">
        <v>2</v>
      </c>
      <c r="B5451" t="s">
        <v>10</v>
      </c>
      <c r="E5451" t="s">
        <v>11</v>
      </c>
      <c r="F5451" t="s">
        <v>12</v>
      </c>
      <c r="G5451" t="s">
        <v>13</v>
      </c>
      <c r="H5451" t="s">
        <v>14</v>
      </c>
    </row>
    <row r="5452" spans="1:10">
      <c r="A5452" t="s">
        <v>0</v>
      </c>
      <c r="B5452" t="s">
        <v>2536</v>
      </c>
      <c r="D5452">
        <f>Image("https://scontent.cdninstagram.com/t51.2885-15/e35/12960190_1689222304651718_381995077_n.jpg?ig_cache_key=MTIyMDA3MTcxMjEwODQ1MzUzMQ%3D%3D.2.l")</f>
        <v>0</v>
      </c>
    </row>
    <row r="5453" spans="1:10">
      <c r="A5453" t="s">
        <v>2</v>
      </c>
      <c r="B5453" t="s">
        <v>3</v>
      </c>
      <c r="E5453" t="s">
        <v>4</v>
      </c>
      <c r="F5453" t="s">
        <v>5</v>
      </c>
      <c r="G5453" t="s">
        <v>6</v>
      </c>
      <c r="H5453" t="s">
        <v>7</v>
      </c>
      <c r="I5453" t="s">
        <v>8</v>
      </c>
      <c r="J5453" t="s">
        <v>9</v>
      </c>
    </row>
    <row r="5454" spans="1:10">
      <c r="A5454" t="s">
        <v>2</v>
      </c>
      <c r="B5454" t="s">
        <v>10</v>
      </c>
      <c r="E5454" t="s">
        <v>11</v>
      </c>
      <c r="F5454" t="s">
        <v>12</v>
      </c>
      <c r="G5454" t="s">
        <v>13</v>
      </c>
      <c r="H5454" t="s">
        <v>14</v>
      </c>
    </row>
    <row r="5455" spans="1:10">
      <c r="A5455" t="s">
        <v>0</v>
      </c>
      <c r="B5455" t="s">
        <v>2537</v>
      </c>
      <c r="D5455">
        <f>Image("https://scontent.cdninstagram.com/t51.2885-15/s640x640/sh0.08/e35/12950294_250683861941984_1978584926_n.jpg?ig_cache_key=MTIyMDA3MDAyNDYzMDQyODE3OQ%3D%3D.2")</f>
        <v>0</v>
      </c>
    </row>
    <row r="5456" spans="1:10">
      <c r="A5456" t="s">
        <v>2</v>
      </c>
      <c r="B5456" t="s">
        <v>3</v>
      </c>
      <c r="E5456" t="s">
        <v>4</v>
      </c>
      <c r="F5456" t="s">
        <v>5</v>
      </c>
      <c r="G5456" t="s">
        <v>6</v>
      </c>
      <c r="H5456" t="s">
        <v>7</v>
      </c>
      <c r="I5456" t="s">
        <v>8</v>
      </c>
      <c r="J5456" t="s">
        <v>9</v>
      </c>
    </row>
    <row r="5457" spans="1:10">
      <c r="A5457" t="s">
        <v>2</v>
      </c>
      <c r="B5457" t="s">
        <v>10</v>
      </c>
      <c r="E5457" t="s">
        <v>11</v>
      </c>
      <c r="F5457" t="s">
        <v>12</v>
      </c>
      <c r="G5457" t="s">
        <v>13</v>
      </c>
      <c r="H5457" t="s">
        <v>14</v>
      </c>
    </row>
    <row r="5458" spans="1:10">
      <c r="A5458" t="s">
        <v>0</v>
      </c>
      <c r="B5458" t="s">
        <v>2538</v>
      </c>
      <c r="D5458">
        <f>Image("https://scontent.cdninstagram.com/t51.2885-15/s480x480/e35/12934842_1545743459059754_1743074510_n.jpg?ig_cache_key=MTIyMDA2MDczMzE4MzMwMTM4Mg%3D%3D.2")</f>
        <v>0</v>
      </c>
    </row>
    <row r="5459" spans="1:10">
      <c r="A5459" t="s">
        <v>2</v>
      </c>
      <c r="B5459" t="s">
        <v>3</v>
      </c>
      <c r="C5459" t="s">
        <v>2539</v>
      </c>
      <c r="E5459" t="s">
        <v>4</v>
      </c>
      <c r="F5459" t="s">
        <v>5</v>
      </c>
      <c r="G5459" t="s">
        <v>6</v>
      </c>
      <c r="H5459" t="s">
        <v>7</v>
      </c>
      <c r="I5459" t="s">
        <v>8</v>
      </c>
      <c r="J5459" t="s">
        <v>9</v>
      </c>
    </row>
    <row r="5460" spans="1:10">
      <c r="A5460" t="s">
        <v>2</v>
      </c>
      <c r="B5460" t="s">
        <v>10</v>
      </c>
      <c r="E5460" t="s">
        <v>11</v>
      </c>
      <c r="F5460" t="s">
        <v>12</v>
      </c>
      <c r="G5460" t="s">
        <v>13</v>
      </c>
      <c r="H5460" t="s">
        <v>14</v>
      </c>
    </row>
    <row r="5461" spans="1:10">
      <c r="A5461" t="s">
        <v>0</v>
      </c>
      <c r="B5461" t="s">
        <v>2540</v>
      </c>
      <c r="D5461">
        <f>Image("https://scontent.cdninstagram.com/t51.2885-15/s640x640/sh0.08/e35/12960052_797406623737332_1931534318_n.jpg?ig_cache_key=MTIyMDA1MTkzNzg5MzUyMTUwNg%3D%3D.2")</f>
        <v>0</v>
      </c>
    </row>
    <row r="5462" spans="1:10">
      <c r="A5462" t="s">
        <v>2</v>
      </c>
      <c r="B5462" t="s">
        <v>3</v>
      </c>
      <c r="E5462" t="s">
        <v>4</v>
      </c>
      <c r="F5462" t="s">
        <v>5</v>
      </c>
      <c r="G5462" t="s">
        <v>6</v>
      </c>
      <c r="H5462" t="s">
        <v>7</v>
      </c>
      <c r="I5462" t="s">
        <v>8</v>
      </c>
      <c r="J5462" t="s">
        <v>9</v>
      </c>
    </row>
    <row r="5463" spans="1:10">
      <c r="A5463" t="s">
        <v>2</v>
      </c>
      <c r="B5463" t="s">
        <v>10</v>
      </c>
      <c r="E5463" t="s">
        <v>11</v>
      </c>
      <c r="F5463" t="s">
        <v>12</v>
      </c>
      <c r="G5463" t="s">
        <v>13</v>
      </c>
      <c r="H5463" t="s">
        <v>14</v>
      </c>
    </row>
    <row r="5464" spans="1:10">
      <c r="A5464" t="s">
        <v>0</v>
      </c>
      <c r="B5464" t="s">
        <v>2541</v>
      </c>
      <c r="D5464">
        <f>Image("https://scontent.cdninstagram.com/t51.2885-15/e15/12501580_272771709720635_1740620066_n.jpg?ig_cache_key=MTIyMDA0NjgyOTQ1MDc0NTUwOQ%3D%3D.2")</f>
        <v>0</v>
      </c>
    </row>
    <row r="5465" spans="1:10">
      <c r="A5465" t="s">
        <v>2</v>
      </c>
      <c r="B5465" t="s">
        <v>3</v>
      </c>
      <c r="E5465" t="s">
        <v>4</v>
      </c>
      <c r="F5465" t="s">
        <v>5</v>
      </c>
      <c r="G5465" t="s">
        <v>6</v>
      </c>
      <c r="H5465" t="s">
        <v>7</v>
      </c>
      <c r="I5465" t="s">
        <v>8</v>
      </c>
      <c r="J5465" t="s">
        <v>9</v>
      </c>
    </row>
    <row r="5466" spans="1:10">
      <c r="A5466" t="s">
        <v>2</v>
      </c>
      <c r="B5466" t="s">
        <v>10</v>
      </c>
      <c r="E5466" t="s">
        <v>11</v>
      </c>
      <c r="F5466" t="s">
        <v>12</v>
      </c>
      <c r="G5466" t="s">
        <v>13</v>
      </c>
      <c r="H5466" t="s">
        <v>14</v>
      </c>
    </row>
    <row r="5467" spans="1:10">
      <c r="A5467" t="s">
        <v>0</v>
      </c>
      <c r="B5467" t="s">
        <v>2542</v>
      </c>
      <c r="D5467">
        <f>Image("https://scontent.cdninstagram.com/t51.2885-15/s640x640/sh0.08/e35/12912481_809972182442620_1575085097_n.jpg?ig_cache_key=MTIyMDQxMTU5MTM5MzcxODQ2Ng%3D%3D.2.l")</f>
        <v>0</v>
      </c>
    </row>
    <row r="5468" spans="1:10">
      <c r="A5468" t="s">
        <v>2</v>
      </c>
      <c r="B5468" t="s">
        <v>3</v>
      </c>
      <c r="E5468" t="s">
        <v>4</v>
      </c>
      <c r="F5468" t="s">
        <v>5</v>
      </c>
      <c r="G5468" t="s">
        <v>6</v>
      </c>
      <c r="H5468" t="s">
        <v>7</v>
      </c>
      <c r="I5468" t="s">
        <v>8</v>
      </c>
      <c r="J5468" t="s">
        <v>9</v>
      </c>
    </row>
    <row r="5469" spans="1:10">
      <c r="A5469" t="s">
        <v>2</v>
      </c>
      <c r="B5469" t="s">
        <v>10</v>
      </c>
      <c r="E5469" t="s">
        <v>11</v>
      </c>
      <c r="F5469" t="s">
        <v>12</v>
      </c>
      <c r="G5469" t="s">
        <v>13</v>
      </c>
      <c r="H5469" t="s">
        <v>14</v>
      </c>
    </row>
    <row r="5470" spans="1:10">
      <c r="A5470" t="s">
        <v>0</v>
      </c>
      <c r="B5470" t="s">
        <v>2543</v>
      </c>
      <c r="D5470">
        <f>Image("https://scontent.cdninstagram.com/t51.2885-15/e35/12519431_1054055961304777_64870442_n.jpg?ig_cache_key=MTIyMDQwODE2OTQxOTMzNjA0Mw%3D%3D.2")</f>
        <v>0</v>
      </c>
    </row>
    <row r="5471" spans="1:10">
      <c r="A5471" t="s">
        <v>2</v>
      </c>
      <c r="B5471" t="s">
        <v>3</v>
      </c>
      <c r="E5471" t="s">
        <v>4</v>
      </c>
      <c r="F5471" t="s">
        <v>5</v>
      </c>
      <c r="G5471" t="s">
        <v>6</v>
      </c>
      <c r="H5471" t="s">
        <v>7</v>
      </c>
      <c r="I5471" t="s">
        <v>8</v>
      </c>
      <c r="J5471" t="s">
        <v>9</v>
      </c>
    </row>
    <row r="5472" spans="1:10">
      <c r="A5472" t="s">
        <v>2</v>
      </c>
      <c r="B5472" t="s">
        <v>10</v>
      </c>
      <c r="E5472" t="s">
        <v>11</v>
      </c>
      <c r="F5472" t="s">
        <v>12</v>
      </c>
      <c r="G5472" t="s">
        <v>13</v>
      </c>
      <c r="H5472" t="s">
        <v>14</v>
      </c>
    </row>
    <row r="5473" spans="1:10">
      <c r="A5473" t="s">
        <v>0</v>
      </c>
      <c r="B5473" t="s">
        <v>2544</v>
      </c>
      <c r="D5473">
        <f>Image("https://scontent.cdninstagram.com/t51.2885-15/s480x480/e35/12912281_1704559643165135_1666607086_n.jpg?ig_cache_key=MTIyMDQwNzk3MjE3NjgzNTc5NA%3D%3D.2")</f>
        <v>0</v>
      </c>
    </row>
    <row r="5474" spans="1:10">
      <c r="A5474" t="s">
        <v>2</v>
      </c>
      <c r="B5474" t="s">
        <v>3</v>
      </c>
      <c r="E5474" t="s">
        <v>4</v>
      </c>
      <c r="F5474" t="s">
        <v>5</v>
      </c>
      <c r="G5474" t="s">
        <v>6</v>
      </c>
      <c r="H5474" t="s">
        <v>7</v>
      </c>
      <c r="I5474" t="s">
        <v>8</v>
      </c>
      <c r="J5474" t="s">
        <v>9</v>
      </c>
    </row>
    <row r="5475" spans="1:10">
      <c r="A5475" t="s">
        <v>2</v>
      </c>
      <c r="B5475" t="s">
        <v>10</v>
      </c>
      <c r="E5475" t="s">
        <v>11</v>
      </c>
      <c r="F5475" t="s">
        <v>12</v>
      </c>
      <c r="G5475" t="s">
        <v>13</v>
      </c>
      <c r="H5475" t="s">
        <v>14</v>
      </c>
    </row>
    <row r="5476" spans="1:10">
      <c r="A5476" t="s">
        <v>0</v>
      </c>
      <c r="B5476" t="s">
        <v>2545</v>
      </c>
      <c r="D5476">
        <f>Image("https://scontent.cdninstagram.com/t51.2885-15/s640x640/sh0.08/e35/12479243_1769290293300755_25438177_n.jpg?ig_cache_key=MTIyMDQwNTc1MTcxODMzMjg5Mg%3D%3D.2")</f>
        <v>0</v>
      </c>
    </row>
    <row r="5477" spans="1:10">
      <c r="A5477" t="s">
        <v>2</v>
      </c>
      <c r="B5477" t="s">
        <v>3</v>
      </c>
      <c r="E5477" t="s">
        <v>4</v>
      </c>
      <c r="F5477" t="s">
        <v>5</v>
      </c>
      <c r="G5477" t="s">
        <v>6</v>
      </c>
      <c r="H5477" t="s">
        <v>7</v>
      </c>
      <c r="I5477" t="s">
        <v>8</v>
      </c>
      <c r="J5477" t="s">
        <v>9</v>
      </c>
    </row>
    <row r="5478" spans="1:10">
      <c r="A5478" t="s">
        <v>2</v>
      </c>
      <c r="B5478" t="s">
        <v>10</v>
      </c>
      <c r="E5478" t="s">
        <v>11</v>
      </c>
      <c r="F5478" t="s">
        <v>12</v>
      </c>
      <c r="G5478" t="s">
        <v>13</v>
      </c>
      <c r="H5478" t="s">
        <v>14</v>
      </c>
    </row>
    <row r="5479" spans="1:10">
      <c r="A5479" t="s">
        <v>0</v>
      </c>
      <c r="B5479" t="s">
        <v>2546</v>
      </c>
      <c r="D5479">
        <f>Image("https://scontent.cdninstagram.com/t51.2885-15/s480x480/e35/12930752_552907594875784_408689587_n.jpg?ig_cache_key=MTIyMDQwNzU4MTgxMDU3MjQ1OA%3D%3D.2")</f>
        <v>0</v>
      </c>
    </row>
    <row r="5480" spans="1:10">
      <c r="A5480" t="s">
        <v>2</v>
      </c>
      <c r="B5480" t="s">
        <v>3</v>
      </c>
      <c r="E5480" t="s">
        <v>4</v>
      </c>
      <c r="F5480" t="s">
        <v>5</v>
      </c>
      <c r="G5480" t="s">
        <v>6</v>
      </c>
      <c r="H5480" t="s">
        <v>7</v>
      </c>
      <c r="I5480" t="s">
        <v>8</v>
      </c>
      <c r="J5480" t="s">
        <v>9</v>
      </c>
    </row>
    <row r="5481" spans="1:10">
      <c r="A5481" t="s">
        <v>2</v>
      </c>
      <c r="B5481" t="s">
        <v>10</v>
      </c>
      <c r="E5481" t="s">
        <v>11</v>
      </c>
      <c r="F5481" t="s">
        <v>12</v>
      </c>
      <c r="G5481" t="s">
        <v>13</v>
      </c>
      <c r="H5481" t="s">
        <v>14</v>
      </c>
    </row>
    <row r="5482" spans="1:10">
      <c r="A5482" t="s">
        <v>0</v>
      </c>
      <c r="B5482" t="s">
        <v>2547</v>
      </c>
      <c r="D5482">
        <f>Image("https://scontent.cdninstagram.com/t51.2885-15/e35/12356431_1759603330934713_538010568_n.jpg?ig_cache_key=MTIyMDQwNjA0MTQ4MDY4MDc3Ng%3D%3D.2")</f>
        <v>0</v>
      </c>
    </row>
    <row r="5483" spans="1:10">
      <c r="A5483" t="s">
        <v>2</v>
      </c>
      <c r="B5483" t="s">
        <v>3</v>
      </c>
      <c r="C5483" t="s">
        <v>2548</v>
      </c>
      <c r="E5483" t="s">
        <v>4</v>
      </c>
      <c r="F5483" t="s">
        <v>5</v>
      </c>
      <c r="G5483" t="s">
        <v>6</v>
      </c>
      <c r="H5483" t="s">
        <v>7</v>
      </c>
      <c r="I5483" t="s">
        <v>8</v>
      </c>
      <c r="J5483" t="s">
        <v>9</v>
      </c>
    </row>
    <row r="5484" spans="1:10">
      <c r="A5484" t="s">
        <v>2</v>
      </c>
      <c r="B5484" t="s">
        <v>10</v>
      </c>
      <c r="E5484" t="s">
        <v>11</v>
      </c>
      <c r="F5484" t="s">
        <v>12</v>
      </c>
      <c r="G5484" t="s">
        <v>13</v>
      </c>
      <c r="H5484" t="s">
        <v>14</v>
      </c>
    </row>
    <row r="5485" spans="1:10">
      <c r="A5485" t="s">
        <v>0</v>
      </c>
      <c r="B5485" t="s">
        <v>2549</v>
      </c>
      <c r="D5485">
        <f>Image("https://scontent.cdninstagram.com/t51.2885-15/s640x640/sh0.08/e35/12918460_1580759962240353_1186933628_n.jpg?ig_cache_key=MTIyMDQwNTM2OTM0MTM1OTQ0Mg%3D%3D.2")</f>
        <v>0</v>
      </c>
    </row>
    <row r="5486" spans="1:10">
      <c r="A5486" t="s">
        <v>2</v>
      </c>
      <c r="B5486" t="s">
        <v>3</v>
      </c>
      <c r="E5486" t="s">
        <v>4</v>
      </c>
      <c r="F5486" t="s">
        <v>5</v>
      </c>
      <c r="G5486" t="s">
        <v>6</v>
      </c>
      <c r="H5486" t="s">
        <v>7</v>
      </c>
      <c r="I5486" t="s">
        <v>8</v>
      </c>
      <c r="J5486" t="s">
        <v>9</v>
      </c>
    </row>
    <row r="5487" spans="1:10">
      <c r="A5487" t="s">
        <v>2</v>
      </c>
      <c r="B5487" t="s">
        <v>10</v>
      </c>
      <c r="E5487" t="s">
        <v>11</v>
      </c>
      <c r="F5487" t="s">
        <v>12</v>
      </c>
      <c r="G5487" t="s">
        <v>13</v>
      </c>
      <c r="H5487" t="s">
        <v>14</v>
      </c>
    </row>
    <row r="5488" spans="1:10">
      <c r="A5488" t="s">
        <v>0</v>
      </c>
      <c r="B5488" t="s">
        <v>2550</v>
      </c>
      <c r="D5488">
        <f>Image("https://scontent.cdninstagram.com/t51.2885-15/s640x640/sh0.08/e35/12383656_1098571483528470_1137028332_n.jpg?ig_cache_key=MTIyMDQwMzk3OTIxNTQ4NTgwMg%3D%3D.2")</f>
        <v>0</v>
      </c>
    </row>
    <row r="5489" spans="1:10">
      <c r="A5489" t="s">
        <v>2</v>
      </c>
      <c r="B5489" t="s">
        <v>3</v>
      </c>
      <c r="E5489" t="s">
        <v>4</v>
      </c>
      <c r="F5489" t="s">
        <v>5</v>
      </c>
      <c r="G5489" t="s">
        <v>6</v>
      </c>
      <c r="H5489" t="s">
        <v>7</v>
      </c>
      <c r="I5489" t="s">
        <v>8</v>
      </c>
      <c r="J5489" t="s">
        <v>9</v>
      </c>
    </row>
    <row r="5490" spans="1:10">
      <c r="A5490" t="s">
        <v>2</v>
      </c>
      <c r="B5490" t="s">
        <v>10</v>
      </c>
      <c r="E5490" t="s">
        <v>11</v>
      </c>
      <c r="F5490" t="s">
        <v>12</v>
      </c>
      <c r="G5490" t="s">
        <v>13</v>
      </c>
      <c r="H5490" t="s">
        <v>14</v>
      </c>
    </row>
    <row r="5491" spans="1:10">
      <c r="A5491" t="s">
        <v>0</v>
      </c>
      <c r="B5491" t="s">
        <v>2551</v>
      </c>
      <c r="D5491">
        <f>Image("https://scontent.cdninstagram.com/t51.2885-15/s640x640/sh0.08/e35/12501858_487264158150571_913504926_n.jpg?ig_cache_key=MTIyMDM5NzExMzI0Mjc1MTA2NQ%3D%3D.2")</f>
        <v>0</v>
      </c>
    </row>
    <row r="5492" spans="1:10">
      <c r="A5492" t="s">
        <v>2</v>
      </c>
      <c r="B5492" t="s">
        <v>3</v>
      </c>
      <c r="E5492" t="s">
        <v>4</v>
      </c>
      <c r="F5492" t="s">
        <v>5</v>
      </c>
      <c r="G5492" t="s">
        <v>6</v>
      </c>
      <c r="H5492" t="s">
        <v>7</v>
      </c>
      <c r="I5492" t="s">
        <v>8</v>
      </c>
      <c r="J5492" t="s">
        <v>9</v>
      </c>
    </row>
    <row r="5493" spans="1:10">
      <c r="A5493" t="s">
        <v>2</v>
      </c>
      <c r="B5493" t="s">
        <v>10</v>
      </c>
      <c r="E5493" t="s">
        <v>11</v>
      </c>
      <c r="F5493" t="s">
        <v>12</v>
      </c>
      <c r="G5493" t="s">
        <v>13</v>
      </c>
      <c r="H5493" t="s">
        <v>14</v>
      </c>
    </row>
    <row r="5494" spans="1:10">
      <c r="A5494" t="s">
        <v>0</v>
      </c>
      <c r="B5494" t="s">
        <v>2552</v>
      </c>
      <c r="D5494">
        <f>Image("https://scontent.cdninstagram.com/t51.2885-15/s640x640/sh0.08/e35/12530872_1021202191280275_879474105_n.jpg?ig_cache_key=MTIyMDM5MzAzOTg4NjIwMDc4Ng%3D%3D.2.l")</f>
        <v>0</v>
      </c>
    </row>
    <row r="5495" spans="1:10">
      <c r="A5495" t="s">
        <v>2</v>
      </c>
      <c r="B5495" t="s">
        <v>3</v>
      </c>
      <c r="E5495" t="s">
        <v>4</v>
      </c>
      <c r="F5495" t="s">
        <v>5</v>
      </c>
      <c r="G5495" t="s">
        <v>6</v>
      </c>
      <c r="H5495" t="s">
        <v>7</v>
      </c>
      <c r="I5495" t="s">
        <v>8</v>
      </c>
      <c r="J5495" t="s">
        <v>9</v>
      </c>
    </row>
    <row r="5496" spans="1:10">
      <c r="A5496" t="s">
        <v>2</v>
      </c>
      <c r="B5496" t="s">
        <v>10</v>
      </c>
      <c r="E5496" t="s">
        <v>11</v>
      </c>
      <c r="F5496" t="s">
        <v>12</v>
      </c>
      <c r="G5496" t="s">
        <v>13</v>
      </c>
      <c r="H5496" t="s">
        <v>14</v>
      </c>
    </row>
    <row r="5497" spans="1:10">
      <c r="A5497" t="s">
        <v>0</v>
      </c>
      <c r="B5497" t="s">
        <v>2553</v>
      </c>
      <c r="D5497">
        <f>Image("https://scontent.cdninstagram.com/t51.2885-15/s480x480/e35/12905138_479215252277677_2006695299_n.jpg?ig_cache_key=MTIyMDM5MjQ2NzI2NzQ2NjE0Mw%3D%3D.2")</f>
        <v>0</v>
      </c>
    </row>
    <row r="5498" spans="1:10">
      <c r="A5498" t="s">
        <v>2</v>
      </c>
      <c r="B5498" t="s">
        <v>3</v>
      </c>
      <c r="C5498" t="s">
        <v>2554</v>
      </c>
      <c r="E5498" t="s">
        <v>4</v>
      </c>
      <c r="F5498" t="s">
        <v>5</v>
      </c>
      <c r="G5498" t="s">
        <v>6</v>
      </c>
      <c r="H5498" t="s">
        <v>7</v>
      </c>
      <c r="I5498" t="s">
        <v>8</v>
      </c>
      <c r="J5498" t="s">
        <v>9</v>
      </c>
    </row>
    <row r="5499" spans="1:10">
      <c r="A5499" t="s">
        <v>2</v>
      </c>
      <c r="B5499" t="s">
        <v>10</v>
      </c>
      <c r="E5499" t="s">
        <v>11</v>
      </c>
      <c r="F5499" t="s">
        <v>12</v>
      </c>
      <c r="G5499" t="s">
        <v>13</v>
      </c>
      <c r="H5499" t="s">
        <v>14</v>
      </c>
    </row>
    <row r="5500" spans="1:10">
      <c r="A5500" t="s">
        <v>0</v>
      </c>
      <c r="B5500" t="s">
        <v>2555</v>
      </c>
      <c r="D5500">
        <f>Image("https://scontent.cdninstagram.com/t51.2885-15/s640x640/sh0.08/e35/12912591_815635755236361_1831344276_n.jpg?ig_cache_key=MTIyMDM4OTI1MTU3ODE5ODM1MQ%3D%3D.2")</f>
        <v>0</v>
      </c>
    </row>
    <row r="5501" spans="1:10">
      <c r="A5501" t="s">
        <v>2</v>
      </c>
      <c r="B5501" t="s">
        <v>3</v>
      </c>
      <c r="E5501" t="s">
        <v>4</v>
      </c>
      <c r="F5501" t="s">
        <v>5</v>
      </c>
      <c r="G5501" t="s">
        <v>6</v>
      </c>
      <c r="H5501" t="s">
        <v>7</v>
      </c>
      <c r="I5501" t="s">
        <v>8</v>
      </c>
      <c r="J5501" t="s">
        <v>9</v>
      </c>
    </row>
    <row r="5502" spans="1:10">
      <c r="A5502" t="s">
        <v>2</v>
      </c>
      <c r="B5502" t="s">
        <v>10</v>
      </c>
      <c r="E5502" t="s">
        <v>11</v>
      </c>
      <c r="F5502" t="s">
        <v>12</v>
      </c>
      <c r="G5502" t="s">
        <v>13</v>
      </c>
      <c r="H5502" t="s">
        <v>14</v>
      </c>
    </row>
    <row r="5503" spans="1:10">
      <c r="A5503" t="s">
        <v>0</v>
      </c>
      <c r="B5503" t="s">
        <v>2556</v>
      </c>
      <c r="D5503">
        <f>Image("https://scontent.cdninstagram.com/t51.2885-15/e15/12960065_271266266543872_1180918345_n.jpg?ig_cache_key=MTIyMDM4OTEyNzc5ODMzNTM2MA%3D%3D.2.l")</f>
        <v>0</v>
      </c>
    </row>
    <row r="5504" spans="1:10">
      <c r="A5504" t="s">
        <v>2</v>
      </c>
      <c r="B5504" t="s">
        <v>3</v>
      </c>
      <c r="E5504" t="s">
        <v>4</v>
      </c>
      <c r="F5504" t="s">
        <v>5</v>
      </c>
      <c r="G5504" t="s">
        <v>6</v>
      </c>
      <c r="H5504" t="s">
        <v>7</v>
      </c>
      <c r="I5504" t="s">
        <v>8</v>
      </c>
      <c r="J5504" t="s">
        <v>9</v>
      </c>
    </row>
    <row r="5505" spans="1:10">
      <c r="A5505" t="s">
        <v>2</v>
      </c>
      <c r="B5505" t="s">
        <v>10</v>
      </c>
      <c r="E5505" t="s">
        <v>11</v>
      </c>
      <c r="F5505" t="s">
        <v>12</v>
      </c>
      <c r="G5505" t="s">
        <v>13</v>
      </c>
      <c r="H5505" t="s">
        <v>14</v>
      </c>
    </row>
    <row r="5506" spans="1:10">
      <c r="A5506" t="s">
        <v>0</v>
      </c>
      <c r="B5506" t="s">
        <v>2557</v>
      </c>
      <c r="D5506">
        <f>Image("https://scontent.cdninstagram.com/t51.2885-15/e35/12501860_474368502758709_79602842_n.jpg?ig_cache_key=MTIyMDM4ODg0NTUyMzgxMDk1Ng%3D%3D.2")</f>
        <v>0</v>
      </c>
    </row>
    <row r="5507" spans="1:10">
      <c r="A5507" t="s">
        <v>2</v>
      </c>
      <c r="B5507" t="s">
        <v>3</v>
      </c>
      <c r="E5507" t="s">
        <v>4</v>
      </c>
      <c r="F5507" t="s">
        <v>5</v>
      </c>
      <c r="G5507" t="s">
        <v>6</v>
      </c>
      <c r="H5507" t="s">
        <v>7</v>
      </c>
      <c r="I5507" t="s">
        <v>8</v>
      </c>
      <c r="J5507" t="s">
        <v>9</v>
      </c>
    </row>
    <row r="5508" spans="1:10">
      <c r="A5508" t="s">
        <v>2</v>
      </c>
      <c r="B5508" t="s">
        <v>10</v>
      </c>
      <c r="E5508" t="s">
        <v>11</v>
      </c>
      <c r="F5508" t="s">
        <v>12</v>
      </c>
      <c r="G5508" t="s">
        <v>13</v>
      </c>
      <c r="H5508" t="s">
        <v>14</v>
      </c>
    </row>
    <row r="5509" spans="1:10">
      <c r="A5509" t="s">
        <v>0</v>
      </c>
      <c r="B5509" t="s">
        <v>2558</v>
      </c>
      <c r="D5509">
        <f>Image("https://scontent.cdninstagram.com/t51.2885-15/s640x640/sh0.08/e35/12797635_243483686000790_1839192597_n.jpg?ig_cache_key=MTIyMDM3NzMxNDk1ODQ1MTM4Mw%3D%3D.2")</f>
        <v>0</v>
      </c>
    </row>
    <row r="5510" spans="1:10">
      <c r="A5510" t="s">
        <v>2</v>
      </c>
      <c r="B5510" t="s">
        <v>3</v>
      </c>
      <c r="E5510" t="s">
        <v>4</v>
      </c>
      <c r="F5510" t="s">
        <v>5</v>
      </c>
      <c r="G5510" t="s">
        <v>6</v>
      </c>
      <c r="H5510" t="s">
        <v>7</v>
      </c>
      <c r="I5510" t="s">
        <v>8</v>
      </c>
      <c r="J5510" t="s">
        <v>9</v>
      </c>
    </row>
    <row r="5511" spans="1:10">
      <c r="A5511" t="s">
        <v>2</v>
      </c>
      <c r="B5511" t="s">
        <v>10</v>
      </c>
      <c r="E5511" t="s">
        <v>11</v>
      </c>
      <c r="F5511" t="s">
        <v>12</v>
      </c>
      <c r="G5511" t="s">
        <v>13</v>
      </c>
      <c r="H5511" t="s">
        <v>14</v>
      </c>
    </row>
    <row r="5512" spans="1:10">
      <c r="A5512" t="s">
        <v>0</v>
      </c>
      <c r="B5512" t="s">
        <v>2559</v>
      </c>
      <c r="D5512">
        <f>Image("https://scontent.cdninstagram.com/t51.2885-15/s640x640/sh0.08/e35/12519405_1700279773583513_374259267_n.jpg?ig_cache_key=MTIyMDM4NDM4NTE4MDgxNTIyMA%3D%3D.2")</f>
        <v>0</v>
      </c>
    </row>
    <row r="5513" spans="1:10">
      <c r="A5513" t="s">
        <v>2</v>
      </c>
      <c r="B5513" t="s">
        <v>3</v>
      </c>
      <c r="E5513" t="s">
        <v>4</v>
      </c>
      <c r="F5513" t="s">
        <v>5</v>
      </c>
      <c r="G5513" t="s">
        <v>6</v>
      </c>
      <c r="H5513" t="s">
        <v>7</v>
      </c>
      <c r="I5513" t="s">
        <v>8</v>
      </c>
      <c r="J5513" t="s">
        <v>9</v>
      </c>
    </row>
    <row r="5514" spans="1:10">
      <c r="A5514" t="s">
        <v>2</v>
      </c>
      <c r="B5514" t="s">
        <v>10</v>
      </c>
      <c r="E5514" t="s">
        <v>11</v>
      </c>
      <c r="F5514" t="s">
        <v>12</v>
      </c>
      <c r="G5514" t="s">
        <v>13</v>
      </c>
      <c r="H5514" t="s">
        <v>14</v>
      </c>
    </row>
    <row r="5515" spans="1:10">
      <c r="A5515" t="s">
        <v>0</v>
      </c>
      <c r="B5515" t="s">
        <v>2560</v>
      </c>
      <c r="D5515">
        <f>Image("https://scontent.cdninstagram.com/t51.2885-15/e35/12930764_913323525452384_1926470298_n.jpg?ig_cache_key=MTIyMDM4MjA0MTc3NDg2MTIzNg%3D%3D.2")</f>
        <v>0</v>
      </c>
    </row>
    <row r="5516" spans="1:10">
      <c r="A5516" t="s">
        <v>2</v>
      </c>
      <c r="B5516" t="s">
        <v>3</v>
      </c>
      <c r="E5516" t="s">
        <v>4</v>
      </c>
      <c r="F5516" t="s">
        <v>5</v>
      </c>
      <c r="G5516" t="s">
        <v>6</v>
      </c>
      <c r="H5516" t="s">
        <v>7</v>
      </c>
      <c r="I5516" t="s">
        <v>8</v>
      </c>
      <c r="J5516" t="s">
        <v>9</v>
      </c>
    </row>
    <row r="5517" spans="1:10">
      <c r="A5517" t="s">
        <v>2</v>
      </c>
      <c r="B5517" t="s">
        <v>10</v>
      </c>
      <c r="E5517" t="s">
        <v>11</v>
      </c>
      <c r="F5517" t="s">
        <v>12</v>
      </c>
      <c r="G5517" t="s">
        <v>13</v>
      </c>
      <c r="H5517" t="s">
        <v>14</v>
      </c>
    </row>
    <row r="5518" spans="1:10">
      <c r="A5518" t="s">
        <v>0</v>
      </c>
      <c r="B5518" t="s">
        <v>2561</v>
      </c>
      <c r="D5518">
        <f>Image("https://scontent.cdninstagram.com/t51.2885-15/e35/12940728_452282631648644_1833809576_n.jpg?ig_cache_key=MTIyMDM4MTk3NDE2OTMyNjkzNA%3D%3D.2.l")</f>
        <v>0</v>
      </c>
    </row>
    <row r="5519" spans="1:10">
      <c r="A5519" t="s">
        <v>2</v>
      </c>
      <c r="B5519" t="s">
        <v>3</v>
      </c>
      <c r="E5519" t="s">
        <v>4</v>
      </c>
      <c r="F5519" t="s">
        <v>5</v>
      </c>
      <c r="G5519" t="s">
        <v>6</v>
      </c>
      <c r="H5519" t="s">
        <v>7</v>
      </c>
      <c r="I5519" t="s">
        <v>8</v>
      </c>
      <c r="J5519" t="s">
        <v>9</v>
      </c>
    </row>
    <row r="5520" spans="1:10">
      <c r="A5520" t="s">
        <v>2</v>
      </c>
      <c r="B5520" t="s">
        <v>10</v>
      </c>
      <c r="E5520" t="s">
        <v>11</v>
      </c>
      <c r="F5520" t="s">
        <v>12</v>
      </c>
      <c r="G5520" t="s">
        <v>13</v>
      </c>
      <c r="H5520" t="s">
        <v>14</v>
      </c>
    </row>
    <row r="5521" spans="1:10">
      <c r="A5521" t="s">
        <v>0</v>
      </c>
      <c r="B5521" t="s">
        <v>2562</v>
      </c>
      <c r="D5521">
        <f>Image("https://scontent.cdninstagram.com/t51.2885-15/s640x640/sh0.08/e35/12940142_494362817415212_1217633083_n.jpg?ig_cache_key=MTIyMDM4MDYyOTk1OTcxOTU5Nw%3D%3D.2.l")</f>
        <v>0</v>
      </c>
    </row>
    <row r="5522" spans="1:10">
      <c r="A5522" t="s">
        <v>2</v>
      </c>
      <c r="B5522" t="s">
        <v>3</v>
      </c>
      <c r="E5522" t="s">
        <v>4</v>
      </c>
      <c r="F5522" t="s">
        <v>5</v>
      </c>
      <c r="G5522" t="s">
        <v>6</v>
      </c>
      <c r="H5522" t="s">
        <v>7</v>
      </c>
      <c r="I5522" t="s">
        <v>8</v>
      </c>
      <c r="J5522" t="s">
        <v>9</v>
      </c>
    </row>
    <row r="5523" spans="1:10">
      <c r="A5523" t="s">
        <v>2</v>
      </c>
      <c r="B5523" t="s">
        <v>10</v>
      </c>
      <c r="E5523" t="s">
        <v>11</v>
      </c>
      <c r="F5523" t="s">
        <v>12</v>
      </c>
      <c r="G5523" t="s">
        <v>13</v>
      </c>
      <c r="H5523" t="s">
        <v>14</v>
      </c>
    </row>
    <row r="5524" spans="1:10">
      <c r="A5524" t="s">
        <v>0</v>
      </c>
      <c r="B5524" t="s">
        <v>2563</v>
      </c>
      <c r="D5524">
        <f>Image("https://scontent.cdninstagram.com/l/t51.2885-15/s640x640/sh0.08/e35/12905236_1521768774797177_392368704_n.jpg?ig_cache_key=MTIyMDM3ODE0NTQyMjE2MDUzNg%3D%3D.2")</f>
        <v>0</v>
      </c>
    </row>
    <row r="5525" spans="1:10">
      <c r="A5525" t="s">
        <v>2</v>
      </c>
      <c r="B5525" t="s">
        <v>3</v>
      </c>
      <c r="E5525" t="s">
        <v>4</v>
      </c>
      <c r="F5525" t="s">
        <v>5</v>
      </c>
      <c r="G5525" t="s">
        <v>6</v>
      </c>
      <c r="H5525" t="s">
        <v>7</v>
      </c>
      <c r="I5525" t="s">
        <v>8</v>
      </c>
      <c r="J5525" t="s">
        <v>9</v>
      </c>
    </row>
    <row r="5526" spans="1:10">
      <c r="A5526" t="s">
        <v>2</v>
      </c>
      <c r="B5526" t="s">
        <v>10</v>
      </c>
      <c r="E5526" t="s">
        <v>11</v>
      </c>
      <c r="F5526" t="s">
        <v>12</v>
      </c>
      <c r="G5526" t="s">
        <v>13</v>
      </c>
      <c r="H5526" t="s">
        <v>14</v>
      </c>
    </row>
    <row r="5527" spans="1:10">
      <c r="A5527" t="s">
        <v>0</v>
      </c>
      <c r="B5527" t="s">
        <v>2564</v>
      </c>
      <c r="D5527">
        <f>Image("https://scontent.cdninstagram.com/t51.2885-15/s640x640/sh0.08/e35/12965880_680637598744641_1816100107_n.jpg?ig_cache_key=MTIyMDQzNTkxNDkzMDUxNDM2Mw%3D%3D.2")</f>
        <v>0</v>
      </c>
    </row>
    <row r="5528" spans="1:10">
      <c r="A5528" t="s">
        <v>2</v>
      </c>
      <c r="B5528" t="s">
        <v>3</v>
      </c>
      <c r="E5528" t="s">
        <v>4</v>
      </c>
      <c r="F5528" t="s">
        <v>5</v>
      </c>
      <c r="G5528" t="s">
        <v>6</v>
      </c>
      <c r="H5528" t="s">
        <v>7</v>
      </c>
      <c r="I5528" t="s">
        <v>8</v>
      </c>
      <c r="J5528" t="s">
        <v>9</v>
      </c>
    </row>
    <row r="5529" spans="1:10">
      <c r="A5529" t="s">
        <v>2</v>
      </c>
      <c r="B5529" t="s">
        <v>10</v>
      </c>
      <c r="E5529" t="s">
        <v>11</v>
      </c>
      <c r="F5529" t="s">
        <v>12</v>
      </c>
      <c r="G5529" t="s">
        <v>13</v>
      </c>
      <c r="H5529" t="s">
        <v>14</v>
      </c>
    </row>
    <row r="5530" spans="1:10">
      <c r="A5530" t="s">
        <v>0</v>
      </c>
      <c r="B5530" t="s">
        <v>2565</v>
      </c>
      <c r="D5530">
        <f>Image("https://scontent.cdninstagram.com/t51.2885-15/s640x640/sh0.08/e35/12935104_1026845177401621_1121143654_n.jpg?ig_cache_key=MTIyMDQzNTg4ODI2Njc3Mjg0NQ%3D%3D.2")</f>
        <v>0</v>
      </c>
    </row>
    <row r="5531" spans="1:10">
      <c r="A5531" t="s">
        <v>2</v>
      </c>
      <c r="B5531" t="s">
        <v>3</v>
      </c>
      <c r="E5531" t="s">
        <v>4</v>
      </c>
      <c r="F5531" t="s">
        <v>5</v>
      </c>
      <c r="G5531" t="s">
        <v>6</v>
      </c>
      <c r="H5531" t="s">
        <v>7</v>
      </c>
      <c r="I5531" t="s">
        <v>8</v>
      </c>
      <c r="J5531" t="s">
        <v>9</v>
      </c>
    </row>
    <row r="5532" spans="1:10">
      <c r="A5532" t="s">
        <v>2</v>
      </c>
      <c r="B5532" t="s">
        <v>10</v>
      </c>
      <c r="E5532" t="s">
        <v>11</v>
      </c>
      <c r="F5532" t="s">
        <v>12</v>
      </c>
      <c r="G5532" t="s">
        <v>13</v>
      </c>
      <c r="H5532" t="s">
        <v>14</v>
      </c>
    </row>
    <row r="5533" spans="1:10">
      <c r="A5533" t="s">
        <v>0</v>
      </c>
      <c r="B5533" t="s">
        <v>2566</v>
      </c>
      <c r="D5533">
        <f>Image("https://scontent.cdninstagram.com/t51.2885-15/s640x640/sh0.08/e35/12070739_253806148296773_1523933158_n.jpg?ig_cache_key=MTIyMDQzNTgwNTU4NjQwNDEyNw%3D%3D.2.l")</f>
        <v>0</v>
      </c>
    </row>
    <row r="5534" spans="1:10">
      <c r="A5534" t="s">
        <v>2</v>
      </c>
      <c r="B5534" t="s">
        <v>3</v>
      </c>
      <c r="E5534" t="s">
        <v>4</v>
      </c>
      <c r="F5534" t="s">
        <v>5</v>
      </c>
      <c r="G5534" t="s">
        <v>6</v>
      </c>
      <c r="H5534" t="s">
        <v>7</v>
      </c>
      <c r="I5534" t="s">
        <v>8</v>
      </c>
      <c r="J5534" t="s">
        <v>9</v>
      </c>
    </row>
    <row r="5535" spans="1:10">
      <c r="A5535" t="s">
        <v>2</v>
      </c>
      <c r="B5535" t="s">
        <v>10</v>
      </c>
      <c r="E5535" t="s">
        <v>11</v>
      </c>
      <c r="F5535" t="s">
        <v>12</v>
      </c>
      <c r="G5535" t="s">
        <v>13</v>
      </c>
      <c r="H5535" t="s">
        <v>14</v>
      </c>
    </row>
    <row r="5536" spans="1:10">
      <c r="A5536" t="s">
        <v>0</v>
      </c>
      <c r="B5536" t="s">
        <v>2567</v>
      </c>
      <c r="D5536">
        <f>Image("https://scontent.cdninstagram.com/t51.2885-15/s640x640/sh0.08/e35/12940676_1713045138969526_2135351895_n.jpg?ig_cache_key=MTIyMDQzNTgwNTM2OTYwMjMzOQ%3D%3D.2")</f>
        <v>0</v>
      </c>
    </row>
    <row r="5537" spans="1:10">
      <c r="A5537" t="s">
        <v>2</v>
      </c>
      <c r="B5537" t="s">
        <v>3</v>
      </c>
      <c r="E5537" t="s">
        <v>4</v>
      </c>
      <c r="F5537" t="s">
        <v>5</v>
      </c>
      <c r="G5537" t="s">
        <v>6</v>
      </c>
      <c r="H5537" t="s">
        <v>7</v>
      </c>
      <c r="I5537" t="s">
        <v>8</v>
      </c>
      <c r="J5537" t="s">
        <v>9</v>
      </c>
    </row>
    <row r="5538" spans="1:10">
      <c r="A5538" t="s">
        <v>2</v>
      </c>
      <c r="B5538" t="s">
        <v>10</v>
      </c>
      <c r="E5538" t="s">
        <v>11</v>
      </c>
      <c r="F5538" t="s">
        <v>12</v>
      </c>
      <c r="G5538" t="s">
        <v>13</v>
      </c>
      <c r="H5538" t="s">
        <v>14</v>
      </c>
    </row>
    <row r="5539" spans="1:10">
      <c r="A5539" t="s">
        <v>0</v>
      </c>
      <c r="B5539" t="s">
        <v>2568</v>
      </c>
      <c r="D5539">
        <f>Image("https://scontent.cdninstagram.com/t51.2885-15/s640x640/sh0.08/e35/12912353_1007694372618100_1701095709_n.jpg?ig_cache_key=MTIyMDQzMzU0MDEwMTcwMDg1OQ%3D%3D.2.l")</f>
        <v>0</v>
      </c>
    </row>
    <row r="5540" spans="1:10">
      <c r="A5540" t="s">
        <v>2</v>
      </c>
      <c r="B5540" t="s">
        <v>3</v>
      </c>
      <c r="E5540" t="s">
        <v>4</v>
      </c>
      <c r="F5540" t="s">
        <v>5</v>
      </c>
      <c r="G5540" t="s">
        <v>6</v>
      </c>
      <c r="H5540" t="s">
        <v>7</v>
      </c>
      <c r="I5540" t="s">
        <v>8</v>
      </c>
      <c r="J5540" t="s">
        <v>9</v>
      </c>
    </row>
    <row r="5541" spans="1:10">
      <c r="A5541" t="s">
        <v>2</v>
      </c>
      <c r="B5541" t="s">
        <v>10</v>
      </c>
      <c r="E5541" t="s">
        <v>11</v>
      </c>
      <c r="F5541" t="s">
        <v>12</v>
      </c>
      <c r="G5541" t="s">
        <v>13</v>
      </c>
      <c r="H5541" t="s">
        <v>14</v>
      </c>
    </row>
    <row r="5542" spans="1:10">
      <c r="A5542" t="s">
        <v>0</v>
      </c>
      <c r="B5542" t="s">
        <v>2569</v>
      </c>
      <c r="D5542">
        <f>Image("https://scontent.cdninstagram.com/t51.2885-15/s640x640/sh0.08/e35/12383349_1719026355039975_1864174720_n.jpg?ig_cache_key=MTIyMDQzNTY5NDIzMzYyNzM1Nw%3D%3D.2")</f>
        <v>0</v>
      </c>
    </row>
    <row r="5543" spans="1:10">
      <c r="A5543" t="s">
        <v>2</v>
      </c>
      <c r="B5543" t="s">
        <v>3</v>
      </c>
      <c r="E5543" t="s">
        <v>4</v>
      </c>
      <c r="F5543" t="s">
        <v>5</v>
      </c>
      <c r="G5543" t="s">
        <v>6</v>
      </c>
      <c r="H5543" t="s">
        <v>7</v>
      </c>
      <c r="I5543" t="s">
        <v>8</v>
      </c>
      <c r="J5543" t="s">
        <v>9</v>
      </c>
    </row>
    <row r="5544" spans="1:10">
      <c r="A5544" t="s">
        <v>2</v>
      </c>
      <c r="B5544" t="s">
        <v>10</v>
      </c>
      <c r="E5544" t="s">
        <v>11</v>
      </c>
      <c r="F5544" t="s">
        <v>12</v>
      </c>
      <c r="G5544" t="s">
        <v>13</v>
      </c>
      <c r="H5544" t="s">
        <v>14</v>
      </c>
    </row>
    <row r="5545" spans="1:10">
      <c r="A5545" t="s">
        <v>0</v>
      </c>
      <c r="B5545" t="s">
        <v>2570</v>
      </c>
      <c r="D5545">
        <f>Image("https://scontent.cdninstagram.com/t51.2885-15/s640x640/sh0.08/e35/12905106_1138132109564700_1183414988_n.jpg?ig_cache_key=MTIyMDQzMzgwNDIzODU4NjU5MQ%3D%3D.2.l")</f>
        <v>0</v>
      </c>
    </row>
    <row r="5546" spans="1:10">
      <c r="A5546" t="s">
        <v>2</v>
      </c>
      <c r="B5546" t="s">
        <v>3</v>
      </c>
      <c r="C5546" t="s">
        <v>2571</v>
      </c>
      <c r="E5546" t="s">
        <v>4</v>
      </c>
      <c r="F5546" t="s">
        <v>5</v>
      </c>
      <c r="G5546" t="s">
        <v>6</v>
      </c>
      <c r="H5546" t="s">
        <v>7</v>
      </c>
      <c r="I5546" t="s">
        <v>8</v>
      </c>
      <c r="J5546" t="s">
        <v>9</v>
      </c>
    </row>
    <row r="5547" spans="1:10">
      <c r="A5547" t="s">
        <v>2</v>
      </c>
      <c r="B5547" t="s">
        <v>10</v>
      </c>
      <c r="E5547" t="s">
        <v>11</v>
      </c>
      <c r="F5547" t="s">
        <v>12</v>
      </c>
      <c r="G5547" t="s">
        <v>13</v>
      </c>
      <c r="H5547" t="s">
        <v>14</v>
      </c>
    </row>
    <row r="5548" spans="1:10">
      <c r="A5548" t="s">
        <v>0</v>
      </c>
      <c r="B5548" t="s">
        <v>2572</v>
      </c>
      <c r="D5548">
        <f>Image("https://scontent.cdninstagram.com/t51.2885-15/s640x640/sh0.08/e35/12383113_474320822761180_1925386873_n.jpg?ig_cache_key=MTIyMDQzNTM2MzI3MTAzNDU1NA%3D%3D.2.l")</f>
        <v>0</v>
      </c>
    </row>
    <row r="5549" spans="1:10">
      <c r="A5549" t="s">
        <v>2</v>
      </c>
      <c r="B5549" t="s">
        <v>3</v>
      </c>
      <c r="E5549" t="s">
        <v>4</v>
      </c>
      <c r="F5549" t="s">
        <v>5</v>
      </c>
      <c r="G5549" t="s">
        <v>6</v>
      </c>
      <c r="H5549" t="s">
        <v>7</v>
      </c>
      <c r="I5549" t="s">
        <v>8</v>
      </c>
      <c r="J5549" t="s">
        <v>9</v>
      </c>
    </row>
    <row r="5550" spans="1:10">
      <c r="A5550" t="s">
        <v>2</v>
      </c>
      <c r="B5550" t="s">
        <v>10</v>
      </c>
      <c r="E5550" t="s">
        <v>11</v>
      </c>
      <c r="F5550" t="s">
        <v>12</v>
      </c>
      <c r="G5550" t="s">
        <v>13</v>
      </c>
      <c r="H5550" t="s">
        <v>14</v>
      </c>
    </row>
    <row r="5551" spans="1:10">
      <c r="A5551" t="s">
        <v>0</v>
      </c>
      <c r="B5551" t="s">
        <v>2573</v>
      </c>
      <c r="D5551">
        <f>Image("https://scontent.cdninstagram.com/t51.2885-15/s640x640/sh0.08/e35/12930969_209815079389822_596103504_n.jpg?ig_cache_key=MTIyMDQzNDY0MjUxMzkwODA2Nw%3D%3D.2")</f>
        <v>0</v>
      </c>
    </row>
    <row r="5552" spans="1:10">
      <c r="A5552" t="s">
        <v>2</v>
      </c>
      <c r="B5552" t="s">
        <v>3</v>
      </c>
      <c r="E5552" t="s">
        <v>4</v>
      </c>
      <c r="F5552" t="s">
        <v>5</v>
      </c>
      <c r="G5552" t="s">
        <v>6</v>
      </c>
      <c r="H5552" t="s">
        <v>7</v>
      </c>
      <c r="I5552" t="s">
        <v>8</v>
      </c>
      <c r="J5552" t="s">
        <v>9</v>
      </c>
    </row>
    <row r="5553" spans="1:10">
      <c r="A5553" t="s">
        <v>2</v>
      </c>
      <c r="B5553" t="s">
        <v>10</v>
      </c>
      <c r="E5553" t="s">
        <v>11</v>
      </c>
      <c r="F5553" t="s">
        <v>12</v>
      </c>
      <c r="G5553" t="s">
        <v>13</v>
      </c>
      <c r="H5553" t="s">
        <v>14</v>
      </c>
    </row>
    <row r="5554" spans="1:10">
      <c r="A5554" t="s">
        <v>0</v>
      </c>
      <c r="B5554" t="s">
        <v>2574</v>
      </c>
      <c r="D5554">
        <f>Image("https://scontent.cdninstagram.com/t51.2885-15/s640x640/sh0.08/e35/12950405_1681635912075773_1128993271_n.jpg?ig_cache_key=MTIyMDQzNTE5MzYxOTE4ODcxMw%3D%3D.2.l")</f>
        <v>0</v>
      </c>
    </row>
    <row r="5555" spans="1:10">
      <c r="A5555" t="s">
        <v>2</v>
      </c>
      <c r="B5555" t="s">
        <v>3</v>
      </c>
      <c r="E5555" t="s">
        <v>4</v>
      </c>
      <c r="F5555" t="s">
        <v>5</v>
      </c>
      <c r="G5555" t="s">
        <v>6</v>
      </c>
      <c r="H5555" t="s">
        <v>7</v>
      </c>
      <c r="I5555" t="s">
        <v>8</v>
      </c>
      <c r="J5555" t="s">
        <v>9</v>
      </c>
    </row>
    <row r="5556" spans="1:10">
      <c r="A5556" t="s">
        <v>2</v>
      </c>
      <c r="B5556" t="s">
        <v>10</v>
      </c>
      <c r="E5556" t="s">
        <v>11</v>
      </c>
      <c r="F5556" t="s">
        <v>12</v>
      </c>
      <c r="G5556" t="s">
        <v>13</v>
      </c>
      <c r="H5556" t="s">
        <v>14</v>
      </c>
    </row>
    <row r="5557" spans="1:10">
      <c r="A5557" t="s">
        <v>0</v>
      </c>
      <c r="B5557" t="s">
        <v>2575</v>
      </c>
      <c r="D5557">
        <f>Image("https://scontent.cdninstagram.com/t51.2885-15/s640x640/sh0.08/e35/12965887_244924105857442_1750449159_n.jpg?ig_cache_key=MTIyMDQzNTExMjQyMDA5ODQzNA%3D%3D.2")</f>
        <v>0</v>
      </c>
    </row>
    <row r="5558" spans="1:10">
      <c r="A5558" t="s">
        <v>2</v>
      </c>
      <c r="B5558" t="s">
        <v>3</v>
      </c>
      <c r="E5558" t="s">
        <v>4</v>
      </c>
      <c r="F5558" t="s">
        <v>5</v>
      </c>
      <c r="G5558" t="s">
        <v>6</v>
      </c>
      <c r="H5558" t="s">
        <v>7</v>
      </c>
      <c r="I5558" t="s">
        <v>8</v>
      </c>
      <c r="J5558" t="s">
        <v>9</v>
      </c>
    </row>
    <row r="5559" spans="1:10">
      <c r="A5559" t="s">
        <v>2</v>
      </c>
      <c r="B5559" t="s">
        <v>10</v>
      </c>
      <c r="E5559" t="s">
        <v>11</v>
      </c>
      <c r="F5559" t="s">
        <v>12</v>
      </c>
      <c r="G5559" t="s">
        <v>13</v>
      </c>
      <c r="H5559" t="s">
        <v>14</v>
      </c>
    </row>
    <row r="5560" spans="1:10">
      <c r="A5560" t="s">
        <v>0</v>
      </c>
      <c r="B5560" t="s">
        <v>2576</v>
      </c>
      <c r="D5560">
        <f>Image("https://scontent.cdninstagram.com/t51.2885-15/e35/12383403_1728854910716539_1024086031_n.jpg?ig_cache_key=MTIyMDQzMjA4MDE4ODU0OTM3NQ%3D%3D.2")</f>
        <v>0</v>
      </c>
    </row>
    <row r="5561" spans="1:10">
      <c r="A5561" t="s">
        <v>2</v>
      </c>
      <c r="B5561" t="s">
        <v>3</v>
      </c>
      <c r="C5561" t="s">
        <v>2577</v>
      </c>
      <c r="E5561" t="s">
        <v>4</v>
      </c>
      <c r="F5561" t="s">
        <v>5</v>
      </c>
      <c r="G5561" t="s">
        <v>6</v>
      </c>
      <c r="H5561" t="s">
        <v>7</v>
      </c>
      <c r="I5561" t="s">
        <v>8</v>
      </c>
      <c r="J5561" t="s">
        <v>9</v>
      </c>
    </row>
    <row r="5562" spans="1:10">
      <c r="A5562" t="s">
        <v>2</v>
      </c>
      <c r="B5562" t="s">
        <v>10</v>
      </c>
      <c r="E5562" t="s">
        <v>11</v>
      </c>
      <c r="F5562" t="s">
        <v>12</v>
      </c>
      <c r="G5562" t="s">
        <v>13</v>
      </c>
      <c r="H5562" t="s">
        <v>14</v>
      </c>
    </row>
    <row r="5563" spans="1:10">
      <c r="A5563" t="s">
        <v>0</v>
      </c>
      <c r="B5563" t="s">
        <v>2578</v>
      </c>
      <c r="D5563">
        <f>Image("https://scontent.cdninstagram.com/t51.2885-15/e15/12446274_545002682346178_866778589_n.jpg?ig_cache_key=MTIyMDQzNDk0MzI2MDQ0OTk5OA%3D%3D.2")</f>
        <v>0</v>
      </c>
    </row>
    <row r="5564" spans="1:10">
      <c r="A5564" t="s">
        <v>2</v>
      </c>
      <c r="B5564" t="s">
        <v>3</v>
      </c>
      <c r="C5564" t="s">
        <v>2579</v>
      </c>
      <c r="E5564" t="s">
        <v>4</v>
      </c>
      <c r="F5564" t="s">
        <v>5</v>
      </c>
      <c r="G5564" t="s">
        <v>6</v>
      </c>
      <c r="H5564" t="s">
        <v>7</v>
      </c>
      <c r="I5564" t="s">
        <v>8</v>
      </c>
      <c r="J5564" t="s">
        <v>9</v>
      </c>
    </row>
    <row r="5565" spans="1:10">
      <c r="A5565" t="s">
        <v>2</v>
      </c>
      <c r="B5565" t="s">
        <v>10</v>
      </c>
      <c r="E5565" t="s">
        <v>11</v>
      </c>
      <c r="F5565" t="s">
        <v>12</v>
      </c>
      <c r="G5565" t="s">
        <v>13</v>
      </c>
      <c r="H5565" t="s">
        <v>14</v>
      </c>
    </row>
    <row r="5566" spans="1:10">
      <c r="A5566" t="s">
        <v>0</v>
      </c>
      <c r="B5566" t="s">
        <v>2580</v>
      </c>
      <c r="D5566">
        <f>Image("https://scontent.cdninstagram.com/t51.2885-15/s640x640/sh0.08/e35/12965840_1708442999371042_926968819_n.jpg?ig_cache_key=MTIyMDQzNDg2NDg0NDQwNzc4NQ%3D%3D.2")</f>
        <v>0</v>
      </c>
    </row>
    <row r="5567" spans="1:10">
      <c r="A5567" t="s">
        <v>2</v>
      </c>
      <c r="B5567" t="s">
        <v>3</v>
      </c>
      <c r="E5567" t="s">
        <v>4</v>
      </c>
      <c r="F5567" t="s">
        <v>5</v>
      </c>
      <c r="G5567" t="s">
        <v>6</v>
      </c>
      <c r="H5567" t="s">
        <v>7</v>
      </c>
      <c r="I5567" t="s">
        <v>8</v>
      </c>
      <c r="J5567" t="s">
        <v>9</v>
      </c>
    </row>
    <row r="5568" spans="1:10">
      <c r="A5568" t="s">
        <v>2</v>
      </c>
      <c r="B5568" t="s">
        <v>10</v>
      </c>
      <c r="E5568" t="s">
        <v>11</v>
      </c>
      <c r="F5568" t="s">
        <v>12</v>
      </c>
      <c r="G5568" t="s">
        <v>13</v>
      </c>
      <c r="H5568" t="s">
        <v>14</v>
      </c>
    </row>
    <row r="5569" spans="1:10">
      <c r="A5569" t="s">
        <v>0</v>
      </c>
      <c r="B5569" t="s">
        <v>2581</v>
      </c>
      <c r="D5569">
        <f>Image("https://scontent.cdninstagram.com/t51.2885-15/s480x480/e35/12917973_1696113840642146_332502022_n.jpg?ig_cache_key=MTIyMDQzNDgxMjE3NjQ4ODc1Mw%3D%3D.2")</f>
        <v>0</v>
      </c>
    </row>
    <row r="5570" spans="1:10">
      <c r="A5570" t="s">
        <v>2</v>
      </c>
      <c r="B5570" t="s">
        <v>3</v>
      </c>
      <c r="E5570" t="s">
        <v>4</v>
      </c>
      <c r="F5570" t="s">
        <v>5</v>
      </c>
      <c r="G5570" t="s">
        <v>6</v>
      </c>
      <c r="H5570" t="s">
        <v>7</v>
      </c>
      <c r="I5570" t="s">
        <v>8</v>
      </c>
      <c r="J5570" t="s">
        <v>9</v>
      </c>
    </row>
    <row r="5571" spans="1:10">
      <c r="A5571" t="s">
        <v>2</v>
      </c>
      <c r="B5571" t="s">
        <v>10</v>
      </c>
      <c r="E5571" t="s">
        <v>11</v>
      </c>
      <c r="F5571" t="s">
        <v>12</v>
      </c>
      <c r="G5571" t="s">
        <v>13</v>
      </c>
      <c r="H5571" t="s">
        <v>14</v>
      </c>
    </row>
    <row r="5572" spans="1:10">
      <c r="A5572" t="s">
        <v>0</v>
      </c>
      <c r="B5572" t="s">
        <v>2582</v>
      </c>
      <c r="D5572">
        <f>Image("https://scontent.cdninstagram.com/t51.2885-15/s640x640/sh0.08/e35/12935131_929314793852307_1527963215_n.jpg?ig_cache_key=MTIyMDM4Njg0MTE3MDc2ODU4NA%3D%3D.2.l")</f>
        <v>0</v>
      </c>
    </row>
    <row r="5573" spans="1:10">
      <c r="A5573" t="s">
        <v>2</v>
      </c>
      <c r="B5573" t="s">
        <v>3</v>
      </c>
      <c r="E5573" t="s">
        <v>4</v>
      </c>
      <c r="F5573" t="s">
        <v>5</v>
      </c>
      <c r="G5573" t="s">
        <v>6</v>
      </c>
      <c r="H5573" t="s">
        <v>7</v>
      </c>
      <c r="I5573" t="s">
        <v>8</v>
      </c>
      <c r="J5573" t="s">
        <v>9</v>
      </c>
    </row>
    <row r="5574" spans="1:10">
      <c r="A5574" t="s">
        <v>2</v>
      </c>
      <c r="B5574" t="s">
        <v>10</v>
      </c>
      <c r="E5574" t="s">
        <v>11</v>
      </c>
      <c r="F5574" t="s">
        <v>12</v>
      </c>
      <c r="G5574" t="s">
        <v>13</v>
      </c>
      <c r="H5574" t="s">
        <v>14</v>
      </c>
    </row>
    <row r="5575" spans="1:10">
      <c r="A5575" t="s">
        <v>0</v>
      </c>
      <c r="B5575" t="s">
        <v>2583</v>
      </c>
      <c r="D5575">
        <f>Image("https://scontent.cdninstagram.com/t51.2885-15/s640x640/sh0.08/e35/12950442_1741898716028601_1715303897_n.jpg?ig_cache_key=MTIyMDM3MTA4NzczNjE3NDkyNQ%3D%3D.2")</f>
        <v>0</v>
      </c>
    </row>
    <row r="5576" spans="1:10">
      <c r="A5576" t="s">
        <v>2</v>
      </c>
      <c r="B5576" t="s">
        <v>3</v>
      </c>
      <c r="C5576" t="s">
        <v>2584</v>
      </c>
      <c r="E5576" t="s">
        <v>4</v>
      </c>
      <c r="F5576" t="s">
        <v>5</v>
      </c>
      <c r="G5576" t="s">
        <v>6</v>
      </c>
      <c r="H5576" t="s">
        <v>7</v>
      </c>
      <c r="I5576" t="s">
        <v>8</v>
      </c>
      <c r="J5576" t="s">
        <v>9</v>
      </c>
    </row>
    <row r="5577" spans="1:10">
      <c r="A5577" t="s">
        <v>2</v>
      </c>
      <c r="B5577" t="s">
        <v>10</v>
      </c>
      <c r="E5577" t="s">
        <v>11</v>
      </c>
      <c r="F5577" t="s">
        <v>12</v>
      </c>
      <c r="G5577" t="s">
        <v>13</v>
      </c>
      <c r="H5577" t="s">
        <v>14</v>
      </c>
    </row>
    <row r="5578" spans="1:10">
      <c r="A5578" t="s">
        <v>0</v>
      </c>
      <c r="B5578" t="s">
        <v>2585</v>
      </c>
      <c r="D5578">
        <f>Image("https://scontent.cdninstagram.com/t51.2885-15/s480x480/e35/12912357_604515676379330_447222218_n.jpg?ig_cache_key=MTIyMDM2NTE0MTM3MjgwODg5Ng%3D%3D.2")</f>
        <v>0</v>
      </c>
    </row>
    <row r="5579" spans="1:10">
      <c r="A5579" t="s">
        <v>2</v>
      </c>
      <c r="B5579" t="s">
        <v>3</v>
      </c>
      <c r="C5579" t="s">
        <v>2586</v>
      </c>
      <c r="E5579" t="s">
        <v>4</v>
      </c>
      <c r="F5579" t="s">
        <v>5</v>
      </c>
      <c r="G5579" t="s">
        <v>6</v>
      </c>
      <c r="H5579" t="s">
        <v>7</v>
      </c>
      <c r="I5579" t="s">
        <v>8</v>
      </c>
      <c r="J5579" t="s">
        <v>9</v>
      </c>
    </row>
    <row r="5580" spans="1:10">
      <c r="A5580" t="s">
        <v>2</v>
      </c>
      <c r="B5580" t="s">
        <v>10</v>
      </c>
      <c r="E5580" t="s">
        <v>11</v>
      </c>
      <c r="F5580" t="s">
        <v>12</v>
      </c>
      <c r="G5580" t="s">
        <v>13</v>
      </c>
      <c r="H5580" t="s">
        <v>14</v>
      </c>
    </row>
    <row r="5581" spans="1:10">
      <c r="A5581" t="s">
        <v>0</v>
      </c>
      <c r="B5581" t="s">
        <v>2587</v>
      </c>
      <c r="D5581">
        <f>Image("https://scontent.cdninstagram.com/t51.2885-15/s640x640/sh0.08/e35/12519563_1570681086563929_1049110154_n.jpg?ig_cache_key=MTIyMDM2MjY0MDA4ODI1NzYzMQ%3D%3D.2")</f>
        <v>0</v>
      </c>
    </row>
    <row r="5582" spans="1:10">
      <c r="A5582" t="s">
        <v>2</v>
      </c>
      <c r="B5582" t="s">
        <v>3</v>
      </c>
      <c r="E5582" t="s">
        <v>4</v>
      </c>
      <c r="F5582" t="s">
        <v>5</v>
      </c>
      <c r="G5582" t="s">
        <v>6</v>
      </c>
      <c r="H5582" t="s">
        <v>7</v>
      </c>
      <c r="I5582" t="s">
        <v>8</v>
      </c>
      <c r="J5582" t="s">
        <v>9</v>
      </c>
    </row>
    <row r="5583" spans="1:10">
      <c r="A5583" t="s">
        <v>2</v>
      </c>
      <c r="B5583" t="s">
        <v>10</v>
      </c>
      <c r="E5583" t="s">
        <v>11</v>
      </c>
      <c r="F5583" t="s">
        <v>12</v>
      </c>
      <c r="G5583" t="s">
        <v>13</v>
      </c>
      <c r="H5583" t="s">
        <v>14</v>
      </c>
    </row>
    <row r="5584" spans="1:10">
      <c r="A5584" t="s">
        <v>0</v>
      </c>
      <c r="B5584" t="s">
        <v>2588</v>
      </c>
      <c r="D5584">
        <f>Image("https://scontent.cdninstagram.com/t51.2885-15/s640x640/sh0.08/e35/12519675_915339511912095_1492477925_n.jpg?ig_cache_key=MTIyMDM0NDU0MTQ1NTAxNDEyNw%3D%3D.2")</f>
        <v>0</v>
      </c>
    </row>
    <row r="5585" spans="1:10">
      <c r="A5585" t="s">
        <v>2</v>
      </c>
      <c r="B5585" t="s">
        <v>3</v>
      </c>
      <c r="E5585" t="s">
        <v>4</v>
      </c>
      <c r="F5585" t="s">
        <v>5</v>
      </c>
      <c r="G5585" t="s">
        <v>6</v>
      </c>
      <c r="H5585" t="s">
        <v>7</v>
      </c>
      <c r="I5585" t="s">
        <v>8</v>
      </c>
      <c r="J5585" t="s">
        <v>9</v>
      </c>
    </row>
    <row r="5586" spans="1:10">
      <c r="A5586" t="s">
        <v>2</v>
      </c>
      <c r="B5586" t="s">
        <v>10</v>
      </c>
      <c r="E5586" t="s">
        <v>11</v>
      </c>
      <c r="F5586" t="s">
        <v>12</v>
      </c>
      <c r="G5586" t="s">
        <v>13</v>
      </c>
      <c r="H5586" t="s">
        <v>14</v>
      </c>
    </row>
    <row r="5587" spans="1:10">
      <c r="A5587" t="s">
        <v>0</v>
      </c>
      <c r="B5587" t="s">
        <v>2589</v>
      </c>
      <c r="D5587">
        <f>Image("https://scontent.cdninstagram.com/t51.2885-15/e35/12904991_965857506843513_1946880229_n.jpg?ig_cache_key=MTIyMDM0MDIzMTg0MjEyMjE2OA%3D%3D.2")</f>
        <v>0</v>
      </c>
    </row>
    <row r="5588" spans="1:10">
      <c r="A5588" t="s">
        <v>2</v>
      </c>
      <c r="B5588" t="s">
        <v>3</v>
      </c>
      <c r="C5588" t="s">
        <v>2590</v>
      </c>
      <c r="E5588" t="s">
        <v>4</v>
      </c>
      <c r="F5588" t="s">
        <v>5</v>
      </c>
      <c r="G5588" t="s">
        <v>6</v>
      </c>
      <c r="H5588" t="s">
        <v>7</v>
      </c>
      <c r="I5588" t="s">
        <v>8</v>
      </c>
      <c r="J5588" t="s">
        <v>9</v>
      </c>
    </row>
    <row r="5589" spans="1:10">
      <c r="A5589" t="s">
        <v>2</v>
      </c>
      <c r="B5589" t="s">
        <v>10</v>
      </c>
      <c r="E5589" t="s">
        <v>11</v>
      </c>
      <c r="F5589" t="s">
        <v>12</v>
      </c>
      <c r="G5589" t="s">
        <v>13</v>
      </c>
      <c r="H5589" t="s">
        <v>14</v>
      </c>
    </row>
    <row r="5590" spans="1:10">
      <c r="A5590" t="s">
        <v>0</v>
      </c>
      <c r="B5590" t="s">
        <v>2591</v>
      </c>
      <c r="D5590">
        <f>Image("https://scontent.cdninstagram.com/t51.2885-15/s640x640/sh0.08/e35/12950337_1794264790793674_581819662_n.jpg?ig_cache_key=MTIyMDMzNDgzMTQxMDQ0MjQwOA%3D%3D.2.l")</f>
        <v>0</v>
      </c>
    </row>
    <row r="5591" spans="1:10">
      <c r="A5591" t="s">
        <v>2</v>
      </c>
      <c r="B5591" t="s">
        <v>3</v>
      </c>
      <c r="E5591" t="s">
        <v>4</v>
      </c>
      <c r="F5591" t="s">
        <v>5</v>
      </c>
      <c r="G5591" t="s">
        <v>6</v>
      </c>
      <c r="H5591" t="s">
        <v>7</v>
      </c>
      <c r="I5591" t="s">
        <v>8</v>
      </c>
      <c r="J5591" t="s">
        <v>9</v>
      </c>
    </row>
    <row r="5592" spans="1:10">
      <c r="A5592" t="s">
        <v>2</v>
      </c>
      <c r="B5592" t="s">
        <v>10</v>
      </c>
      <c r="E5592" t="s">
        <v>11</v>
      </c>
      <c r="F5592" t="s">
        <v>12</v>
      </c>
      <c r="G5592" t="s">
        <v>13</v>
      </c>
      <c r="H5592" t="s">
        <v>14</v>
      </c>
    </row>
    <row r="5593" spans="1:10">
      <c r="A5593" t="s">
        <v>0</v>
      </c>
      <c r="B5593" t="s">
        <v>2592</v>
      </c>
      <c r="D5593">
        <f>Image("https://scontent.cdninstagram.com/t51.2885-15/s480x480/e35/12519530_556102091231372_1039454367_n.jpg?ig_cache_key=MTIyMDMxODA5MDAxNDE2OTE5MQ%3D%3D.2")</f>
        <v>0</v>
      </c>
    </row>
    <row r="5594" spans="1:10">
      <c r="A5594" t="s">
        <v>2</v>
      </c>
      <c r="B5594" t="s">
        <v>3</v>
      </c>
      <c r="E5594" t="s">
        <v>4</v>
      </c>
      <c r="F5594" t="s">
        <v>5</v>
      </c>
      <c r="G5594" t="s">
        <v>6</v>
      </c>
      <c r="H5594" t="s">
        <v>7</v>
      </c>
      <c r="I5594" t="s">
        <v>8</v>
      </c>
      <c r="J5594" t="s">
        <v>9</v>
      </c>
    </row>
    <row r="5595" spans="1:10">
      <c r="A5595" t="s">
        <v>2</v>
      </c>
      <c r="B5595" t="s">
        <v>10</v>
      </c>
      <c r="E5595" t="s">
        <v>11</v>
      </c>
      <c r="F5595" t="s">
        <v>12</v>
      </c>
      <c r="G5595" t="s">
        <v>13</v>
      </c>
      <c r="H5595" t="s">
        <v>14</v>
      </c>
    </row>
    <row r="5596" spans="1:10">
      <c r="A5596" t="s">
        <v>0</v>
      </c>
      <c r="B5596" t="s">
        <v>2593</v>
      </c>
      <c r="D5596">
        <f>Image("https://scontent.cdninstagram.com/t51.2885-15/s480x480/e35/12298766_372186446284898_569495225_n.jpg?ig_cache_key=MTIyMDMxNjg4NjYyNDI5MDM1Ng%3D%3D.2")</f>
        <v>0</v>
      </c>
    </row>
    <row r="5597" spans="1:10">
      <c r="A5597" t="s">
        <v>2</v>
      </c>
      <c r="B5597" t="s">
        <v>3</v>
      </c>
      <c r="C5597" t="s">
        <v>2594</v>
      </c>
      <c r="E5597" t="s">
        <v>4</v>
      </c>
      <c r="F5597" t="s">
        <v>5</v>
      </c>
      <c r="G5597" t="s">
        <v>6</v>
      </c>
      <c r="H5597" t="s">
        <v>7</v>
      </c>
      <c r="I5597" t="s">
        <v>8</v>
      </c>
      <c r="J5597" t="s">
        <v>9</v>
      </c>
    </row>
    <row r="5598" spans="1:10">
      <c r="A5598" t="s">
        <v>2</v>
      </c>
      <c r="B5598" t="s">
        <v>10</v>
      </c>
      <c r="E5598" t="s">
        <v>11</v>
      </c>
      <c r="F5598" t="s">
        <v>12</v>
      </c>
      <c r="G5598" t="s">
        <v>13</v>
      </c>
      <c r="H5598" t="s">
        <v>14</v>
      </c>
    </row>
    <row r="5599" spans="1:10">
      <c r="A5599" t="s">
        <v>0</v>
      </c>
      <c r="B5599" t="s">
        <v>2595</v>
      </c>
      <c r="D5599">
        <f>Image("https://scontent.cdninstagram.com/t51.2885-15/s640x640/sh0.08/e35/12599176_681959798609655_1677028893_n.jpg?ig_cache_key=MTIyMDI3Njk2NzY4NjYyNzUwOQ%3D%3D.2.l")</f>
        <v>0</v>
      </c>
    </row>
    <row r="5600" spans="1:10">
      <c r="A5600" t="s">
        <v>2</v>
      </c>
      <c r="B5600" t="s">
        <v>3</v>
      </c>
      <c r="E5600" t="s">
        <v>4</v>
      </c>
      <c r="F5600" t="s">
        <v>5</v>
      </c>
      <c r="G5600" t="s">
        <v>6</v>
      </c>
      <c r="H5600" t="s">
        <v>7</v>
      </c>
      <c r="I5600" t="s">
        <v>8</v>
      </c>
      <c r="J5600" t="s">
        <v>9</v>
      </c>
    </row>
    <row r="5601" spans="1:10">
      <c r="A5601" t="s">
        <v>2</v>
      </c>
      <c r="B5601" t="s">
        <v>10</v>
      </c>
      <c r="E5601" t="s">
        <v>11</v>
      </c>
      <c r="F5601" t="s">
        <v>12</v>
      </c>
      <c r="G5601" t="s">
        <v>13</v>
      </c>
      <c r="H5601" t="s">
        <v>14</v>
      </c>
    </row>
    <row r="5602" spans="1:10">
      <c r="A5602" t="s">
        <v>0</v>
      </c>
      <c r="B5602" t="s">
        <v>2596</v>
      </c>
      <c r="D5602">
        <f>Image("https://scontent.cdninstagram.com/t51.2885-15/s640x640/sh0.08/e35/12501653_1574473222865027_978981198_n.jpg?ig_cache_key=MTIyMDI3NDI2MzUzNTY0MDMzOQ%3D%3D.2")</f>
        <v>0</v>
      </c>
    </row>
    <row r="5603" spans="1:10">
      <c r="A5603" t="s">
        <v>2</v>
      </c>
      <c r="B5603" t="s">
        <v>3</v>
      </c>
      <c r="C5603" t="s">
        <v>2597</v>
      </c>
      <c r="E5603" t="s">
        <v>4</v>
      </c>
      <c r="F5603" t="s">
        <v>5</v>
      </c>
      <c r="G5603" t="s">
        <v>6</v>
      </c>
      <c r="H5603" t="s">
        <v>7</v>
      </c>
      <c r="I5603" t="s">
        <v>8</v>
      </c>
      <c r="J5603" t="s">
        <v>9</v>
      </c>
    </row>
    <row r="5604" spans="1:10">
      <c r="A5604" t="s">
        <v>2</v>
      </c>
      <c r="B5604" t="s">
        <v>10</v>
      </c>
      <c r="E5604" t="s">
        <v>11</v>
      </c>
      <c r="F5604" t="s">
        <v>12</v>
      </c>
      <c r="G5604" t="s">
        <v>13</v>
      </c>
      <c r="H5604" t="s">
        <v>14</v>
      </c>
    </row>
    <row r="5605" spans="1:10">
      <c r="A5605" t="s">
        <v>0</v>
      </c>
      <c r="B5605" t="s">
        <v>2598</v>
      </c>
      <c r="D5605">
        <f>Image("https://scontent.cdninstagram.com/t51.2885-15/s640x640/sh0.08/e35/12724624_441530886056333_468189726_n.jpg?ig_cache_key=MTIyMDIzMjQ4MDEwNTg3NjMzNw%3D%3D.2")</f>
        <v>0</v>
      </c>
    </row>
    <row r="5606" spans="1:10">
      <c r="A5606" t="s">
        <v>2</v>
      </c>
      <c r="B5606" t="s">
        <v>3</v>
      </c>
      <c r="E5606" t="s">
        <v>4</v>
      </c>
      <c r="F5606" t="s">
        <v>5</v>
      </c>
      <c r="G5606" t="s">
        <v>6</v>
      </c>
      <c r="H5606" t="s">
        <v>7</v>
      </c>
      <c r="I5606" t="s">
        <v>8</v>
      </c>
      <c r="J5606" t="s">
        <v>9</v>
      </c>
    </row>
    <row r="5607" spans="1:10">
      <c r="A5607" t="s">
        <v>2</v>
      </c>
      <c r="B5607" t="s">
        <v>10</v>
      </c>
      <c r="E5607" t="s">
        <v>11</v>
      </c>
      <c r="F5607" t="s">
        <v>12</v>
      </c>
      <c r="G5607" t="s">
        <v>13</v>
      </c>
      <c r="H5607" t="s">
        <v>14</v>
      </c>
    </row>
    <row r="5608" spans="1:10">
      <c r="A5608" t="s">
        <v>0</v>
      </c>
      <c r="B5608" t="s">
        <v>2599</v>
      </c>
      <c r="D5608">
        <f>Image("https://scontent.cdninstagram.com/t51.2885-15/s640x640/sh0.08/e35/12930994_1559581301008235_9614026_n.jpg?ig_cache_key=MTIyMDIxOTg4OTkyMTEwMDMyNQ%3D%3D.2.l")</f>
        <v>0</v>
      </c>
    </row>
    <row r="5609" spans="1:10">
      <c r="A5609" t="s">
        <v>2</v>
      </c>
      <c r="B5609" t="s">
        <v>3</v>
      </c>
      <c r="E5609" t="s">
        <v>4</v>
      </c>
      <c r="F5609" t="s">
        <v>5</v>
      </c>
      <c r="G5609" t="s">
        <v>6</v>
      </c>
      <c r="H5609" t="s">
        <v>7</v>
      </c>
      <c r="I5609" t="s">
        <v>8</v>
      </c>
      <c r="J5609" t="s">
        <v>9</v>
      </c>
    </row>
    <row r="5610" spans="1:10">
      <c r="A5610" t="s">
        <v>2</v>
      </c>
      <c r="B5610" t="s">
        <v>10</v>
      </c>
      <c r="E5610" t="s">
        <v>11</v>
      </c>
      <c r="F5610" t="s">
        <v>12</v>
      </c>
      <c r="G5610" t="s">
        <v>13</v>
      </c>
      <c r="H5610" t="s">
        <v>14</v>
      </c>
    </row>
    <row r="5611" spans="1:10">
      <c r="A5611" t="s">
        <v>0</v>
      </c>
      <c r="B5611" t="s">
        <v>2600</v>
      </c>
      <c r="D5611">
        <f>Image("https://scontent.cdninstagram.com/t51.2885-15/s640x640/sh0.08/e35/12445806_567025730132670_357095587_n.jpg?ig_cache_key=MTIyMDIxNzE1MjI0MTQxMDYyMg%3D%3D.2.l")</f>
        <v>0</v>
      </c>
    </row>
    <row r="5612" spans="1:10">
      <c r="A5612" t="s">
        <v>2</v>
      </c>
      <c r="B5612" t="s">
        <v>3</v>
      </c>
      <c r="E5612" t="s">
        <v>4</v>
      </c>
      <c r="F5612" t="s">
        <v>5</v>
      </c>
      <c r="G5612" t="s">
        <v>6</v>
      </c>
      <c r="H5612" t="s">
        <v>7</v>
      </c>
      <c r="I5612" t="s">
        <v>8</v>
      </c>
      <c r="J5612" t="s">
        <v>9</v>
      </c>
    </row>
    <row r="5613" spans="1:10">
      <c r="A5613" t="s">
        <v>2</v>
      </c>
      <c r="B5613" t="s">
        <v>10</v>
      </c>
      <c r="E5613" t="s">
        <v>11</v>
      </c>
      <c r="F5613" t="s">
        <v>12</v>
      </c>
      <c r="G5613" t="s">
        <v>13</v>
      </c>
      <c r="H5613" t="s">
        <v>14</v>
      </c>
    </row>
    <row r="5614" spans="1:10">
      <c r="A5614" t="s">
        <v>0</v>
      </c>
      <c r="B5614" t="s">
        <v>2601</v>
      </c>
      <c r="D5614">
        <f>Image("https://scontent.cdninstagram.com/t51.2885-15/s640x640/sh0.08/e35/12070724_1544694035827531_133720113_n.jpg?ig_cache_key=MTIyMDIxNDUxNTg1MjQ5NTUyNA%3D%3D.2")</f>
        <v>0</v>
      </c>
    </row>
    <row r="5615" spans="1:10">
      <c r="A5615" t="s">
        <v>2</v>
      </c>
      <c r="B5615" t="s">
        <v>3</v>
      </c>
      <c r="C5615" t="s">
        <v>2602</v>
      </c>
      <c r="E5615" t="s">
        <v>4</v>
      </c>
      <c r="F5615" t="s">
        <v>5</v>
      </c>
      <c r="G5615" t="s">
        <v>6</v>
      </c>
      <c r="H5615" t="s">
        <v>7</v>
      </c>
      <c r="I5615" t="s">
        <v>8</v>
      </c>
      <c r="J5615" t="s">
        <v>9</v>
      </c>
    </row>
    <row r="5616" spans="1:10">
      <c r="A5616" t="s">
        <v>2</v>
      </c>
      <c r="B5616" t="s">
        <v>10</v>
      </c>
      <c r="E5616" t="s">
        <v>11</v>
      </c>
      <c r="F5616" t="s">
        <v>12</v>
      </c>
      <c r="G5616" t="s">
        <v>13</v>
      </c>
      <c r="H5616" t="s">
        <v>14</v>
      </c>
    </row>
    <row r="5617" spans="1:10">
      <c r="A5617" t="s">
        <v>0</v>
      </c>
      <c r="B5617" t="s">
        <v>2603</v>
      </c>
      <c r="D5617">
        <f>Image("https://scontent.cdninstagram.com/t51.2885-15/s640x640/sh0.08/e35/12383662_1056855597722519_1741730774_n.jpg?ig_cache_key=MTIyMDE4NzAzNDI3ODA0MTY5OQ%3D%3D.2")</f>
        <v>0</v>
      </c>
    </row>
    <row r="5618" spans="1:10">
      <c r="A5618" t="s">
        <v>2</v>
      </c>
      <c r="B5618" t="s">
        <v>3</v>
      </c>
      <c r="C5618" t="s">
        <v>2604</v>
      </c>
      <c r="E5618" t="s">
        <v>4</v>
      </c>
      <c r="F5618" t="s">
        <v>5</v>
      </c>
      <c r="G5618" t="s">
        <v>6</v>
      </c>
      <c r="H5618" t="s">
        <v>7</v>
      </c>
      <c r="I5618" t="s">
        <v>8</v>
      </c>
      <c r="J5618" t="s">
        <v>9</v>
      </c>
    </row>
    <row r="5619" spans="1:10">
      <c r="A5619" t="s">
        <v>2</v>
      </c>
      <c r="B5619" t="s">
        <v>10</v>
      </c>
      <c r="E5619" t="s">
        <v>11</v>
      </c>
      <c r="F5619" t="s">
        <v>12</v>
      </c>
      <c r="G5619" t="s">
        <v>13</v>
      </c>
      <c r="H5619" t="s">
        <v>14</v>
      </c>
    </row>
    <row r="5620" spans="1:10">
      <c r="A5620" t="s">
        <v>0</v>
      </c>
      <c r="B5620" t="s">
        <v>2605</v>
      </c>
      <c r="D5620">
        <f>Image("https://scontent.cdninstagram.com/t51.2885-15/s640x640/sh0.08/e35/12407183_925893894194920_2034294675_n.jpg?ig_cache_key=MTIyMDE4MzEyNTI4NzQ4NjI5OA%3D%3D.2.l")</f>
        <v>0</v>
      </c>
    </row>
    <row r="5621" spans="1:10">
      <c r="A5621" t="s">
        <v>2</v>
      </c>
      <c r="B5621" t="s">
        <v>3</v>
      </c>
      <c r="C5621" t="s">
        <v>2606</v>
      </c>
      <c r="E5621" t="s">
        <v>4</v>
      </c>
      <c r="F5621" t="s">
        <v>5</v>
      </c>
      <c r="G5621" t="s">
        <v>6</v>
      </c>
      <c r="H5621" t="s">
        <v>7</v>
      </c>
      <c r="I5621" t="s">
        <v>8</v>
      </c>
      <c r="J5621" t="s">
        <v>9</v>
      </c>
    </row>
    <row r="5622" spans="1:10">
      <c r="A5622" t="s">
        <v>2</v>
      </c>
      <c r="B5622" t="s">
        <v>10</v>
      </c>
      <c r="E5622" t="s">
        <v>11</v>
      </c>
      <c r="F5622" t="s">
        <v>12</v>
      </c>
      <c r="G5622" t="s">
        <v>13</v>
      </c>
      <c r="H5622" t="s">
        <v>14</v>
      </c>
    </row>
    <row r="5623" spans="1:10">
      <c r="A5623" t="s">
        <v>0</v>
      </c>
      <c r="B5623" t="s">
        <v>2607</v>
      </c>
      <c r="D5623">
        <f>Image("https://scontent.cdninstagram.com/t51.2885-15/s640x640/sh0.08/e35/12940835_1277737572241022_404338377_n.jpg?ig_cache_key=MTIyMDE2NzA2MTkwMTQ2NDQ5Mw%3D%3D.2")</f>
        <v>0</v>
      </c>
    </row>
    <row r="5624" spans="1:10">
      <c r="A5624" t="s">
        <v>2</v>
      </c>
      <c r="B5624" t="s">
        <v>3</v>
      </c>
      <c r="C5624" t="s">
        <v>2608</v>
      </c>
      <c r="E5624" t="s">
        <v>4</v>
      </c>
      <c r="F5624" t="s">
        <v>5</v>
      </c>
      <c r="G5624" t="s">
        <v>6</v>
      </c>
      <c r="H5624" t="s">
        <v>7</v>
      </c>
      <c r="I5624" t="s">
        <v>8</v>
      </c>
      <c r="J5624" t="s">
        <v>9</v>
      </c>
    </row>
    <row r="5625" spans="1:10">
      <c r="A5625" t="s">
        <v>2</v>
      </c>
      <c r="B5625" t="s">
        <v>10</v>
      </c>
      <c r="E5625" t="s">
        <v>11</v>
      </c>
      <c r="F5625" t="s">
        <v>12</v>
      </c>
      <c r="G5625" t="s">
        <v>13</v>
      </c>
      <c r="H5625" t="s">
        <v>14</v>
      </c>
    </row>
    <row r="5626" spans="1:10">
      <c r="A5626" t="s">
        <v>0</v>
      </c>
      <c r="B5626" t="s">
        <v>2609</v>
      </c>
      <c r="D5626">
        <f>Image("https://scontent.cdninstagram.com/t51.2885-15/s640x640/sh0.08/e35/12912528_233949000291554_1512751690_n.jpg?ig_cache_key=MTIyMDE1OTkxMjg5NDg0NTcyMw%3D%3D.2")</f>
        <v>0</v>
      </c>
    </row>
    <row r="5627" spans="1:10">
      <c r="A5627" t="s">
        <v>2</v>
      </c>
      <c r="B5627" t="s">
        <v>3</v>
      </c>
      <c r="C5627" t="s">
        <v>2610</v>
      </c>
      <c r="E5627" t="s">
        <v>4</v>
      </c>
      <c r="F5627" t="s">
        <v>5</v>
      </c>
      <c r="G5627" t="s">
        <v>6</v>
      </c>
      <c r="H5627" t="s">
        <v>7</v>
      </c>
      <c r="I5627" t="s">
        <v>8</v>
      </c>
      <c r="J5627" t="s">
        <v>9</v>
      </c>
    </row>
    <row r="5628" spans="1:10">
      <c r="A5628" t="s">
        <v>2</v>
      </c>
      <c r="B5628" t="s">
        <v>10</v>
      </c>
      <c r="E5628" t="s">
        <v>11</v>
      </c>
      <c r="F5628" t="s">
        <v>12</v>
      </c>
      <c r="G5628" t="s">
        <v>13</v>
      </c>
      <c r="H5628" t="s">
        <v>14</v>
      </c>
    </row>
    <row r="5629" spans="1:10">
      <c r="A5629" t="s">
        <v>0</v>
      </c>
      <c r="B5629" t="s">
        <v>2611</v>
      </c>
      <c r="D5629">
        <f>Image("https://scontent.cdninstagram.com/t51.2885-15/s640x640/sh0.08/e35/12797816_488212321380080_599342670_n.jpg?ig_cache_key=MTE5MzcxMDY2NzI3ODA2OTkwOQ%3D%3D.2.l")</f>
        <v>0</v>
      </c>
    </row>
    <row r="5630" spans="1:10">
      <c r="A5630" t="s">
        <v>2</v>
      </c>
      <c r="B5630" t="s">
        <v>3</v>
      </c>
      <c r="C5630" t="s">
        <v>2612</v>
      </c>
      <c r="E5630" t="s">
        <v>4</v>
      </c>
      <c r="F5630" t="s">
        <v>5</v>
      </c>
      <c r="G5630" t="s">
        <v>6</v>
      </c>
      <c r="H5630" t="s">
        <v>7</v>
      </c>
      <c r="I5630" t="s">
        <v>8</v>
      </c>
      <c r="J5630" t="s">
        <v>9</v>
      </c>
    </row>
    <row r="5631" spans="1:10">
      <c r="A5631" t="s">
        <v>2</v>
      </c>
      <c r="B5631" t="s">
        <v>10</v>
      </c>
      <c r="E5631" t="s">
        <v>11</v>
      </c>
      <c r="F5631" t="s">
        <v>12</v>
      </c>
      <c r="G5631" t="s">
        <v>13</v>
      </c>
      <c r="H5631" t="s">
        <v>14</v>
      </c>
    </row>
    <row r="5632" spans="1:10">
      <c r="A5632" t="s">
        <v>0</v>
      </c>
      <c r="B5632" t="s">
        <v>2613</v>
      </c>
      <c r="D5632">
        <f>Image("https://scontent.cdninstagram.com/t51.2885-15/e15/11142849_1403805723271841_2003962993_n.jpg?ig_cache_key=OTYxNzMwNTY5MDU1Nzc3NDcx.2")</f>
        <v>0</v>
      </c>
    </row>
    <row r="5633" spans="1:10">
      <c r="A5633" t="s">
        <v>2</v>
      </c>
      <c r="B5633" t="s">
        <v>3</v>
      </c>
      <c r="C5633" t="s">
        <v>2614</v>
      </c>
      <c r="E5633" t="s">
        <v>4</v>
      </c>
      <c r="F5633" t="s">
        <v>5</v>
      </c>
      <c r="G5633" t="s">
        <v>6</v>
      </c>
      <c r="H5633" t="s">
        <v>7</v>
      </c>
      <c r="I5633" t="s">
        <v>8</v>
      </c>
      <c r="J5633" t="s">
        <v>9</v>
      </c>
    </row>
    <row r="5634" spans="1:10">
      <c r="A5634" t="s">
        <v>2</v>
      </c>
      <c r="B5634" t="s">
        <v>10</v>
      </c>
      <c r="E5634" t="s">
        <v>11</v>
      </c>
      <c r="F5634" t="s">
        <v>12</v>
      </c>
      <c r="G5634" t="s">
        <v>13</v>
      </c>
      <c r="H5634" t="s">
        <v>14</v>
      </c>
    </row>
    <row r="5635" spans="1:10">
      <c r="A5635" t="s">
        <v>0</v>
      </c>
      <c r="B5635" t="s">
        <v>2615</v>
      </c>
      <c r="D5635">
        <f>Image("https://scontent.cdninstagram.com/t51.2885-15/s640x640/sh0.08/e35/12912789_221415928224654_1612584926_n.jpg?ig_cache_key=MTIyMDI2MzExNjkzMjM0Nzg5MQ%3D%3D.2")</f>
        <v>0</v>
      </c>
    </row>
    <row r="5636" spans="1:10">
      <c r="A5636" t="s">
        <v>2</v>
      </c>
      <c r="B5636" t="s">
        <v>3</v>
      </c>
      <c r="C5636" t="s">
        <v>2616</v>
      </c>
      <c r="E5636" t="s">
        <v>4</v>
      </c>
      <c r="F5636" t="s">
        <v>5</v>
      </c>
      <c r="G5636" t="s">
        <v>6</v>
      </c>
      <c r="H5636" t="s">
        <v>7</v>
      </c>
      <c r="I5636" t="s">
        <v>8</v>
      </c>
      <c r="J5636" t="s">
        <v>9</v>
      </c>
    </row>
    <row r="5637" spans="1:10">
      <c r="A5637" t="s">
        <v>2</v>
      </c>
      <c r="B5637" t="s">
        <v>10</v>
      </c>
      <c r="E5637" t="s">
        <v>11</v>
      </c>
      <c r="F5637" t="s">
        <v>12</v>
      </c>
      <c r="G5637" t="s">
        <v>13</v>
      </c>
      <c r="H5637" t="s">
        <v>14</v>
      </c>
    </row>
    <row r="5638" spans="1:10">
      <c r="A5638" t="s">
        <v>0</v>
      </c>
      <c r="B5638" t="s">
        <v>2617</v>
      </c>
      <c r="D5638">
        <f>Image("https://scontent.cdninstagram.com/t51.2885-15/s640x640/sh0.08/e35/12519634_593854734105381_1555767731_n.jpg?ig_cache_key=MTIyMDE5OTA2MDY3MzU4NjMxNQ%3D%3D.2.l")</f>
        <v>0</v>
      </c>
    </row>
    <row r="5639" spans="1:10">
      <c r="A5639" t="s">
        <v>2</v>
      </c>
      <c r="B5639" t="s">
        <v>3</v>
      </c>
      <c r="E5639" t="s">
        <v>4</v>
      </c>
      <c r="F5639" t="s">
        <v>5</v>
      </c>
      <c r="G5639" t="s">
        <v>6</v>
      </c>
      <c r="H5639" t="s">
        <v>7</v>
      </c>
      <c r="I5639" t="s">
        <v>8</v>
      </c>
      <c r="J5639" t="s">
        <v>9</v>
      </c>
    </row>
    <row r="5640" spans="1:10">
      <c r="A5640" t="s">
        <v>2</v>
      </c>
      <c r="B5640" t="s">
        <v>10</v>
      </c>
      <c r="E5640" t="s">
        <v>11</v>
      </c>
      <c r="F5640" t="s">
        <v>12</v>
      </c>
      <c r="G5640" t="s">
        <v>13</v>
      </c>
      <c r="H5640" t="s">
        <v>14</v>
      </c>
    </row>
    <row r="5641" spans="1:10">
      <c r="A5641" t="s">
        <v>0</v>
      </c>
      <c r="B5641" t="s">
        <v>2618</v>
      </c>
      <c r="D5641">
        <f>Image("https://scontent.cdninstagram.com/t51.2885-15/s640x640/sh0.08/e35/12918480_552468574932309_1506534246_n.jpg?ig_cache_key=MTIyMDE5NDEyODk4NTA1ODk2Mg%3D%3D.2.l")</f>
        <v>0</v>
      </c>
    </row>
    <row r="5642" spans="1:10">
      <c r="A5642" t="s">
        <v>2</v>
      </c>
      <c r="B5642" t="s">
        <v>3</v>
      </c>
      <c r="C5642" t="s">
        <v>2619</v>
      </c>
      <c r="E5642" t="s">
        <v>4</v>
      </c>
      <c r="F5642" t="s">
        <v>5</v>
      </c>
      <c r="G5642" t="s">
        <v>6</v>
      </c>
      <c r="H5642" t="s">
        <v>7</v>
      </c>
      <c r="I5642" t="s">
        <v>8</v>
      </c>
      <c r="J5642" t="s">
        <v>9</v>
      </c>
    </row>
    <row r="5643" spans="1:10">
      <c r="A5643" t="s">
        <v>2</v>
      </c>
      <c r="B5643" t="s">
        <v>10</v>
      </c>
      <c r="E5643" t="s">
        <v>11</v>
      </c>
      <c r="F5643" t="s">
        <v>12</v>
      </c>
      <c r="G5643" t="s">
        <v>13</v>
      </c>
      <c r="H5643" t="s">
        <v>14</v>
      </c>
    </row>
    <row r="5644" spans="1:10">
      <c r="A5644" t="s">
        <v>0</v>
      </c>
      <c r="B5644" t="s">
        <v>2620</v>
      </c>
      <c r="D5644">
        <f>Image("https://scontent.cdninstagram.com/t51.2885-15/s640x640/sh0.08/e35/12907410_1717996725125805_2040498277_n.jpg?ig_cache_key=MTIyMDE1NTUyMTUxMzE1MzEzNQ%3D%3D.2")</f>
        <v>0</v>
      </c>
    </row>
    <row r="5645" spans="1:10">
      <c r="A5645" t="s">
        <v>2</v>
      </c>
      <c r="B5645" t="s">
        <v>3</v>
      </c>
      <c r="C5645" t="s">
        <v>2621</v>
      </c>
      <c r="E5645" t="s">
        <v>4</v>
      </c>
      <c r="F5645" t="s">
        <v>5</v>
      </c>
      <c r="G5645" t="s">
        <v>6</v>
      </c>
      <c r="H5645" t="s">
        <v>7</v>
      </c>
      <c r="I5645" t="s">
        <v>8</v>
      </c>
      <c r="J5645" t="s">
        <v>9</v>
      </c>
    </row>
    <row r="5646" spans="1:10">
      <c r="A5646" t="s">
        <v>2</v>
      </c>
      <c r="B5646" t="s">
        <v>10</v>
      </c>
      <c r="E5646" t="s">
        <v>11</v>
      </c>
      <c r="F5646" t="s">
        <v>12</v>
      </c>
      <c r="G5646" t="s">
        <v>13</v>
      </c>
      <c r="H5646" t="s">
        <v>14</v>
      </c>
    </row>
    <row r="5647" spans="1:10">
      <c r="A5647" t="s">
        <v>0</v>
      </c>
      <c r="B5647" t="s">
        <v>2622</v>
      </c>
      <c r="D5647">
        <f>Image("https://scontent.cdninstagram.com/t51.2885-15/s640x640/e15/12934856_810055552431629_1963698955_n.jpg?ig_cache_key=MTIyMDEyMzc4NzMwOTk0NDI3NA%3D%3D.2.l")</f>
        <v>0</v>
      </c>
    </row>
    <row r="5648" spans="1:10">
      <c r="A5648" t="s">
        <v>2</v>
      </c>
      <c r="B5648" t="s">
        <v>3</v>
      </c>
      <c r="E5648" t="s">
        <v>4</v>
      </c>
      <c r="F5648" t="s">
        <v>5</v>
      </c>
      <c r="G5648" t="s">
        <v>6</v>
      </c>
      <c r="H5648" t="s">
        <v>7</v>
      </c>
      <c r="I5648" t="s">
        <v>8</v>
      </c>
      <c r="J5648" t="s">
        <v>9</v>
      </c>
    </row>
    <row r="5649" spans="1:10">
      <c r="A5649" t="s">
        <v>2</v>
      </c>
      <c r="B5649" t="s">
        <v>10</v>
      </c>
      <c r="E5649" t="s">
        <v>11</v>
      </c>
      <c r="F5649" t="s">
        <v>12</v>
      </c>
      <c r="G5649" t="s">
        <v>13</v>
      </c>
      <c r="H5649" t="s">
        <v>14</v>
      </c>
    </row>
    <row r="5650" spans="1:10">
      <c r="A5650" t="s">
        <v>0</v>
      </c>
      <c r="B5650" t="s">
        <v>2623</v>
      </c>
      <c r="D5650">
        <f>Image("https://scontent.cdninstagram.com/t51.2885-15/s640x640/sh0.08/e35/12918417_1560326937630653_1008909095_n.jpg?ig_cache_key=MTIxNzUzMzA5OTg4ODIwNzk1OQ%3D%3D.2.l")</f>
        <v>0</v>
      </c>
    </row>
    <row r="5651" spans="1:10">
      <c r="A5651" t="s">
        <v>2</v>
      </c>
      <c r="B5651" t="s">
        <v>3</v>
      </c>
      <c r="E5651" t="s">
        <v>4</v>
      </c>
      <c r="F5651" t="s">
        <v>5</v>
      </c>
      <c r="G5651" t="s">
        <v>6</v>
      </c>
      <c r="H5651" t="s">
        <v>7</v>
      </c>
      <c r="I5651" t="s">
        <v>8</v>
      </c>
      <c r="J5651" t="s">
        <v>9</v>
      </c>
    </row>
    <row r="5652" spans="1:10">
      <c r="A5652" t="s">
        <v>2</v>
      </c>
      <c r="B5652" t="s">
        <v>10</v>
      </c>
      <c r="E5652" t="s">
        <v>11</v>
      </c>
      <c r="F5652" t="s">
        <v>12</v>
      </c>
      <c r="G5652" t="s">
        <v>13</v>
      </c>
      <c r="H5652" t="s">
        <v>14</v>
      </c>
    </row>
    <row r="5653" spans="1:10">
      <c r="A5653" t="s">
        <v>0</v>
      </c>
      <c r="B5653" t="s">
        <v>2624</v>
      </c>
      <c r="D5653">
        <f>Image("https://scontent.cdninstagram.com/t51.2885-15/s640x640/sh0.08/e35/12724612_1712702872304680_687479061_n.jpg?ig_cache_key=MTIxNzQzNzAwODUyMDQ3Njc2Nw%3D%3D.2")</f>
        <v>0</v>
      </c>
    </row>
    <row r="5654" spans="1:10">
      <c r="A5654" t="s">
        <v>2</v>
      </c>
      <c r="B5654" t="s">
        <v>3</v>
      </c>
      <c r="E5654" t="s">
        <v>4</v>
      </c>
      <c r="F5654" t="s">
        <v>5</v>
      </c>
      <c r="G5654" t="s">
        <v>6</v>
      </c>
      <c r="H5654" t="s">
        <v>7</v>
      </c>
      <c r="I5654" t="s">
        <v>8</v>
      </c>
      <c r="J5654" t="s">
        <v>9</v>
      </c>
    </row>
    <row r="5655" spans="1:10">
      <c r="A5655" t="s">
        <v>2</v>
      </c>
      <c r="B5655" t="s">
        <v>10</v>
      </c>
      <c r="E5655" t="s">
        <v>11</v>
      </c>
      <c r="F5655" t="s">
        <v>12</v>
      </c>
      <c r="G5655" t="s">
        <v>13</v>
      </c>
      <c r="H5655" t="s">
        <v>14</v>
      </c>
    </row>
    <row r="5656" spans="1:10">
      <c r="A5656" t="s">
        <v>0</v>
      </c>
      <c r="B5656" t="s">
        <v>2625</v>
      </c>
      <c r="D5656">
        <f>Image("https://scontent.cdninstagram.com/t51.2885-15/s640x640/sh0.08/e35/12479383_241452706201291_1371131339_n.jpg?ig_cache_key=MTIyMDM4NTc5MzUzNjc1MjUyNw%3D%3D.2.l")</f>
        <v>0</v>
      </c>
    </row>
    <row r="5657" spans="1:10">
      <c r="A5657" t="s">
        <v>2</v>
      </c>
      <c r="B5657" t="s">
        <v>3</v>
      </c>
      <c r="E5657" t="s">
        <v>4</v>
      </c>
      <c r="F5657" t="s">
        <v>5</v>
      </c>
      <c r="G5657" t="s">
        <v>6</v>
      </c>
      <c r="H5657" t="s">
        <v>7</v>
      </c>
      <c r="I5657" t="s">
        <v>8</v>
      </c>
      <c r="J5657" t="s">
        <v>9</v>
      </c>
    </row>
    <row r="5658" spans="1:10">
      <c r="A5658" t="s">
        <v>2</v>
      </c>
      <c r="B5658" t="s">
        <v>10</v>
      </c>
      <c r="E5658" t="s">
        <v>11</v>
      </c>
      <c r="F5658" t="s">
        <v>12</v>
      </c>
      <c r="G5658" t="s">
        <v>13</v>
      </c>
      <c r="H5658" t="s">
        <v>14</v>
      </c>
    </row>
    <row r="5659" spans="1:10">
      <c r="A5659" t="s">
        <v>0</v>
      </c>
      <c r="B5659" t="s">
        <v>2626</v>
      </c>
      <c r="D5659">
        <f>Image("https://scontent.cdninstagram.com/t51.2885-15/e35/12328298_583267941836746_2012196410_n.jpg?ig_cache_key=MTIyMDM3NDAzNTAwMDE1NjgzNg%3D%3D.2")</f>
        <v>0</v>
      </c>
    </row>
    <row r="5660" spans="1:10">
      <c r="A5660" t="s">
        <v>2</v>
      </c>
      <c r="B5660" t="s">
        <v>3</v>
      </c>
      <c r="E5660" t="s">
        <v>4</v>
      </c>
      <c r="F5660" t="s">
        <v>5</v>
      </c>
      <c r="G5660" t="s">
        <v>6</v>
      </c>
      <c r="H5660" t="s">
        <v>7</v>
      </c>
      <c r="I5660" t="s">
        <v>8</v>
      </c>
      <c r="J5660" t="s">
        <v>9</v>
      </c>
    </row>
    <row r="5661" spans="1:10">
      <c r="A5661" t="s">
        <v>2</v>
      </c>
      <c r="B5661" t="s">
        <v>10</v>
      </c>
      <c r="E5661" t="s">
        <v>11</v>
      </c>
      <c r="F5661" t="s">
        <v>12</v>
      </c>
      <c r="G5661" t="s">
        <v>13</v>
      </c>
      <c r="H5661" t="s">
        <v>14</v>
      </c>
    </row>
    <row r="5662" spans="1:10">
      <c r="A5662" t="s">
        <v>0</v>
      </c>
      <c r="B5662" t="s">
        <v>2627</v>
      </c>
      <c r="D5662">
        <f>Image("https://scontent.cdninstagram.com/t51.2885-15/e15/12530868_267716450229092_775283610_n.jpg?ig_cache_key=MTIyMDM2MjIyOTk3ODYzNjgzMg%3D%3D.2")</f>
        <v>0</v>
      </c>
    </row>
    <row r="5663" spans="1:10">
      <c r="A5663" t="s">
        <v>2</v>
      </c>
      <c r="B5663" t="s">
        <v>3</v>
      </c>
      <c r="C5663" t="s">
        <v>2628</v>
      </c>
      <c r="E5663" t="s">
        <v>4</v>
      </c>
      <c r="F5663" t="s">
        <v>5</v>
      </c>
      <c r="G5663" t="s">
        <v>6</v>
      </c>
      <c r="H5663" t="s">
        <v>7</v>
      </c>
      <c r="I5663" t="s">
        <v>8</v>
      </c>
      <c r="J5663" t="s">
        <v>9</v>
      </c>
    </row>
    <row r="5664" spans="1:10">
      <c r="A5664" t="s">
        <v>2</v>
      </c>
      <c r="B5664" t="s">
        <v>10</v>
      </c>
      <c r="E5664" t="s">
        <v>11</v>
      </c>
      <c r="F5664" t="s">
        <v>12</v>
      </c>
      <c r="G5664" t="s">
        <v>13</v>
      </c>
      <c r="H5664" t="s">
        <v>14</v>
      </c>
    </row>
    <row r="5665" spans="1:10">
      <c r="A5665" t="s">
        <v>0</v>
      </c>
      <c r="B5665" t="s">
        <v>2629</v>
      </c>
      <c r="D5665">
        <f>Image("https://scontent.cdninstagram.com/t51.2885-15/s640x640/sh0.08/e35/12501806_1698934530394865_1073707560_n.jpg?ig_cache_key=MTIyMDMzNTQ2NTU2Mzk5MTA0NQ%3D%3D.2.l")</f>
        <v>0</v>
      </c>
    </row>
    <row r="5666" spans="1:10">
      <c r="A5666" t="s">
        <v>2</v>
      </c>
      <c r="B5666" t="s">
        <v>3</v>
      </c>
      <c r="E5666" t="s">
        <v>4</v>
      </c>
      <c r="F5666" t="s">
        <v>5</v>
      </c>
      <c r="G5666" t="s">
        <v>6</v>
      </c>
      <c r="H5666" t="s">
        <v>7</v>
      </c>
      <c r="I5666" t="s">
        <v>8</v>
      </c>
      <c r="J5666" t="s">
        <v>9</v>
      </c>
    </row>
    <row r="5667" spans="1:10">
      <c r="A5667" t="s">
        <v>2</v>
      </c>
      <c r="B5667" t="s">
        <v>10</v>
      </c>
      <c r="E5667" t="s">
        <v>11</v>
      </c>
      <c r="F5667" t="s">
        <v>12</v>
      </c>
      <c r="G5667" t="s">
        <v>13</v>
      </c>
      <c r="H5667" t="s">
        <v>14</v>
      </c>
    </row>
    <row r="5668" spans="1:10">
      <c r="A5668" t="s">
        <v>0</v>
      </c>
      <c r="B5668" t="s">
        <v>2630</v>
      </c>
      <c r="D5668">
        <f>Image("https://scontent.cdninstagram.com/t51.2885-15/e15/12599536_501634740020256_628007299_n.jpg?ig_cache_key=MTIyMDMzNzAwNDU5NjM4ODg0Ng%3D%3D.2")</f>
        <v>0</v>
      </c>
    </row>
    <row r="5669" spans="1:10">
      <c r="A5669" t="s">
        <v>2</v>
      </c>
      <c r="B5669" t="s">
        <v>3</v>
      </c>
      <c r="C5669" t="s">
        <v>2631</v>
      </c>
      <c r="E5669" t="s">
        <v>4</v>
      </c>
      <c r="F5669" t="s">
        <v>5</v>
      </c>
      <c r="G5669" t="s">
        <v>6</v>
      </c>
      <c r="H5669" t="s">
        <v>7</v>
      </c>
      <c r="I5669" t="s">
        <v>8</v>
      </c>
      <c r="J5669" t="s">
        <v>9</v>
      </c>
    </row>
    <row r="5670" spans="1:10">
      <c r="A5670" t="s">
        <v>2</v>
      </c>
      <c r="B5670" t="s">
        <v>10</v>
      </c>
      <c r="E5670" t="s">
        <v>11</v>
      </c>
      <c r="F5670" t="s">
        <v>12</v>
      </c>
      <c r="G5670" t="s">
        <v>13</v>
      </c>
      <c r="H5670" t="s">
        <v>14</v>
      </c>
    </row>
    <row r="5671" spans="1:10">
      <c r="A5671" t="s">
        <v>0</v>
      </c>
      <c r="B5671" t="s">
        <v>2632</v>
      </c>
      <c r="D5671">
        <f>Image("https://scontent.cdninstagram.com/t51.2885-15/e15/12080535_591952480970032_1056933428_n.jpg?ig_cache_key=MTIyMDMxMTgwMzk1Nzg0NzQ4Mg%3D%3D.2")</f>
        <v>0</v>
      </c>
    </row>
    <row r="5672" spans="1:10">
      <c r="A5672" t="s">
        <v>2</v>
      </c>
      <c r="B5672" t="s">
        <v>3</v>
      </c>
      <c r="C5672" t="s">
        <v>2633</v>
      </c>
      <c r="E5672" t="s">
        <v>4</v>
      </c>
      <c r="F5672" t="s">
        <v>5</v>
      </c>
      <c r="G5672" t="s">
        <v>6</v>
      </c>
      <c r="H5672" t="s">
        <v>7</v>
      </c>
      <c r="I5672" t="s">
        <v>8</v>
      </c>
      <c r="J5672" t="s">
        <v>9</v>
      </c>
    </row>
    <row r="5673" spans="1:10">
      <c r="A5673" t="s">
        <v>2</v>
      </c>
      <c r="B5673" t="s">
        <v>10</v>
      </c>
      <c r="E5673" t="s">
        <v>11</v>
      </c>
      <c r="F5673" t="s">
        <v>12</v>
      </c>
      <c r="G5673" t="s">
        <v>13</v>
      </c>
      <c r="H5673" t="s">
        <v>14</v>
      </c>
    </row>
    <row r="5674" spans="1:10">
      <c r="A5674" t="s">
        <v>0</v>
      </c>
      <c r="B5674" t="s">
        <v>2634</v>
      </c>
      <c r="D5674">
        <f>Image("https://scontent.cdninstagram.com/t51.2885-15/s640x640/sh0.08/e35/12819021_574994995999958_1715656479_n.jpg?ig_cache_key=MTIyMDMwMjY5MDI1NDcyNDkxMQ%3D%3D.2")</f>
        <v>0</v>
      </c>
    </row>
    <row r="5675" spans="1:10">
      <c r="A5675" t="s">
        <v>2</v>
      </c>
      <c r="B5675" t="s">
        <v>3</v>
      </c>
      <c r="C5675" t="s">
        <v>2635</v>
      </c>
      <c r="E5675" t="s">
        <v>4</v>
      </c>
      <c r="F5675" t="s">
        <v>5</v>
      </c>
      <c r="G5675" t="s">
        <v>6</v>
      </c>
      <c r="H5675" t="s">
        <v>7</v>
      </c>
      <c r="I5675" t="s">
        <v>8</v>
      </c>
      <c r="J5675" t="s">
        <v>9</v>
      </c>
    </row>
    <row r="5676" spans="1:10">
      <c r="A5676" t="s">
        <v>2</v>
      </c>
      <c r="B5676" t="s">
        <v>10</v>
      </c>
      <c r="E5676" t="s">
        <v>11</v>
      </c>
      <c r="F5676" t="s">
        <v>12</v>
      </c>
      <c r="G5676" t="s">
        <v>13</v>
      </c>
      <c r="H5676" t="s">
        <v>14</v>
      </c>
    </row>
    <row r="5677" spans="1:10">
      <c r="A5677" t="s">
        <v>0</v>
      </c>
      <c r="B5677" t="s">
        <v>2636</v>
      </c>
      <c r="D5677">
        <f>Image("https://scontent.cdninstagram.com/t51.2885-15/s640x640/sh0.08/e35/12445882_1705088293078820_1310258788_n.jpg?ig_cache_key=MTIyMDI4MjcxNjIxMDYwOTQ0Mw%3D%3D.2.l")</f>
        <v>0</v>
      </c>
    </row>
    <row r="5678" spans="1:10">
      <c r="A5678" t="s">
        <v>2</v>
      </c>
      <c r="B5678" t="s">
        <v>3</v>
      </c>
      <c r="E5678" t="s">
        <v>4</v>
      </c>
      <c r="F5678" t="s">
        <v>5</v>
      </c>
      <c r="G5678" t="s">
        <v>6</v>
      </c>
      <c r="H5678" t="s">
        <v>7</v>
      </c>
      <c r="I5678" t="s">
        <v>8</v>
      </c>
      <c r="J5678" t="s">
        <v>9</v>
      </c>
    </row>
    <row r="5679" spans="1:10">
      <c r="A5679" t="s">
        <v>2</v>
      </c>
      <c r="B5679" t="s">
        <v>10</v>
      </c>
      <c r="E5679" t="s">
        <v>11</v>
      </c>
      <c r="F5679" t="s">
        <v>12</v>
      </c>
      <c r="G5679" t="s">
        <v>13</v>
      </c>
      <c r="H5679" t="s">
        <v>14</v>
      </c>
    </row>
    <row r="5680" spans="1:10">
      <c r="A5680" t="s">
        <v>0</v>
      </c>
      <c r="B5680" t="s">
        <v>2637</v>
      </c>
      <c r="D5680">
        <f>Image("https://scontent.cdninstagram.com/t51.2885-15/s640x640/sh0.08/e35/12907187_1056143837781582_1830571011_n.jpg?ig_cache_key=MTIyMDI1MjEzNjczNjE3OTMxOQ%3D%3D.2")</f>
        <v>0</v>
      </c>
    </row>
    <row r="5681" spans="1:10">
      <c r="A5681" t="s">
        <v>2</v>
      </c>
      <c r="B5681" t="s">
        <v>3</v>
      </c>
      <c r="C5681" t="s">
        <v>2638</v>
      </c>
      <c r="E5681" t="s">
        <v>4</v>
      </c>
      <c r="F5681" t="s">
        <v>5</v>
      </c>
      <c r="G5681" t="s">
        <v>6</v>
      </c>
      <c r="H5681" t="s">
        <v>7</v>
      </c>
      <c r="I5681" t="s">
        <v>8</v>
      </c>
      <c r="J5681" t="s">
        <v>9</v>
      </c>
    </row>
    <row r="5682" spans="1:10">
      <c r="A5682" t="s">
        <v>2</v>
      </c>
      <c r="B5682" t="s">
        <v>10</v>
      </c>
      <c r="E5682" t="s">
        <v>11</v>
      </c>
      <c r="F5682" t="s">
        <v>12</v>
      </c>
      <c r="G5682" t="s">
        <v>13</v>
      </c>
      <c r="H5682" t="s">
        <v>14</v>
      </c>
    </row>
    <row r="5683" spans="1:10">
      <c r="A5683" t="s">
        <v>0</v>
      </c>
      <c r="B5683" t="s">
        <v>2639</v>
      </c>
      <c r="D5683">
        <f>Image("https://scontent.cdninstagram.com/t51.2885-15/e15/12501870_871807422941570_1687068392_n.jpg?ig_cache_key=MTIyMDI0ODQ2MjgzMTQ3NDcxOA%3D%3D.2")</f>
        <v>0</v>
      </c>
    </row>
    <row r="5684" spans="1:10">
      <c r="A5684" t="s">
        <v>2</v>
      </c>
      <c r="B5684" t="s">
        <v>3</v>
      </c>
      <c r="C5684" t="s">
        <v>2640</v>
      </c>
      <c r="E5684" t="s">
        <v>4</v>
      </c>
      <c r="F5684" t="s">
        <v>5</v>
      </c>
      <c r="G5684" t="s">
        <v>6</v>
      </c>
      <c r="H5684" t="s">
        <v>7</v>
      </c>
      <c r="I5684" t="s">
        <v>8</v>
      </c>
      <c r="J5684" t="s">
        <v>9</v>
      </c>
    </row>
    <row r="5685" spans="1:10">
      <c r="A5685" t="s">
        <v>2</v>
      </c>
      <c r="B5685" t="s">
        <v>10</v>
      </c>
      <c r="E5685" t="s">
        <v>11</v>
      </c>
      <c r="F5685" t="s">
        <v>12</v>
      </c>
      <c r="G5685" t="s">
        <v>13</v>
      </c>
      <c r="H5685" t="s">
        <v>14</v>
      </c>
    </row>
    <row r="5686" spans="1:10">
      <c r="A5686" t="s">
        <v>0</v>
      </c>
      <c r="B5686" t="s">
        <v>2641</v>
      </c>
      <c r="D5686">
        <f>Image("https://scontent.cdninstagram.com/t51.2885-15/e35/12519423_967486936698899_254751258_n.jpg?ig_cache_key=MTIyMDI0NTAxNzE5Mjg4Nzk2Mg%3D%3D.2")</f>
        <v>0</v>
      </c>
    </row>
    <row r="5687" spans="1:10">
      <c r="A5687" t="s">
        <v>2</v>
      </c>
      <c r="B5687" t="s">
        <v>3</v>
      </c>
      <c r="E5687" t="s">
        <v>4</v>
      </c>
      <c r="F5687" t="s">
        <v>5</v>
      </c>
      <c r="G5687" t="s">
        <v>6</v>
      </c>
      <c r="H5687" t="s">
        <v>7</v>
      </c>
      <c r="I5687" t="s">
        <v>8</v>
      </c>
      <c r="J5687" t="s">
        <v>9</v>
      </c>
    </row>
    <row r="5688" spans="1:10">
      <c r="A5688" t="s">
        <v>2</v>
      </c>
      <c r="B5688" t="s">
        <v>10</v>
      </c>
      <c r="E5688" t="s">
        <v>11</v>
      </c>
      <c r="F5688" t="s">
        <v>12</v>
      </c>
      <c r="G5688" t="s">
        <v>13</v>
      </c>
      <c r="H5688" t="s">
        <v>14</v>
      </c>
    </row>
    <row r="5689" spans="1:10">
      <c r="A5689" t="s">
        <v>0</v>
      </c>
      <c r="B5689" t="s">
        <v>2642</v>
      </c>
      <c r="D5689">
        <f>Image("https://scontent.cdninstagram.com/t51.2885-15/s640x640/sh0.08/e35/12383674_1533880486914289_208156397_n.jpg?ig_cache_key=MTIyMDIzMTQ4Mjc3ODY5ODU4Nw%3D%3D.2.l")</f>
        <v>0</v>
      </c>
    </row>
    <row r="5690" spans="1:10">
      <c r="A5690" t="s">
        <v>2</v>
      </c>
      <c r="B5690" t="s">
        <v>3</v>
      </c>
      <c r="E5690" t="s">
        <v>4</v>
      </c>
      <c r="F5690" t="s">
        <v>5</v>
      </c>
      <c r="G5690" t="s">
        <v>6</v>
      </c>
      <c r="H5690" t="s">
        <v>7</v>
      </c>
      <c r="I5690" t="s">
        <v>8</v>
      </c>
      <c r="J5690" t="s">
        <v>9</v>
      </c>
    </row>
    <row r="5691" spans="1:10">
      <c r="A5691" t="s">
        <v>2</v>
      </c>
      <c r="B5691" t="s">
        <v>10</v>
      </c>
      <c r="E5691" t="s">
        <v>11</v>
      </c>
      <c r="F5691" t="s">
        <v>12</v>
      </c>
      <c r="G5691" t="s">
        <v>13</v>
      </c>
      <c r="H5691" t="s">
        <v>14</v>
      </c>
    </row>
    <row r="5692" spans="1:10">
      <c r="A5692" t="s">
        <v>0</v>
      </c>
      <c r="B5692" t="s">
        <v>2643</v>
      </c>
      <c r="D5692">
        <f>Image("https://scontent.cdninstagram.com/t51.2885-15/s640x640/sh0.08/e35/12918584_1156191397758619_594264174_n.jpg?ig_cache_key=MTIyMDE5ODk2ODMxMzE5MTc0NQ%3D%3D.2")</f>
        <v>0</v>
      </c>
    </row>
    <row r="5693" spans="1:10">
      <c r="A5693" t="s">
        <v>2</v>
      </c>
      <c r="B5693" t="s">
        <v>3</v>
      </c>
      <c r="E5693" t="s">
        <v>4</v>
      </c>
      <c r="F5693" t="s">
        <v>5</v>
      </c>
      <c r="G5693" t="s">
        <v>6</v>
      </c>
      <c r="H5693" t="s">
        <v>7</v>
      </c>
      <c r="I5693" t="s">
        <v>8</v>
      </c>
      <c r="J5693" t="s">
        <v>9</v>
      </c>
    </row>
    <row r="5694" spans="1:10">
      <c r="A5694" t="s">
        <v>2</v>
      </c>
      <c r="B5694" t="s">
        <v>10</v>
      </c>
      <c r="E5694" t="s">
        <v>11</v>
      </c>
      <c r="F5694" t="s">
        <v>12</v>
      </c>
      <c r="G5694" t="s">
        <v>13</v>
      </c>
      <c r="H5694" t="s">
        <v>14</v>
      </c>
    </row>
    <row r="5695" spans="1:10">
      <c r="A5695" t="s">
        <v>0</v>
      </c>
      <c r="B5695" t="s">
        <v>2644</v>
      </c>
      <c r="D5695">
        <f>Image("https://scontent.cdninstagram.com/t51.2885-15/s640x640/sh0.08/e35/917425_560523820785122_1113244049_n.jpg?ig_cache_key=MTIyMDE5MTg4NTM5OTM1MTc2OA%3D%3D.2.l")</f>
        <v>0</v>
      </c>
    </row>
    <row r="5696" spans="1:10">
      <c r="A5696" t="s">
        <v>2</v>
      </c>
      <c r="B5696" t="s">
        <v>3</v>
      </c>
      <c r="C5696" t="s">
        <v>2645</v>
      </c>
      <c r="E5696" t="s">
        <v>4</v>
      </c>
      <c r="F5696" t="s">
        <v>5</v>
      </c>
      <c r="G5696" t="s">
        <v>6</v>
      </c>
      <c r="H5696" t="s">
        <v>7</v>
      </c>
      <c r="I5696" t="s">
        <v>8</v>
      </c>
      <c r="J5696" t="s">
        <v>9</v>
      </c>
    </row>
    <row r="5697" spans="1:10">
      <c r="A5697" t="s">
        <v>2</v>
      </c>
      <c r="B5697" t="s">
        <v>10</v>
      </c>
      <c r="E5697" t="s">
        <v>11</v>
      </c>
      <c r="F5697" t="s">
        <v>12</v>
      </c>
      <c r="G5697" t="s">
        <v>13</v>
      </c>
      <c r="H5697" t="s">
        <v>14</v>
      </c>
    </row>
    <row r="5698" spans="1:10">
      <c r="A5698" t="s">
        <v>0</v>
      </c>
      <c r="B5698" t="s">
        <v>2646</v>
      </c>
      <c r="D5698">
        <f>Image("https://scontent.cdninstagram.com/t51.2885-15/e35/12940316_1671342693131751_1733662507_n.jpg?ig_cache_key=MTIyMDE3MTI3NDk1NDI5OTQ3NQ%3D%3D.2")</f>
        <v>0</v>
      </c>
    </row>
    <row r="5699" spans="1:10">
      <c r="A5699" t="s">
        <v>2</v>
      </c>
      <c r="B5699" t="s">
        <v>3</v>
      </c>
      <c r="C5699" t="s">
        <v>2647</v>
      </c>
      <c r="E5699" t="s">
        <v>4</v>
      </c>
      <c r="F5699" t="s">
        <v>5</v>
      </c>
      <c r="G5699" t="s">
        <v>6</v>
      </c>
      <c r="H5699" t="s">
        <v>7</v>
      </c>
      <c r="I5699" t="s">
        <v>8</v>
      </c>
      <c r="J5699" t="s">
        <v>9</v>
      </c>
    </row>
    <row r="5700" spans="1:10">
      <c r="A5700" t="s">
        <v>2</v>
      </c>
      <c r="B5700" t="s">
        <v>10</v>
      </c>
      <c r="E5700" t="s">
        <v>11</v>
      </c>
      <c r="F5700" t="s">
        <v>12</v>
      </c>
      <c r="G5700" t="s">
        <v>13</v>
      </c>
      <c r="H5700" t="s">
        <v>14</v>
      </c>
    </row>
    <row r="5701" spans="1:10">
      <c r="A5701" t="s">
        <v>0</v>
      </c>
      <c r="B5701" t="s">
        <v>2648</v>
      </c>
      <c r="D5701">
        <f>Image("https://scontent.cdninstagram.com/t51.2885-15/s640x640/sh0.08/e35/12940242_971276726283079_209780713_n.jpg?ig_cache_key=MTIyMDE0MzQ2OTAzMzE0NjM5MQ%3D%3D.2")</f>
        <v>0</v>
      </c>
    </row>
    <row r="5702" spans="1:10">
      <c r="A5702" t="s">
        <v>2</v>
      </c>
      <c r="B5702" t="s">
        <v>3</v>
      </c>
      <c r="E5702" t="s">
        <v>4</v>
      </c>
      <c r="F5702" t="s">
        <v>5</v>
      </c>
      <c r="G5702" t="s">
        <v>6</v>
      </c>
      <c r="H5702" t="s">
        <v>7</v>
      </c>
      <c r="I5702" t="s">
        <v>8</v>
      </c>
      <c r="J5702" t="s">
        <v>9</v>
      </c>
    </row>
    <row r="5703" spans="1:10">
      <c r="A5703" t="s">
        <v>2</v>
      </c>
      <c r="B5703" t="s">
        <v>10</v>
      </c>
      <c r="E5703" t="s">
        <v>11</v>
      </c>
      <c r="F5703" t="s">
        <v>12</v>
      </c>
      <c r="G5703" t="s">
        <v>13</v>
      </c>
      <c r="H5703" t="s">
        <v>14</v>
      </c>
    </row>
    <row r="5704" spans="1:10">
      <c r="A5704" t="s">
        <v>0</v>
      </c>
      <c r="B5704" t="s">
        <v>2649</v>
      </c>
      <c r="D5704">
        <f>Image("https://scontent.cdninstagram.com/t51.2885-15/s640x640/sh0.08/e35/10632097_218321151869435_1296390_n.jpg?ig_cache_key=MTIyMDE0MDIwNzI5NjM3NDQyNA%3D%3D.2.l")</f>
        <v>0</v>
      </c>
    </row>
    <row r="5705" spans="1:10">
      <c r="A5705" t="s">
        <v>2</v>
      </c>
      <c r="B5705" t="s">
        <v>3</v>
      </c>
      <c r="E5705" t="s">
        <v>4</v>
      </c>
      <c r="F5705" t="s">
        <v>5</v>
      </c>
      <c r="G5705" t="s">
        <v>6</v>
      </c>
      <c r="H5705" t="s">
        <v>7</v>
      </c>
      <c r="I5705" t="s">
        <v>8</v>
      </c>
      <c r="J5705" t="s">
        <v>9</v>
      </c>
    </row>
    <row r="5706" spans="1:10">
      <c r="A5706" t="s">
        <v>2</v>
      </c>
      <c r="B5706" t="s">
        <v>10</v>
      </c>
      <c r="E5706" t="s">
        <v>11</v>
      </c>
      <c r="F5706" t="s">
        <v>12</v>
      </c>
      <c r="G5706" t="s">
        <v>13</v>
      </c>
      <c r="H5706" t="s">
        <v>14</v>
      </c>
    </row>
    <row r="5707" spans="1:10">
      <c r="A5707" t="s">
        <v>0</v>
      </c>
      <c r="B5707" t="s">
        <v>2650</v>
      </c>
      <c r="D5707">
        <f>Image("https://scontent.cdninstagram.com/t51.2885-15/s640x640/sh0.08/e35/12383241_484849338367091_1767682362_n.jpg?ig_cache_key=MTIyMDExMDI2NTgxMTkzNjYzNg%3D%3D.2")</f>
        <v>0</v>
      </c>
    </row>
    <row r="5708" spans="1:10">
      <c r="A5708" t="s">
        <v>2</v>
      </c>
      <c r="B5708" t="s">
        <v>3</v>
      </c>
      <c r="E5708" t="s">
        <v>4</v>
      </c>
      <c r="F5708" t="s">
        <v>5</v>
      </c>
      <c r="G5708" t="s">
        <v>6</v>
      </c>
      <c r="H5708" t="s">
        <v>7</v>
      </c>
      <c r="I5708" t="s">
        <v>8</v>
      </c>
      <c r="J5708" t="s">
        <v>9</v>
      </c>
    </row>
    <row r="5709" spans="1:10">
      <c r="A5709" t="s">
        <v>2</v>
      </c>
      <c r="B5709" t="s">
        <v>10</v>
      </c>
      <c r="E5709" t="s">
        <v>11</v>
      </c>
      <c r="F5709" t="s">
        <v>12</v>
      </c>
      <c r="G5709" t="s">
        <v>13</v>
      </c>
      <c r="H5709" t="s">
        <v>14</v>
      </c>
    </row>
    <row r="5710" spans="1:10">
      <c r="A5710" t="s">
        <v>0</v>
      </c>
      <c r="B5710" t="s">
        <v>2651</v>
      </c>
      <c r="D5710">
        <f>Image("https://scontent.cdninstagram.com/t51.2885-15/s640x640/sh0.08/e35/12383371_993124144129204_941764306_n.jpg?ig_cache_key=MTIxOTYxNTIwODQwNzIwNzgxNQ%3D%3D.2")</f>
        <v>0</v>
      </c>
    </row>
    <row r="5711" spans="1:10">
      <c r="A5711" t="s">
        <v>2</v>
      </c>
      <c r="B5711" t="s">
        <v>3</v>
      </c>
      <c r="E5711" t="s">
        <v>4</v>
      </c>
      <c r="F5711" t="s">
        <v>5</v>
      </c>
      <c r="G5711" t="s">
        <v>6</v>
      </c>
      <c r="H5711" t="s">
        <v>7</v>
      </c>
      <c r="I5711" t="s">
        <v>8</v>
      </c>
      <c r="J5711" t="s">
        <v>9</v>
      </c>
    </row>
    <row r="5712" spans="1:10">
      <c r="A5712" t="s">
        <v>2</v>
      </c>
      <c r="B5712" t="s">
        <v>10</v>
      </c>
      <c r="E5712" t="s">
        <v>11</v>
      </c>
      <c r="F5712" t="s">
        <v>12</v>
      </c>
      <c r="G5712" t="s">
        <v>13</v>
      </c>
      <c r="H5712" t="s">
        <v>14</v>
      </c>
    </row>
    <row r="5713" spans="1:10">
      <c r="A5713" t="s">
        <v>0</v>
      </c>
      <c r="B5713" t="s">
        <v>2652</v>
      </c>
      <c r="D5713">
        <f>Image("https://scontent.cdninstagram.com/t51.2885-15/s640x640/sh0.08/e35/12104997_552198558291591_1822689756_n.jpg?ig_cache_key=MTIxOTQ5MTE1ODcwOTIxNDkyMw%3D%3D.2")</f>
        <v>0</v>
      </c>
    </row>
    <row r="5714" spans="1:10">
      <c r="A5714" t="s">
        <v>2</v>
      </c>
      <c r="B5714" t="s">
        <v>3</v>
      </c>
      <c r="C5714" t="s">
        <v>2653</v>
      </c>
      <c r="E5714" t="s">
        <v>4</v>
      </c>
      <c r="F5714" t="s">
        <v>5</v>
      </c>
      <c r="G5714" t="s">
        <v>6</v>
      </c>
      <c r="H5714" t="s">
        <v>7</v>
      </c>
      <c r="I5714" t="s">
        <v>8</v>
      </c>
      <c r="J5714" t="s">
        <v>9</v>
      </c>
    </row>
    <row r="5715" spans="1:10">
      <c r="A5715" t="s">
        <v>2</v>
      </c>
      <c r="B5715" t="s">
        <v>10</v>
      </c>
      <c r="E5715" t="s">
        <v>11</v>
      </c>
      <c r="F5715" t="s">
        <v>12</v>
      </c>
      <c r="G5715" t="s">
        <v>13</v>
      </c>
      <c r="H5715" t="s">
        <v>14</v>
      </c>
    </row>
    <row r="5716" spans="1:10">
      <c r="A5716" t="s">
        <v>0</v>
      </c>
      <c r="B5716" t="s">
        <v>2654</v>
      </c>
      <c r="D5716">
        <f>Image("https://scontent.cdninstagram.com/t51.2885-15/e35/11260567_1593595917552559_275384448_n.jpg?ig_cache_key=MTIxOTQ1NzIwMTkxMjU0MjU3Nw%3D%3D.2")</f>
        <v>0</v>
      </c>
    </row>
    <row r="5717" spans="1:10">
      <c r="A5717" t="s">
        <v>2</v>
      </c>
      <c r="B5717" t="s">
        <v>3</v>
      </c>
      <c r="E5717" t="s">
        <v>4</v>
      </c>
      <c r="F5717" t="s">
        <v>5</v>
      </c>
      <c r="G5717" t="s">
        <v>6</v>
      </c>
      <c r="H5717" t="s">
        <v>7</v>
      </c>
      <c r="I5717" t="s">
        <v>8</v>
      </c>
      <c r="J5717" t="s">
        <v>9</v>
      </c>
    </row>
    <row r="5718" spans="1:10">
      <c r="A5718" t="s">
        <v>2</v>
      </c>
      <c r="B5718" t="s">
        <v>10</v>
      </c>
      <c r="E5718" t="s">
        <v>11</v>
      </c>
      <c r="F5718" t="s">
        <v>12</v>
      </c>
      <c r="G5718" t="s">
        <v>13</v>
      </c>
      <c r="H5718" t="s">
        <v>14</v>
      </c>
    </row>
    <row r="5719" spans="1:10">
      <c r="A5719" t="s">
        <v>0</v>
      </c>
      <c r="B5719" t="s">
        <v>2655</v>
      </c>
      <c r="D5719">
        <f>Image("https://scontent.cdninstagram.com/t51.2885-15/s640x640/sh0.08/e35/12912833_519267081579315_2007746410_n.jpg?ig_cache_key=MTIxOTQzNjc2ODc5MzkzOTkyNw%3D%3D.2.l")</f>
        <v>0</v>
      </c>
    </row>
    <row r="5720" spans="1:10">
      <c r="A5720" t="s">
        <v>2</v>
      </c>
      <c r="B5720" t="s">
        <v>3</v>
      </c>
      <c r="C5720" t="s">
        <v>2656</v>
      </c>
      <c r="E5720" t="s">
        <v>4</v>
      </c>
      <c r="F5720" t="s">
        <v>5</v>
      </c>
      <c r="G5720" t="s">
        <v>6</v>
      </c>
      <c r="H5720" t="s">
        <v>7</v>
      </c>
      <c r="I5720" t="s">
        <v>8</v>
      </c>
      <c r="J5720" t="s">
        <v>9</v>
      </c>
    </row>
    <row r="5721" spans="1:10">
      <c r="A5721" t="s">
        <v>2</v>
      </c>
      <c r="B5721" t="s">
        <v>10</v>
      </c>
      <c r="E5721" t="s">
        <v>11</v>
      </c>
      <c r="F5721" t="s">
        <v>12</v>
      </c>
      <c r="G5721" t="s">
        <v>13</v>
      </c>
      <c r="H5721" t="s">
        <v>14</v>
      </c>
    </row>
    <row r="5722" spans="1:10">
      <c r="A5722" t="s">
        <v>0</v>
      </c>
      <c r="B5722" t="s">
        <v>2657</v>
      </c>
      <c r="D5722">
        <f>Image("https://scontent.cdninstagram.com/t51.2885-15/s640x640/sh0.08/e35/12816924_1703859253186710_424748935_n.jpg?ig_cache_key=MTIxOTQxMzYwMTA5NTk1NTUyNg%3D%3D.2")</f>
        <v>0</v>
      </c>
    </row>
    <row r="5723" spans="1:10">
      <c r="A5723" t="s">
        <v>2</v>
      </c>
      <c r="B5723" t="s">
        <v>3</v>
      </c>
      <c r="E5723" t="s">
        <v>4</v>
      </c>
      <c r="F5723" t="s">
        <v>5</v>
      </c>
      <c r="G5723" t="s">
        <v>6</v>
      </c>
      <c r="H5723" t="s">
        <v>7</v>
      </c>
      <c r="I5723" t="s">
        <v>8</v>
      </c>
      <c r="J5723" t="s">
        <v>9</v>
      </c>
    </row>
    <row r="5724" spans="1:10">
      <c r="A5724" t="s">
        <v>2</v>
      </c>
      <c r="B5724" t="s">
        <v>10</v>
      </c>
      <c r="E5724" t="s">
        <v>11</v>
      </c>
      <c r="F5724" t="s">
        <v>12</v>
      </c>
      <c r="G5724" t="s">
        <v>13</v>
      </c>
      <c r="H5724" t="s">
        <v>14</v>
      </c>
    </row>
    <row r="5725" spans="1:10">
      <c r="A5725" t="s">
        <v>0</v>
      </c>
      <c r="B5725" t="s">
        <v>2658</v>
      </c>
      <c r="D5725">
        <f>Image("https://scontent.cdninstagram.com/l/t51.2885-15/s640x640/sh0.08/e35/11371110_1594814127510882_1363443814_n.jpg?ig_cache_key=MTIxOTM3NTQ3NTE3NTM1MzQyNg%3D%3D.2")</f>
        <v>0</v>
      </c>
    </row>
    <row r="5726" spans="1:10">
      <c r="A5726" t="s">
        <v>2</v>
      </c>
      <c r="B5726" t="s">
        <v>3</v>
      </c>
      <c r="C5726" t="s">
        <v>2659</v>
      </c>
      <c r="E5726" t="s">
        <v>4</v>
      </c>
      <c r="F5726" t="s">
        <v>5</v>
      </c>
      <c r="G5726" t="s">
        <v>6</v>
      </c>
      <c r="H5726" t="s">
        <v>7</v>
      </c>
      <c r="I5726" t="s">
        <v>8</v>
      </c>
      <c r="J5726" t="s">
        <v>9</v>
      </c>
    </row>
    <row r="5727" spans="1:10">
      <c r="A5727" t="s">
        <v>2</v>
      </c>
      <c r="B5727" t="s">
        <v>10</v>
      </c>
      <c r="E5727" t="s">
        <v>11</v>
      </c>
      <c r="F5727" t="s">
        <v>12</v>
      </c>
      <c r="G5727" t="s">
        <v>13</v>
      </c>
      <c r="H5727" t="s">
        <v>14</v>
      </c>
    </row>
    <row r="5728" spans="1:10">
      <c r="A5728" t="s">
        <v>0</v>
      </c>
      <c r="B5728" t="s">
        <v>2660</v>
      </c>
      <c r="D5728">
        <f>Image("https://scontent.cdninstagram.com/t51.2885-15/e35/12918665_1694023214218748_791638780_n.jpg?ig_cache_key=MTIxNzM1NzY3NzMyODg2MDk2NA%3D%3D.2")</f>
        <v>0</v>
      </c>
    </row>
    <row r="5729" spans="1:10">
      <c r="A5729" t="s">
        <v>2</v>
      </c>
      <c r="B5729" t="s">
        <v>3</v>
      </c>
      <c r="C5729" t="s">
        <v>2661</v>
      </c>
      <c r="E5729" t="s">
        <v>4</v>
      </c>
      <c r="F5729" t="s">
        <v>5</v>
      </c>
      <c r="G5729" t="s">
        <v>6</v>
      </c>
      <c r="H5729" t="s">
        <v>7</v>
      </c>
      <c r="I5729" t="s">
        <v>8</v>
      </c>
      <c r="J5729" t="s">
        <v>9</v>
      </c>
    </row>
    <row r="5730" spans="1:10">
      <c r="A5730" t="s">
        <v>2</v>
      </c>
      <c r="B5730" t="s">
        <v>10</v>
      </c>
      <c r="E5730" t="s">
        <v>11</v>
      </c>
      <c r="F5730" t="s">
        <v>12</v>
      </c>
      <c r="G5730" t="s">
        <v>13</v>
      </c>
      <c r="H5730" t="s">
        <v>14</v>
      </c>
    </row>
    <row r="5731" spans="1:10">
      <c r="A5731" t="s">
        <v>0</v>
      </c>
      <c r="B5731" t="s">
        <v>2662</v>
      </c>
      <c r="D5731">
        <f>Image("https://scontent.cdninstagram.com/t51.2885-15/e15/12724626_921307894633118_2069568536_n.jpg?ig_cache_key=MTIyMDM5MDI2NDA0OTg3Njk5MQ%3D%3D.2")</f>
        <v>0</v>
      </c>
    </row>
    <row r="5732" spans="1:10">
      <c r="A5732" t="s">
        <v>2</v>
      </c>
      <c r="B5732" t="s">
        <v>3</v>
      </c>
      <c r="E5732" t="s">
        <v>4</v>
      </c>
      <c r="F5732" t="s">
        <v>5</v>
      </c>
      <c r="G5732" t="s">
        <v>6</v>
      </c>
      <c r="H5732" t="s">
        <v>7</v>
      </c>
      <c r="I5732" t="s">
        <v>8</v>
      </c>
      <c r="J5732" t="s">
        <v>9</v>
      </c>
    </row>
    <row r="5733" spans="1:10">
      <c r="A5733" t="s">
        <v>2</v>
      </c>
      <c r="B5733" t="s">
        <v>10</v>
      </c>
      <c r="E5733" t="s">
        <v>11</v>
      </c>
      <c r="F5733" t="s">
        <v>12</v>
      </c>
      <c r="G5733" t="s">
        <v>13</v>
      </c>
      <c r="H5733" t="s">
        <v>14</v>
      </c>
    </row>
    <row r="5734" spans="1:10">
      <c r="A5734" t="s">
        <v>0</v>
      </c>
      <c r="B5734" t="s">
        <v>2663</v>
      </c>
      <c r="D5734">
        <f>Image("https://scontent.cdninstagram.com/t51.2885-15/s480x480/e35/12912584_484510925075123_1345565999_n.jpg?ig_cache_key=MTIyMDM4Nzc5ODQzOTE1NDMwMw%3D%3D.2.l")</f>
        <v>0</v>
      </c>
    </row>
    <row r="5735" spans="1:10">
      <c r="A5735" t="s">
        <v>2</v>
      </c>
      <c r="B5735" t="s">
        <v>3</v>
      </c>
      <c r="E5735" t="s">
        <v>4</v>
      </c>
      <c r="F5735" t="s">
        <v>5</v>
      </c>
      <c r="G5735" t="s">
        <v>6</v>
      </c>
      <c r="H5735" t="s">
        <v>7</v>
      </c>
      <c r="I5735" t="s">
        <v>8</v>
      </c>
      <c r="J5735" t="s">
        <v>9</v>
      </c>
    </row>
    <row r="5736" spans="1:10">
      <c r="A5736" t="s">
        <v>2</v>
      </c>
      <c r="B5736" t="s">
        <v>10</v>
      </c>
      <c r="E5736" t="s">
        <v>11</v>
      </c>
      <c r="F5736" t="s">
        <v>12</v>
      </c>
      <c r="G5736" t="s">
        <v>13</v>
      </c>
      <c r="H5736" t="s">
        <v>14</v>
      </c>
    </row>
    <row r="5737" spans="1:10">
      <c r="A5737" t="s">
        <v>0</v>
      </c>
      <c r="B5737" t="s">
        <v>2664</v>
      </c>
      <c r="D5737">
        <f>Image("https://scontent.cdninstagram.com/t51.2885-15/s640x640/sh0.08/e35/12930765_921932991235428_469136928_n.jpg?ig_cache_key=MTIyMDM4NjQxMjQ0MTM2NDQ2Mg%3D%3D.2")</f>
        <v>0</v>
      </c>
    </row>
    <row r="5738" spans="1:10">
      <c r="A5738" t="s">
        <v>2</v>
      </c>
      <c r="B5738" t="s">
        <v>3</v>
      </c>
      <c r="C5738" t="s">
        <v>2665</v>
      </c>
      <c r="E5738" t="s">
        <v>4</v>
      </c>
      <c r="F5738" t="s">
        <v>5</v>
      </c>
      <c r="G5738" t="s">
        <v>6</v>
      </c>
      <c r="H5738" t="s">
        <v>7</v>
      </c>
      <c r="I5738" t="s">
        <v>8</v>
      </c>
      <c r="J5738" t="s">
        <v>9</v>
      </c>
    </row>
    <row r="5739" spans="1:10">
      <c r="A5739" t="s">
        <v>2</v>
      </c>
      <c r="B5739" t="s">
        <v>10</v>
      </c>
      <c r="E5739" t="s">
        <v>11</v>
      </c>
      <c r="F5739" t="s">
        <v>12</v>
      </c>
      <c r="G5739" t="s">
        <v>13</v>
      </c>
      <c r="H5739" t="s">
        <v>14</v>
      </c>
    </row>
    <row r="5740" spans="1:10">
      <c r="A5740" t="s">
        <v>0</v>
      </c>
      <c r="B5740" t="s">
        <v>2666</v>
      </c>
      <c r="D5740">
        <f>Image("https://scontent.cdninstagram.com/l/t51.2885-15/s640x640/sh0.08/e35/12446276_852533841542505_396171803_n.jpg?ig_cache_key=MTIyMDM4NDIyODI1NDUyODUwNg%3D%3D.2")</f>
        <v>0</v>
      </c>
    </row>
    <row r="5741" spans="1:10">
      <c r="A5741" t="s">
        <v>2</v>
      </c>
      <c r="B5741" t="s">
        <v>3</v>
      </c>
      <c r="C5741" t="s">
        <v>2667</v>
      </c>
      <c r="E5741" t="s">
        <v>4</v>
      </c>
      <c r="F5741" t="s">
        <v>5</v>
      </c>
      <c r="G5741" t="s">
        <v>6</v>
      </c>
      <c r="H5741" t="s">
        <v>7</v>
      </c>
      <c r="I5741" t="s">
        <v>8</v>
      </c>
      <c r="J5741" t="s">
        <v>9</v>
      </c>
    </row>
    <row r="5742" spans="1:10">
      <c r="A5742" t="s">
        <v>2</v>
      </c>
      <c r="B5742" t="s">
        <v>10</v>
      </c>
      <c r="E5742" t="s">
        <v>11</v>
      </c>
      <c r="F5742" t="s">
        <v>12</v>
      </c>
      <c r="G5742" t="s">
        <v>13</v>
      </c>
      <c r="H5742" t="s">
        <v>14</v>
      </c>
    </row>
    <row r="5743" spans="1:10">
      <c r="A5743" t="s">
        <v>0</v>
      </c>
      <c r="B5743" t="s">
        <v>2668</v>
      </c>
      <c r="D5743">
        <f>Image("https://scontent.cdninstagram.com/t51.2885-15/s640x640/sh0.08/e35/12599178_1751843308369194_515289296_n.jpg?ig_cache_key=MTIxNzQyODkyOTE3MDY0Mzk4MA%3D%3D.2")</f>
        <v>0</v>
      </c>
    </row>
    <row r="5744" spans="1:10">
      <c r="A5744" t="s">
        <v>2</v>
      </c>
      <c r="B5744" t="s">
        <v>3</v>
      </c>
      <c r="C5744" t="s">
        <v>2669</v>
      </c>
      <c r="E5744" t="s">
        <v>4</v>
      </c>
      <c r="F5744" t="s">
        <v>5</v>
      </c>
      <c r="G5744" t="s">
        <v>6</v>
      </c>
      <c r="H5744" t="s">
        <v>7</v>
      </c>
      <c r="I5744" t="s">
        <v>8</v>
      </c>
      <c r="J5744" t="s">
        <v>9</v>
      </c>
    </row>
    <row r="5745" spans="1:10">
      <c r="A5745" t="s">
        <v>2</v>
      </c>
      <c r="B5745" t="s">
        <v>10</v>
      </c>
      <c r="E5745" t="s">
        <v>11</v>
      </c>
      <c r="F5745" t="s">
        <v>12</v>
      </c>
      <c r="G5745" t="s">
        <v>13</v>
      </c>
      <c r="H5745" t="s">
        <v>14</v>
      </c>
    </row>
    <row r="5746" spans="1:10">
      <c r="A5746" t="s">
        <v>0</v>
      </c>
      <c r="B5746" t="s">
        <v>2670</v>
      </c>
      <c r="D5746">
        <f>Image("https://scontent.cdninstagram.com/t51.2885-15/s640x640/sh0.08/e35/12935108_1726915710884347_1218480458_n.jpg?ig_cache_key=MTIxNjUzNzIwNjI3Mzg3NTAyMA%3D%3D.2")</f>
        <v>0</v>
      </c>
    </row>
    <row r="5747" spans="1:10">
      <c r="A5747" t="s">
        <v>2</v>
      </c>
      <c r="B5747" t="s">
        <v>3</v>
      </c>
      <c r="C5747" t="s">
        <v>2671</v>
      </c>
      <c r="E5747" t="s">
        <v>4</v>
      </c>
      <c r="F5747" t="s">
        <v>5</v>
      </c>
      <c r="G5747" t="s">
        <v>6</v>
      </c>
      <c r="H5747" t="s">
        <v>7</v>
      </c>
      <c r="I5747" t="s">
        <v>8</v>
      </c>
      <c r="J5747" t="s">
        <v>9</v>
      </c>
    </row>
    <row r="5748" spans="1:10">
      <c r="A5748" t="s">
        <v>2</v>
      </c>
      <c r="B5748" t="s">
        <v>10</v>
      </c>
      <c r="E5748" t="s">
        <v>11</v>
      </c>
      <c r="F5748" t="s">
        <v>12</v>
      </c>
      <c r="G5748" t="s">
        <v>13</v>
      </c>
      <c r="H5748" t="s">
        <v>14</v>
      </c>
    </row>
    <row r="5749" spans="1:10">
      <c r="A5749" t="s">
        <v>0</v>
      </c>
      <c r="B5749" t="s">
        <v>2672</v>
      </c>
      <c r="D5749">
        <f>Image("https://scontent.cdninstagram.com/t51.2885-15/e15/12599193_217797895254174_1363604686_n.jpg?ig_cache_key=MTIyMDM4MjA3Mjk0NjIyODY5OQ%3D%3D.2")</f>
        <v>0</v>
      </c>
    </row>
    <row r="5750" spans="1:10">
      <c r="A5750" t="s">
        <v>2</v>
      </c>
      <c r="B5750" t="s">
        <v>3</v>
      </c>
      <c r="E5750" t="s">
        <v>4</v>
      </c>
      <c r="F5750" t="s">
        <v>5</v>
      </c>
      <c r="G5750" t="s">
        <v>6</v>
      </c>
      <c r="H5750" t="s">
        <v>7</v>
      </c>
      <c r="I5750" t="s">
        <v>8</v>
      </c>
      <c r="J5750" t="s">
        <v>9</v>
      </c>
    </row>
    <row r="5751" spans="1:10">
      <c r="A5751" t="s">
        <v>2</v>
      </c>
      <c r="B5751" t="s">
        <v>10</v>
      </c>
      <c r="E5751" t="s">
        <v>11</v>
      </c>
      <c r="F5751" t="s">
        <v>12</v>
      </c>
      <c r="G5751" t="s">
        <v>13</v>
      </c>
      <c r="H5751" t="s">
        <v>14</v>
      </c>
    </row>
    <row r="5752" spans="1:10">
      <c r="A5752" t="s">
        <v>0</v>
      </c>
      <c r="B5752" t="s">
        <v>2673</v>
      </c>
      <c r="D5752">
        <f>Image("https://scontent.cdninstagram.com/t51.2885-15/s640x640/sh0.08/e35/12362053_1733036353598520_366388220_n.jpg?ig_cache_key=MTIwMDIwMDU3MTc2MDQxNzgzNg%3D%3D.2")</f>
        <v>0</v>
      </c>
    </row>
    <row r="5753" spans="1:10">
      <c r="A5753" t="s">
        <v>2</v>
      </c>
      <c r="B5753" t="s">
        <v>3</v>
      </c>
      <c r="C5753" t="s">
        <v>2674</v>
      </c>
      <c r="E5753" t="s">
        <v>4</v>
      </c>
      <c r="F5753" t="s">
        <v>5</v>
      </c>
      <c r="G5753" t="s">
        <v>6</v>
      </c>
      <c r="H5753" t="s">
        <v>7</v>
      </c>
      <c r="I5753" t="s">
        <v>8</v>
      </c>
      <c r="J5753" t="s">
        <v>9</v>
      </c>
    </row>
    <row r="5754" spans="1:10">
      <c r="A5754" t="s">
        <v>2</v>
      </c>
      <c r="B5754" t="s">
        <v>10</v>
      </c>
      <c r="E5754" t="s">
        <v>11</v>
      </c>
      <c r="F5754" t="s">
        <v>12</v>
      </c>
      <c r="G5754" t="s">
        <v>13</v>
      </c>
      <c r="H5754" t="s">
        <v>14</v>
      </c>
    </row>
    <row r="5755" spans="1:10">
      <c r="A5755" t="s">
        <v>0</v>
      </c>
      <c r="B5755" t="s">
        <v>2675</v>
      </c>
      <c r="D5755">
        <f>Image("https://scontent.cdninstagram.com/t51.2885-15/s320x320/e35/12950185_1234810816548102_1727025480_n.jpg?ig_cache_key=MTIyMDM4MTQ1ODIxMjExMTQ5NQ%3D%3D.2")</f>
        <v>0</v>
      </c>
    </row>
    <row r="5756" spans="1:10">
      <c r="A5756" t="s">
        <v>2</v>
      </c>
      <c r="B5756" t="s">
        <v>3</v>
      </c>
      <c r="E5756" t="s">
        <v>4</v>
      </c>
      <c r="F5756" t="s">
        <v>5</v>
      </c>
      <c r="G5756" t="s">
        <v>6</v>
      </c>
      <c r="H5756" t="s">
        <v>7</v>
      </c>
      <c r="I5756" t="s">
        <v>8</v>
      </c>
      <c r="J5756" t="s">
        <v>9</v>
      </c>
    </row>
    <row r="5757" spans="1:10">
      <c r="A5757" t="s">
        <v>2</v>
      </c>
      <c r="B5757" t="s">
        <v>10</v>
      </c>
      <c r="E5757" t="s">
        <v>11</v>
      </c>
      <c r="F5757" t="s">
        <v>12</v>
      </c>
      <c r="G5757" t="s">
        <v>13</v>
      </c>
      <c r="H5757" t="s">
        <v>14</v>
      </c>
    </row>
    <row r="5758" spans="1:10">
      <c r="A5758" t="s">
        <v>0</v>
      </c>
      <c r="B5758" t="s">
        <v>2676</v>
      </c>
      <c r="D5758">
        <f>Image("https://scontent.cdninstagram.com/t51.2885-15/s640x640/sh0.08/e35/12959947_1595375700784960_213632548_n.jpg?ig_cache_key=MTIyMDM4MDA4NTMxMzEwODA2Nw%3D%3D.2")</f>
        <v>0</v>
      </c>
    </row>
    <row r="5759" spans="1:10">
      <c r="A5759" t="s">
        <v>2</v>
      </c>
      <c r="B5759" t="s">
        <v>3</v>
      </c>
      <c r="E5759" t="s">
        <v>4</v>
      </c>
      <c r="F5759" t="s">
        <v>5</v>
      </c>
      <c r="G5759" t="s">
        <v>6</v>
      </c>
      <c r="H5759" t="s">
        <v>7</v>
      </c>
      <c r="I5759" t="s">
        <v>8</v>
      </c>
      <c r="J5759" t="s">
        <v>9</v>
      </c>
    </row>
    <row r="5760" spans="1:10">
      <c r="A5760" t="s">
        <v>2</v>
      </c>
      <c r="B5760" t="s">
        <v>10</v>
      </c>
      <c r="E5760" t="s">
        <v>11</v>
      </c>
      <c r="F5760" t="s">
        <v>12</v>
      </c>
      <c r="G5760" t="s">
        <v>13</v>
      </c>
      <c r="H5760" t="s">
        <v>14</v>
      </c>
    </row>
    <row r="5761" spans="1:10">
      <c r="A5761" t="s">
        <v>0</v>
      </c>
      <c r="B5761" t="s">
        <v>2677</v>
      </c>
      <c r="D5761">
        <f>Image("https://scontent.cdninstagram.com/t51.2885-15/s640x640/sh0.08/e35/12327998_1257225207640701_1735528290_n.jpg?ig_cache_key=MTIyMDM3OTcwNTI5MTU3OTIxNQ%3D%3D.2")</f>
        <v>0</v>
      </c>
    </row>
    <row r="5762" spans="1:10">
      <c r="A5762" t="s">
        <v>2</v>
      </c>
      <c r="B5762" t="s">
        <v>3</v>
      </c>
      <c r="E5762" t="s">
        <v>4</v>
      </c>
      <c r="F5762" t="s">
        <v>5</v>
      </c>
      <c r="G5762" t="s">
        <v>6</v>
      </c>
      <c r="H5762" t="s">
        <v>7</v>
      </c>
      <c r="I5762" t="s">
        <v>8</v>
      </c>
      <c r="J5762" t="s">
        <v>9</v>
      </c>
    </row>
    <row r="5763" spans="1:10">
      <c r="A5763" t="s">
        <v>2</v>
      </c>
      <c r="B5763" t="s">
        <v>10</v>
      </c>
      <c r="E5763" t="s">
        <v>11</v>
      </c>
      <c r="F5763" t="s">
        <v>12</v>
      </c>
      <c r="G5763" t="s">
        <v>13</v>
      </c>
      <c r="H5763" t="s">
        <v>14</v>
      </c>
    </row>
    <row r="5764" spans="1:10">
      <c r="A5764" t="s">
        <v>0</v>
      </c>
      <c r="B5764" t="s">
        <v>2678</v>
      </c>
      <c r="D5764">
        <f>Image("https://scontent.cdninstagram.com/t51.2885-15/s640x640/sh0.08/e35/12424907_1076320292432789_1274399150_n.jpg?ig_cache_key=MTIyMDM3ODI0Mjk4MTIyNTE2Ng%3D%3D.2.l")</f>
        <v>0</v>
      </c>
    </row>
    <row r="5765" spans="1:10">
      <c r="A5765" t="s">
        <v>2</v>
      </c>
      <c r="B5765" t="s">
        <v>3</v>
      </c>
      <c r="C5765" t="s">
        <v>2679</v>
      </c>
      <c r="E5765" t="s">
        <v>4</v>
      </c>
      <c r="F5765" t="s">
        <v>5</v>
      </c>
      <c r="G5765" t="s">
        <v>6</v>
      </c>
      <c r="H5765" t="s">
        <v>7</v>
      </c>
      <c r="I5765" t="s">
        <v>8</v>
      </c>
      <c r="J5765" t="s">
        <v>9</v>
      </c>
    </row>
    <row r="5766" spans="1:10">
      <c r="A5766" t="s">
        <v>2</v>
      </c>
      <c r="B5766" t="s">
        <v>10</v>
      </c>
      <c r="E5766" t="s">
        <v>11</v>
      </c>
      <c r="F5766" t="s">
        <v>12</v>
      </c>
      <c r="G5766" t="s">
        <v>13</v>
      </c>
      <c r="H5766" t="s">
        <v>14</v>
      </c>
    </row>
    <row r="5767" spans="1:10">
      <c r="A5767" t="s">
        <v>0</v>
      </c>
      <c r="B5767" t="s">
        <v>2680</v>
      </c>
      <c r="D5767">
        <f>Image("https://scontent.cdninstagram.com/t51.2885-15/s640x640/sh0.08/e35/12599161_977348962320585_1348075887_n.jpg?ig_cache_key=MTIyMDM3NjE4NjgxMjEwMTgzMQ%3D%3D.2.l")</f>
        <v>0</v>
      </c>
    </row>
    <row r="5768" spans="1:10">
      <c r="A5768" t="s">
        <v>2</v>
      </c>
      <c r="B5768" t="s">
        <v>3</v>
      </c>
      <c r="E5768" t="s">
        <v>4</v>
      </c>
      <c r="F5768" t="s">
        <v>5</v>
      </c>
      <c r="G5768" t="s">
        <v>6</v>
      </c>
      <c r="H5768" t="s">
        <v>7</v>
      </c>
      <c r="I5768" t="s">
        <v>8</v>
      </c>
      <c r="J5768" t="s">
        <v>9</v>
      </c>
    </row>
    <row r="5769" spans="1:10">
      <c r="A5769" t="s">
        <v>2</v>
      </c>
      <c r="B5769" t="s">
        <v>10</v>
      </c>
      <c r="E5769" t="s">
        <v>11</v>
      </c>
      <c r="F5769" t="s">
        <v>12</v>
      </c>
      <c r="G5769" t="s">
        <v>13</v>
      </c>
      <c r="H5769" t="s">
        <v>14</v>
      </c>
    </row>
    <row r="5770" spans="1:10">
      <c r="A5770" t="s">
        <v>0</v>
      </c>
      <c r="B5770" t="s">
        <v>2681</v>
      </c>
      <c r="D5770">
        <f>Image("https://scontent.cdninstagram.com/t51.2885-15/e15/12960178_1057170244349542_213559022_n.jpg?ig_cache_key=MTIyMDM3NTc5NTAxMzAyODA3OQ%3D%3D.2")</f>
        <v>0</v>
      </c>
    </row>
    <row r="5771" spans="1:10">
      <c r="A5771" t="s">
        <v>2</v>
      </c>
      <c r="B5771" t="s">
        <v>3</v>
      </c>
      <c r="C5771" t="s">
        <v>2682</v>
      </c>
      <c r="E5771" t="s">
        <v>4</v>
      </c>
      <c r="F5771" t="s">
        <v>5</v>
      </c>
      <c r="G5771" t="s">
        <v>6</v>
      </c>
      <c r="H5771" t="s">
        <v>7</v>
      </c>
      <c r="I5771" t="s">
        <v>8</v>
      </c>
      <c r="J5771" t="s">
        <v>9</v>
      </c>
    </row>
    <row r="5772" spans="1:10">
      <c r="A5772" t="s">
        <v>2</v>
      </c>
      <c r="B5772" t="s">
        <v>10</v>
      </c>
      <c r="E5772" t="s">
        <v>11</v>
      </c>
      <c r="F5772" t="s">
        <v>12</v>
      </c>
      <c r="G5772" t="s">
        <v>13</v>
      </c>
      <c r="H5772" t="s">
        <v>14</v>
      </c>
    </row>
    <row r="5773" spans="1:10">
      <c r="A5773" t="s">
        <v>0</v>
      </c>
      <c r="B5773" t="s">
        <v>2683</v>
      </c>
      <c r="D5773">
        <f>Image("https://scontent.cdninstagram.com/t51.2885-15/s640x640/sh0.08/e35/12907435_1661048934115684_1239795023_n.jpg?ig_cache_key=MTIyMDM3MzgxNTE5Nzc1MTMyMA%3D%3D.2")</f>
        <v>0</v>
      </c>
    </row>
    <row r="5774" spans="1:10">
      <c r="A5774" t="s">
        <v>2</v>
      </c>
      <c r="B5774" t="s">
        <v>3</v>
      </c>
      <c r="E5774" t="s">
        <v>4</v>
      </c>
      <c r="F5774" t="s">
        <v>5</v>
      </c>
      <c r="G5774" t="s">
        <v>6</v>
      </c>
      <c r="H5774" t="s">
        <v>7</v>
      </c>
      <c r="I5774" t="s">
        <v>8</v>
      </c>
      <c r="J5774" t="s">
        <v>9</v>
      </c>
    </row>
    <row r="5775" spans="1:10">
      <c r="A5775" t="s">
        <v>2</v>
      </c>
      <c r="B5775" t="s">
        <v>10</v>
      </c>
      <c r="E5775" t="s">
        <v>11</v>
      </c>
      <c r="F5775" t="s">
        <v>12</v>
      </c>
      <c r="G5775" t="s">
        <v>13</v>
      </c>
      <c r="H5775" t="s">
        <v>14</v>
      </c>
    </row>
    <row r="5776" spans="1:10">
      <c r="A5776" t="s">
        <v>0</v>
      </c>
      <c r="B5776" t="s">
        <v>2684</v>
      </c>
      <c r="D5776">
        <f>Image("https://scontent.cdninstagram.com/t51.2885-15/e15/12918619_1703590276579506_511233608_n.jpg?ig_cache_key=MTIyMDM3MzI2NTAxNzEzMTkyNg%3D%3D.2")</f>
        <v>0</v>
      </c>
    </row>
    <row r="5777" spans="1:10">
      <c r="A5777" t="s">
        <v>2</v>
      </c>
      <c r="B5777" t="s">
        <v>3</v>
      </c>
      <c r="E5777" t="s">
        <v>4</v>
      </c>
      <c r="F5777" t="s">
        <v>5</v>
      </c>
      <c r="G5777" t="s">
        <v>6</v>
      </c>
      <c r="H5777" t="s">
        <v>7</v>
      </c>
      <c r="I5777" t="s">
        <v>8</v>
      </c>
      <c r="J5777" t="s">
        <v>9</v>
      </c>
    </row>
    <row r="5778" spans="1:10">
      <c r="A5778" t="s">
        <v>2</v>
      </c>
      <c r="B5778" t="s">
        <v>10</v>
      </c>
      <c r="E5778" t="s">
        <v>11</v>
      </c>
      <c r="F5778" t="s">
        <v>12</v>
      </c>
      <c r="G5778" t="s">
        <v>13</v>
      </c>
      <c r="H5778" t="s">
        <v>14</v>
      </c>
    </row>
    <row r="5779" spans="1:10">
      <c r="A5779" t="s">
        <v>0</v>
      </c>
      <c r="B5779" t="s">
        <v>2685</v>
      </c>
      <c r="D5779">
        <f>Image("https://scontent.cdninstagram.com/t51.2885-15/s640x640/sh0.08/e35/12070731_206528409722010_1751284449_n.jpg?ig_cache_key=MTIxOTA3NTc4MTkzMTE5NTQzOQ%3D%3D.2")</f>
        <v>0</v>
      </c>
    </row>
    <row r="5780" spans="1:10">
      <c r="A5780" t="s">
        <v>2</v>
      </c>
      <c r="B5780" t="s">
        <v>3</v>
      </c>
      <c r="E5780" t="s">
        <v>4</v>
      </c>
      <c r="F5780" t="s">
        <v>5</v>
      </c>
      <c r="G5780" t="s">
        <v>6</v>
      </c>
      <c r="H5780" t="s">
        <v>7</v>
      </c>
      <c r="I5780" t="s">
        <v>8</v>
      </c>
      <c r="J5780" t="s">
        <v>9</v>
      </c>
    </row>
    <row r="5781" spans="1:10">
      <c r="A5781" t="s">
        <v>2</v>
      </c>
      <c r="B5781" t="s">
        <v>10</v>
      </c>
      <c r="E5781" t="s">
        <v>11</v>
      </c>
      <c r="F5781" t="s">
        <v>12</v>
      </c>
      <c r="G5781" t="s">
        <v>13</v>
      </c>
      <c r="H5781" t="s">
        <v>14</v>
      </c>
    </row>
    <row r="5782" spans="1:10">
      <c r="A5782" t="s">
        <v>0</v>
      </c>
      <c r="B5782" t="s">
        <v>2686</v>
      </c>
      <c r="D5782">
        <f>Image("https://scontent.cdninstagram.com/t51.2885-15/s640x640/sh0.08/e35/12445913_484007015118835_2014632283_n.jpg?ig_cache_key=MTIxOTAxNTE0NzEzMjEyNTQ5NQ%3D%3D.2")</f>
        <v>0</v>
      </c>
    </row>
    <row r="5783" spans="1:10">
      <c r="A5783" t="s">
        <v>2</v>
      </c>
      <c r="B5783" t="s">
        <v>3</v>
      </c>
      <c r="E5783" t="s">
        <v>4</v>
      </c>
      <c r="F5783" t="s">
        <v>5</v>
      </c>
      <c r="G5783" t="s">
        <v>6</v>
      </c>
      <c r="H5783" t="s">
        <v>7</v>
      </c>
      <c r="I5783" t="s">
        <v>8</v>
      </c>
      <c r="J5783" t="s">
        <v>9</v>
      </c>
    </row>
    <row r="5784" spans="1:10">
      <c r="A5784" t="s">
        <v>2</v>
      </c>
      <c r="B5784" t="s">
        <v>10</v>
      </c>
      <c r="E5784" t="s">
        <v>11</v>
      </c>
      <c r="F5784" t="s">
        <v>12</v>
      </c>
      <c r="G5784" t="s">
        <v>13</v>
      </c>
      <c r="H5784" t="s">
        <v>14</v>
      </c>
    </row>
    <row r="5785" spans="1:10">
      <c r="A5785" t="s">
        <v>0</v>
      </c>
      <c r="B5785" t="s">
        <v>2687</v>
      </c>
      <c r="D5785">
        <f>Image("https://scontent.cdninstagram.com/t51.2885-15/s320x320/e35/1389470_1066782390045711_1595991078_n.jpg?ig_cache_key=MTIxODkwMzU5MTU1MDAwMzMwNg%3D%3D.2")</f>
        <v>0</v>
      </c>
    </row>
    <row r="5786" spans="1:10">
      <c r="A5786" t="s">
        <v>2</v>
      </c>
      <c r="B5786" t="s">
        <v>3</v>
      </c>
      <c r="E5786" t="s">
        <v>4</v>
      </c>
      <c r="F5786" t="s">
        <v>5</v>
      </c>
      <c r="G5786" t="s">
        <v>6</v>
      </c>
      <c r="H5786" t="s">
        <v>7</v>
      </c>
      <c r="I5786" t="s">
        <v>8</v>
      </c>
      <c r="J5786" t="s">
        <v>9</v>
      </c>
    </row>
    <row r="5787" spans="1:10">
      <c r="A5787" t="s">
        <v>2</v>
      </c>
      <c r="B5787" t="s">
        <v>10</v>
      </c>
      <c r="E5787" t="s">
        <v>11</v>
      </c>
      <c r="F5787" t="s">
        <v>12</v>
      </c>
      <c r="G5787" t="s">
        <v>13</v>
      </c>
      <c r="H5787" t="s">
        <v>14</v>
      </c>
    </row>
    <row r="5788" spans="1:10">
      <c r="A5788" t="s">
        <v>0</v>
      </c>
      <c r="B5788" t="s">
        <v>2688</v>
      </c>
      <c r="D5788">
        <f>Image("https://scontent.cdninstagram.com/t51.2885-15/s640x640/sh0.08/e35/12934836_1020581818030748_824812445_n.jpg?ig_cache_key=MTIxODg1OTIyMzEzNTQ0ODc3Nw%3D%3D.2.l")</f>
        <v>0</v>
      </c>
    </row>
    <row r="5789" spans="1:10">
      <c r="A5789" t="s">
        <v>2</v>
      </c>
      <c r="B5789" t="s">
        <v>3</v>
      </c>
      <c r="E5789" t="s">
        <v>4</v>
      </c>
      <c r="F5789" t="s">
        <v>5</v>
      </c>
      <c r="G5789" t="s">
        <v>6</v>
      </c>
      <c r="H5789" t="s">
        <v>7</v>
      </c>
      <c r="I5789" t="s">
        <v>8</v>
      </c>
      <c r="J5789" t="s">
        <v>9</v>
      </c>
    </row>
    <row r="5790" spans="1:10">
      <c r="A5790" t="s">
        <v>2</v>
      </c>
      <c r="B5790" t="s">
        <v>10</v>
      </c>
      <c r="E5790" t="s">
        <v>11</v>
      </c>
      <c r="F5790" t="s">
        <v>12</v>
      </c>
      <c r="G5790" t="s">
        <v>13</v>
      </c>
      <c r="H5790" t="s">
        <v>14</v>
      </c>
    </row>
    <row r="5791" spans="1:10">
      <c r="A5791" t="s">
        <v>0</v>
      </c>
      <c r="B5791" t="s">
        <v>2689</v>
      </c>
      <c r="D5791">
        <f>Image("https://scontent.cdninstagram.com/t51.2885-15/e35/12519516_492567560947671_1975748452_n.jpg?ig_cache_key=MTIxODc4NzM2NjE1Mjk0NzEyOA%3D%3D.2")</f>
        <v>0</v>
      </c>
    </row>
    <row r="5792" spans="1:10">
      <c r="A5792" t="s">
        <v>2</v>
      </c>
      <c r="B5792" t="s">
        <v>3</v>
      </c>
      <c r="C5792" t="s">
        <v>2690</v>
      </c>
      <c r="E5792" t="s">
        <v>4</v>
      </c>
      <c r="F5792" t="s">
        <v>5</v>
      </c>
      <c r="G5792" t="s">
        <v>6</v>
      </c>
      <c r="H5792" t="s">
        <v>7</v>
      </c>
      <c r="I5792" t="s">
        <v>8</v>
      </c>
      <c r="J5792" t="s">
        <v>9</v>
      </c>
    </row>
    <row r="5793" spans="1:10">
      <c r="A5793" t="s">
        <v>2</v>
      </c>
      <c r="B5793" t="s">
        <v>10</v>
      </c>
      <c r="E5793" t="s">
        <v>11</v>
      </c>
      <c r="F5793" t="s">
        <v>12</v>
      </c>
      <c r="G5793" t="s">
        <v>13</v>
      </c>
      <c r="H5793" t="s">
        <v>14</v>
      </c>
    </row>
    <row r="5794" spans="1:10">
      <c r="A5794" t="s">
        <v>0</v>
      </c>
      <c r="B5794" t="s">
        <v>2691</v>
      </c>
      <c r="D5794">
        <f>Image("https://scontent.cdninstagram.com/t51.2885-15/e35/12424930_1525490757759312_2028691687_n.jpg?ig_cache_key=MTIxODc2MzM5Mjc0MDkxNTIxMg%3D%3D.2")</f>
        <v>0</v>
      </c>
    </row>
    <row r="5795" spans="1:10">
      <c r="A5795" t="s">
        <v>2</v>
      </c>
      <c r="B5795" t="s">
        <v>3</v>
      </c>
      <c r="E5795" t="s">
        <v>4</v>
      </c>
      <c r="F5795" t="s">
        <v>5</v>
      </c>
      <c r="G5795" t="s">
        <v>6</v>
      </c>
      <c r="H5795" t="s">
        <v>7</v>
      </c>
      <c r="I5795" t="s">
        <v>8</v>
      </c>
      <c r="J5795" t="s">
        <v>9</v>
      </c>
    </row>
    <row r="5796" spans="1:10">
      <c r="A5796" t="s">
        <v>2</v>
      </c>
      <c r="B5796" t="s">
        <v>10</v>
      </c>
      <c r="E5796" t="s">
        <v>11</v>
      </c>
      <c r="F5796" t="s">
        <v>12</v>
      </c>
      <c r="G5796" t="s">
        <v>13</v>
      </c>
      <c r="H5796" t="s">
        <v>14</v>
      </c>
    </row>
    <row r="5797" spans="1:10">
      <c r="A5797" t="s">
        <v>0</v>
      </c>
      <c r="B5797" t="s">
        <v>2692</v>
      </c>
      <c r="D5797">
        <f>Image("https://scontent.cdninstagram.com/t51.2885-15/s640x640/sh0.08/e35/12519665_1595606804096415_1923646455_n.jpg?ig_cache_key=MTIxODY3NjkwOTI1NzQwMTM2NA%3D%3D.2")</f>
        <v>0</v>
      </c>
    </row>
    <row r="5798" spans="1:10">
      <c r="A5798" t="s">
        <v>2</v>
      </c>
      <c r="B5798" t="s">
        <v>3</v>
      </c>
      <c r="E5798" t="s">
        <v>4</v>
      </c>
      <c r="F5798" t="s">
        <v>5</v>
      </c>
      <c r="G5798" t="s">
        <v>6</v>
      </c>
      <c r="H5798" t="s">
        <v>7</v>
      </c>
      <c r="I5798" t="s">
        <v>8</v>
      </c>
      <c r="J5798" t="s">
        <v>9</v>
      </c>
    </row>
    <row r="5799" spans="1:10">
      <c r="A5799" t="s">
        <v>2</v>
      </c>
      <c r="B5799" t="s">
        <v>10</v>
      </c>
      <c r="E5799" t="s">
        <v>11</v>
      </c>
      <c r="F5799" t="s">
        <v>12</v>
      </c>
      <c r="G5799" t="s">
        <v>13</v>
      </c>
      <c r="H5799" t="s">
        <v>14</v>
      </c>
    </row>
    <row r="5800" spans="1:10">
      <c r="A5800" t="s">
        <v>0</v>
      </c>
      <c r="B5800" t="s">
        <v>2693</v>
      </c>
      <c r="D5800">
        <f>Image("https://scontent.cdninstagram.com/t51.2885-15/s640x640/e15/12599532_1582745832039576_2063182562_n.jpg?ig_cache_key=MTIxODU2NjA5NzkxNTI0MjE0Ng%3D%3D.2.l")</f>
        <v>0</v>
      </c>
    </row>
    <row r="5801" spans="1:10">
      <c r="A5801" t="s">
        <v>2</v>
      </c>
      <c r="B5801" t="s">
        <v>3</v>
      </c>
      <c r="C5801" t="s">
        <v>2694</v>
      </c>
      <c r="E5801" t="s">
        <v>4</v>
      </c>
      <c r="F5801" t="s">
        <v>5</v>
      </c>
      <c r="G5801" t="s">
        <v>6</v>
      </c>
      <c r="H5801" t="s">
        <v>7</v>
      </c>
      <c r="I5801" t="s">
        <v>8</v>
      </c>
      <c r="J5801" t="s">
        <v>9</v>
      </c>
    </row>
    <row r="5802" spans="1:10">
      <c r="A5802" t="s">
        <v>2</v>
      </c>
      <c r="B5802" t="s">
        <v>10</v>
      </c>
      <c r="E5802" t="s">
        <v>11</v>
      </c>
      <c r="F5802" t="s">
        <v>12</v>
      </c>
      <c r="G5802" t="s">
        <v>13</v>
      </c>
      <c r="H5802" t="s">
        <v>14</v>
      </c>
    </row>
    <row r="5803" spans="1:10">
      <c r="A5803" t="s">
        <v>0</v>
      </c>
      <c r="B5803" t="s">
        <v>2695</v>
      </c>
      <c r="D5803">
        <f>Image("https://scontent.cdninstagram.com/t51.2885-15/e15/12599200_206510599719125_1804228637_n.jpg?ig_cache_key=MTIxNzA5MTI4ODI0ODQwMDM2NA%3D%3D.2")</f>
        <v>0</v>
      </c>
    </row>
    <row r="5804" spans="1:10">
      <c r="A5804" t="s">
        <v>2</v>
      </c>
      <c r="B5804" t="s">
        <v>3</v>
      </c>
      <c r="E5804" t="s">
        <v>4</v>
      </c>
      <c r="F5804" t="s">
        <v>5</v>
      </c>
      <c r="G5804" t="s">
        <v>6</v>
      </c>
      <c r="H5804" t="s">
        <v>7</v>
      </c>
      <c r="I5804" t="s">
        <v>8</v>
      </c>
      <c r="J5804" t="s">
        <v>9</v>
      </c>
    </row>
    <row r="5805" spans="1:10">
      <c r="A5805" t="s">
        <v>2</v>
      </c>
      <c r="B5805" t="s">
        <v>10</v>
      </c>
      <c r="E5805" t="s">
        <v>11</v>
      </c>
      <c r="F5805" t="s">
        <v>12</v>
      </c>
      <c r="G5805" t="s">
        <v>13</v>
      </c>
      <c r="H5805" t="s">
        <v>14</v>
      </c>
    </row>
    <row r="5806" spans="1:10">
      <c r="A5806" t="s">
        <v>0</v>
      </c>
      <c r="B5806" t="s">
        <v>2696</v>
      </c>
      <c r="D5806">
        <f>Image("https://scontent.cdninstagram.com/t51.2885-15/s640x640/sh0.08/e35/11192904_854167214619303_781243914_n.jpg?ig_cache_key=MTAzNjc0NTI0MzQxMDIzNzQzMw%3D%3D.2")</f>
        <v>0</v>
      </c>
    </row>
    <row r="5807" spans="1:10">
      <c r="A5807" t="s">
        <v>2</v>
      </c>
      <c r="B5807" t="s">
        <v>3</v>
      </c>
      <c r="E5807" t="s">
        <v>4</v>
      </c>
      <c r="F5807" t="s">
        <v>5</v>
      </c>
      <c r="G5807" t="s">
        <v>6</v>
      </c>
      <c r="H5807" t="s">
        <v>7</v>
      </c>
      <c r="I5807" t="s">
        <v>8</v>
      </c>
      <c r="J5807" t="s">
        <v>9</v>
      </c>
    </row>
    <row r="5808" spans="1:10">
      <c r="A5808" t="s">
        <v>2</v>
      </c>
      <c r="B5808" t="s">
        <v>10</v>
      </c>
      <c r="E5808" t="s">
        <v>11</v>
      </c>
      <c r="F5808" t="s">
        <v>12</v>
      </c>
      <c r="G5808" t="s">
        <v>13</v>
      </c>
      <c r="H5808" t="s">
        <v>14</v>
      </c>
    </row>
    <row r="5809" spans="1:10">
      <c r="A5809" t="s">
        <v>0</v>
      </c>
      <c r="B5809" t="s">
        <v>2697</v>
      </c>
      <c r="D5809">
        <f>Image("https://scontent.cdninstagram.com/t51.2885-15/s480x480/e35/12934907_1683582618558745_1705144793_n.jpg?ig_cache_key=MTIxOTE5NTA2NDk0ODE4OTA3OA%3D%3D.2.l")</f>
        <v>0</v>
      </c>
    </row>
    <row r="5810" spans="1:10">
      <c r="A5810" t="s">
        <v>2</v>
      </c>
      <c r="B5810" t="s">
        <v>3</v>
      </c>
      <c r="C5810" t="s">
        <v>2698</v>
      </c>
      <c r="E5810" t="s">
        <v>4</v>
      </c>
      <c r="F5810" t="s">
        <v>5</v>
      </c>
      <c r="G5810" t="s">
        <v>6</v>
      </c>
      <c r="H5810" t="s">
        <v>7</v>
      </c>
      <c r="I5810" t="s">
        <v>8</v>
      </c>
      <c r="J5810" t="s">
        <v>9</v>
      </c>
    </row>
    <row r="5811" spans="1:10">
      <c r="A5811" t="s">
        <v>2</v>
      </c>
      <c r="B5811" t="s">
        <v>10</v>
      </c>
      <c r="E5811" t="s">
        <v>11</v>
      </c>
      <c r="F5811" t="s">
        <v>12</v>
      </c>
      <c r="G5811" t="s">
        <v>13</v>
      </c>
      <c r="H5811" t="s">
        <v>14</v>
      </c>
    </row>
    <row r="5812" spans="1:10">
      <c r="A5812" t="s">
        <v>0</v>
      </c>
      <c r="B5812" t="s">
        <v>2699</v>
      </c>
      <c r="D5812">
        <f>Image("https://scontent.cdninstagram.com/t51.2885-15/s640x640/sh0.08/e35/12940741_1164951523516122_38845146_n.jpg?ig_cache_key=MTIxODk2NzI0MTg4ODUwMDEwNg%3D%3D.2.l")</f>
        <v>0</v>
      </c>
    </row>
    <row r="5813" spans="1:10">
      <c r="A5813" t="s">
        <v>2</v>
      </c>
      <c r="B5813" t="s">
        <v>3</v>
      </c>
      <c r="C5813" t="s">
        <v>2700</v>
      </c>
      <c r="E5813" t="s">
        <v>4</v>
      </c>
      <c r="F5813" t="s">
        <v>5</v>
      </c>
      <c r="G5813" t="s">
        <v>6</v>
      </c>
      <c r="H5813" t="s">
        <v>7</v>
      </c>
      <c r="I5813" t="s">
        <v>8</v>
      </c>
      <c r="J5813" t="s">
        <v>9</v>
      </c>
    </row>
    <row r="5814" spans="1:10">
      <c r="A5814" t="s">
        <v>2</v>
      </c>
      <c r="B5814" t="s">
        <v>10</v>
      </c>
      <c r="E5814" t="s">
        <v>11</v>
      </c>
      <c r="F5814" t="s">
        <v>12</v>
      </c>
      <c r="G5814" t="s">
        <v>13</v>
      </c>
      <c r="H5814" t="s">
        <v>14</v>
      </c>
    </row>
    <row r="5815" spans="1:10">
      <c r="A5815" t="s">
        <v>0</v>
      </c>
      <c r="B5815" t="s">
        <v>2701</v>
      </c>
      <c r="D5815">
        <f>Image("https://scontent.cdninstagram.com/t51.2885-15/s640x640/sh0.08/e35/12934964_585984158225003_1102974810_n.jpg?ig_cache_key=MTIxODk0OTg1MDM3NjEyMjQ2Mw%3D%3D.2.l")</f>
        <v>0</v>
      </c>
    </row>
    <row r="5816" spans="1:10">
      <c r="A5816" t="s">
        <v>2</v>
      </c>
      <c r="B5816" t="s">
        <v>3</v>
      </c>
      <c r="E5816" t="s">
        <v>4</v>
      </c>
      <c r="F5816" t="s">
        <v>5</v>
      </c>
      <c r="G5816" t="s">
        <v>6</v>
      </c>
      <c r="H5816" t="s">
        <v>7</v>
      </c>
      <c r="I5816" t="s">
        <v>8</v>
      </c>
      <c r="J5816" t="s">
        <v>9</v>
      </c>
    </row>
    <row r="5817" spans="1:10">
      <c r="A5817" t="s">
        <v>2</v>
      </c>
      <c r="B5817" t="s">
        <v>10</v>
      </c>
      <c r="E5817" t="s">
        <v>11</v>
      </c>
      <c r="F5817" t="s">
        <v>12</v>
      </c>
      <c r="G5817" t="s">
        <v>13</v>
      </c>
      <c r="H5817" t="s">
        <v>14</v>
      </c>
    </row>
    <row r="5818" spans="1:10">
      <c r="A5818" t="s">
        <v>0</v>
      </c>
      <c r="B5818" t="s">
        <v>2702</v>
      </c>
      <c r="D5818">
        <f>Image("https://scontent.cdninstagram.com/t51.2885-15/e35/12907320_1737266099864630_922035094_n.jpg?ig_cache_key=MTIyMDM4NTY4MTMzOTg3OTA3NQ%3D%3D.2")</f>
        <v>0</v>
      </c>
    </row>
    <row r="5819" spans="1:10">
      <c r="A5819" t="s">
        <v>2</v>
      </c>
      <c r="B5819" t="s">
        <v>3</v>
      </c>
      <c r="C5819" t="s">
        <v>2703</v>
      </c>
      <c r="E5819" t="s">
        <v>4</v>
      </c>
      <c r="F5819" t="s">
        <v>5</v>
      </c>
      <c r="G5819" t="s">
        <v>6</v>
      </c>
      <c r="H5819" t="s">
        <v>7</v>
      </c>
      <c r="I5819" t="s">
        <v>8</v>
      </c>
      <c r="J5819" t="s">
        <v>9</v>
      </c>
    </row>
    <row r="5820" spans="1:10">
      <c r="A5820" t="s">
        <v>2</v>
      </c>
      <c r="B5820" t="s">
        <v>10</v>
      </c>
      <c r="E5820" t="s">
        <v>11</v>
      </c>
      <c r="F5820" t="s">
        <v>12</v>
      </c>
      <c r="G5820" t="s">
        <v>13</v>
      </c>
      <c r="H5820" t="s">
        <v>14</v>
      </c>
    </row>
    <row r="5821" spans="1:10">
      <c r="A5821" t="s">
        <v>0</v>
      </c>
      <c r="B5821" t="s">
        <v>2704</v>
      </c>
      <c r="D5821">
        <f>Image("https://scontent.cdninstagram.com/t51.2885-15/e35/12917913_1604297663225972_1754990386_n.jpg?ig_cache_key=MTIyMDM4MDAyOTkzNTYyMjAxOA%3D%3D.2")</f>
        <v>0</v>
      </c>
    </row>
    <row r="5822" spans="1:10">
      <c r="A5822" t="s">
        <v>2</v>
      </c>
      <c r="B5822" t="s">
        <v>3</v>
      </c>
      <c r="E5822" t="s">
        <v>4</v>
      </c>
      <c r="F5822" t="s">
        <v>5</v>
      </c>
      <c r="G5822" t="s">
        <v>6</v>
      </c>
      <c r="H5822" t="s">
        <v>7</v>
      </c>
      <c r="I5822" t="s">
        <v>8</v>
      </c>
      <c r="J5822" t="s">
        <v>9</v>
      </c>
    </row>
    <row r="5823" spans="1:10">
      <c r="A5823" t="s">
        <v>2</v>
      </c>
      <c r="B5823" t="s">
        <v>10</v>
      </c>
      <c r="E5823" t="s">
        <v>11</v>
      </c>
      <c r="F5823" t="s">
        <v>12</v>
      </c>
      <c r="G5823" t="s">
        <v>13</v>
      </c>
      <c r="H5823" t="s">
        <v>14</v>
      </c>
    </row>
    <row r="5824" spans="1:10">
      <c r="A5824" t="s">
        <v>0</v>
      </c>
      <c r="B5824" t="s">
        <v>2705</v>
      </c>
      <c r="D5824">
        <f>Image("https://scontent.cdninstagram.com/t51.2885-15/s640x640/sh0.08/e35/12912710_562940100552886_404586807_n.jpg?ig_cache_key=MTIyMDM3OTIwMTc1OTYzMDY5Ng%3D%3D.2")</f>
        <v>0</v>
      </c>
    </row>
    <row r="5825" spans="1:10">
      <c r="A5825" t="s">
        <v>2</v>
      </c>
      <c r="B5825" t="s">
        <v>3</v>
      </c>
      <c r="E5825" t="s">
        <v>4</v>
      </c>
      <c r="F5825" t="s">
        <v>5</v>
      </c>
      <c r="G5825" t="s">
        <v>6</v>
      </c>
      <c r="H5825" t="s">
        <v>7</v>
      </c>
      <c r="I5825" t="s">
        <v>8</v>
      </c>
      <c r="J5825" t="s">
        <v>9</v>
      </c>
    </row>
    <row r="5826" spans="1:10">
      <c r="A5826" t="s">
        <v>2</v>
      </c>
      <c r="B5826" t="s">
        <v>10</v>
      </c>
      <c r="E5826" t="s">
        <v>11</v>
      </c>
      <c r="F5826" t="s">
        <v>12</v>
      </c>
      <c r="G5826" t="s">
        <v>13</v>
      </c>
      <c r="H5826" t="s">
        <v>14</v>
      </c>
    </row>
    <row r="5827" spans="1:10">
      <c r="A5827" t="s">
        <v>0</v>
      </c>
      <c r="B5827" t="s">
        <v>2706</v>
      </c>
      <c r="D5827">
        <f>Image("https://scontent.cdninstagram.com/t51.2885-15/e35/11252781_1525805321062471_766580403_n.jpg?ig_cache_key=MTIyMDM3MzE5ODgzOTQ3ODgyMg%3D%3D.2")</f>
        <v>0</v>
      </c>
    </row>
    <row r="5828" spans="1:10">
      <c r="A5828" t="s">
        <v>2</v>
      </c>
      <c r="B5828" t="s">
        <v>3</v>
      </c>
      <c r="C5828" t="s">
        <v>2707</v>
      </c>
      <c r="E5828" t="s">
        <v>4</v>
      </c>
      <c r="F5828" t="s">
        <v>5</v>
      </c>
      <c r="G5828" t="s">
        <v>6</v>
      </c>
      <c r="H5828" t="s">
        <v>7</v>
      </c>
      <c r="I5828" t="s">
        <v>8</v>
      </c>
      <c r="J5828" t="s">
        <v>9</v>
      </c>
    </row>
    <row r="5829" spans="1:10">
      <c r="A5829" t="s">
        <v>2</v>
      </c>
      <c r="B5829" t="s">
        <v>10</v>
      </c>
      <c r="E5829" t="s">
        <v>11</v>
      </c>
      <c r="F5829" t="s">
        <v>12</v>
      </c>
      <c r="G5829" t="s">
        <v>13</v>
      </c>
      <c r="H5829" t="s">
        <v>14</v>
      </c>
    </row>
    <row r="5830" spans="1:10">
      <c r="A5830" t="s">
        <v>0</v>
      </c>
      <c r="B5830" t="s">
        <v>2708</v>
      </c>
      <c r="D5830">
        <f>Image("https://scontent.cdninstagram.com/t51.2885-15/s640x640/sh0.08/e35/12599478_1695137104107219_1865277696_n.jpg?ig_cache_key=MTIyMDM2Mzg1NTcwOTM1NzM2Mw%3D%3D.2")</f>
        <v>0</v>
      </c>
    </row>
    <row r="5831" spans="1:10">
      <c r="A5831" t="s">
        <v>2</v>
      </c>
      <c r="B5831" t="s">
        <v>3</v>
      </c>
      <c r="E5831" t="s">
        <v>4</v>
      </c>
      <c r="F5831" t="s">
        <v>5</v>
      </c>
      <c r="G5831" t="s">
        <v>6</v>
      </c>
      <c r="H5831" t="s">
        <v>7</v>
      </c>
      <c r="I5831" t="s">
        <v>8</v>
      </c>
      <c r="J5831" t="s">
        <v>9</v>
      </c>
    </row>
    <row r="5832" spans="1:10">
      <c r="A5832" t="s">
        <v>2</v>
      </c>
      <c r="B5832" t="s">
        <v>10</v>
      </c>
      <c r="E5832" t="s">
        <v>11</v>
      </c>
      <c r="F5832" t="s">
        <v>12</v>
      </c>
      <c r="G5832" t="s">
        <v>13</v>
      </c>
      <c r="H5832" t="s">
        <v>14</v>
      </c>
    </row>
    <row r="5833" spans="1:10">
      <c r="A5833" t="s">
        <v>0</v>
      </c>
      <c r="B5833" t="s">
        <v>2709</v>
      </c>
      <c r="D5833">
        <f>Image("https://scontent.cdninstagram.com/t51.2885-15/e35/12328261_755576637912542_1028049433_n.jpg?ig_cache_key=MTIyMDM2MjQzNDI4NTI2NzQ3Mw%3D%3D.2")</f>
        <v>0</v>
      </c>
    </row>
    <row r="5834" spans="1:10">
      <c r="A5834" t="s">
        <v>2</v>
      </c>
      <c r="B5834" t="s">
        <v>3</v>
      </c>
      <c r="E5834" t="s">
        <v>4</v>
      </c>
      <c r="F5834" t="s">
        <v>5</v>
      </c>
      <c r="G5834" t="s">
        <v>6</v>
      </c>
      <c r="H5834" t="s">
        <v>7</v>
      </c>
      <c r="I5834" t="s">
        <v>8</v>
      </c>
      <c r="J5834" t="s">
        <v>9</v>
      </c>
    </row>
    <row r="5835" spans="1:10">
      <c r="A5835" t="s">
        <v>2</v>
      </c>
      <c r="B5835" t="s">
        <v>10</v>
      </c>
      <c r="E5835" t="s">
        <v>11</v>
      </c>
      <c r="F5835" t="s">
        <v>12</v>
      </c>
      <c r="G5835" t="s">
        <v>13</v>
      </c>
      <c r="H5835" t="s">
        <v>14</v>
      </c>
    </row>
    <row r="5836" spans="1:10">
      <c r="A5836" t="s">
        <v>0</v>
      </c>
      <c r="B5836" t="s">
        <v>2710</v>
      </c>
      <c r="D5836">
        <f>Image("https://scontent.cdninstagram.com/l/t51.2885-15/s480x480/e35/12912730_934782979950347_560446709_n.jpg?ig_cache_key=MTIyMDM1Mjk0MjUwNjk4ODU0MQ%3D%3D.2")</f>
        <v>0</v>
      </c>
    </row>
    <row r="5837" spans="1:10">
      <c r="A5837" t="s">
        <v>2</v>
      </c>
      <c r="B5837" t="s">
        <v>3</v>
      </c>
      <c r="E5837" t="s">
        <v>4</v>
      </c>
      <c r="F5837" t="s">
        <v>5</v>
      </c>
      <c r="G5837" t="s">
        <v>6</v>
      </c>
      <c r="H5837" t="s">
        <v>7</v>
      </c>
      <c r="I5837" t="s">
        <v>8</v>
      </c>
      <c r="J5837" t="s">
        <v>9</v>
      </c>
    </row>
    <row r="5838" spans="1:10">
      <c r="A5838" t="s">
        <v>2</v>
      </c>
      <c r="B5838" t="s">
        <v>10</v>
      </c>
      <c r="E5838" t="s">
        <v>11</v>
      </c>
      <c r="F5838" t="s">
        <v>12</v>
      </c>
      <c r="G5838" t="s">
        <v>13</v>
      </c>
      <c r="H5838" t="s">
        <v>14</v>
      </c>
    </row>
    <row r="5839" spans="1:10">
      <c r="A5839" t="s">
        <v>0</v>
      </c>
      <c r="B5839" t="s">
        <v>2711</v>
      </c>
      <c r="D5839">
        <f>Image("https://scontent.cdninstagram.com/t51.2885-15/s640x640/sh0.08/e35/12935093_1714393738837927_1999945799_n.jpg?ig_cache_key=MTIyMDM1MDY2NDQ4NTAyNTIzNw%3D%3D.2")</f>
        <v>0</v>
      </c>
    </row>
    <row r="5840" spans="1:10">
      <c r="A5840" t="s">
        <v>2</v>
      </c>
      <c r="B5840" t="s">
        <v>3</v>
      </c>
      <c r="E5840" t="s">
        <v>4</v>
      </c>
      <c r="F5840" t="s">
        <v>5</v>
      </c>
      <c r="G5840" t="s">
        <v>6</v>
      </c>
      <c r="H5840" t="s">
        <v>7</v>
      </c>
      <c r="I5840" t="s">
        <v>8</v>
      </c>
      <c r="J5840" t="s">
        <v>9</v>
      </c>
    </row>
    <row r="5841" spans="1:10">
      <c r="A5841" t="s">
        <v>2</v>
      </c>
      <c r="B5841" t="s">
        <v>10</v>
      </c>
      <c r="E5841" t="s">
        <v>11</v>
      </c>
      <c r="F5841" t="s">
        <v>12</v>
      </c>
      <c r="G5841" t="s">
        <v>13</v>
      </c>
      <c r="H5841" t="s">
        <v>14</v>
      </c>
    </row>
    <row r="5842" spans="1:10">
      <c r="A5842" t="s">
        <v>0</v>
      </c>
      <c r="B5842" t="s">
        <v>2712</v>
      </c>
      <c r="D5842">
        <f>Image("https://scontent.cdninstagram.com/t51.2885-15/s640x640/sh0.08/e35/12912443_1023438454393906_2028132393_n.jpg?ig_cache_key=MTIyMDM0OTQwMzE5NDAzNzUyMA%3D%3D.2")</f>
        <v>0</v>
      </c>
    </row>
    <row r="5843" spans="1:10">
      <c r="A5843" t="s">
        <v>2</v>
      </c>
      <c r="B5843" t="s">
        <v>3</v>
      </c>
      <c r="C5843" t="s">
        <v>2713</v>
      </c>
      <c r="E5843" t="s">
        <v>4</v>
      </c>
      <c r="F5843" t="s">
        <v>5</v>
      </c>
      <c r="G5843" t="s">
        <v>6</v>
      </c>
      <c r="H5843" t="s">
        <v>7</v>
      </c>
      <c r="I5843" t="s">
        <v>8</v>
      </c>
      <c r="J5843" t="s">
        <v>9</v>
      </c>
    </row>
    <row r="5844" spans="1:10">
      <c r="A5844" t="s">
        <v>2</v>
      </c>
      <c r="B5844" t="s">
        <v>10</v>
      </c>
      <c r="E5844" t="s">
        <v>11</v>
      </c>
      <c r="F5844" t="s">
        <v>12</v>
      </c>
      <c r="G5844" t="s">
        <v>13</v>
      </c>
      <c r="H5844" t="s">
        <v>14</v>
      </c>
    </row>
    <row r="5845" spans="1:10">
      <c r="A5845" t="s">
        <v>0</v>
      </c>
      <c r="B5845" t="s">
        <v>2714</v>
      </c>
      <c r="D5845">
        <f>Image("https://scontent.cdninstagram.com/t51.2885-15/s480x480/e35/12816922_1022909084448449_1676104974_n.jpg?ig_cache_key=MTIyMDM0ODE2MzM5MDEzOTQ4OQ%3D%3D.2")</f>
        <v>0</v>
      </c>
    </row>
    <row r="5846" spans="1:10">
      <c r="A5846" t="s">
        <v>2</v>
      </c>
      <c r="B5846" t="s">
        <v>3</v>
      </c>
      <c r="C5846" t="s">
        <v>2715</v>
      </c>
      <c r="E5846" t="s">
        <v>4</v>
      </c>
      <c r="F5846" t="s">
        <v>5</v>
      </c>
      <c r="G5846" t="s">
        <v>6</v>
      </c>
      <c r="H5846" t="s">
        <v>7</v>
      </c>
      <c r="I5846" t="s">
        <v>8</v>
      </c>
      <c r="J5846" t="s">
        <v>9</v>
      </c>
    </row>
    <row r="5847" spans="1:10">
      <c r="A5847" t="s">
        <v>2</v>
      </c>
      <c r="B5847" t="s">
        <v>10</v>
      </c>
      <c r="E5847" t="s">
        <v>11</v>
      </c>
      <c r="F5847" t="s">
        <v>12</v>
      </c>
      <c r="G5847" t="s">
        <v>13</v>
      </c>
      <c r="H5847" t="s">
        <v>14</v>
      </c>
    </row>
    <row r="5848" spans="1:10">
      <c r="A5848" t="s">
        <v>0</v>
      </c>
      <c r="B5848" t="s">
        <v>2716</v>
      </c>
      <c r="D5848">
        <f>Image("https://scontent.cdninstagram.com/t51.2885-15/e35/12070736_475675702637400_1213231893_n.jpg?ig_cache_key=MTIyMDM0NTU3NDUyOTE5MTAxNQ%3D%3D.2")</f>
        <v>0</v>
      </c>
    </row>
    <row r="5849" spans="1:10">
      <c r="A5849" t="s">
        <v>2</v>
      </c>
      <c r="B5849" t="s">
        <v>3</v>
      </c>
      <c r="E5849" t="s">
        <v>4</v>
      </c>
      <c r="F5849" t="s">
        <v>5</v>
      </c>
      <c r="G5849" t="s">
        <v>6</v>
      </c>
      <c r="H5849" t="s">
        <v>7</v>
      </c>
      <c r="I5849" t="s">
        <v>8</v>
      </c>
      <c r="J5849" t="s">
        <v>9</v>
      </c>
    </row>
    <row r="5850" spans="1:10">
      <c r="A5850" t="s">
        <v>2</v>
      </c>
      <c r="B5850" t="s">
        <v>10</v>
      </c>
      <c r="E5850" t="s">
        <v>11</v>
      </c>
      <c r="F5850" t="s">
        <v>12</v>
      </c>
      <c r="G5850" t="s">
        <v>13</v>
      </c>
      <c r="H5850" t="s">
        <v>14</v>
      </c>
    </row>
    <row r="5851" spans="1:10">
      <c r="A5851" t="s">
        <v>0</v>
      </c>
      <c r="B5851" t="s">
        <v>2717</v>
      </c>
      <c r="D5851">
        <f>Image("https://scontent.cdninstagram.com/t51.2885-15/s640x640/sh0.08/e35/12930957_798986043566693_644629956_n.jpg?ig_cache_key=MTIyMDM0MzEyNTczOTQzOTUyNQ%3D%3D.2")</f>
        <v>0</v>
      </c>
    </row>
    <row r="5852" spans="1:10">
      <c r="A5852" t="s">
        <v>2</v>
      </c>
      <c r="B5852" t="s">
        <v>3</v>
      </c>
      <c r="E5852" t="s">
        <v>4</v>
      </c>
      <c r="F5852" t="s">
        <v>5</v>
      </c>
      <c r="G5852" t="s">
        <v>6</v>
      </c>
      <c r="H5852" t="s">
        <v>7</v>
      </c>
      <c r="I5852" t="s">
        <v>8</v>
      </c>
      <c r="J5852" t="s">
        <v>9</v>
      </c>
    </row>
    <row r="5853" spans="1:10">
      <c r="A5853" t="s">
        <v>2</v>
      </c>
      <c r="B5853" t="s">
        <v>10</v>
      </c>
      <c r="E5853" t="s">
        <v>11</v>
      </c>
      <c r="F5853" t="s">
        <v>12</v>
      </c>
      <c r="G5853" t="s">
        <v>13</v>
      </c>
      <c r="H5853" t="s">
        <v>14</v>
      </c>
    </row>
    <row r="5854" spans="1:10">
      <c r="A5854" t="s">
        <v>0</v>
      </c>
      <c r="B5854" t="s">
        <v>2718</v>
      </c>
      <c r="D5854">
        <f>Image("https://scontent.cdninstagram.com/t51.2885-15/s480x480/e35/12907314_1122149094483105_1865610830_n.jpg?ig_cache_key=MTIyMDMzOTMyNzc2OTA3MzcyOA%3D%3D.2")</f>
        <v>0</v>
      </c>
    </row>
    <row r="5855" spans="1:10">
      <c r="A5855" t="s">
        <v>2</v>
      </c>
      <c r="B5855" t="s">
        <v>3</v>
      </c>
      <c r="E5855" t="s">
        <v>4</v>
      </c>
      <c r="F5855" t="s">
        <v>5</v>
      </c>
      <c r="G5855" t="s">
        <v>6</v>
      </c>
      <c r="H5855" t="s">
        <v>7</v>
      </c>
      <c r="I5855" t="s">
        <v>8</v>
      </c>
      <c r="J5855" t="s">
        <v>9</v>
      </c>
    </row>
    <row r="5856" spans="1:10">
      <c r="A5856" t="s">
        <v>2</v>
      </c>
      <c r="B5856" t="s">
        <v>10</v>
      </c>
      <c r="E5856" t="s">
        <v>11</v>
      </c>
      <c r="F5856" t="s">
        <v>12</v>
      </c>
      <c r="G5856" t="s">
        <v>13</v>
      </c>
      <c r="H5856" t="s">
        <v>14</v>
      </c>
    </row>
    <row r="5857" spans="1:10">
      <c r="A5857" t="s">
        <v>0</v>
      </c>
      <c r="B5857" t="s">
        <v>2719</v>
      </c>
      <c r="D5857">
        <f>Image("https://scontent.cdninstagram.com/t51.2885-15/s640x640/sh0.08/e35/12724616_567497193424955_657473042_n.jpg?ig_cache_key=MTIyMDM4NDMyNzA0ODU5MDc1NQ%3D%3D.2")</f>
        <v>0</v>
      </c>
    </row>
    <row r="5858" spans="1:10">
      <c r="A5858" t="s">
        <v>2</v>
      </c>
      <c r="B5858" t="s">
        <v>3</v>
      </c>
      <c r="C5858" t="s">
        <v>2720</v>
      </c>
      <c r="E5858" t="s">
        <v>4</v>
      </c>
      <c r="F5858" t="s">
        <v>5</v>
      </c>
      <c r="G5858" t="s">
        <v>6</v>
      </c>
      <c r="H5858" t="s">
        <v>7</v>
      </c>
      <c r="I5858" t="s">
        <v>8</v>
      </c>
      <c r="J5858" t="s">
        <v>9</v>
      </c>
    </row>
    <row r="5859" spans="1:10">
      <c r="A5859" t="s">
        <v>2</v>
      </c>
      <c r="B5859" t="s">
        <v>10</v>
      </c>
      <c r="E5859" t="s">
        <v>11</v>
      </c>
      <c r="F5859" t="s">
        <v>12</v>
      </c>
      <c r="G5859" t="s">
        <v>13</v>
      </c>
      <c r="H5859" t="s">
        <v>14</v>
      </c>
    </row>
    <row r="5860" spans="1:10">
      <c r="A5860" t="s">
        <v>0</v>
      </c>
      <c r="B5860" t="s">
        <v>2721</v>
      </c>
      <c r="D5860">
        <f>Image("https://scontent.cdninstagram.com/t51.2885-15/s640x640/sh0.08/e35/12940773_1530093080630396_83779724_n.jpg?ig_cache_key=MTIyMDM4MzU3MjgwMTg5OTgyMg%3D%3D.2.l")</f>
        <v>0</v>
      </c>
    </row>
    <row r="5861" spans="1:10">
      <c r="A5861" t="s">
        <v>2</v>
      </c>
      <c r="B5861" t="s">
        <v>3</v>
      </c>
      <c r="E5861" t="s">
        <v>4</v>
      </c>
      <c r="F5861" t="s">
        <v>5</v>
      </c>
      <c r="G5861" t="s">
        <v>6</v>
      </c>
      <c r="H5861" t="s">
        <v>7</v>
      </c>
      <c r="I5861" t="s">
        <v>8</v>
      </c>
      <c r="J5861" t="s">
        <v>9</v>
      </c>
    </row>
    <row r="5862" spans="1:10">
      <c r="A5862" t="s">
        <v>2</v>
      </c>
      <c r="B5862" t="s">
        <v>10</v>
      </c>
      <c r="E5862" t="s">
        <v>11</v>
      </c>
      <c r="F5862" t="s">
        <v>12</v>
      </c>
      <c r="G5862" t="s">
        <v>13</v>
      </c>
      <c r="H5862" t="s">
        <v>14</v>
      </c>
    </row>
    <row r="5863" spans="1:10">
      <c r="A5863" t="s">
        <v>0</v>
      </c>
      <c r="B5863" t="s">
        <v>2722</v>
      </c>
      <c r="D5863">
        <f>Image("https://scontent.cdninstagram.com/t51.2885-15/s640x640/sh0.08/e35/11287820_200079550373437_481228929_n.jpg?ig_cache_key=MTIyMDM3ODMyNDc0NjA0NjUyOQ%3D%3D.2")</f>
        <v>0</v>
      </c>
    </row>
    <row r="5864" spans="1:10">
      <c r="A5864" t="s">
        <v>2</v>
      </c>
      <c r="B5864" t="s">
        <v>3</v>
      </c>
      <c r="E5864" t="s">
        <v>4</v>
      </c>
      <c r="F5864" t="s">
        <v>5</v>
      </c>
      <c r="G5864" t="s">
        <v>6</v>
      </c>
      <c r="H5864" t="s">
        <v>7</v>
      </c>
      <c r="I5864" t="s">
        <v>8</v>
      </c>
      <c r="J5864" t="s">
        <v>9</v>
      </c>
    </row>
    <row r="5865" spans="1:10">
      <c r="A5865" t="s">
        <v>2</v>
      </c>
      <c r="B5865" t="s">
        <v>10</v>
      </c>
      <c r="E5865" t="s">
        <v>11</v>
      </c>
      <c r="F5865" t="s">
        <v>12</v>
      </c>
      <c r="G5865" t="s">
        <v>13</v>
      </c>
      <c r="H5865" t="s">
        <v>14</v>
      </c>
    </row>
    <row r="5866" spans="1:10">
      <c r="A5866" t="s">
        <v>0</v>
      </c>
      <c r="B5866" t="s">
        <v>2723</v>
      </c>
      <c r="D5866">
        <f>Image("https://scontent.cdninstagram.com/t51.2885-15/s640x640/sh0.08/e35/12819021_1588238818158723_842141399_n.jpg?ig_cache_key=MTIyMDM3MjM1MTUzMjA1NTA1OA%3D%3D.2")</f>
        <v>0</v>
      </c>
    </row>
    <row r="5867" spans="1:10">
      <c r="A5867" t="s">
        <v>2</v>
      </c>
      <c r="B5867" t="s">
        <v>3</v>
      </c>
      <c r="E5867" t="s">
        <v>4</v>
      </c>
      <c r="F5867" t="s">
        <v>5</v>
      </c>
      <c r="G5867" t="s">
        <v>6</v>
      </c>
      <c r="H5867" t="s">
        <v>7</v>
      </c>
      <c r="I5867" t="s">
        <v>8</v>
      </c>
      <c r="J5867" t="s">
        <v>9</v>
      </c>
    </row>
    <row r="5868" spans="1:10">
      <c r="A5868" t="s">
        <v>2</v>
      </c>
      <c r="B5868" t="s">
        <v>10</v>
      </c>
      <c r="E5868" t="s">
        <v>11</v>
      </c>
      <c r="F5868" t="s">
        <v>12</v>
      </c>
      <c r="G5868" t="s">
        <v>13</v>
      </c>
      <c r="H5868" t="s">
        <v>14</v>
      </c>
    </row>
    <row r="5869" spans="1:10">
      <c r="A5869" t="s">
        <v>0</v>
      </c>
      <c r="B5869" t="s">
        <v>2724</v>
      </c>
      <c r="D5869">
        <f>Image("https://scontent.cdninstagram.com/t51.2885-15/s640x640/sh0.08/e35/12934920_1166681186699020_296086839_n.jpg?ig_cache_key=MTIyMDM3MDg2NTE4MDIzNjIxNw%3D%3D.2")</f>
        <v>0</v>
      </c>
    </row>
    <row r="5870" spans="1:10">
      <c r="A5870" t="s">
        <v>2</v>
      </c>
      <c r="B5870" t="s">
        <v>3</v>
      </c>
      <c r="C5870" t="s">
        <v>2725</v>
      </c>
      <c r="E5870" t="s">
        <v>4</v>
      </c>
      <c r="F5870" t="s">
        <v>5</v>
      </c>
      <c r="G5870" t="s">
        <v>6</v>
      </c>
      <c r="H5870" t="s">
        <v>7</v>
      </c>
      <c r="I5870" t="s">
        <v>8</v>
      </c>
      <c r="J5870" t="s">
        <v>9</v>
      </c>
    </row>
    <row r="5871" spans="1:10">
      <c r="A5871" t="s">
        <v>2</v>
      </c>
      <c r="B5871" t="s">
        <v>10</v>
      </c>
      <c r="E5871" t="s">
        <v>11</v>
      </c>
      <c r="F5871" t="s">
        <v>12</v>
      </c>
      <c r="G5871" t="s">
        <v>13</v>
      </c>
      <c r="H5871" t="s">
        <v>14</v>
      </c>
    </row>
    <row r="5872" spans="1:10">
      <c r="A5872" t="s">
        <v>0</v>
      </c>
      <c r="B5872" t="s">
        <v>2726</v>
      </c>
      <c r="D5872">
        <f>Image("https://scontent.cdninstagram.com/t51.2885-15/s640x640/sh0.08/e35/12940865_586900968159151_702810331_n.jpg?ig_cache_key=MTIyMDM2ODgwNjMzMDE1MzM1Mg%3D%3D.2")</f>
        <v>0</v>
      </c>
    </row>
    <row r="5873" spans="1:10">
      <c r="A5873" t="s">
        <v>2</v>
      </c>
      <c r="B5873" t="s">
        <v>3</v>
      </c>
      <c r="C5873" t="s">
        <v>2727</v>
      </c>
      <c r="E5873" t="s">
        <v>4</v>
      </c>
      <c r="F5873" t="s">
        <v>5</v>
      </c>
      <c r="G5873" t="s">
        <v>6</v>
      </c>
      <c r="H5873" t="s">
        <v>7</v>
      </c>
      <c r="I5873" t="s">
        <v>8</v>
      </c>
      <c r="J5873" t="s">
        <v>9</v>
      </c>
    </row>
    <row r="5874" spans="1:10">
      <c r="A5874" t="s">
        <v>2</v>
      </c>
      <c r="B5874" t="s">
        <v>10</v>
      </c>
      <c r="E5874" t="s">
        <v>11</v>
      </c>
      <c r="F5874" t="s">
        <v>12</v>
      </c>
      <c r="G5874" t="s">
        <v>13</v>
      </c>
      <c r="H5874" t="s">
        <v>14</v>
      </c>
    </row>
    <row r="5875" spans="1:10">
      <c r="A5875" t="s">
        <v>0</v>
      </c>
      <c r="B5875" t="s">
        <v>2728</v>
      </c>
      <c r="D5875">
        <f>Image("https://scontent.cdninstagram.com/t51.2885-15/s640x640/sh0.08/e35/12940668_1865488753677931_1284772205_n.jpg?ig_cache_key=MTIyMDM1NzYxOTYyNjkyNDk1NQ%3D%3D.2.l")</f>
        <v>0</v>
      </c>
    </row>
    <row r="5876" spans="1:10">
      <c r="A5876" t="s">
        <v>2</v>
      </c>
      <c r="B5876" t="s">
        <v>3</v>
      </c>
      <c r="C5876" t="s">
        <v>2729</v>
      </c>
      <c r="E5876" t="s">
        <v>4</v>
      </c>
      <c r="F5876" t="s">
        <v>5</v>
      </c>
      <c r="G5876" t="s">
        <v>6</v>
      </c>
      <c r="H5876" t="s">
        <v>7</v>
      </c>
      <c r="I5876" t="s">
        <v>8</v>
      </c>
      <c r="J5876" t="s">
        <v>9</v>
      </c>
    </row>
    <row r="5877" spans="1:10">
      <c r="A5877" t="s">
        <v>2</v>
      </c>
      <c r="B5877" t="s">
        <v>10</v>
      </c>
      <c r="E5877" t="s">
        <v>11</v>
      </c>
      <c r="F5877" t="s">
        <v>12</v>
      </c>
      <c r="G5877" t="s">
        <v>13</v>
      </c>
      <c r="H5877" t="s">
        <v>14</v>
      </c>
    </row>
    <row r="5878" spans="1:10">
      <c r="A5878" t="s">
        <v>0</v>
      </c>
      <c r="B5878" t="s">
        <v>2730</v>
      </c>
      <c r="D5878">
        <f>Image("https://scontent.cdninstagram.com/t51.2885-15/s640x640/sh0.08/e35/10632508_107908469611283_75115260_n.jpg?ig_cache_key=MTIyMDM1NjU3MzkxOTgyODg1MQ%3D%3D.2")</f>
        <v>0</v>
      </c>
    </row>
    <row r="5879" spans="1:10">
      <c r="A5879" t="s">
        <v>2</v>
      </c>
      <c r="B5879" t="s">
        <v>3</v>
      </c>
      <c r="C5879" t="s">
        <v>2731</v>
      </c>
      <c r="E5879" t="s">
        <v>4</v>
      </c>
      <c r="F5879" t="s">
        <v>5</v>
      </c>
      <c r="G5879" t="s">
        <v>6</v>
      </c>
      <c r="H5879" t="s">
        <v>7</v>
      </c>
      <c r="I5879" t="s">
        <v>8</v>
      </c>
      <c r="J5879" t="s">
        <v>9</v>
      </c>
    </row>
    <row r="5880" spans="1:10">
      <c r="A5880" t="s">
        <v>2</v>
      </c>
      <c r="B5880" t="s">
        <v>10</v>
      </c>
      <c r="E5880" t="s">
        <v>11</v>
      </c>
      <c r="F5880" t="s">
        <v>12</v>
      </c>
      <c r="G5880" t="s">
        <v>13</v>
      </c>
      <c r="H5880" t="s">
        <v>14</v>
      </c>
    </row>
    <row r="5881" spans="1:10">
      <c r="A5881" t="s">
        <v>0</v>
      </c>
      <c r="B5881" t="s">
        <v>2732</v>
      </c>
      <c r="D5881">
        <f>Image("https://scontent.cdninstagram.com/t51.2885-15/s640x640/sh0.08/e35/12479423_996421830393647_181522570_n.jpg?ig_cache_key=MTIyMDMzMzEyMjc3NjQ0NDI5NA%3D%3D.2")</f>
        <v>0</v>
      </c>
    </row>
    <row r="5882" spans="1:10">
      <c r="A5882" t="s">
        <v>2</v>
      </c>
      <c r="B5882" t="s">
        <v>3</v>
      </c>
      <c r="E5882" t="s">
        <v>4</v>
      </c>
      <c r="F5882" t="s">
        <v>5</v>
      </c>
      <c r="G5882" t="s">
        <v>6</v>
      </c>
      <c r="H5882" t="s">
        <v>7</v>
      </c>
      <c r="I5882" t="s">
        <v>8</v>
      </c>
      <c r="J5882" t="s">
        <v>9</v>
      </c>
    </row>
    <row r="5883" spans="1:10">
      <c r="A5883" t="s">
        <v>2</v>
      </c>
      <c r="B5883" t="s">
        <v>10</v>
      </c>
      <c r="E5883" t="s">
        <v>11</v>
      </c>
      <c r="F5883" t="s">
        <v>12</v>
      </c>
      <c r="G5883" t="s">
        <v>13</v>
      </c>
      <c r="H5883" t="s">
        <v>14</v>
      </c>
    </row>
    <row r="5884" spans="1:10">
      <c r="A5884" t="s">
        <v>0</v>
      </c>
      <c r="B5884" t="s">
        <v>2733</v>
      </c>
      <c r="D5884">
        <f>Image("https://scontent.cdninstagram.com/t51.2885-15/s640x640/sh0.08/e35/12383673_200920600288304_77616800_n.jpg?ig_cache_key=MTIyMDMxMTg4MzUxODExOTQ2MA%3D%3D.2")</f>
        <v>0</v>
      </c>
    </row>
    <row r="5885" spans="1:10">
      <c r="A5885" t="s">
        <v>2</v>
      </c>
      <c r="B5885" t="s">
        <v>3</v>
      </c>
      <c r="E5885" t="s">
        <v>4</v>
      </c>
      <c r="F5885" t="s">
        <v>5</v>
      </c>
      <c r="G5885" t="s">
        <v>6</v>
      </c>
      <c r="H5885" t="s">
        <v>7</v>
      </c>
      <c r="I5885" t="s">
        <v>8</v>
      </c>
      <c r="J5885" t="s">
        <v>9</v>
      </c>
    </row>
    <row r="5886" spans="1:10">
      <c r="A5886" t="s">
        <v>2</v>
      </c>
      <c r="B5886" t="s">
        <v>10</v>
      </c>
      <c r="E5886" t="s">
        <v>11</v>
      </c>
      <c r="F5886" t="s">
        <v>12</v>
      </c>
      <c r="G5886" t="s">
        <v>13</v>
      </c>
      <c r="H5886" t="s">
        <v>14</v>
      </c>
    </row>
    <row r="5887" spans="1:10">
      <c r="A5887" t="s">
        <v>0</v>
      </c>
      <c r="B5887" t="s">
        <v>2734</v>
      </c>
      <c r="D5887">
        <f>Image("https://scontent.cdninstagram.com/t51.2885-15/s480x480/e35/12935059_221385148226776_1255578798_n.jpg?ig_cache_key=MTIyMDMwNjkxODg4Mzc5ODk5NQ%3D%3D.2")</f>
        <v>0</v>
      </c>
    </row>
    <row r="5888" spans="1:10">
      <c r="A5888" t="s">
        <v>2</v>
      </c>
      <c r="B5888" t="s">
        <v>3</v>
      </c>
      <c r="E5888" t="s">
        <v>4</v>
      </c>
      <c r="F5888" t="s">
        <v>5</v>
      </c>
      <c r="G5888" t="s">
        <v>6</v>
      </c>
      <c r="H5888" t="s">
        <v>7</v>
      </c>
      <c r="I5888" t="s">
        <v>8</v>
      </c>
      <c r="J5888" t="s">
        <v>9</v>
      </c>
    </row>
    <row r="5889" spans="1:10">
      <c r="A5889" t="s">
        <v>2</v>
      </c>
      <c r="B5889" t="s">
        <v>10</v>
      </c>
      <c r="E5889" t="s">
        <v>11</v>
      </c>
      <c r="F5889" t="s">
        <v>12</v>
      </c>
      <c r="G5889" t="s">
        <v>13</v>
      </c>
      <c r="H5889" t="s">
        <v>14</v>
      </c>
    </row>
    <row r="5890" spans="1:10">
      <c r="A5890" t="s">
        <v>0</v>
      </c>
      <c r="B5890" t="s">
        <v>2735</v>
      </c>
      <c r="D5890">
        <f>Image("https://scontent.cdninstagram.com/t51.2885-15/s640x640/sh0.08/e35/12070762_206166566426189_1347811061_n.jpg?ig_cache_key=MTIyMDI5NjA5MDg1NjExMDk2NA%3D%3D.2")</f>
        <v>0</v>
      </c>
    </row>
    <row r="5891" spans="1:10">
      <c r="A5891" t="s">
        <v>2</v>
      </c>
      <c r="B5891" t="s">
        <v>3</v>
      </c>
      <c r="E5891" t="s">
        <v>4</v>
      </c>
      <c r="F5891" t="s">
        <v>5</v>
      </c>
      <c r="G5891" t="s">
        <v>6</v>
      </c>
      <c r="H5891" t="s">
        <v>7</v>
      </c>
      <c r="I5891" t="s">
        <v>8</v>
      </c>
      <c r="J5891" t="s">
        <v>9</v>
      </c>
    </row>
    <row r="5892" spans="1:10">
      <c r="A5892" t="s">
        <v>2</v>
      </c>
      <c r="B5892" t="s">
        <v>10</v>
      </c>
      <c r="E5892" t="s">
        <v>11</v>
      </c>
      <c r="F5892" t="s">
        <v>12</v>
      </c>
      <c r="G5892" t="s">
        <v>13</v>
      </c>
      <c r="H5892" t="s">
        <v>14</v>
      </c>
    </row>
    <row r="5893" spans="1:10">
      <c r="A5893" t="s">
        <v>0</v>
      </c>
      <c r="B5893" t="s">
        <v>2736</v>
      </c>
      <c r="D5893">
        <f>Image("https://scontent.cdninstagram.com/t51.2885-15/s640x640/sh0.08/e35/12479070_1756904697876772_814054783_n.jpg?ig_cache_key=MTIyMDI5MzkxNzc0MzE0MjE4Ng%3D%3D.2")</f>
        <v>0</v>
      </c>
    </row>
    <row r="5894" spans="1:10">
      <c r="A5894" t="s">
        <v>2</v>
      </c>
      <c r="B5894" t="s">
        <v>3</v>
      </c>
      <c r="C5894" t="s">
        <v>2737</v>
      </c>
      <c r="E5894" t="s">
        <v>4</v>
      </c>
      <c r="F5894" t="s">
        <v>5</v>
      </c>
      <c r="G5894" t="s">
        <v>6</v>
      </c>
      <c r="H5894" t="s">
        <v>7</v>
      </c>
      <c r="I5894" t="s">
        <v>8</v>
      </c>
      <c r="J5894" t="s">
        <v>9</v>
      </c>
    </row>
    <row r="5895" spans="1:10">
      <c r="A5895" t="s">
        <v>2</v>
      </c>
      <c r="B5895" t="s">
        <v>10</v>
      </c>
      <c r="E5895" t="s">
        <v>11</v>
      </c>
      <c r="F5895" t="s">
        <v>12</v>
      </c>
      <c r="G5895" t="s">
        <v>13</v>
      </c>
      <c r="H5895" t="s">
        <v>14</v>
      </c>
    </row>
    <row r="5896" spans="1:10">
      <c r="A5896" t="s">
        <v>0</v>
      </c>
      <c r="B5896" t="s">
        <v>2738</v>
      </c>
      <c r="D5896">
        <f>Image("https://scontent.cdninstagram.com/t51.2885-15/s640x640/sh0.08/e35/12501622_1559367307726261_405093796_n.jpg?ig_cache_key=MTIyMDIyMjkyNzc5MTQzMjU5Mg%3D%3D.2.l")</f>
        <v>0</v>
      </c>
    </row>
    <row r="5897" spans="1:10">
      <c r="A5897" t="s">
        <v>2</v>
      </c>
      <c r="B5897" t="s">
        <v>3</v>
      </c>
      <c r="E5897" t="s">
        <v>4</v>
      </c>
      <c r="F5897" t="s">
        <v>5</v>
      </c>
      <c r="G5897" t="s">
        <v>6</v>
      </c>
      <c r="H5897" t="s">
        <v>7</v>
      </c>
      <c r="I5897" t="s">
        <v>8</v>
      </c>
      <c r="J5897" t="s">
        <v>9</v>
      </c>
    </row>
    <row r="5898" spans="1:10">
      <c r="A5898" t="s">
        <v>2</v>
      </c>
      <c r="B5898" t="s">
        <v>10</v>
      </c>
      <c r="E5898" t="s">
        <v>11</v>
      </c>
      <c r="F5898" t="s">
        <v>12</v>
      </c>
      <c r="G5898" t="s">
        <v>13</v>
      </c>
      <c r="H5898" t="s">
        <v>14</v>
      </c>
    </row>
    <row r="5899" spans="1:10">
      <c r="A5899" t="s">
        <v>0</v>
      </c>
      <c r="B5899" t="s">
        <v>2739</v>
      </c>
      <c r="D5899">
        <f>Image("https://scontent.cdninstagram.com/t51.2885-15/s640x640/sh0.08/e35/917422_349698265154462_1631243796_n.jpg?ig_cache_key=MTIyMDIyMjIwNDEwMjU3NTY5NQ%3D%3D.2.l")</f>
        <v>0</v>
      </c>
    </row>
    <row r="5900" spans="1:10">
      <c r="A5900" t="s">
        <v>2</v>
      </c>
      <c r="B5900" t="s">
        <v>3</v>
      </c>
      <c r="E5900" t="s">
        <v>4</v>
      </c>
      <c r="F5900" t="s">
        <v>5</v>
      </c>
      <c r="G5900" t="s">
        <v>6</v>
      </c>
      <c r="H5900" t="s">
        <v>7</v>
      </c>
      <c r="I5900" t="s">
        <v>8</v>
      </c>
      <c r="J5900" t="s">
        <v>9</v>
      </c>
    </row>
    <row r="5901" spans="1:10">
      <c r="A5901" t="s">
        <v>2</v>
      </c>
      <c r="B5901" t="s">
        <v>10</v>
      </c>
      <c r="E5901" t="s">
        <v>11</v>
      </c>
      <c r="F5901" t="s">
        <v>12</v>
      </c>
      <c r="G5901" t="s">
        <v>13</v>
      </c>
      <c r="H5901" t="s">
        <v>14</v>
      </c>
    </row>
    <row r="5902" spans="1:10">
      <c r="A5902" t="s">
        <v>0</v>
      </c>
      <c r="B5902" t="s">
        <v>2740</v>
      </c>
      <c r="D5902">
        <f>Image("https://scontent.cdninstagram.com/t51.2885-15/e35/12918558_1720817668134472_1419411353_n.jpg?ig_cache_key=MTIyMDE3OTgzMDU2NzYyNDEwMw%3D%3D.2")</f>
        <v>0</v>
      </c>
    </row>
    <row r="5903" spans="1:10">
      <c r="A5903" t="s">
        <v>2</v>
      </c>
      <c r="B5903" t="s">
        <v>3</v>
      </c>
      <c r="C5903" t="s">
        <v>2741</v>
      </c>
      <c r="E5903" t="s">
        <v>4</v>
      </c>
      <c r="F5903" t="s">
        <v>5</v>
      </c>
      <c r="G5903" t="s">
        <v>6</v>
      </c>
      <c r="H5903" t="s">
        <v>7</v>
      </c>
      <c r="I5903" t="s">
        <v>8</v>
      </c>
      <c r="J5903" t="s">
        <v>9</v>
      </c>
    </row>
    <row r="5904" spans="1:10">
      <c r="A5904" t="s">
        <v>2</v>
      </c>
      <c r="B5904" t="s">
        <v>10</v>
      </c>
      <c r="E5904" t="s">
        <v>11</v>
      </c>
      <c r="F5904" t="s">
        <v>12</v>
      </c>
      <c r="G5904" t="s">
        <v>13</v>
      </c>
      <c r="H5904" t="s">
        <v>14</v>
      </c>
    </row>
    <row r="5905" spans="1:10">
      <c r="A5905" t="s">
        <v>0</v>
      </c>
      <c r="B5905" t="s">
        <v>2742</v>
      </c>
      <c r="D5905">
        <f>Image("https://scontent.cdninstagram.com/t51.2885-15/s640x640/sh0.08/e35/10654861_855871494524406_233818593_n.jpg?ig_cache_key=MTIyMDE2NDEzOTU4MzkxNjIxOA%3D%3D.2")</f>
        <v>0</v>
      </c>
    </row>
    <row r="5906" spans="1:10">
      <c r="A5906" t="s">
        <v>2</v>
      </c>
      <c r="B5906" t="s">
        <v>3</v>
      </c>
      <c r="E5906" t="s">
        <v>4</v>
      </c>
      <c r="F5906" t="s">
        <v>5</v>
      </c>
      <c r="G5906" t="s">
        <v>6</v>
      </c>
      <c r="H5906" t="s">
        <v>7</v>
      </c>
      <c r="I5906" t="s">
        <v>8</v>
      </c>
      <c r="J5906" t="s">
        <v>9</v>
      </c>
    </row>
    <row r="5907" spans="1:10">
      <c r="A5907" t="s">
        <v>2</v>
      </c>
      <c r="B5907" t="s">
        <v>10</v>
      </c>
      <c r="E5907" t="s">
        <v>11</v>
      </c>
      <c r="F5907" t="s">
        <v>12</v>
      </c>
      <c r="G5907" t="s">
        <v>13</v>
      </c>
      <c r="H5907" t="s">
        <v>14</v>
      </c>
    </row>
    <row r="5908" spans="1:10">
      <c r="A5908" t="s">
        <v>0</v>
      </c>
      <c r="B5908" t="s">
        <v>2743</v>
      </c>
      <c r="D5908">
        <f>Image("https://scontent.cdninstagram.com/t51.2885-15/s640x640/sh0.08/e35/12940817_560999147410506_1738688664_n.jpg?ig_cache_key=MTIyMDE0ODEyNzIzMTgyMjQ3NQ%3D%3D.2.l")</f>
        <v>0</v>
      </c>
    </row>
    <row r="5909" spans="1:10">
      <c r="A5909" t="s">
        <v>2</v>
      </c>
      <c r="B5909" t="s">
        <v>3</v>
      </c>
      <c r="C5909" t="s">
        <v>2744</v>
      </c>
      <c r="E5909" t="s">
        <v>4</v>
      </c>
      <c r="F5909" t="s">
        <v>5</v>
      </c>
      <c r="G5909" t="s">
        <v>6</v>
      </c>
      <c r="H5909" t="s">
        <v>7</v>
      </c>
      <c r="I5909" t="s">
        <v>8</v>
      </c>
      <c r="J5909" t="s">
        <v>9</v>
      </c>
    </row>
    <row r="5910" spans="1:10">
      <c r="A5910" t="s">
        <v>2</v>
      </c>
      <c r="B5910" t="s">
        <v>10</v>
      </c>
      <c r="E5910" t="s">
        <v>11</v>
      </c>
      <c r="F5910" t="s">
        <v>12</v>
      </c>
      <c r="G5910" t="s">
        <v>13</v>
      </c>
      <c r="H5910" t="s">
        <v>14</v>
      </c>
    </row>
    <row r="5911" spans="1:10">
      <c r="A5911" t="s">
        <v>0</v>
      </c>
      <c r="B5911" t="s">
        <v>2745</v>
      </c>
      <c r="D5911">
        <f>Image("https://scontent.cdninstagram.com/t51.2885-15/s640x640/sh0.08/e35/12907281_250526415289034_908875977_n.jpg?ig_cache_key=MTIxNDM0NDM1MjU5MjQ4NzE0Ng%3D%3D.2.l")</f>
        <v>0</v>
      </c>
    </row>
    <row r="5912" spans="1:10">
      <c r="A5912" t="s">
        <v>2</v>
      </c>
      <c r="B5912" t="s">
        <v>3</v>
      </c>
      <c r="E5912" t="s">
        <v>4</v>
      </c>
      <c r="F5912" t="s">
        <v>5</v>
      </c>
      <c r="G5912" t="s">
        <v>6</v>
      </c>
      <c r="H5912" t="s">
        <v>7</v>
      </c>
      <c r="I5912" t="s">
        <v>8</v>
      </c>
      <c r="J5912" t="s">
        <v>9</v>
      </c>
    </row>
    <row r="5913" spans="1:10">
      <c r="A5913" t="s">
        <v>2</v>
      </c>
      <c r="B5913" t="s">
        <v>10</v>
      </c>
      <c r="E5913" t="s">
        <v>11</v>
      </c>
      <c r="F5913" t="s">
        <v>12</v>
      </c>
      <c r="G5913" t="s">
        <v>13</v>
      </c>
      <c r="H5913" t="s">
        <v>14</v>
      </c>
    </row>
    <row r="5914" spans="1:10">
      <c r="A5914" t="s">
        <v>0</v>
      </c>
      <c r="B5914" t="s">
        <v>2746</v>
      </c>
      <c r="D5914">
        <f>Image("https://scontent.cdninstagram.com/t51.2885-15/s640x640/sh0.08/e35/12907260_589194834564844_972484778_n.jpg?ig_cache_key=MTIyMDM5MTAzOTYwNTgxODIxMQ%3D%3D.2")</f>
        <v>0</v>
      </c>
    </row>
    <row r="5915" spans="1:10">
      <c r="A5915" t="s">
        <v>2</v>
      </c>
      <c r="B5915" t="s">
        <v>3</v>
      </c>
      <c r="E5915" t="s">
        <v>4</v>
      </c>
      <c r="F5915" t="s">
        <v>5</v>
      </c>
      <c r="G5915" t="s">
        <v>6</v>
      </c>
      <c r="H5915" t="s">
        <v>7</v>
      </c>
      <c r="I5915" t="s">
        <v>8</v>
      </c>
      <c r="J5915" t="s">
        <v>9</v>
      </c>
    </row>
    <row r="5916" spans="1:10">
      <c r="A5916" t="s">
        <v>2</v>
      </c>
      <c r="B5916" t="s">
        <v>10</v>
      </c>
      <c r="E5916" t="s">
        <v>11</v>
      </c>
      <c r="F5916" t="s">
        <v>12</v>
      </c>
      <c r="G5916" t="s">
        <v>13</v>
      </c>
      <c r="H5916" t="s">
        <v>14</v>
      </c>
    </row>
    <row r="5917" spans="1:10">
      <c r="A5917" t="s">
        <v>0</v>
      </c>
      <c r="B5917" t="s">
        <v>2747</v>
      </c>
      <c r="D5917">
        <f>Image("https://scontent.cdninstagram.com/t51.2885-15/s640x640/sh0.08/e35/1172418_1722491381362666_1289378722_n.jpg?ig_cache_key=MTIyMDM3MzYwNTQ5MDk4Nzk1Mw%3D%3D.2")</f>
        <v>0</v>
      </c>
    </row>
    <row r="5918" spans="1:10">
      <c r="A5918" t="s">
        <v>2</v>
      </c>
      <c r="B5918" t="s">
        <v>3</v>
      </c>
      <c r="E5918" t="s">
        <v>4</v>
      </c>
      <c r="F5918" t="s">
        <v>5</v>
      </c>
      <c r="G5918" t="s">
        <v>6</v>
      </c>
      <c r="H5918" t="s">
        <v>7</v>
      </c>
      <c r="I5918" t="s">
        <v>8</v>
      </c>
      <c r="J5918" t="s">
        <v>9</v>
      </c>
    </row>
    <row r="5919" spans="1:10">
      <c r="A5919" t="s">
        <v>2</v>
      </c>
      <c r="B5919" t="s">
        <v>10</v>
      </c>
      <c r="E5919" t="s">
        <v>11</v>
      </c>
      <c r="F5919" t="s">
        <v>12</v>
      </c>
      <c r="G5919" t="s">
        <v>13</v>
      </c>
      <c r="H5919" t="s">
        <v>14</v>
      </c>
    </row>
    <row r="5920" spans="1:10">
      <c r="A5920" t="s">
        <v>0</v>
      </c>
      <c r="B5920" t="s">
        <v>2748</v>
      </c>
      <c r="D5920">
        <f>Image("https://scontent.cdninstagram.com/t51.2885-15/s640x640/sh0.08/e35/10632010_1061440307247534_1077414246_n.jpg?ig_cache_key=MTIyMDM1ODM1MzU3NjQwODc1Nw%3D%3D.2")</f>
        <v>0</v>
      </c>
    </row>
    <row r="5921" spans="1:10">
      <c r="A5921" t="s">
        <v>2</v>
      </c>
      <c r="B5921" t="s">
        <v>3</v>
      </c>
      <c r="E5921" t="s">
        <v>4</v>
      </c>
      <c r="F5921" t="s">
        <v>5</v>
      </c>
      <c r="G5921" t="s">
        <v>6</v>
      </c>
      <c r="H5921" t="s">
        <v>7</v>
      </c>
      <c r="I5921" t="s">
        <v>8</v>
      </c>
      <c r="J5921" t="s">
        <v>9</v>
      </c>
    </row>
    <row r="5922" spans="1:10">
      <c r="A5922" t="s">
        <v>2</v>
      </c>
      <c r="B5922" t="s">
        <v>10</v>
      </c>
      <c r="E5922" t="s">
        <v>11</v>
      </c>
      <c r="F5922" t="s">
        <v>12</v>
      </c>
      <c r="G5922" t="s">
        <v>13</v>
      </c>
      <c r="H5922" t="s">
        <v>14</v>
      </c>
    </row>
    <row r="5923" spans="1:10">
      <c r="A5923" t="s">
        <v>0</v>
      </c>
      <c r="B5923" t="s">
        <v>2749</v>
      </c>
      <c r="D5923">
        <f>Image("https://scontent.cdninstagram.com/t51.2885-15/s640x640/sh0.08/e35/12918612_270156906660412_2108704964_n.jpg?ig_cache_key=MTIyMDM0MzUxNDY1ODYxMTQ5NQ%3D%3D.2.l")</f>
        <v>0</v>
      </c>
    </row>
    <row r="5924" spans="1:10">
      <c r="A5924" t="s">
        <v>2</v>
      </c>
      <c r="B5924" t="s">
        <v>3</v>
      </c>
      <c r="E5924" t="s">
        <v>4</v>
      </c>
      <c r="F5924" t="s">
        <v>5</v>
      </c>
      <c r="G5924" t="s">
        <v>6</v>
      </c>
      <c r="H5924" t="s">
        <v>7</v>
      </c>
      <c r="I5924" t="s">
        <v>8</v>
      </c>
      <c r="J5924" t="s">
        <v>9</v>
      </c>
    </row>
    <row r="5925" spans="1:10">
      <c r="A5925" t="s">
        <v>2</v>
      </c>
      <c r="B5925" t="s">
        <v>10</v>
      </c>
      <c r="E5925" t="s">
        <v>11</v>
      </c>
      <c r="F5925" t="s">
        <v>12</v>
      </c>
      <c r="G5925" t="s">
        <v>13</v>
      </c>
      <c r="H5925" t="s">
        <v>14</v>
      </c>
    </row>
    <row r="5926" spans="1:10">
      <c r="A5926" t="s">
        <v>0</v>
      </c>
      <c r="B5926" t="s">
        <v>2750</v>
      </c>
      <c r="D5926">
        <f>Image("https://scontent.cdninstagram.com/t51.2885-15/s640x640/sh0.08/e35/12479410_943948815674250_589490798_n.jpg?ig_cache_key=MTIyMDMyNTEwODgwODgyMzE0OQ%3D%3D.2.l")</f>
        <v>0</v>
      </c>
    </row>
    <row r="5927" spans="1:10">
      <c r="A5927" t="s">
        <v>2</v>
      </c>
      <c r="B5927" t="s">
        <v>3</v>
      </c>
      <c r="C5927" t="s">
        <v>2751</v>
      </c>
      <c r="E5927" t="s">
        <v>4</v>
      </c>
      <c r="F5927" t="s">
        <v>5</v>
      </c>
      <c r="G5927" t="s">
        <v>6</v>
      </c>
      <c r="H5927" t="s">
        <v>7</v>
      </c>
      <c r="I5927" t="s">
        <v>8</v>
      </c>
      <c r="J5927" t="s">
        <v>9</v>
      </c>
    </row>
    <row r="5928" spans="1:10">
      <c r="A5928" t="s">
        <v>2</v>
      </c>
      <c r="B5928" t="s">
        <v>10</v>
      </c>
      <c r="E5928" t="s">
        <v>11</v>
      </c>
      <c r="F5928" t="s">
        <v>12</v>
      </c>
      <c r="G5928" t="s">
        <v>13</v>
      </c>
      <c r="H5928" t="s">
        <v>14</v>
      </c>
    </row>
    <row r="5929" spans="1:10">
      <c r="A5929" t="s">
        <v>0</v>
      </c>
      <c r="B5929" t="s">
        <v>2752</v>
      </c>
      <c r="D5929">
        <f>Image("https://scontent.cdninstagram.com/t51.2885-15/s640x640/sh0.08/e35/12959913_1581197548837563_697179834_n.jpg?ig_cache_key=MTIyMDMwNTg5Nzc2NDU2NzY0MQ%3D%3D.2")</f>
        <v>0</v>
      </c>
    </row>
    <row r="5930" spans="1:10">
      <c r="A5930" t="s">
        <v>2</v>
      </c>
      <c r="B5930" t="s">
        <v>3</v>
      </c>
      <c r="E5930" t="s">
        <v>4</v>
      </c>
      <c r="F5930" t="s">
        <v>5</v>
      </c>
      <c r="G5930" t="s">
        <v>6</v>
      </c>
      <c r="H5930" t="s">
        <v>7</v>
      </c>
      <c r="I5930" t="s">
        <v>8</v>
      </c>
      <c r="J5930" t="s">
        <v>9</v>
      </c>
    </row>
    <row r="5931" spans="1:10">
      <c r="A5931" t="s">
        <v>2</v>
      </c>
      <c r="B5931" t="s">
        <v>10</v>
      </c>
      <c r="E5931" t="s">
        <v>11</v>
      </c>
      <c r="F5931" t="s">
        <v>12</v>
      </c>
      <c r="G5931" t="s">
        <v>13</v>
      </c>
      <c r="H5931" t="s">
        <v>14</v>
      </c>
    </row>
    <row r="5932" spans="1:10">
      <c r="A5932" t="s">
        <v>0</v>
      </c>
      <c r="B5932" t="s">
        <v>2753</v>
      </c>
      <c r="D5932">
        <f>Image("https://scontent.cdninstagram.com/t51.2885-15/s640x640/sh0.08/e35/12917824_765660503536059_1879158988_n.jpg?ig_cache_key=MTIyMDI4MzA1NjQ3NTk5NjkwMQ%3D%3D.2.l")</f>
        <v>0</v>
      </c>
    </row>
    <row r="5933" spans="1:10">
      <c r="A5933" t="s">
        <v>2</v>
      </c>
      <c r="B5933" t="s">
        <v>3</v>
      </c>
      <c r="E5933" t="s">
        <v>4</v>
      </c>
      <c r="F5933" t="s">
        <v>5</v>
      </c>
      <c r="G5933" t="s">
        <v>6</v>
      </c>
      <c r="H5933" t="s">
        <v>7</v>
      </c>
      <c r="I5933" t="s">
        <v>8</v>
      </c>
      <c r="J5933" t="s">
        <v>9</v>
      </c>
    </row>
    <row r="5934" spans="1:10">
      <c r="A5934" t="s">
        <v>2</v>
      </c>
      <c r="B5934" t="s">
        <v>10</v>
      </c>
      <c r="E5934" t="s">
        <v>11</v>
      </c>
      <c r="F5934" t="s">
        <v>12</v>
      </c>
      <c r="G5934" t="s">
        <v>13</v>
      </c>
      <c r="H5934" t="s">
        <v>14</v>
      </c>
    </row>
    <row r="5935" spans="1:10">
      <c r="A5935" t="s">
        <v>0</v>
      </c>
      <c r="B5935" t="s">
        <v>2754</v>
      </c>
      <c r="D5935">
        <f>Image("https://scontent.cdninstagram.com/t51.2885-15/e15/12930843_614224395420506_1074448530_n.jpg?ig_cache_key=MTIyMDI3MDg5NjU4NTc0NTQ5MA%3D%3D.2")</f>
        <v>0</v>
      </c>
    </row>
    <row r="5936" spans="1:10">
      <c r="A5936" t="s">
        <v>2</v>
      </c>
      <c r="B5936" t="s">
        <v>3</v>
      </c>
      <c r="E5936" t="s">
        <v>4</v>
      </c>
      <c r="F5936" t="s">
        <v>5</v>
      </c>
      <c r="G5936" t="s">
        <v>6</v>
      </c>
      <c r="H5936" t="s">
        <v>7</v>
      </c>
      <c r="I5936" t="s">
        <v>8</v>
      </c>
      <c r="J5936" t="s">
        <v>9</v>
      </c>
    </row>
    <row r="5937" spans="1:10">
      <c r="A5937" t="s">
        <v>2</v>
      </c>
      <c r="B5937" t="s">
        <v>10</v>
      </c>
      <c r="E5937" t="s">
        <v>11</v>
      </c>
      <c r="F5937" t="s">
        <v>12</v>
      </c>
      <c r="G5937" t="s">
        <v>13</v>
      </c>
      <c r="H5937" t="s">
        <v>14</v>
      </c>
    </row>
    <row r="5938" spans="1:10">
      <c r="A5938" t="s">
        <v>0</v>
      </c>
      <c r="B5938" t="s">
        <v>2755</v>
      </c>
      <c r="D5938">
        <f>Image("https://scontent.cdninstagram.com/t51.2885-15/e15/12960078_241859646164883_137205928_n.jpg?ig_cache_key=MTIyMDI1OTI1ODg5NDUxOTY0OA%3D%3D.2.l")</f>
        <v>0</v>
      </c>
    </row>
    <row r="5939" spans="1:10">
      <c r="A5939" t="s">
        <v>2</v>
      </c>
      <c r="B5939" t="s">
        <v>3</v>
      </c>
      <c r="C5939" t="s">
        <v>2756</v>
      </c>
      <c r="E5939" t="s">
        <v>4</v>
      </c>
      <c r="F5939" t="s">
        <v>5</v>
      </c>
      <c r="G5939" t="s">
        <v>6</v>
      </c>
      <c r="H5939" t="s">
        <v>7</v>
      </c>
      <c r="I5939" t="s">
        <v>8</v>
      </c>
      <c r="J5939" t="s">
        <v>9</v>
      </c>
    </row>
    <row r="5940" spans="1:10">
      <c r="A5940" t="s">
        <v>2</v>
      </c>
      <c r="B5940" t="s">
        <v>10</v>
      </c>
      <c r="E5940" t="s">
        <v>11</v>
      </c>
      <c r="F5940" t="s">
        <v>12</v>
      </c>
      <c r="G5940" t="s">
        <v>13</v>
      </c>
      <c r="H5940" t="s">
        <v>14</v>
      </c>
    </row>
    <row r="5941" spans="1:10">
      <c r="A5941" t="s">
        <v>0</v>
      </c>
      <c r="B5941" t="s">
        <v>2757</v>
      </c>
      <c r="D5941">
        <f>Image("https://scontent.cdninstagram.com/t51.2885-15/s640x640/sh0.08/e35/12501557_1082539885138147_1058997829_n.jpg?ig_cache_key=MTIyMDI0Mzg4NDMxNzAwOTAwOQ%3D%3D.2.l")</f>
        <v>0</v>
      </c>
    </row>
    <row r="5942" spans="1:10">
      <c r="A5942" t="s">
        <v>2</v>
      </c>
      <c r="B5942" t="s">
        <v>3</v>
      </c>
      <c r="E5942" t="s">
        <v>4</v>
      </c>
      <c r="F5942" t="s">
        <v>5</v>
      </c>
      <c r="G5942" t="s">
        <v>6</v>
      </c>
      <c r="H5942" t="s">
        <v>7</v>
      </c>
      <c r="I5942" t="s">
        <v>8</v>
      </c>
      <c r="J5942" t="s">
        <v>9</v>
      </c>
    </row>
    <row r="5943" spans="1:10">
      <c r="A5943" t="s">
        <v>2</v>
      </c>
      <c r="B5943" t="s">
        <v>10</v>
      </c>
      <c r="E5943" t="s">
        <v>11</v>
      </c>
      <c r="F5943" t="s">
        <v>12</v>
      </c>
      <c r="G5943" t="s">
        <v>13</v>
      </c>
      <c r="H5943" t="s">
        <v>14</v>
      </c>
    </row>
    <row r="5944" spans="1:10">
      <c r="A5944" t="s">
        <v>0</v>
      </c>
      <c r="B5944" t="s">
        <v>2758</v>
      </c>
      <c r="D5944">
        <f>Image("https://scontent.cdninstagram.com/t51.2885-15/s640x640/sh0.08/e35/917427_522488147952035_1662235667_n.jpg?ig_cache_key=MTIyMDIzNzgyNTE2OTMxMTk3NQ%3D%3D.2")</f>
        <v>0</v>
      </c>
    </row>
    <row r="5945" spans="1:10">
      <c r="A5945" t="s">
        <v>2</v>
      </c>
      <c r="B5945" t="s">
        <v>3</v>
      </c>
      <c r="E5945" t="s">
        <v>4</v>
      </c>
      <c r="F5945" t="s">
        <v>5</v>
      </c>
      <c r="G5945" t="s">
        <v>6</v>
      </c>
      <c r="H5945" t="s">
        <v>7</v>
      </c>
      <c r="I5945" t="s">
        <v>8</v>
      </c>
      <c r="J5945" t="s">
        <v>9</v>
      </c>
    </row>
    <row r="5946" spans="1:10">
      <c r="A5946" t="s">
        <v>2</v>
      </c>
      <c r="B5946" t="s">
        <v>10</v>
      </c>
      <c r="E5946" t="s">
        <v>11</v>
      </c>
      <c r="F5946" t="s">
        <v>12</v>
      </c>
      <c r="G5946" t="s">
        <v>13</v>
      </c>
      <c r="H5946" t="s">
        <v>14</v>
      </c>
    </row>
    <row r="5947" spans="1:10">
      <c r="A5947" t="s">
        <v>0</v>
      </c>
      <c r="B5947" t="s">
        <v>2759</v>
      </c>
      <c r="D5947">
        <f>Image("https://scontent.cdninstagram.com/t51.2885-15/s640x640/sh0.08/e35/12917793_837269293068281_1735008149_n.jpg?ig_cache_key=MTIyMDIzMzkxMzM0MjUwMjAwNQ%3D%3D.2")</f>
        <v>0</v>
      </c>
    </row>
    <row r="5948" spans="1:10">
      <c r="A5948" t="s">
        <v>2</v>
      </c>
      <c r="B5948" t="s">
        <v>3</v>
      </c>
      <c r="E5948" t="s">
        <v>4</v>
      </c>
      <c r="F5948" t="s">
        <v>5</v>
      </c>
      <c r="G5948" t="s">
        <v>6</v>
      </c>
      <c r="H5948" t="s">
        <v>7</v>
      </c>
      <c r="I5948" t="s">
        <v>8</v>
      </c>
      <c r="J5948" t="s">
        <v>9</v>
      </c>
    </row>
    <row r="5949" spans="1:10">
      <c r="A5949" t="s">
        <v>2</v>
      </c>
      <c r="B5949" t="s">
        <v>10</v>
      </c>
      <c r="E5949" t="s">
        <v>11</v>
      </c>
      <c r="F5949" t="s">
        <v>12</v>
      </c>
      <c r="G5949" t="s">
        <v>13</v>
      </c>
      <c r="H5949" t="s">
        <v>14</v>
      </c>
    </row>
    <row r="5950" spans="1:10">
      <c r="A5950" t="s">
        <v>0</v>
      </c>
      <c r="B5950" t="s">
        <v>2760</v>
      </c>
      <c r="D5950">
        <f>Image("https://scontent.cdninstagram.com/t51.2885-15/s640x640/sh0.08/e35/12940866_547709228741469_2093630370_n.jpg?ig_cache_key=MTIyMDIxNjc5MzAwMDE5NDU4NA%3D%3D.2")</f>
        <v>0</v>
      </c>
    </row>
    <row r="5951" spans="1:10">
      <c r="A5951" t="s">
        <v>2</v>
      </c>
      <c r="B5951" t="s">
        <v>3</v>
      </c>
      <c r="E5951" t="s">
        <v>4</v>
      </c>
      <c r="F5951" t="s">
        <v>5</v>
      </c>
      <c r="G5951" t="s">
        <v>6</v>
      </c>
      <c r="H5951" t="s">
        <v>7</v>
      </c>
      <c r="I5951" t="s">
        <v>8</v>
      </c>
      <c r="J5951" t="s">
        <v>9</v>
      </c>
    </row>
    <row r="5952" spans="1:10">
      <c r="A5952" t="s">
        <v>2</v>
      </c>
      <c r="B5952" t="s">
        <v>10</v>
      </c>
      <c r="E5952" t="s">
        <v>11</v>
      </c>
      <c r="F5952" t="s">
        <v>12</v>
      </c>
      <c r="G5952" t="s">
        <v>13</v>
      </c>
      <c r="H5952" t="s">
        <v>14</v>
      </c>
    </row>
    <row r="5953" spans="1:10">
      <c r="A5953" t="s">
        <v>0</v>
      </c>
      <c r="B5953" t="s">
        <v>2761</v>
      </c>
      <c r="D5953">
        <f>Image("https://scontent.cdninstagram.com/t51.2885-15/s640x640/sh0.08/e35/12918371_798626813576086_82531879_n.jpg?ig_cache_key=MTIyMDIwOTI4MzkyODQ2NjQ5MQ%3D%3D.2")</f>
        <v>0</v>
      </c>
    </row>
    <row r="5954" spans="1:10">
      <c r="A5954" t="s">
        <v>2</v>
      </c>
      <c r="B5954" t="s">
        <v>3</v>
      </c>
      <c r="E5954" t="s">
        <v>4</v>
      </c>
      <c r="F5954" t="s">
        <v>5</v>
      </c>
      <c r="G5954" t="s">
        <v>6</v>
      </c>
      <c r="H5954" t="s">
        <v>7</v>
      </c>
      <c r="I5954" t="s">
        <v>8</v>
      </c>
      <c r="J5954" t="s">
        <v>9</v>
      </c>
    </row>
    <row r="5955" spans="1:10">
      <c r="A5955" t="s">
        <v>2</v>
      </c>
      <c r="B5955" t="s">
        <v>10</v>
      </c>
      <c r="E5955" t="s">
        <v>11</v>
      </c>
      <c r="F5955" t="s">
        <v>12</v>
      </c>
      <c r="G5955" t="s">
        <v>13</v>
      </c>
      <c r="H5955" t="s">
        <v>14</v>
      </c>
    </row>
    <row r="5956" spans="1:10">
      <c r="A5956" t="s">
        <v>0</v>
      </c>
      <c r="B5956" t="s">
        <v>2762</v>
      </c>
      <c r="D5956">
        <f>Image("https://scontent.cdninstagram.com/t51.2885-15/s640x640/sh0.08/e35/12940863_543031362565056_1584930434_n.jpg?ig_cache_key=MTIyMDE5OTMyMTQzOTIwNDA3Mw%3D%3D.2")</f>
        <v>0</v>
      </c>
    </row>
    <row r="5957" spans="1:10">
      <c r="A5957" t="s">
        <v>2</v>
      </c>
      <c r="B5957" t="s">
        <v>3</v>
      </c>
      <c r="E5957" t="s">
        <v>4</v>
      </c>
      <c r="F5957" t="s">
        <v>5</v>
      </c>
      <c r="G5957" t="s">
        <v>6</v>
      </c>
      <c r="H5957" t="s">
        <v>7</v>
      </c>
      <c r="I5957" t="s">
        <v>8</v>
      </c>
      <c r="J5957" t="s">
        <v>9</v>
      </c>
    </row>
    <row r="5958" spans="1:10">
      <c r="A5958" t="s">
        <v>2</v>
      </c>
      <c r="B5958" t="s">
        <v>10</v>
      </c>
      <c r="E5958" t="s">
        <v>11</v>
      </c>
      <c r="F5958" t="s">
        <v>12</v>
      </c>
      <c r="G5958" t="s">
        <v>13</v>
      </c>
      <c r="H5958" t="s">
        <v>14</v>
      </c>
    </row>
    <row r="5959" spans="1:10">
      <c r="A5959" t="s">
        <v>0</v>
      </c>
      <c r="B5959" t="s">
        <v>2763</v>
      </c>
      <c r="D5959">
        <f>Image("https://scontent.cdninstagram.com/t51.2885-15/s640x640/sh0.08/e35/12816812_221168158243389_784128876_n.jpg?ig_cache_key=MTIyMDE5NDQxNjk4NDU0MDkwNg%3D%3D.2.l")</f>
        <v>0</v>
      </c>
    </row>
    <row r="5960" spans="1:10">
      <c r="A5960" t="s">
        <v>2</v>
      </c>
      <c r="B5960" t="s">
        <v>3</v>
      </c>
      <c r="C5960" t="s">
        <v>2764</v>
      </c>
      <c r="E5960" t="s">
        <v>4</v>
      </c>
      <c r="F5960" t="s">
        <v>5</v>
      </c>
      <c r="G5960" t="s">
        <v>6</v>
      </c>
      <c r="H5960" t="s">
        <v>7</v>
      </c>
      <c r="I5960" t="s">
        <v>8</v>
      </c>
      <c r="J5960" t="s">
        <v>9</v>
      </c>
    </row>
    <row r="5961" spans="1:10">
      <c r="A5961" t="s">
        <v>2</v>
      </c>
      <c r="B5961" t="s">
        <v>10</v>
      </c>
      <c r="E5961" t="s">
        <v>11</v>
      </c>
      <c r="F5961" t="s">
        <v>12</v>
      </c>
      <c r="G5961" t="s">
        <v>13</v>
      </c>
      <c r="H5961" t="s">
        <v>14</v>
      </c>
    </row>
    <row r="5962" spans="1:10">
      <c r="A5962" t="s">
        <v>0</v>
      </c>
      <c r="B5962" t="s">
        <v>2765</v>
      </c>
      <c r="D5962">
        <f>Image("https://scontent.cdninstagram.com/t51.2885-15/s640x640/sh0.08/e35/12950270_1749627948651232_680898293_n.jpg?ig_cache_key=MTIyMDE4OTY3NDA4MjI2MTEzNg%3D%3D.2.l")</f>
        <v>0</v>
      </c>
    </row>
    <row r="5963" spans="1:10">
      <c r="A5963" t="s">
        <v>2</v>
      </c>
      <c r="B5963" t="s">
        <v>3</v>
      </c>
      <c r="E5963" t="s">
        <v>4</v>
      </c>
      <c r="F5963" t="s">
        <v>5</v>
      </c>
      <c r="G5963" t="s">
        <v>6</v>
      </c>
      <c r="H5963" t="s">
        <v>7</v>
      </c>
      <c r="I5963" t="s">
        <v>8</v>
      </c>
      <c r="J5963" t="s">
        <v>9</v>
      </c>
    </row>
    <row r="5964" spans="1:10">
      <c r="A5964" t="s">
        <v>2</v>
      </c>
      <c r="B5964" t="s">
        <v>10</v>
      </c>
      <c r="E5964" t="s">
        <v>11</v>
      </c>
      <c r="F5964" t="s">
        <v>12</v>
      </c>
      <c r="G5964" t="s">
        <v>13</v>
      </c>
      <c r="H5964" t="s">
        <v>14</v>
      </c>
    </row>
    <row r="5965" spans="1:10">
      <c r="A5965" t="s">
        <v>0</v>
      </c>
      <c r="B5965" t="s">
        <v>2766</v>
      </c>
      <c r="D5965">
        <f>Image("https://scontent.cdninstagram.com/t51.2885-15/e15/12519363_607453579408564_2035670537_n.jpg?ig_cache_key=MTIyMDE0MjU5NjgzNTgyOTAyOA%3D%3D.2")</f>
        <v>0</v>
      </c>
    </row>
    <row r="5966" spans="1:10">
      <c r="A5966" t="s">
        <v>2</v>
      </c>
      <c r="B5966" t="s">
        <v>3</v>
      </c>
      <c r="E5966" t="s">
        <v>4</v>
      </c>
      <c r="F5966" t="s">
        <v>5</v>
      </c>
      <c r="G5966" t="s">
        <v>6</v>
      </c>
      <c r="H5966" t="s">
        <v>7</v>
      </c>
      <c r="I5966" t="s">
        <v>8</v>
      </c>
      <c r="J5966" t="s">
        <v>9</v>
      </c>
    </row>
    <row r="5967" spans="1:10">
      <c r="A5967" t="s">
        <v>2</v>
      </c>
      <c r="B5967" t="s">
        <v>10</v>
      </c>
      <c r="E5967" t="s">
        <v>11</v>
      </c>
      <c r="F5967" t="s">
        <v>12</v>
      </c>
      <c r="G5967" t="s">
        <v>13</v>
      </c>
      <c r="H5967" t="s">
        <v>14</v>
      </c>
    </row>
    <row r="5968" spans="1:10">
      <c r="A5968" t="s">
        <v>0</v>
      </c>
      <c r="B5968" t="s">
        <v>2767</v>
      </c>
      <c r="D5968">
        <f>Image("https://scontent.cdninstagram.com/t51.2885-15/s640x640/sh0.08/e35/929385_1699579203617329_916026363_n.jpg?ig_cache_key=MTIwOTM2Mjc2MjA1MzEzNjc5Mw%3D%3D.2.l")</f>
        <v>0</v>
      </c>
    </row>
    <row r="5969" spans="1:10">
      <c r="A5969" t="s">
        <v>2</v>
      </c>
      <c r="B5969" t="s">
        <v>3</v>
      </c>
      <c r="E5969" t="s">
        <v>4</v>
      </c>
      <c r="F5969" t="s">
        <v>5</v>
      </c>
      <c r="G5969" t="s">
        <v>6</v>
      </c>
      <c r="H5969" t="s">
        <v>7</v>
      </c>
      <c r="I5969" t="s">
        <v>8</v>
      </c>
      <c r="J5969" t="s">
        <v>9</v>
      </c>
    </row>
    <row r="5970" spans="1:10">
      <c r="A5970" t="s">
        <v>2</v>
      </c>
      <c r="B5970" t="s">
        <v>10</v>
      </c>
      <c r="E5970" t="s">
        <v>11</v>
      </c>
      <c r="F5970" t="s">
        <v>12</v>
      </c>
      <c r="G5970" t="s">
        <v>13</v>
      </c>
      <c r="H5970" t="s">
        <v>14</v>
      </c>
    </row>
    <row r="5971" spans="1:10">
      <c r="A5971" t="s">
        <v>0</v>
      </c>
      <c r="B5971" t="s">
        <v>2768</v>
      </c>
      <c r="D5971">
        <f>Image("https://scontent.cdninstagram.com/l/t51.2885-15/e15/12822493_1679868118942831_1393408706_n.jpg?ig_cache_key=MTIwOTA0NDQzNzQ4OTQ1OTk2OA%3D%3D.2.l")</f>
        <v>0</v>
      </c>
    </row>
    <row r="5972" spans="1:10">
      <c r="A5972" t="s">
        <v>2</v>
      </c>
      <c r="B5972" t="s">
        <v>3</v>
      </c>
      <c r="E5972" t="s">
        <v>4</v>
      </c>
      <c r="F5972" t="s">
        <v>5</v>
      </c>
      <c r="G5972" t="s">
        <v>6</v>
      </c>
      <c r="H5972" t="s">
        <v>7</v>
      </c>
      <c r="I5972" t="s">
        <v>8</v>
      </c>
      <c r="J5972" t="s">
        <v>9</v>
      </c>
    </row>
    <row r="5973" spans="1:10">
      <c r="A5973" t="s">
        <v>2</v>
      </c>
      <c r="B5973" t="s">
        <v>10</v>
      </c>
      <c r="E5973" t="s">
        <v>11</v>
      </c>
      <c r="F5973" t="s">
        <v>12</v>
      </c>
      <c r="G5973" t="s">
        <v>13</v>
      </c>
      <c r="H5973" t="s">
        <v>14</v>
      </c>
    </row>
    <row r="5974" spans="1:10">
      <c r="A5974" t="s">
        <v>0</v>
      </c>
      <c r="B5974" t="s">
        <v>2769</v>
      </c>
      <c r="D5974">
        <f>Image("https://scontent.cdninstagram.com/t51.2885-15/e35/12950438_1767730450127417_684173382_n.jpg?ig_cache_key=MTIxOTU0OTE1MTEzNjMxODUxOA%3D%3D.2")</f>
        <v>0</v>
      </c>
    </row>
    <row r="5975" spans="1:10">
      <c r="A5975" t="s">
        <v>2</v>
      </c>
      <c r="B5975" t="s">
        <v>3</v>
      </c>
      <c r="E5975" t="s">
        <v>4</v>
      </c>
      <c r="F5975" t="s">
        <v>5</v>
      </c>
      <c r="G5975" t="s">
        <v>6</v>
      </c>
      <c r="H5975" t="s">
        <v>7</v>
      </c>
      <c r="I5975" t="s">
        <v>8</v>
      </c>
      <c r="J5975" t="s">
        <v>9</v>
      </c>
    </row>
    <row r="5976" spans="1:10">
      <c r="A5976" t="s">
        <v>2</v>
      </c>
      <c r="B5976" t="s">
        <v>10</v>
      </c>
      <c r="E5976" t="s">
        <v>11</v>
      </c>
      <c r="F5976" t="s">
        <v>12</v>
      </c>
      <c r="G5976" t="s">
        <v>13</v>
      </c>
      <c r="H5976" t="s">
        <v>14</v>
      </c>
    </row>
    <row r="5977" spans="1:10">
      <c r="A5977" t="s">
        <v>0</v>
      </c>
      <c r="B5977" t="s">
        <v>2770</v>
      </c>
      <c r="D5977">
        <f>Image("https://scontent.cdninstagram.com/t51.2885-15/s640x640/sh0.08/e35/10817879_1708878312730543_233891609_n.jpg?ig_cache_key=MTIxOTA1MTgyNjQwMzMyMTg3Mw%3D%3D.2.l")</f>
        <v>0</v>
      </c>
    </row>
    <row r="5978" spans="1:10">
      <c r="A5978" t="s">
        <v>2</v>
      </c>
      <c r="B5978" t="s">
        <v>3</v>
      </c>
      <c r="C5978" t="s">
        <v>2771</v>
      </c>
      <c r="E5978" t="s">
        <v>4</v>
      </c>
      <c r="F5978" t="s">
        <v>5</v>
      </c>
      <c r="G5978" t="s">
        <v>6</v>
      </c>
      <c r="H5978" t="s">
        <v>7</v>
      </c>
      <c r="I5978" t="s">
        <v>8</v>
      </c>
      <c r="J5978" t="s">
        <v>9</v>
      </c>
    </row>
    <row r="5979" spans="1:10">
      <c r="A5979" t="s">
        <v>2</v>
      </c>
      <c r="B5979" t="s">
        <v>10</v>
      </c>
      <c r="E5979" t="s">
        <v>11</v>
      </c>
      <c r="F5979" t="s">
        <v>12</v>
      </c>
      <c r="G5979" t="s">
        <v>13</v>
      </c>
      <c r="H5979" t="s">
        <v>14</v>
      </c>
    </row>
    <row r="5980" spans="1:10">
      <c r="A5980" t="s">
        <v>0</v>
      </c>
      <c r="B5980" t="s">
        <v>2772</v>
      </c>
      <c r="D5980">
        <f>Image("https://scontent.cdninstagram.com/t51.2885-15/s640x640/sh0.08/e35/12345775_1605368916454173_785838589_n.jpg?ig_cache_key=MTIxODUxMDc3MDg2MTk2MjIwMg%3D%3D.2")</f>
        <v>0</v>
      </c>
    </row>
    <row r="5981" spans="1:10">
      <c r="A5981" t="s">
        <v>2</v>
      </c>
      <c r="B5981" t="s">
        <v>3</v>
      </c>
      <c r="C5981" t="s">
        <v>2773</v>
      </c>
      <c r="E5981" t="s">
        <v>4</v>
      </c>
      <c r="F5981" t="s">
        <v>5</v>
      </c>
      <c r="G5981" t="s">
        <v>6</v>
      </c>
      <c r="H5981" t="s">
        <v>7</v>
      </c>
      <c r="I5981" t="s">
        <v>8</v>
      </c>
      <c r="J5981" t="s">
        <v>9</v>
      </c>
    </row>
    <row r="5982" spans="1:10">
      <c r="A5982" t="s">
        <v>2</v>
      </c>
      <c r="B5982" t="s">
        <v>10</v>
      </c>
      <c r="E5982" t="s">
        <v>11</v>
      </c>
      <c r="F5982" t="s">
        <v>12</v>
      </c>
      <c r="G5982" t="s">
        <v>13</v>
      </c>
      <c r="H5982" t="s">
        <v>14</v>
      </c>
    </row>
    <row r="5983" spans="1:10">
      <c r="A5983" t="s">
        <v>0</v>
      </c>
      <c r="B5983" t="s">
        <v>2774</v>
      </c>
      <c r="D5983">
        <f>Image("https://scontent.cdninstagram.com/t51.2885-15/s640x640/sh0.08/e35/12424743_1005484956197935_40350350_n.jpg?ig_cache_key=MTIxODM0NjU0MDgzMzUxNzIyMw%3D%3D.2")</f>
        <v>0</v>
      </c>
    </row>
    <row r="5984" spans="1:10">
      <c r="A5984" t="s">
        <v>2</v>
      </c>
      <c r="B5984" t="s">
        <v>3</v>
      </c>
      <c r="C5984" t="s">
        <v>2775</v>
      </c>
      <c r="E5984" t="s">
        <v>4</v>
      </c>
      <c r="F5984" t="s">
        <v>5</v>
      </c>
      <c r="G5984" t="s">
        <v>6</v>
      </c>
      <c r="H5984" t="s">
        <v>7</v>
      </c>
      <c r="I5984" t="s">
        <v>8</v>
      </c>
      <c r="J5984" t="s">
        <v>9</v>
      </c>
    </row>
    <row r="5985" spans="1:10">
      <c r="A5985" t="s">
        <v>2</v>
      </c>
      <c r="B5985" t="s">
        <v>10</v>
      </c>
      <c r="E5985" t="s">
        <v>11</v>
      </c>
      <c r="F5985" t="s">
        <v>12</v>
      </c>
      <c r="G5985" t="s">
        <v>13</v>
      </c>
      <c r="H5985" t="s">
        <v>14</v>
      </c>
    </row>
    <row r="5986" spans="1:10">
      <c r="A5986" t="s">
        <v>0</v>
      </c>
      <c r="B5986" t="s">
        <v>2776</v>
      </c>
      <c r="D5986">
        <f>Image("https://scontent.cdninstagram.com/t51.2885-15/s640x640/sh0.08/e35/12907131_952861931429252_2011751730_n.jpg?ig_cache_key=MTIxNjgyOTU3NjA5OTI5NTg0OQ%3D%3D.2.l")</f>
        <v>0</v>
      </c>
    </row>
    <row r="5987" spans="1:10">
      <c r="A5987" t="s">
        <v>2</v>
      </c>
      <c r="B5987" t="s">
        <v>3</v>
      </c>
      <c r="E5987" t="s">
        <v>4</v>
      </c>
      <c r="F5987" t="s">
        <v>5</v>
      </c>
      <c r="G5987" t="s">
        <v>6</v>
      </c>
      <c r="H5987" t="s">
        <v>7</v>
      </c>
      <c r="I5987" t="s">
        <v>8</v>
      </c>
      <c r="J5987" t="s">
        <v>9</v>
      </c>
    </row>
    <row r="5988" spans="1:10">
      <c r="A5988" t="s">
        <v>2</v>
      </c>
      <c r="B5988" t="s">
        <v>10</v>
      </c>
      <c r="E5988" t="s">
        <v>11</v>
      </c>
      <c r="F5988" t="s">
        <v>12</v>
      </c>
      <c r="G5988" t="s">
        <v>13</v>
      </c>
      <c r="H5988" t="s">
        <v>14</v>
      </c>
    </row>
    <row r="5989" spans="1:10">
      <c r="A5989" t="s">
        <v>0</v>
      </c>
      <c r="B5989" t="s">
        <v>2777</v>
      </c>
      <c r="D5989">
        <f>Image("https://scontent.cdninstagram.com/t51.2885-15/s480x480/e35/12383483_584061791750219_1146574200_n.jpg?ig_cache_key=MTIxNTkyODAzMjU2NjgxMjU4Ng%3D%3D.2.l")</f>
        <v>0</v>
      </c>
    </row>
    <row r="5990" spans="1:10">
      <c r="A5990" t="s">
        <v>2</v>
      </c>
      <c r="B5990" t="s">
        <v>3</v>
      </c>
      <c r="E5990" t="s">
        <v>4</v>
      </c>
      <c r="F5990" t="s">
        <v>5</v>
      </c>
      <c r="G5990" t="s">
        <v>6</v>
      </c>
      <c r="H5990" t="s">
        <v>7</v>
      </c>
      <c r="I5990" t="s">
        <v>8</v>
      </c>
      <c r="J5990" t="s">
        <v>9</v>
      </c>
    </row>
    <row r="5991" spans="1:10">
      <c r="A5991" t="s">
        <v>2</v>
      </c>
      <c r="B5991" t="s">
        <v>10</v>
      </c>
      <c r="E5991" t="s">
        <v>11</v>
      </c>
      <c r="F5991" t="s">
        <v>12</v>
      </c>
      <c r="G5991" t="s">
        <v>13</v>
      </c>
      <c r="H5991" t="s">
        <v>14</v>
      </c>
    </row>
    <row r="5992" spans="1:10">
      <c r="A5992" t="s">
        <v>0</v>
      </c>
      <c r="B5992" t="s">
        <v>2778</v>
      </c>
      <c r="D5992">
        <f>Image("https://scontent.cdninstagram.com/t51.2885-15/s640x640/sh0.08/e35/1171030_1192211420796923_800625396_n.jpg?ig_cache_key=MTIxNTI4NzA2OTA4OTIwMjA0Ng%3D%3D.2.l")</f>
        <v>0</v>
      </c>
    </row>
    <row r="5993" spans="1:10">
      <c r="A5993" t="s">
        <v>2</v>
      </c>
      <c r="B5993" t="s">
        <v>3</v>
      </c>
      <c r="E5993" t="s">
        <v>4</v>
      </c>
      <c r="F5993" t="s">
        <v>5</v>
      </c>
      <c r="G5993" t="s">
        <v>6</v>
      </c>
      <c r="H5993" t="s">
        <v>7</v>
      </c>
      <c r="I5993" t="s">
        <v>8</v>
      </c>
      <c r="J5993" t="s">
        <v>9</v>
      </c>
    </row>
    <row r="5994" spans="1:10">
      <c r="A5994" t="s">
        <v>2</v>
      </c>
      <c r="B5994" t="s">
        <v>10</v>
      </c>
      <c r="E5994" t="s">
        <v>11</v>
      </c>
      <c r="F5994" t="s">
        <v>12</v>
      </c>
      <c r="G5994" t="s">
        <v>13</v>
      </c>
      <c r="H5994" t="s">
        <v>14</v>
      </c>
    </row>
    <row r="5995" spans="1:10">
      <c r="A5995" t="s">
        <v>0</v>
      </c>
      <c r="B5995" t="s">
        <v>2779</v>
      </c>
      <c r="D5995">
        <f>Image("https://scontent.cdninstagram.com/t51.2885-15/s640x640/sh0.08/e35/10358336_1527151484261263_2119124105_n.jpg?ig_cache_key=MTIxMjU0ODM5OTI3NDk3Mzk2Mg%3D%3D.2")</f>
        <v>0</v>
      </c>
    </row>
    <row r="5996" spans="1:10">
      <c r="A5996" t="s">
        <v>2</v>
      </c>
      <c r="B5996" t="s">
        <v>3</v>
      </c>
      <c r="C5996" t="s">
        <v>2780</v>
      </c>
      <c r="E5996" t="s">
        <v>4</v>
      </c>
      <c r="F5996" t="s">
        <v>5</v>
      </c>
      <c r="G5996" t="s">
        <v>6</v>
      </c>
      <c r="H5996" t="s">
        <v>7</v>
      </c>
      <c r="I5996" t="s">
        <v>8</v>
      </c>
      <c r="J5996" t="s">
        <v>9</v>
      </c>
    </row>
    <row r="5997" spans="1:10">
      <c r="A5997" t="s">
        <v>2</v>
      </c>
      <c r="B5997" t="s">
        <v>10</v>
      </c>
      <c r="E5997" t="s">
        <v>11</v>
      </c>
      <c r="F5997" t="s">
        <v>12</v>
      </c>
      <c r="G5997" t="s">
        <v>13</v>
      </c>
      <c r="H5997" t="s">
        <v>14</v>
      </c>
    </row>
    <row r="5998" spans="1:10">
      <c r="A5998" t="s">
        <v>0</v>
      </c>
      <c r="B5998" t="s">
        <v>2781</v>
      </c>
      <c r="D5998">
        <f>Image("https://scontent.cdninstagram.com/t51.2885-15/s640x640/sh0.08/e35/12277630_1751409298412464_2018647574_n.jpg?ig_cache_key=MTIxMTMxMzY1Mzc5ODAwMzMwOQ%3D%3D.2")</f>
        <v>0</v>
      </c>
    </row>
    <row r="5999" spans="1:10">
      <c r="A5999" t="s">
        <v>2</v>
      </c>
      <c r="B5999" t="s">
        <v>3</v>
      </c>
      <c r="C5999" t="s">
        <v>2782</v>
      </c>
      <c r="E5999" t="s">
        <v>4</v>
      </c>
      <c r="F5999" t="s">
        <v>5</v>
      </c>
      <c r="G5999" t="s">
        <v>6</v>
      </c>
      <c r="H5999" t="s">
        <v>7</v>
      </c>
      <c r="I5999" t="s">
        <v>8</v>
      </c>
      <c r="J5999" t="s">
        <v>9</v>
      </c>
    </row>
    <row r="6000" spans="1:10">
      <c r="A6000" t="s">
        <v>2</v>
      </c>
      <c r="B6000" t="s">
        <v>10</v>
      </c>
      <c r="E6000" t="s">
        <v>11</v>
      </c>
      <c r="F6000" t="s">
        <v>12</v>
      </c>
      <c r="G6000" t="s">
        <v>13</v>
      </c>
      <c r="H6000" t="s">
        <v>14</v>
      </c>
    </row>
    <row r="6001" spans="1:10">
      <c r="A6001" t="s">
        <v>0</v>
      </c>
      <c r="B6001" t="s">
        <v>2783</v>
      </c>
      <c r="D6001">
        <f>Image("https://scontent.cdninstagram.com/t51.2885-15/e35/10644037_1737679443120091_269909108_n.jpg?ig_cache_key=MTIxMTA4OTgxNDUzNjE1NTQ0Nw%3D%3D.2")</f>
        <v>0</v>
      </c>
    </row>
    <row r="6002" spans="1:10">
      <c r="A6002" t="s">
        <v>2</v>
      </c>
      <c r="B6002" t="s">
        <v>3</v>
      </c>
      <c r="C6002" t="s">
        <v>2784</v>
      </c>
      <c r="E6002" t="s">
        <v>4</v>
      </c>
      <c r="F6002" t="s">
        <v>5</v>
      </c>
      <c r="G6002" t="s">
        <v>6</v>
      </c>
      <c r="H6002" t="s">
        <v>7</v>
      </c>
      <c r="I6002" t="s">
        <v>8</v>
      </c>
      <c r="J6002" t="s">
        <v>9</v>
      </c>
    </row>
    <row r="6003" spans="1:10">
      <c r="A6003" t="s">
        <v>2</v>
      </c>
      <c r="B6003" t="s">
        <v>10</v>
      </c>
      <c r="E6003" t="s">
        <v>11</v>
      </c>
      <c r="F6003" t="s">
        <v>12</v>
      </c>
      <c r="G6003" t="s">
        <v>13</v>
      </c>
      <c r="H6003" t="s">
        <v>14</v>
      </c>
    </row>
    <row r="6004" spans="1:10">
      <c r="A6004" t="s">
        <v>0</v>
      </c>
      <c r="B6004" t="s">
        <v>2785</v>
      </c>
      <c r="D6004">
        <f>Image("https://scontent.cdninstagram.com/t51.2885-15/s640x640/e15/12816914_1012487582176207_361003422_n.jpg?ig_cache_key=MTIxMDY2NDQ1NTE0NTI5NTI1Nw%3D%3D.2")</f>
        <v>0</v>
      </c>
    </row>
    <row r="6005" spans="1:10">
      <c r="A6005" t="s">
        <v>2</v>
      </c>
      <c r="B6005" t="s">
        <v>3</v>
      </c>
      <c r="E6005" t="s">
        <v>4</v>
      </c>
      <c r="F6005" t="s">
        <v>5</v>
      </c>
      <c r="G6005" t="s">
        <v>6</v>
      </c>
      <c r="H6005" t="s">
        <v>7</v>
      </c>
      <c r="I6005" t="s">
        <v>8</v>
      </c>
      <c r="J6005" t="s">
        <v>9</v>
      </c>
    </row>
    <row r="6006" spans="1:10">
      <c r="A6006" t="s">
        <v>2</v>
      </c>
      <c r="B6006" t="s">
        <v>10</v>
      </c>
      <c r="E6006" t="s">
        <v>11</v>
      </c>
      <c r="F6006" t="s">
        <v>12</v>
      </c>
      <c r="G6006" t="s">
        <v>13</v>
      </c>
      <c r="H6006" t="s">
        <v>14</v>
      </c>
    </row>
    <row r="6007" spans="1:10">
      <c r="A6007" t="s">
        <v>0</v>
      </c>
      <c r="B6007" t="s">
        <v>2786</v>
      </c>
      <c r="D6007">
        <f>Image("https://scontent.cdninstagram.com/t51.2885-15/s640x640/e15/1688214_910101012440650_1512361442_n.jpg?ig_cache_key=MTIxMDM4ODQ5Mjg0OTY2MzMyNg%3D%3D.2.l")</f>
        <v>0</v>
      </c>
    </row>
    <row r="6008" spans="1:10">
      <c r="A6008" t="s">
        <v>2</v>
      </c>
      <c r="B6008" t="s">
        <v>3</v>
      </c>
      <c r="E6008" t="s">
        <v>4</v>
      </c>
      <c r="F6008" t="s">
        <v>5</v>
      </c>
      <c r="G6008" t="s">
        <v>6</v>
      </c>
      <c r="H6008" t="s">
        <v>7</v>
      </c>
      <c r="I6008" t="s">
        <v>8</v>
      </c>
      <c r="J6008" t="s">
        <v>9</v>
      </c>
    </row>
    <row r="6009" spans="1:10">
      <c r="A6009" t="s">
        <v>2</v>
      </c>
      <c r="B6009" t="s">
        <v>10</v>
      </c>
      <c r="E6009" t="s">
        <v>11</v>
      </c>
      <c r="F6009" t="s">
        <v>12</v>
      </c>
      <c r="G6009" t="s">
        <v>13</v>
      </c>
      <c r="H6009" t="s">
        <v>14</v>
      </c>
    </row>
    <row r="6010" spans="1:10">
      <c r="A6010" t="s">
        <v>0</v>
      </c>
      <c r="B6010" t="s">
        <v>2787</v>
      </c>
      <c r="D6010">
        <f>Image("https://scontent.cdninstagram.com/t51.2885-15/s640x640/sh0.08/e35/1168675_925491000904302_1998810905_n.jpg?ig_cache_key=MTIwOTg5Nzg2MDg4ODMyMDEwMw%3D%3D.2")</f>
        <v>0</v>
      </c>
    </row>
    <row r="6011" spans="1:10">
      <c r="A6011" t="s">
        <v>2</v>
      </c>
      <c r="B6011" t="s">
        <v>3</v>
      </c>
      <c r="C6011" t="s">
        <v>2788</v>
      </c>
      <c r="E6011" t="s">
        <v>4</v>
      </c>
      <c r="F6011" t="s">
        <v>5</v>
      </c>
      <c r="G6011" t="s">
        <v>6</v>
      </c>
      <c r="H6011" t="s">
        <v>7</v>
      </c>
      <c r="I6011" t="s">
        <v>8</v>
      </c>
      <c r="J6011" t="s">
        <v>9</v>
      </c>
    </row>
    <row r="6012" spans="1:10">
      <c r="A6012" t="s">
        <v>2</v>
      </c>
      <c r="B6012" t="s">
        <v>10</v>
      </c>
      <c r="E6012" t="s">
        <v>11</v>
      </c>
      <c r="F6012" t="s">
        <v>12</v>
      </c>
      <c r="G6012" t="s">
        <v>13</v>
      </c>
      <c r="H6012" t="s">
        <v>14</v>
      </c>
    </row>
    <row r="6013" spans="1:10">
      <c r="A6013" t="s">
        <v>0</v>
      </c>
      <c r="B6013" t="s">
        <v>2789</v>
      </c>
      <c r="D6013">
        <f>Image("https://scontent.cdninstagram.com/t51.2885-15/e15/12383527_1682842598630475_557324843_n.jpg?ig_cache_key=MTIwNTExNjAyNjkxOTMzMzQyNA%3D%3D.2")</f>
        <v>0</v>
      </c>
    </row>
    <row r="6014" spans="1:10">
      <c r="A6014" t="s">
        <v>2</v>
      </c>
      <c r="B6014" t="s">
        <v>3</v>
      </c>
      <c r="E6014" t="s">
        <v>4</v>
      </c>
      <c r="F6014" t="s">
        <v>5</v>
      </c>
      <c r="G6014" t="s">
        <v>6</v>
      </c>
      <c r="H6014" t="s">
        <v>7</v>
      </c>
      <c r="I6014" t="s">
        <v>8</v>
      </c>
      <c r="J6014" t="s">
        <v>9</v>
      </c>
    </row>
    <row r="6015" spans="1:10">
      <c r="A6015" t="s">
        <v>2</v>
      </c>
      <c r="B6015" t="s">
        <v>10</v>
      </c>
      <c r="E6015" t="s">
        <v>11</v>
      </c>
      <c r="F6015" t="s">
        <v>12</v>
      </c>
      <c r="G6015" t="s">
        <v>13</v>
      </c>
      <c r="H6015" t="s">
        <v>14</v>
      </c>
    </row>
    <row r="6016" spans="1:10">
      <c r="A6016" t="s">
        <v>0</v>
      </c>
      <c r="B6016" t="s">
        <v>2790</v>
      </c>
      <c r="D6016">
        <f>Image("https://scontent.cdninstagram.com/t51.2885-15/s640x640/sh0.08/e35/1515220_1736297229990363_548998725_n.jpg?ig_cache_key=MTIwNTA3MzQ5MzY1ODE4MjkwNQ%3D%3D.2")</f>
        <v>0</v>
      </c>
    </row>
    <row r="6017" spans="1:10">
      <c r="A6017" t="s">
        <v>2</v>
      </c>
      <c r="B6017" t="s">
        <v>3</v>
      </c>
      <c r="E6017" t="s">
        <v>4</v>
      </c>
      <c r="F6017" t="s">
        <v>5</v>
      </c>
      <c r="G6017" t="s">
        <v>6</v>
      </c>
      <c r="H6017" t="s">
        <v>7</v>
      </c>
      <c r="I6017" t="s">
        <v>8</v>
      </c>
      <c r="J6017" t="s">
        <v>9</v>
      </c>
    </row>
    <row r="6018" spans="1:10">
      <c r="A6018" t="s">
        <v>2</v>
      </c>
      <c r="B6018" t="s">
        <v>10</v>
      </c>
      <c r="E6018" t="s">
        <v>11</v>
      </c>
      <c r="F6018" t="s">
        <v>12</v>
      </c>
      <c r="G6018" t="s">
        <v>13</v>
      </c>
      <c r="H6018" t="s">
        <v>14</v>
      </c>
    </row>
    <row r="6019" spans="1:10">
      <c r="A6019" t="s">
        <v>0</v>
      </c>
      <c r="B6019" t="s">
        <v>2791</v>
      </c>
      <c r="D6019">
        <f>Image("https://scontent.cdninstagram.com/t51.2885-15/s480x480/e35/12822552_1691791067762834_1546911522_n.jpg?ig_cache_key=MTIwMjUzMTYxODMyMDA2OTExNw%3D%3D.2.l")</f>
        <v>0</v>
      </c>
    </row>
    <row r="6020" spans="1:10">
      <c r="A6020" t="s">
        <v>2</v>
      </c>
      <c r="B6020" t="s">
        <v>3</v>
      </c>
      <c r="C6020" t="s">
        <v>2792</v>
      </c>
      <c r="E6020" t="s">
        <v>4</v>
      </c>
      <c r="F6020" t="s">
        <v>5</v>
      </c>
      <c r="G6020" t="s">
        <v>6</v>
      </c>
      <c r="H6020" t="s">
        <v>7</v>
      </c>
      <c r="I6020" t="s">
        <v>8</v>
      </c>
      <c r="J6020" t="s">
        <v>9</v>
      </c>
    </row>
    <row r="6021" spans="1:10">
      <c r="A6021" t="s">
        <v>2</v>
      </c>
      <c r="B6021" t="s">
        <v>10</v>
      </c>
      <c r="E6021" t="s">
        <v>11</v>
      </c>
      <c r="F6021" t="s">
        <v>12</v>
      </c>
      <c r="G6021" t="s">
        <v>13</v>
      </c>
      <c r="H6021" t="s">
        <v>14</v>
      </c>
    </row>
    <row r="6022" spans="1:10">
      <c r="A6022" t="s">
        <v>0</v>
      </c>
      <c r="B6022" t="s">
        <v>2793</v>
      </c>
      <c r="D6022">
        <f>Image("https://scontent.cdninstagram.com/t51.2885-15/s640x640/sh0.08/e35/12105016_1563744637271575_2044031890_n.jpg?ig_cache_key=MTIwMDEzMDc4MDgxNzg3ODcwNQ%3D%3D.2")</f>
        <v>0</v>
      </c>
    </row>
    <row r="6023" spans="1:10">
      <c r="A6023" t="s">
        <v>2</v>
      </c>
      <c r="B6023" t="s">
        <v>3</v>
      </c>
      <c r="C6023" t="s">
        <v>2794</v>
      </c>
      <c r="E6023" t="s">
        <v>4</v>
      </c>
      <c r="F6023" t="s">
        <v>5</v>
      </c>
      <c r="G6023" t="s">
        <v>6</v>
      </c>
      <c r="H6023" t="s">
        <v>7</v>
      </c>
      <c r="I6023" t="s">
        <v>8</v>
      </c>
      <c r="J6023" t="s">
        <v>9</v>
      </c>
    </row>
    <row r="6024" spans="1:10">
      <c r="A6024" t="s">
        <v>2</v>
      </c>
      <c r="B6024" t="s">
        <v>10</v>
      </c>
      <c r="E6024" t="s">
        <v>11</v>
      </c>
      <c r="F6024" t="s">
        <v>12</v>
      </c>
      <c r="G6024" t="s">
        <v>13</v>
      </c>
      <c r="H6024" t="s">
        <v>14</v>
      </c>
    </row>
    <row r="6025" spans="1:10">
      <c r="A6025" t="s">
        <v>0</v>
      </c>
      <c r="B6025" t="s">
        <v>2795</v>
      </c>
      <c r="D6025">
        <f>Image("https://scontent.cdninstagram.com/t51.2885-15/s320x320/e35/12751120_803626323074518_2001352616_n.jpg?ig_cache_key=MTE5OTU3MjY4NTY2MDAwNzgyMA%3D%3D.2.l")</f>
        <v>0</v>
      </c>
    </row>
    <row r="6026" spans="1:10">
      <c r="A6026" t="s">
        <v>2</v>
      </c>
      <c r="B6026" t="s">
        <v>3</v>
      </c>
      <c r="E6026" t="s">
        <v>4</v>
      </c>
      <c r="F6026" t="s">
        <v>5</v>
      </c>
      <c r="G6026" t="s">
        <v>6</v>
      </c>
      <c r="H6026" t="s">
        <v>7</v>
      </c>
      <c r="I6026" t="s">
        <v>8</v>
      </c>
      <c r="J6026" t="s">
        <v>9</v>
      </c>
    </row>
    <row r="6027" spans="1:10">
      <c r="A6027" t="s">
        <v>2</v>
      </c>
      <c r="B6027" t="s">
        <v>10</v>
      </c>
      <c r="E6027" t="s">
        <v>11</v>
      </c>
      <c r="F6027" t="s">
        <v>12</v>
      </c>
      <c r="G6027" t="s">
        <v>13</v>
      </c>
      <c r="H6027" t="s">
        <v>14</v>
      </c>
    </row>
    <row r="6028" spans="1:10">
      <c r="A6028" t="s">
        <v>0</v>
      </c>
      <c r="B6028" t="s">
        <v>2796</v>
      </c>
      <c r="D6028">
        <f>Image("https://scontent.cdninstagram.com/t51.2885-15/e35/12716820_1095956750435392_501471910_n.jpg?ig_cache_key=MTE5MTY2NDQyNzk4MDA3Nzg4Nw%3D%3D.2")</f>
        <v>0</v>
      </c>
    </row>
    <row r="6029" spans="1:10">
      <c r="A6029" t="s">
        <v>2</v>
      </c>
      <c r="B6029" t="s">
        <v>3</v>
      </c>
      <c r="E6029" t="s">
        <v>4</v>
      </c>
      <c r="F6029" t="s">
        <v>5</v>
      </c>
      <c r="G6029" t="s">
        <v>6</v>
      </c>
      <c r="H6029" t="s">
        <v>7</v>
      </c>
      <c r="I6029" t="s">
        <v>8</v>
      </c>
      <c r="J6029" t="s">
        <v>9</v>
      </c>
    </row>
    <row r="6030" spans="1:10">
      <c r="A6030" t="s">
        <v>2</v>
      </c>
      <c r="B6030" t="s">
        <v>10</v>
      </c>
      <c r="E6030" t="s">
        <v>11</v>
      </c>
      <c r="F6030" t="s">
        <v>12</v>
      </c>
      <c r="G6030" t="s">
        <v>13</v>
      </c>
      <c r="H6030" t="s">
        <v>14</v>
      </c>
    </row>
    <row r="6031" spans="1:10">
      <c r="A6031" t="s">
        <v>0</v>
      </c>
      <c r="B6031" t="s">
        <v>2797</v>
      </c>
      <c r="D6031">
        <f>Image("https://scontent.cdninstagram.com/t51.2885-15/s640x640/sh0.08/e35/12798135_1216665068415852_1207859586_n.jpg?ig_cache_key=MTE5NzM1NTA1MTM2NDQwNDc3MA%3D%3D.2.l")</f>
        <v>0</v>
      </c>
    </row>
    <row r="6032" spans="1:10">
      <c r="A6032" t="s">
        <v>2</v>
      </c>
      <c r="B6032" t="s">
        <v>3</v>
      </c>
      <c r="E6032" t="s">
        <v>4</v>
      </c>
      <c r="F6032" t="s">
        <v>5</v>
      </c>
      <c r="G6032" t="s">
        <v>6</v>
      </c>
      <c r="H6032" t="s">
        <v>7</v>
      </c>
      <c r="I6032" t="s">
        <v>8</v>
      </c>
      <c r="J6032" t="s">
        <v>9</v>
      </c>
    </row>
    <row r="6033" spans="1:10">
      <c r="A6033" t="s">
        <v>2</v>
      </c>
      <c r="B6033" t="s">
        <v>10</v>
      </c>
      <c r="E6033" t="s">
        <v>11</v>
      </c>
      <c r="F6033" t="s">
        <v>12</v>
      </c>
      <c r="G6033" t="s">
        <v>13</v>
      </c>
      <c r="H6033" t="s">
        <v>14</v>
      </c>
    </row>
    <row r="6034" spans="1:10">
      <c r="A6034" t="s">
        <v>0</v>
      </c>
      <c r="B6034" t="s">
        <v>2798</v>
      </c>
      <c r="D6034">
        <f>Image("https://scontent.cdninstagram.com/t51.2885-15/s480x480/e35/12145458_557455791084955_968749717_n.jpg?ig_cache_key=MTA5Nzg3NTI5NDg2ODI5MjMyNw%3D%3D.2.l")</f>
        <v>0</v>
      </c>
    </row>
    <row r="6035" spans="1:10">
      <c r="A6035" t="s">
        <v>2</v>
      </c>
      <c r="B6035" t="s">
        <v>3</v>
      </c>
      <c r="E6035" t="s">
        <v>4</v>
      </c>
      <c r="F6035" t="s">
        <v>5</v>
      </c>
      <c r="G6035" t="s">
        <v>6</v>
      </c>
      <c r="H6035" t="s">
        <v>7</v>
      </c>
      <c r="I6035" t="s">
        <v>8</v>
      </c>
      <c r="J6035" t="s">
        <v>9</v>
      </c>
    </row>
    <row r="6036" spans="1:10">
      <c r="A6036" t="s">
        <v>2</v>
      </c>
      <c r="B6036" t="s">
        <v>10</v>
      </c>
      <c r="E6036" t="s">
        <v>11</v>
      </c>
      <c r="F6036" t="s">
        <v>12</v>
      </c>
      <c r="G6036" t="s">
        <v>13</v>
      </c>
      <c r="H6036" t="s">
        <v>14</v>
      </c>
    </row>
    <row r="6037" spans="1:10">
      <c r="A6037" t="s">
        <v>0</v>
      </c>
      <c r="B6037" t="s">
        <v>2799</v>
      </c>
      <c r="D6037">
        <f>Image("https://scontent.cdninstagram.com/t51.2885-15/s640x640/sh0.08/e35/11917814_695285273938816_861209953_n.jpg?ig_cache_key=MTA3OTM4NTk2MTk2NzA0MTc3Mw%3D%3D.2")</f>
        <v>0</v>
      </c>
    </row>
    <row r="6038" spans="1:10">
      <c r="A6038" t="s">
        <v>2</v>
      </c>
      <c r="B6038" t="s">
        <v>3</v>
      </c>
      <c r="E6038" t="s">
        <v>4</v>
      </c>
      <c r="F6038" t="s">
        <v>5</v>
      </c>
      <c r="G6038" t="s">
        <v>6</v>
      </c>
      <c r="H6038" t="s">
        <v>7</v>
      </c>
      <c r="I6038" t="s">
        <v>8</v>
      </c>
      <c r="J6038" t="s">
        <v>9</v>
      </c>
    </row>
    <row r="6039" spans="1:10">
      <c r="A6039" t="s">
        <v>2</v>
      </c>
      <c r="B6039" t="s">
        <v>10</v>
      </c>
      <c r="E6039" t="s">
        <v>11</v>
      </c>
      <c r="F6039" t="s">
        <v>12</v>
      </c>
      <c r="G6039" t="s">
        <v>13</v>
      </c>
      <c r="H6039" t="s">
        <v>14</v>
      </c>
    </row>
    <row r="6040" spans="1:10">
      <c r="A6040" t="s">
        <v>0</v>
      </c>
      <c r="B6040" t="s">
        <v>2800</v>
      </c>
      <c r="D6040">
        <f>Image("https://scontent.cdninstagram.com/t51.2885-15/s320x320/e35/11350800_1476921349276894_277579220_n.jpg?ig_cache_key=MTA2MjYyNzM4Nzc5ODAxNTA1MA%3D%3D.2.l")</f>
        <v>0</v>
      </c>
    </row>
    <row r="6041" spans="1:10">
      <c r="A6041" t="s">
        <v>2</v>
      </c>
      <c r="B6041" t="s">
        <v>3</v>
      </c>
      <c r="C6041" t="s">
        <v>2801</v>
      </c>
      <c r="E6041" t="s">
        <v>4</v>
      </c>
      <c r="F6041" t="s">
        <v>5</v>
      </c>
      <c r="G6041" t="s">
        <v>6</v>
      </c>
      <c r="H6041" t="s">
        <v>7</v>
      </c>
      <c r="I6041" t="s">
        <v>8</v>
      </c>
      <c r="J6041" t="s">
        <v>9</v>
      </c>
    </row>
    <row r="6042" spans="1:10">
      <c r="A6042" t="s">
        <v>2</v>
      </c>
      <c r="B6042" t="s">
        <v>10</v>
      </c>
      <c r="E6042" t="s">
        <v>11</v>
      </c>
      <c r="F6042" t="s">
        <v>12</v>
      </c>
      <c r="G6042" t="s">
        <v>13</v>
      </c>
      <c r="H6042" t="s">
        <v>14</v>
      </c>
    </row>
    <row r="6043" spans="1:10">
      <c r="A6043" t="s">
        <v>0</v>
      </c>
      <c r="B6043" t="s">
        <v>2802</v>
      </c>
      <c r="D6043">
        <f>Image("https://scontent.cdninstagram.com/t51.2885-15/e15/10903584_589032721231382_166413526_n.jpg?ig_cache_key=OTAxMDcwODkyMzc4MTY3MDI5.2")</f>
        <v>0</v>
      </c>
    </row>
    <row r="6044" spans="1:10">
      <c r="A6044" t="s">
        <v>2</v>
      </c>
      <c r="B6044" t="s">
        <v>3</v>
      </c>
      <c r="E6044" t="s">
        <v>4</v>
      </c>
      <c r="F6044" t="s">
        <v>5</v>
      </c>
      <c r="G6044" t="s">
        <v>6</v>
      </c>
      <c r="H6044" t="s">
        <v>7</v>
      </c>
      <c r="I6044" t="s">
        <v>8</v>
      </c>
      <c r="J6044" t="s">
        <v>9</v>
      </c>
    </row>
    <row r="6045" spans="1:10">
      <c r="A6045" t="s">
        <v>2</v>
      </c>
      <c r="B6045" t="s">
        <v>10</v>
      </c>
      <c r="E6045" t="s">
        <v>11</v>
      </c>
      <c r="F6045" t="s">
        <v>12</v>
      </c>
      <c r="G6045" t="s">
        <v>13</v>
      </c>
      <c r="H6045" t="s">
        <v>14</v>
      </c>
    </row>
    <row r="6046" spans="1:10">
      <c r="A6046" t="s">
        <v>0</v>
      </c>
      <c r="B6046" t="s">
        <v>2803</v>
      </c>
      <c r="D6046">
        <f>Image("https://scontent.cdninstagram.com/t51.2885-15/e15/10808515_580791625386458_1479637182_n.jpg?ig_cache_key=ODY3MDI0NjQwNjk2NTU2MjQ5.2")</f>
        <v>0</v>
      </c>
    </row>
    <row r="6047" spans="1:10">
      <c r="A6047" t="s">
        <v>2</v>
      </c>
      <c r="B6047" t="s">
        <v>3</v>
      </c>
      <c r="C6047" t="s">
        <v>2804</v>
      </c>
      <c r="E6047" t="s">
        <v>4</v>
      </c>
      <c r="F6047" t="s">
        <v>5</v>
      </c>
      <c r="G6047" t="s">
        <v>6</v>
      </c>
      <c r="H6047" t="s">
        <v>7</v>
      </c>
      <c r="I6047" t="s">
        <v>8</v>
      </c>
      <c r="J6047" t="s">
        <v>9</v>
      </c>
    </row>
    <row r="6048" spans="1:10">
      <c r="A6048" t="s">
        <v>2</v>
      </c>
      <c r="B6048" t="s">
        <v>10</v>
      </c>
      <c r="E6048" t="s">
        <v>11</v>
      </c>
      <c r="F6048" t="s">
        <v>12</v>
      </c>
      <c r="G6048" t="s">
        <v>13</v>
      </c>
      <c r="H6048" t="s">
        <v>14</v>
      </c>
    </row>
    <row r="6049" spans="1:10">
      <c r="A6049" t="s">
        <v>0</v>
      </c>
      <c r="B6049" t="s">
        <v>2805</v>
      </c>
      <c r="D6049">
        <f>Image("https://scontent.cdninstagram.com/t51.2885-15/e15/10724941_1510607675860987_1796216187_n.jpg?ig_cache_key=ODM1OTIzOTgyNTc1NDM1MDk4.2")</f>
        <v>0</v>
      </c>
    </row>
    <row r="6050" spans="1:10">
      <c r="A6050" t="s">
        <v>2</v>
      </c>
      <c r="B6050" t="s">
        <v>3</v>
      </c>
      <c r="E6050" t="s">
        <v>4</v>
      </c>
      <c r="F6050" t="s">
        <v>5</v>
      </c>
      <c r="G6050" t="s">
        <v>6</v>
      </c>
      <c r="H6050" t="s">
        <v>7</v>
      </c>
      <c r="I6050" t="s">
        <v>8</v>
      </c>
      <c r="J6050" t="s">
        <v>9</v>
      </c>
    </row>
    <row r="6051" spans="1:10">
      <c r="A6051" t="s">
        <v>2</v>
      </c>
      <c r="B6051" t="s">
        <v>10</v>
      </c>
      <c r="E6051" t="s">
        <v>11</v>
      </c>
      <c r="F6051" t="s">
        <v>12</v>
      </c>
      <c r="G6051" t="s">
        <v>13</v>
      </c>
      <c r="H6051" t="s">
        <v>14</v>
      </c>
    </row>
    <row r="6052" spans="1:10">
      <c r="A6052" t="s">
        <v>0</v>
      </c>
      <c r="B6052" t="s">
        <v>2806</v>
      </c>
      <c r="D6052">
        <f>Image("https://scontent.cdninstagram.com/t51.2885-15/e15/1172199_531908643620356_194715236_n.jpg?ig_cache_key=ODI1NzMxMTI1NzQ3NDQyMjY3.2")</f>
        <v>0</v>
      </c>
    </row>
    <row r="6053" spans="1:10">
      <c r="A6053" t="s">
        <v>2</v>
      </c>
      <c r="B6053" t="s">
        <v>3</v>
      </c>
      <c r="E6053" t="s">
        <v>4</v>
      </c>
      <c r="F6053" t="s">
        <v>5</v>
      </c>
      <c r="G6053" t="s">
        <v>6</v>
      </c>
      <c r="H6053" t="s">
        <v>7</v>
      </c>
      <c r="I6053" t="s">
        <v>8</v>
      </c>
      <c r="J6053" t="s">
        <v>9</v>
      </c>
    </row>
    <row r="6054" spans="1:10">
      <c r="A6054" t="s">
        <v>2</v>
      </c>
      <c r="B6054" t="s">
        <v>10</v>
      </c>
      <c r="E6054" t="s">
        <v>11</v>
      </c>
      <c r="F6054" t="s">
        <v>12</v>
      </c>
      <c r="G6054" t="s">
        <v>13</v>
      </c>
      <c r="H6054" t="s">
        <v>14</v>
      </c>
    </row>
    <row r="6055" spans="1:10">
      <c r="A6055" t="s">
        <v>0</v>
      </c>
      <c r="B6055" t="s">
        <v>2807</v>
      </c>
      <c r="D6055">
        <f>Image("https://scontent.cdninstagram.com/t51.2885-15/e15/10431900_835739009772318_1745873145_n.jpg?ig_cache_key=NzYyNjMzMTk3OTA3MjQzNjE2.2")</f>
        <v>0</v>
      </c>
    </row>
    <row r="6056" spans="1:10">
      <c r="A6056" t="s">
        <v>2</v>
      </c>
      <c r="B6056" t="s">
        <v>3</v>
      </c>
      <c r="C6056" t="s">
        <v>2808</v>
      </c>
      <c r="E6056" t="s">
        <v>4</v>
      </c>
      <c r="F6056" t="s">
        <v>5</v>
      </c>
      <c r="G6056" t="s">
        <v>6</v>
      </c>
      <c r="H6056" t="s">
        <v>7</v>
      </c>
      <c r="I6056" t="s">
        <v>8</v>
      </c>
      <c r="J6056" t="s">
        <v>9</v>
      </c>
    </row>
    <row r="6057" spans="1:10">
      <c r="A6057" t="s">
        <v>2</v>
      </c>
      <c r="B6057" t="s">
        <v>10</v>
      </c>
      <c r="E6057" t="s">
        <v>11</v>
      </c>
      <c r="F6057" t="s">
        <v>12</v>
      </c>
      <c r="G6057" t="s">
        <v>13</v>
      </c>
      <c r="H6057" t="s">
        <v>14</v>
      </c>
    </row>
    <row r="6058" spans="1:10">
      <c r="A6058" t="s">
        <v>0</v>
      </c>
      <c r="B6058" t="s">
        <v>2809</v>
      </c>
      <c r="D6058">
        <f>Image("https://scontent.cdninstagram.com/t51.2885-15/e15/10369379_774578042576169_558254102_n.jpg?ig_cache_key=NzM5NzM4MTQ4OTAzMDE0MzEx.2")</f>
        <v>0</v>
      </c>
    </row>
    <row r="6059" spans="1:10">
      <c r="A6059" t="s">
        <v>2</v>
      </c>
      <c r="B6059" t="s">
        <v>3</v>
      </c>
      <c r="C6059" t="s">
        <v>2810</v>
      </c>
      <c r="E6059" t="s">
        <v>4</v>
      </c>
      <c r="F6059" t="s">
        <v>5</v>
      </c>
      <c r="G6059" t="s">
        <v>6</v>
      </c>
      <c r="H6059" t="s">
        <v>7</v>
      </c>
      <c r="I6059" t="s">
        <v>8</v>
      </c>
      <c r="J6059" t="s">
        <v>9</v>
      </c>
    </row>
    <row r="6060" spans="1:10">
      <c r="A6060" t="s">
        <v>2</v>
      </c>
      <c r="B6060" t="s">
        <v>10</v>
      </c>
      <c r="E6060" t="s">
        <v>11</v>
      </c>
      <c r="F6060" t="s">
        <v>12</v>
      </c>
      <c r="G6060" t="s">
        <v>13</v>
      </c>
      <c r="H6060" t="s">
        <v>14</v>
      </c>
    </row>
    <row r="6061" spans="1:10">
      <c r="A6061" t="s">
        <v>0</v>
      </c>
      <c r="B6061" t="s">
        <v>2811</v>
      </c>
      <c r="D6061">
        <f>Image("https://scontent.cdninstagram.com/t51.2885-15/e15/10413054_1417546981865219_660971336_n.jpg?ig_cache_key=NzMzNDczODUxOTUzNTg0MjA4.2")</f>
        <v>0</v>
      </c>
    </row>
    <row r="6062" spans="1:10">
      <c r="A6062" t="s">
        <v>2</v>
      </c>
      <c r="B6062" t="s">
        <v>3</v>
      </c>
      <c r="E6062" t="s">
        <v>4</v>
      </c>
      <c r="F6062" t="s">
        <v>5</v>
      </c>
      <c r="G6062" t="s">
        <v>6</v>
      </c>
      <c r="H6062" t="s">
        <v>7</v>
      </c>
      <c r="I6062" t="s">
        <v>8</v>
      </c>
      <c r="J6062" t="s">
        <v>9</v>
      </c>
    </row>
    <row r="6063" spans="1:10">
      <c r="A6063" t="s">
        <v>2</v>
      </c>
      <c r="B6063" t="s">
        <v>10</v>
      </c>
      <c r="E6063" t="s">
        <v>11</v>
      </c>
      <c r="F6063" t="s">
        <v>12</v>
      </c>
      <c r="G6063" t="s">
        <v>13</v>
      </c>
      <c r="H6063" t="s">
        <v>14</v>
      </c>
    </row>
    <row r="6064" spans="1:10">
      <c r="A6064" t="s">
        <v>0</v>
      </c>
      <c r="B6064" t="s">
        <v>2812</v>
      </c>
      <c r="D6064">
        <f>Image("https://scontent.cdninstagram.com/t51.2885-15/e15/1963054_1400003660262222_1584100300_n.jpg?ig_cache_key=NjYxOTY3OTE0Mjk0MDE3MzAx.2")</f>
        <v>0</v>
      </c>
    </row>
    <row r="6065" spans="1:10">
      <c r="A6065" t="s">
        <v>2</v>
      </c>
      <c r="B6065" t="s">
        <v>3</v>
      </c>
      <c r="E6065" t="s">
        <v>4</v>
      </c>
      <c r="F6065" t="s">
        <v>5</v>
      </c>
      <c r="G6065" t="s">
        <v>6</v>
      </c>
      <c r="H6065" t="s">
        <v>7</v>
      </c>
      <c r="I6065" t="s">
        <v>8</v>
      </c>
      <c r="J6065" t="s">
        <v>9</v>
      </c>
    </row>
    <row r="6066" spans="1:10">
      <c r="A6066" t="s">
        <v>2</v>
      </c>
      <c r="B6066" t="s">
        <v>10</v>
      </c>
      <c r="E6066" t="s">
        <v>11</v>
      </c>
      <c r="F6066" t="s">
        <v>12</v>
      </c>
      <c r="G6066" t="s">
        <v>13</v>
      </c>
      <c r="H6066" t="s">
        <v>14</v>
      </c>
    </row>
    <row r="6067" spans="1:10">
      <c r="A6067" t="s">
        <v>0</v>
      </c>
      <c r="B6067" t="s">
        <v>2813</v>
      </c>
      <c r="D6067">
        <f>Image("https://scontent.cdninstagram.com/t51.2885-15/e15/1799705_277411042415563_383447531_n.jpg?ig_cache_key=NjU5NzI1NDEyOTM4NzQ0Mjc2.2")</f>
        <v>0</v>
      </c>
    </row>
    <row r="6068" spans="1:10">
      <c r="A6068" t="s">
        <v>2</v>
      </c>
      <c r="B6068" t="s">
        <v>3</v>
      </c>
      <c r="E6068" t="s">
        <v>4</v>
      </c>
      <c r="F6068" t="s">
        <v>5</v>
      </c>
      <c r="G6068" t="s">
        <v>6</v>
      </c>
      <c r="H6068" t="s">
        <v>7</v>
      </c>
      <c r="I6068" t="s">
        <v>8</v>
      </c>
      <c r="J6068" t="s">
        <v>9</v>
      </c>
    </row>
    <row r="6069" spans="1:10">
      <c r="A6069" t="s">
        <v>2</v>
      </c>
      <c r="B6069" t="s">
        <v>10</v>
      </c>
      <c r="E6069" t="s">
        <v>11</v>
      </c>
      <c r="F6069" t="s">
        <v>12</v>
      </c>
      <c r="G6069" t="s">
        <v>13</v>
      </c>
      <c r="H6069" t="s">
        <v>14</v>
      </c>
    </row>
    <row r="6070" spans="1:10">
      <c r="A6070" t="s">
        <v>0</v>
      </c>
      <c r="B6070" t="s">
        <v>2814</v>
      </c>
      <c r="D6070">
        <f>Image("https://scontent.cdninstagram.com/t51.2885-15/e15/1516358_1435192633382099_248203310_n.jpg?ig_cache_key=NjM1NjY0MDY1Mzc0NDc5NjI1.2")</f>
        <v>0</v>
      </c>
    </row>
    <row r="6071" spans="1:10">
      <c r="A6071" t="s">
        <v>2</v>
      </c>
      <c r="B6071" t="s">
        <v>3</v>
      </c>
      <c r="E6071" t="s">
        <v>4</v>
      </c>
      <c r="F6071" t="s">
        <v>5</v>
      </c>
      <c r="G6071" t="s">
        <v>6</v>
      </c>
      <c r="H6071" t="s">
        <v>7</v>
      </c>
      <c r="I6071" t="s">
        <v>8</v>
      </c>
      <c r="J6071" t="s">
        <v>9</v>
      </c>
    </row>
    <row r="6072" spans="1:10">
      <c r="A6072" t="s">
        <v>2</v>
      </c>
      <c r="B6072" t="s">
        <v>10</v>
      </c>
      <c r="E6072" t="s">
        <v>11</v>
      </c>
      <c r="F6072" t="s">
        <v>12</v>
      </c>
      <c r="G6072" t="s">
        <v>13</v>
      </c>
      <c r="H6072" t="s">
        <v>14</v>
      </c>
    </row>
    <row r="6073" spans="1:10">
      <c r="A6073" t="s">
        <v>0</v>
      </c>
      <c r="B6073" t="s">
        <v>2815</v>
      </c>
      <c r="D6073">
        <f>Image("https://scontent.cdninstagram.com/t51.2885-15/e15/929002_222126881296509_298970520_n.jpg?ig_cache_key=NTc5MTE5MTM4NDk3ODgzNzg4.2")</f>
        <v>0</v>
      </c>
    </row>
    <row r="6074" spans="1:10">
      <c r="A6074" t="s">
        <v>2</v>
      </c>
      <c r="B6074" t="s">
        <v>3</v>
      </c>
      <c r="E6074" t="s">
        <v>4</v>
      </c>
      <c r="F6074" t="s">
        <v>5</v>
      </c>
      <c r="G6074" t="s">
        <v>6</v>
      </c>
      <c r="H6074" t="s">
        <v>7</v>
      </c>
      <c r="I6074" t="s">
        <v>8</v>
      </c>
      <c r="J6074" t="s">
        <v>9</v>
      </c>
    </row>
    <row r="6075" spans="1:10">
      <c r="A6075" t="s">
        <v>2</v>
      </c>
      <c r="B6075" t="s">
        <v>10</v>
      </c>
      <c r="E6075" t="s">
        <v>11</v>
      </c>
      <c r="F6075" t="s">
        <v>12</v>
      </c>
      <c r="G6075" t="s">
        <v>13</v>
      </c>
      <c r="H6075" t="s">
        <v>14</v>
      </c>
    </row>
    <row r="6076" spans="1:10">
      <c r="A6076" t="s">
        <v>0</v>
      </c>
      <c r="B6076" t="s">
        <v>2816</v>
      </c>
      <c r="D6076">
        <f>Image("https://scontent.cdninstagram.com/t51.2885-15/e15/11272971_1579928238924213_689214089_n.jpg?ig_cache_key=NDQ0ODkzMzA5MjY2NjI4NzM2.2")</f>
        <v>0</v>
      </c>
    </row>
    <row r="6077" spans="1:10">
      <c r="A6077" t="s">
        <v>2</v>
      </c>
      <c r="B6077" t="s">
        <v>3</v>
      </c>
      <c r="E6077" t="s">
        <v>4</v>
      </c>
      <c r="F6077" t="s">
        <v>5</v>
      </c>
      <c r="G6077" t="s">
        <v>6</v>
      </c>
      <c r="H6077" t="s">
        <v>7</v>
      </c>
      <c r="I6077" t="s">
        <v>8</v>
      </c>
      <c r="J6077" t="s">
        <v>9</v>
      </c>
    </row>
    <row r="6078" spans="1:10">
      <c r="A6078" t="s">
        <v>2</v>
      </c>
      <c r="B6078" t="s">
        <v>10</v>
      </c>
      <c r="E6078" t="s">
        <v>11</v>
      </c>
      <c r="F6078" t="s">
        <v>12</v>
      </c>
      <c r="G6078" t="s">
        <v>13</v>
      </c>
      <c r="H6078" t="s">
        <v>14</v>
      </c>
    </row>
    <row r="6079" spans="1:10">
      <c r="A6079" t="s">
        <v>0</v>
      </c>
      <c r="B6079" t="s">
        <v>2817</v>
      </c>
      <c r="D6079">
        <f>Image("https://scontent.cdninstagram.com/t51.2885-15/e15/11205945_563463500461072_1408409055_n.jpg?ig_cache_key=NDEwNjUwODc2ODY0MzQ5NTk4.2")</f>
        <v>0</v>
      </c>
    </row>
    <row r="6080" spans="1:10">
      <c r="A6080" t="s">
        <v>2</v>
      </c>
      <c r="B6080" t="s">
        <v>3</v>
      </c>
      <c r="E6080" t="s">
        <v>4</v>
      </c>
      <c r="F6080" t="s">
        <v>5</v>
      </c>
      <c r="G6080" t="s">
        <v>6</v>
      </c>
      <c r="H6080" t="s">
        <v>7</v>
      </c>
      <c r="I6080" t="s">
        <v>8</v>
      </c>
      <c r="J6080" t="s">
        <v>9</v>
      </c>
    </row>
    <row r="6081" spans="1:10">
      <c r="A6081" t="s">
        <v>2</v>
      </c>
      <c r="B6081" t="s">
        <v>10</v>
      </c>
      <c r="E6081" t="s">
        <v>11</v>
      </c>
      <c r="F6081" t="s">
        <v>12</v>
      </c>
      <c r="G6081" t="s">
        <v>13</v>
      </c>
      <c r="H6081" t="s">
        <v>14</v>
      </c>
    </row>
    <row r="6082" spans="1:10">
      <c r="A6082" t="s">
        <v>0</v>
      </c>
      <c r="B6082" t="s">
        <v>2818</v>
      </c>
      <c r="D6082">
        <f>Image("https://scontent.cdninstagram.com/t51.2885-15/e15/10432007_381670295357133_1811654398_n.jpg?ig_cache_key=NDA1NTA5NTMwMzUwMDE1MDA5.2")</f>
        <v>0</v>
      </c>
    </row>
    <row r="6083" spans="1:10">
      <c r="A6083" t="s">
        <v>2</v>
      </c>
      <c r="B6083" t="s">
        <v>3</v>
      </c>
      <c r="E6083" t="s">
        <v>4</v>
      </c>
      <c r="F6083" t="s">
        <v>5</v>
      </c>
      <c r="G6083" t="s">
        <v>6</v>
      </c>
      <c r="H6083" t="s">
        <v>7</v>
      </c>
      <c r="I6083" t="s">
        <v>8</v>
      </c>
      <c r="J6083" t="s">
        <v>9</v>
      </c>
    </row>
    <row r="6084" spans="1:10">
      <c r="A6084" t="s">
        <v>2</v>
      </c>
      <c r="B6084" t="s">
        <v>10</v>
      </c>
      <c r="E6084" t="s">
        <v>11</v>
      </c>
      <c r="F6084" t="s">
        <v>12</v>
      </c>
      <c r="G6084" t="s">
        <v>13</v>
      </c>
      <c r="H6084" t="s">
        <v>14</v>
      </c>
    </row>
    <row r="6085" spans="1:10">
      <c r="A6085" t="s">
        <v>0</v>
      </c>
      <c r="B6085" t="s">
        <v>2819</v>
      </c>
      <c r="D6085">
        <f>Image("https://scontent.cdninstagram.com/t51.2885-15/s640x640/e15/11287896_1022998367736435_1189851006_n.jpg?ig_cache_key=MTIxNTgwNTcxMDU1Njk2OTMyMg%3D%3D.2.l")</f>
        <v>0</v>
      </c>
    </row>
    <row r="6086" spans="1:10">
      <c r="A6086" t="s">
        <v>2</v>
      </c>
      <c r="B6086" t="s">
        <v>3</v>
      </c>
      <c r="C6086" t="s">
        <v>2820</v>
      </c>
      <c r="E6086" t="s">
        <v>4</v>
      </c>
      <c r="F6086" t="s">
        <v>5</v>
      </c>
      <c r="G6086" t="s">
        <v>6</v>
      </c>
      <c r="H6086" t="s">
        <v>7</v>
      </c>
      <c r="I6086" t="s">
        <v>8</v>
      </c>
      <c r="J6086" t="s">
        <v>9</v>
      </c>
    </row>
    <row r="6087" spans="1:10">
      <c r="A6087" t="s">
        <v>2</v>
      </c>
      <c r="B6087" t="s">
        <v>10</v>
      </c>
      <c r="E6087" t="s">
        <v>11</v>
      </c>
      <c r="F6087" t="s">
        <v>12</v>
      </c>
      <c r="G6087" t="s">
        <v>13</v>
      </c>
      <c r="H6087" t="s">
        <v>14</v>
      </c>
    </row>
    <row r="6088" spans="1:10">
      <c r="A6088" t="s">
        <v>0</v>
      </c>
      <c r="B6088" t="s">
        <v>2821</v>
      </c>
      <c r="D6088">
        <f>Image("https://scontent.cdninstagram.com/t51.2885-15/s640x640/sh0.08/e35/12750116_1703894926554236_870588413_n.jpg?ig_cache_key=MTIxNDIxNjg4MTkxMjAxMDY0MQ%3D%3D.2.l")</f>
        <v>0</v>
      </c>
    </row>
    <row r="6089" spans="1:10">
      <c r="A6089" t="s">
        <v>2</v>
      </c>
      <c r="B6089" t="s">
        <v>3</v>
      </c>
      <c r="E6089" t="s">
        <v>4</v>
      </c>
      <c r="F6089" t="s">
        <v>5</v>
      </c>
      <c r="G6089" t="s">
        <v>6</v>
      </c>
      <c r="H6089" t="s">
        <v>7</v>
      </c>
      <c r="I6089" t="s">
        <v>8</v>
      </c>
      <c r="J6089" t="s">
        <v>9</v>
      </c>
    </row>
    <row r="6090" spans="1:10">
      <c r="A6090" t="s">
        <v>2</v>
      </c>
      <c r="B6090" t="s">
        <v>10</v>
      </c>
      <c r="E6090" t="s">
        <v>11</v>
      </c>
      <c r="F6090" t="s">
        <v>12</v>
      </c>
      <c r="G6090" t="s">
        <v>13</v>
      </c>
      <c r="H6090" t="s">
        <v>14</v>
      </c>
    </row>
    <row r="6091" spans="1:10">
      <c r="A6091" t="s">
        <v>0</v>
      </c>
      <c r="B6091" t="s">
        <v>2822</v>
      </c>
      <c r="D6091">
        <f>Image("https://scontent.cdninstagram.com/t51.2885-15/s640x640/sh0.08/e35/12724939_198757243846107_658238880_n.jpg?ig_cache_key=MTIxMjQyMDAyNTQ0MzQ1MzkxNA%3D%3D.2")</f>
        <v>0</v>
      </c>
    </row>
    <row r="6092" spans="1:10">
      <c r="A6092" t="s">
        <v>2</v>
      </c>
      <c r="B6092" t="s">
        <v>3</v>
      </c>
      <c r="C6092" t="s">
        <v>2823</v>
      </c>
      <c r="E6092" t="s">
        <v>4</v>
      </c>
      <c r="F6092" t="s">
        <v>5</v>
      </c>
      <c r="G6092" t="s">
        <v>6</v>
      </c>
      <c r="H6092" t="s">
        <v>7</v>
      </c>
      <c r="I6092" t="s">
        <v>8</v>
      </c>
      <c r="J6092" t="s">
        <v>9</v>
      </c>
    </row>
    <row r="6093" spans="1:10">
      <c r="A6093" t="s">
        <v>2</v>
      </c>
      <c r="B6093" t="s">
        <v>10</v>
      </c>
      <c r="E6093" t="s">
        <v>11</v>
      </c>
      <c r="F6093" t="s">
        <v>12</v>
      </c>
      <c r="G6093" t="s">
        <v>13</v>
      </c>
      <c r="H6093" t="s">
        <v>14</v>
      </c>
    </row>
    <row r="6094" spans="1:10">
      <c r="A6094" t="s">
        <v>0</v>
      </c>
      <c r="B6094" t="s">
        <v>2824</v>
      </c>
      <c r="D6094">
        <f>Image("https://scontent.cdninstagram.com/t51.2885-15/s640x640/sh0.08/e35/914523_1573627706287438_1564476022_n.jpg?ig_cache_key=MTIxMDI5MTgzMzE3Nzg3NTI2MA%3D%3D.2.l")</f>
        <v>0</v>
      </c>
    </row>
    <row r="6095" spans="1:10">
      <c r="A6095" t="s">
        <v>2</v>
      </c>
      <c r="B6095" t="s">
        <v>3</v>
      </c>
      <c r="E6095" t="s">
        <v>4</v>
      </c>
      <c r="F6095" t="s">
        <v>5</v>
      </c>
      <c r="G6095" t="s">
        <v>6</v>
      </c>
      <c r="H6095" t="s">
        <v>7</v>
      </c>
      <c r="I6095" t="s">
        <v>8</v>
      </c>
      <c r="J6095" t="s">
        <v>9</v>
      </c>
    </row>
    <row r="6096" spans="1:10">
      <c r="A6096" t="s">
        <v>2</v>
      </c>
      <c r="B6096" t="s">
        <v>10</v>
      </c>
      <c r="E6096" t="s">
        <v>11</v>
      </c>
      <c r="F6096" t="s">
        <v>12</v>
      </c>
      <c r="G6096" t="s">
        <v>13</v>
      </c>
      <c r="H6096" t="s">
        <v>14</v>
      </c>
    </row>
    <row r="6097" spans="1:10">
      <c r="A6097" t="s">
        <v>0</v>
      </c>
      <c r="B6097" t="s">
        <v>2825</v>
      </c>
      <c r="D6097">
        <f>Image("https://scontent.cdninstagram.com/t51.2885-15/s640x640/sh0.08/e35/914528_871765322969678_1199667040_n.jpg?ig_cache_key=MTIxMDEzODgyOTE0NDY0MTUwMQ%3D%3D.2")</f>
        <v>0</v>
      </c>
    </row>
    <row r="6098" spans="1:10">
      <c r="A6098" t="s">
        <v>2</v>
      </c>
      <c r="B6098" t="s">
        <v>3</v>
      </c>
      <c r="C6098" t="s">
        <v>2826</v>
      </c>
      <c r="E6098" t="s">
        <v>4</v>
      </c>
      <c r="F6098" t="s">
        <v>5</v>
      </c>
      <c r="G6098" t="s">
        <v>6</v>
      </c>
      <c r="H6098" t="s">
        <v>7</v>
      </c>
      <c r="I6098" t="s">
        <v>8</v>
      </c>
      <c r="J6098" t="s">
        <v>9</v>
      </c>
    </row>
    <row r="6099" spans="1:10">
      <c r="A6099" t="s">
        <v>2</v>
      </c>
      <c r="B6099" t="s">
        <v>10</v>
      </c>
      <c r="E6099" t="s">
        <v>11</v>
      </c>
      <c r="F6099" t="s">
        <v>12</v>
      </c>
      <c r="G6099" t="s">
        <v>13</v>
      </c>
      <c r="H6099" t="s">
        <v>14</v>
      </c>
    </row>
    <row r="6100" spans="1:10">
      <c r="A6100" t="s">
        <v>0</v>
      </c>
      <c r="B6100" t="s">
        <v>2827</v>
      </c>
      <c r="D6100">
        <f>Image("https://scontent.cdninstagram.com/t51.2885-15/s640x640/sh0.08/e35/12822429_241505626192057_937017558_n.jpg?ig_cache_key=MTIwOTI3MDU2MTk5NDkzODI4NA%3D%3D.2")</f>
        <v>0</v>
      </c>
    </row>
    <row r="6101" spans="1:10">
      <c r="A6101" t="s">
        <v>2</v>
      </c>
      <c r="B6101" t="s">
        <v>3</v>
      </c>
      <c r="C6101" t="s">
        <v>2828</v>
      </c>
      <c r="E6101" t="s">
        <v>4</v>
      </c>
      <c r="F6101" t="s">
        <v>5</v>
      </c>
      <c r="G6101" t="s">
        <v>6</v>
      </c>
      <c r="H6101" t="s">
        <v>7</v>
      </c>
      <c r="I6101" t="s">
        <v>8</v>
      </c>
      <c r="J6101" t="s">
        <v>9</v>
      </c>
    </row>
    <row r="6102" spans="1:10">
      <c r="A6102" t="s">
        <v>2</v>
      </c>
      <c r="B6102" t="s">
        <v>10</v>
      </c>
      <c r="E6102" t="s">
        <v>11</v>
      </c>
      <c r="F6102" t="s">
        <v>12</v>
      </c>
      <c r="G6102" t="s">
        <v>13</v>
      </c>
      <c r="H6102" t="s">
        <v>14</v>
      </c>
    </row>
    <row r="6103" spans="1:10">
      <c r="A6103" t="s">
        <v>0</v>
      </c>
      <c r="B6103" t="s">
        <v>2829</v>
      </c>
      <c r="D6103">
        <f>Image("https://scontent.cdninstagram.com/t51.2885-15/s640x640/sh0.08/e35/12825917_758824287552448_775220145_n.jpg?ig_cache_key=MTIwODA3Njg5NjA2MDUzNjkzOQ%3D%3D.2")</f>
        <v>0</v>
      </c>
    </row>
    <row r="6104" spans="1:10">
      <c r="A6104" t="s">
        <v>2</v>
      </c>
      <c r="B6104" t="s">
        <v>3</v>
      </c>
      <c r="E6104" t="s">
        <v>4</v>
      </c>
      <c r="F6104" t="s">
        <v>5</v>
      </c>
      <c r="G6104" t="s">
        <v>6</v>
      </c>
      <c r="H6104" t="s">
        <v>7</v>
      </c>
      <c r="I6104" t="s">
        <v>8</v>
      </c>
      <c r="J6104" t="s">
        <v>9</v>
      </c>
    </row>
    <row r="6105" spans="1:10">
      <c r="A6105" t="s">
        <v>2</v>
      </c>
      <c r="B6105" t="s">
        <v>10</v>
      </c>
      <c r="E6105" t="s">
        <v>11</v>
      </c>
      <c r="F6105" t="s">
        <v>12</v>
      </c>
      <c r="G6105" t="s">
        <v>13</v>
      </c>
      <c r="H6105" t="s">
        <v>14</v>
      </c>
    </row>
    <row r="6106" spans="1:10">
      <c r="A6106" t="s">
        <v>0</v>
      </c>
      <c r="B6106" t="s">
        <v>2830</v>
      </c>
      <c r="D6106">
        <f>Image("https://scontent.cdninstagram.com/t51.2885-15/s640x640/sh0.08/e35/12819127_516269188561198_1210812255_n.jpg?ig_cache_key=MTIwNjQ0OTAxMjc4NTI0NDc0OA%3D%3D.2")</f>
        <v>0</v>
      </c>
    </row>
    <row r="6107" spans="1:10">
      <c r="A6107" t="s">
        <v>2</v>
      </c>
      <c r="B6107" t="s">
        <v>3</v>
      </c>
      <c r="C6107" t="s">
        <v>2831</v>
      </c>
      <c r="E6107" t="s">
        <v>4</v>
      </c>
      <c r="F6107" t="s">
        <v>5</v>
      </c>
      <c r="G6107" t="s">
        <v>6</v>
      </c>
      <c r="H6107" t="s">
        <v>7</v>
      </c>
      <c r="I6107" t="s">
        <v>8</v>
      </c>
      <c r="J6107" t="s">
        <v>9</v>
      </c>
    </row>
    <row r="6108" spans="1:10">
      <c r="A6108" t="s">
        <v>2</v>
      </c>
      <c r="B6108" t="s">
        <v>10</v>
      </c>
      <c r="E6108" t="s">
        <v>11</v>
      </c>
      <c r="F6108" t="s">
        <v>12</v>
      </c>
      <c r="G6108" t="s">
        <v>13</v>
      </c>
      <c r="H6108" t="s">
        <v>14</v>
      </c>
    </row>
    <row r="6109" spans="1:10">
      <c r="A6109" t="s">
        <v>0</v>
      </c>
      <c r="B6109" t="s">
        <v>2832</v>
      </c>
      <c r="D6109">
        <f>Image("https://scontent.cdninstagram.com/t51.2885-15/s640x640/sh0.08/e35/12818979_1220449547969208_1001701608_n.jpg?ig_cache_key=MTIwNTQ3Njg0NTg1NTQ5MzczMw%3D%3D.2.l")</f>
        <v>0</v>
      </c>
    </row>
    <row r="6110" spans="1:10">
      <c r="A6110" t="s">
        <v>2</v>
      </c>
      <c r="B6110" t="s">
        <v>3</v>
      </c>
      <c r="E6110" t="s">
        <v>4</v>
      </c>
      <c r="F6110" t="s">
        <v>5</v>
      </c>
      <c r="G6110" t="s">
        <v>6</v>
      </c>
      <c r="H6110" t="s">
        <v>7</v>
      </c>
      <c r="I6110" t="s">
        <v>8</v>
      </c>
      <c r="J6110" t="s">
        <v>9</v>
      </c>
    </row>
    <row r="6111" spans="1:10">
      <c r="A6111" t="s">
        <v>2</v>
      </c>
      <c r="B6111" t="s">
        <v>10</v>
      </c>
      <c r="E6111" t="s">
        <v>11</v>
      </c>
      <c r="F6111" t="s">
        <v>12</v>
      </c>
      <c r="G6111" t="s">
        <v>13</v>
      </c>
      <c r="H6111" t="s">
        <v>14</v>
      </c>
    </row>
    <row r="6112" spans="1:10">
      <c r="A6112" t="s">
        <v>0</v>
      </c>
      <c r="B6112" t="s">
        <v>2833</v>
      </c>
      <c r="D6112">
        <f>Image("https://scontent.cdninstagram.com/t51.2885-15/s640x640/sh0.08/e35/12797931_1142606215763512_1861758927_n.jpg?ig_cache_key=MTIwNTI2MTc4Nzk1MDMwNDg1OQ%3D%3D.2")</f>
        <v>0</v>
      </c>
    </row>
    <row r="6113" spans="1:10">
      <c r="A6113" t="s">
        <v>2</v>
      </c>
      <c r="B6113" t="s">
        <v>3</v>
      </c>
      <c r="C6113" t="s">
        <v>2834</v>
      </c>
      <c r="E6113" t="s">
        <v>4</v>
      </c>
      <c r="F6113" t="s">
        <v>5</v>
      </c>
      <c r="G6113" t="s">
        <v>6</v>
      </c>
      <c r="H6113" t="s">
        <v>7</v>
      </c>
      <c r="I6113" t="s">
        <v>8</v>
      </c>
      <c r="J6113" t="s">
        <v>9</v>
      </c>
    </row>
    <row r="6114" spans="1:10">
      <c r="A6114" t="s">
        <v>2</v>
      </c>
      <c r="B6114" t="s">
        <v>10</v>
      </c>
      <c r="E6114" t="s">
        <v>11</v>
      </c>
      <c r="F6114" t="s">
        <v>12</v>
      </c>
      <c r="G6114" t="s">
        <v>13</v>
      </c>
      <c r="H6114" t="s">
        <v>14</v>
      </c>
    </row>
    <row r="6115" spans="1:10">
      <c r="A6115" t="s">
        <v>0</v>
      </c>
      <c r="B6115" t="s">
        <v>2835</v>
      </c>
      <c r="D6115">
        <f>Image("https://scontent.cdninstagram.com/t51.2885-15/e35/10727804_469307486607703_342894333_n.jpg?ig_cache_key=MTIwNDM1MDUyNDM1NTQ0NDk1MA%3D%3D.2")</f>
        <v>0</v>
      </c>
    </row>
    <row r="6116" spans="1:10">
      <c r="A6116" t="s">
        <v>2</v>
      </c>
      <c r="B6116" t="s">
        <v>3</v>
      </c>
      <c r="E6116" t="s">
        <v>4</v>
      </c>
      <c r="F6116" t="s">
        <v>5</v>
      </c>
      <c r="G6116" t="s">
        <v>6</v>
      </c>
      <c r="H6116" t="s">
        <v>7</v>
      </c>
      <c r="I6116" t="s">
        <v>8</v>
      </c>
      <c r="J6116" t="s">
        <v>9</v>
      </c>
    </row>
    <row r="6117" spans="1:10">
      <c r="A6117" t="s">
        <v>2</v>
      </c>
      <c r="B6117" t="s">
        <v>10</v>
      </c>
      <c r="E6117" t="s">
        <v>11</v>
      </c>
      <c r="F6117" t="s">
        <v>12</v>
      </c>
      <c r="G6117" t="s">
        <v>13</v>
      </c>
      <c r="H6117" t="s">
        <v>14</v>
      </c>
    </row>
    <row r="6118" spans="1:10">
      <c r="A6118" t="s">
        <v>0</v>
      </c>
      <c r="B6118" t="s">
        <v>2836</v>
      </c>
      <c r="D6118">
        <f>Image("https://scontent.cdninstagram.com/t51.2885-15/s640x640/sh0.08/e35/12822263_987241481368090_853609178_n.jpg?ig_cache_key=MTIwMjMzOTg5OTAyNjEwMzM3Mw%3D%3D.2")</f>
        <v>0</v>
      </c>
    </row>
    <row r="6119" spans="1:10">
      <c r="A6119" t="s">
        <v>2</v>
      </c>
      <c r="B6119" t="s">
        <v>3</v>
      </c>
      <c r="E6119" t="s">
        <v>4</v>
      </c>
      <c r="F6119" t="s">
        <v>5</v>
      </c>
      <c r="G6119" t="s">
        <v>6</v>
      </c>
      <c r="H6119" t="s">
        <v>7</v>
      </c>
      <c r="I6119" t="s">
        <v>8</v>
      </c>
      <c r="J6119" t="s">
        <v>9</v>
      </c>
    </row>
    <row r="6120" spans="1:10">
      <c r="A6120" t="s">
        <v>2</v>
      </c>
      <c r="B6120" t="s">
        <v>10</v>
      </c>
      <c r="E6120" t="s">
        <v>11</v>
      </c>
      <c r="F6120" t="s">
        <v>12</v>
      </c>
      <c r="G6120" t="s">
        <v>13</v>
      </c>
      <c r="H6120" t="s">
        <v>14</v>
      </c>
    </row>
    <row r="6121" spans="1:10">
      <c r="A6121" t="s">
        <v>0</v>
      </c>
      <c r="B6121" t="s">
        <v>2837</v>
      </c>
      <c r="D6121">
        <f>Image("https://scontent.cdninstagram.com/t51.2885-15/s640x640/sh0.08/e35/12783227_1748474642105707_2020494147_n.jpg?ig_cache_key=MTIwMjI4MjgxNDY5Nzk4Nzg4OQ%3D%3D.2")</f>
        <v>0</v>
      </c>
    </row>
    <row r="6122" spans="1:10">
      <c r="A6122" t="s">
        <v>2</v>
      </c>
      <c r="B6122" t="s">
        <v>3</v>
      </c>
      <c r="C6122" t="s">
        <v>2838</v>
      </c>
      <c r="E6122" t="s">
        <v>4</v>
      </c>
      <c r="F6122" t="s">
        <v>5</v>
      </c>
      <c r="G6122" t="s">
        <v>6</v>
      </c>
      <c r="H6122" t="s">
        <v>7</v>
      </c>
      <c r="I6122" t="s">
        <v>8</v>
      </c>
      <c r="J6122" t="s">
        <v>9</v>
      </c>
    </row>
    <row r="6123" spans="1:10">
      <c r="A6123" t="s">
        <v>2</v>
      </c>
      <c r="B6123" t="s">
        <v>10</v>
      </c>
      <c r="E6123" t="s">
        <v>11</v>
      </c>
      <c r="F6123" t="s">
        <v>12</v>
      </c>
      <c r="G6123" t="s">
        <v>13</v>
      </c>
      <c r="H6123" t="s">
        <v>14</v>
      </c>
    </row>
    <row r="6124" spans="1:10">
      <c r="A6124" t="s">
        <v>0</v>
      </c>
      <c r="B6124" t="s">
        <v>2839</v>
      </c>
      <c r="D6124">
        <f>Image("https://scontent.cdninstagram.com/t51.2885-15/s320x320/e35/12825715_966750683360308_453135687_n.jpg?ig_cache_key=MTIwMDY5Njc0MTEzOTQ2NjM5MQ%3D%3D.2")</f>
        <v>0</v>
      </c>
    </row>
    <row r="6125" spans="1:10">
      <c r="A6125" t="s">
        <v>2</v>
      </c>
      <c r="B6125" t="s">
        <v>3</v>
      </c>
      <c r="C6125" t="s">
        <v>2840</v>
      </c>
      <c r="E6125" t="s">
        <v>4</v>
      </c>
      <c r="F6125" t="s">
        <v>5</v>
      </c>
      <c r="G6125" t="s">
        <v>6</v>
      </c>
      <c r="H6125" t="s">
        <v>7</v>
      </c>
      <c r="I6125" t="s">
        <v>8</v>
      </c>
      <c r="J6125" t="s">
        <v>9</v>
      </c>
    </row>
    <row r="6126" spans="1:10">
      <c r="A6126" t="s">
        <v>2</v>
      </c>
      <c r="B6126" t="s">
        <v>10</v>
      </c>
      <c r="E6126" t="s">
        <v>11</v>
      </c>
      <c r="F6126" t="s">
        <v>12</v>
      </c>
      <c r="G6126" t="s">
        <v>13</v>
      </c>
      <c r="H6126" t="s">
        <v>14</v>
      </c>
    </row>
    <row r="6127" spans="1:10">
      <c r="A6127" t="s">
        <v>0</v>
      </c>
      <c r="B6127" t="s">
        <v>2841</v>
      </c>
      <c r="D6127">
        <f>Image("https://scontent.cdninstagram.com/t51.2885-15/e35/12751613_1707248916155057_1598585996_n.jpg?ig_cache_key=MTIwMDE3OTM0MTkzMjk2OTMwMQ%3D%3D.2")</f>
        <v>0</v>
      </c>
    </row>
    <row r="6128" spans="1:10">
      <c r="A6128" t="s">
        <v>2</v>
      </c>
      <c r="B6128" t="s">
        <v>3</v>
      </c>
      <c r="C6128" t="s">
        <v>2842</v>
      </c>
      <c r="E6128" t="s">
        <v>4</v>
      </c>
      <c r="F6128" t="s">
        <v>5</v>
      </c>
      <c r="G6128" t="s">
        <v>6</v>
      </c>
      <c r="H6128" t="s">
        <v>7</v>
      </c>
      <c r="I6128" t="s">
        <v>8</v>
      </c>
      <c r="J6128" t="s">
        <v>9</v>
      </c>
    </row>
    <row r="6129" spans="1:10">
      <c r="A6129" t="s">
        <v>2</v>
      </c>
      <c r="B6129" t="s">
        <v>10</v>
      </c>
      <c r="E6129" t="s">
        <v>11</v>
      </c>
      <c r="F6129" t="s">
        <v>12</v>
      </c>
      <c r="G6129" t="s">
        <v>13</v>
      </c>
      <c r="H6129" t="s">
        <v>14</v>
      </c>
    </row>
    <row r="6130" spans="1:10">
      <c r="A6130" t="s">
        <v>0</v>
      </c>
      <c r="B6130" t="s">
        <v>2843</v>
      </c>
      <c r="D6130">
        <f>Image("https://scontent.cdninstagram.com/t51.2885-15/s640x640/sh0.08/e35/12717003_499359986919738_42641538_n.jpg?ig_cache_key=MTE5OTA3MzYyMjY2Njg4MDcxNA%3D%3D.2")</f>
        <v>0</v>
      </c>
    </row>
    <row r="6131" spans="1:10">
      <c r="A6131" t="s">
        <v>2</v>
      </c>
      <c r="B6131" t="s">
        <v>3</v>
      </c>
      <c r="E6131" t="s">
        <v>4</v>
      </c>
      <c r="F6131" t="s">
        <v>5</v>
      </c>
      <c r="G6131" t="s">
        <v>6</v>
      </c>
      <c r="H6131" t="s">
        <v>7</v>
      </c>
      <c r="I6131" t="s">
        <v>8</v>
      </c>
      <c r="J6131" t="s">
        <v>9</v>
      </c>
    </row>
    <row r="6132" spans="1:10">
      <c r="A6132" t="s">
        <v>2</v>
      </c>
      <c r="B6132" t="s">
        <v>10</v>
      </c>
      <c r="E6132" t="s">
        <v>11</v>
      </c>
      <c r="F6132" t="s">
        <v>12</v>
      </c>
      <c r="G6132" t="s">
        <v>13</v>
      </c>
      <c r="H6132" t="s">
        <v>14</v>
      </c>
    </row>
    <row r="6133" spans="1:10">
      <c r="A6133" t="s">
        <v>0</v>
      </c>
      <c r="B6133" t="s">
        <v>2844</v>
      </c>
      <c r="D6133">
        <f>Image("https://scontent.cdninstagram.com/t51.2885-15/s640x640/sh0.08/e35/12748181_813437065456952_797398883_n.jpg?ig_cache_key=MTE5NzkyNjYyNjAyMzEzOTI3Nw%3D%3D.2")</f>
        <v>0</v>
      </c>
    </row>
    <row r="6134" spans="1:10">
      <c r="A6134" t="s">
        <v>2</v>
      </c>
      <c r="B6134" t="s">
        <v>3</v>
      </c>
      <c r="C6134" t="s">
        <v>2845</v>
      </c>
      <c r="E6134" t="s">
        <v>4</v>
      </c>
      <c r="F6134" t="s">
        <v>5</v>
      </c>
      <c r="G6134" t="s">
        <v>6</v>
      </c>
      <c r="H6134" t="s">
        <v>7</v>
      </c>
      <c r="I6134" t="s">
        <v>8</v>
      </c>
      <c r="J6134" t="s">
        <v>9</v>
      </c>
    </row>
    <row r="6135" spans="1:10">
      <c r="A6135" t="s">
        <v>2</v>
      </c>
      <c r="B6135" t="s">
        <v>10</v>
      </c>
      <c r="E6135" t="s">
        <v>11</v>
      </c>
      <c r="F6135" t="s">
        <v>12</v>
      </c>
      <c r="G6135" t="s">
        <v>13</v>
      </c>
      <c r="H6135" t="s">
        <v>14</v>
      </c>
    </row>
    <row r="6136" spans="1:10">
      <c r="A6136" t="s">
        <v>0</v>
      </c>
      <c r="B6136" t="s">
        <v>2846</v>
      </c>
      <c r="D6136">
        <f>Image("https://scontent.cdninstagram.com/t51.2885-15/s640x640/sh0.08/e35/12446069_563424877156525_2133539792_n.jpg?ig_cache_key=MTE5NzE4MzIzODYxNDMxNzExMg%3D%3D.2")</f>
        <v>0</v>
      </c>
    </row>
    <row r="6137" spans="1:10">
      <c r="A6137" t="s">
        <v>2</v>
      </c>
      <c r="B6137" t="s">
        <v>3</v>
      </c>
      <c r="C6137" t="s">
        <v>2847</v>
      </c>
      <c r="E6137" t="s">
        <v>4</v>
      </c>
      <c r="F6137" t="s">
        <v>5</v>
      </c>
      <c r="G6137" t="s">
        <v>6</v>
      </c>
      <c r="H6137" t="s">
        <v>7</v>
      </c>
      <c r="I6137" t="s">
        <v>8</v>
      </c>
      <c r="J6137" t="s">
        <v>9</v>
      </c>
    </row>
    <row r="6138" spans="1:10">
      <c r="A6138" t="s">
        <v>2</v>
      </c>
      <c r="B6138" t="s">
        <v>10</v>
      </c>
      <c r="E6138" t="s">
        <v>11</v>
      </c>
      <c r="F6138" t="s">
        <v>12</v>
      </c>
      <c r="G6138" t="s">
        <v>13</v>
      </c>
      <c r="H6138" t="s">
        <v>14</v>
      </c>
    </row>
    <row r="6139" spans="1:10">
      <c r="A6139" t="s">
        <v>0</v>
      </c>
      <c r="B6139" t="s">
        <v>2848</v>
      </c>
      <c r="D6139">
        <f>Image("https://scontent.cdninstagram.com/t51.2885-15/s480x480/e35/12728435_201134273581434_1602697170_n.jpg?ig_cache_key=MTE5NzA0MDEyMzI5OTc1NzkyMQ%3D%3D.2")</f>
        <v>0</v>
      </c>
    </row>
    <row r="6140" spans="1:10">
      <c r="A6140" t="s">
        <v>2</v>
      </c>
      <c r="B6140" t="s">
        <v>3</v>
      </c>
      <c r="E6140" t="s">
        <v>4</v>
      </c>
      <c r="F6140" t="s">
        <v>5</v>
      </c>
      <c r="G6140" t="s">
        <v>6</v>
      </c>
      <c r="H6140" t="s">
        <v>7</v>
      </c>
      <c r="I6140" t="s">
        <v>8</v>
      </c>
      <c r="J6140" t="s">
        <v>9</v>
      </c>
    </row>
    <row r="6141" spans="1:10">
      <c r="A6141" t="s">
        <v>2</v>
      </c>
      <c r="B6141" t="s">
        <v>10</v>
      </c>
      <c r="E6141" t="s">
        <v>11</v>
      </c>
      <c r="F6141" t="s">
        <v>12</v>
      </c>
      <c r="G6141" t="s">
        <v>13</v>
      </c>
      <c r="H6141" t="s">
        <v>14</v>
      </c>
    </row>
    <row r="6142" spans="1:10">
      <c r="A6142" t="s">
        <v>0</v>
      </c>
      <c r="B6142" t="s">
        <v>2849</v>
      </c>
      <c r="D6142">
        <f>Image("https://scontent.cdninstagram.com/t51.2885-15/s640x640/sh0.08/e35/12748359_1746313682293051_1203330399_n.jpg?ig_cache_key=MTE5Njk1NzY2MTE4Njg5MDUwMw%3D%3D.2")</f>
        <v>0</v>
      </c>
    </row>
    <row r="6143" spans="1:10">
      <c r="A6143" t="s">
        <v>2</v>
      </c>
      <c r="B6143" t="s">
        <v>3</v>
      </c>
      <c r="E6143" t="s">
        <v>4</v>
      </c>
      <c r="F6143" t="s">
        <v>5</v>
      </c>
      <c r="G6143" t="s">
        <v>6</v>
      </c>
      <c r="H6143" t="s">
        <v>7</v>
      </c>
      <c r="I6143" t="s">
        <v>8</v>
      </c>
      <c r="J6143" t="s">
        <v>9</v>
      </c>
    </row>
    <row r="6144" spans="1:10">
      <c r="A6144" t="s">
        <v>2</v>
      </c>
      <c r="B6144" t="s">
        <v>10</v>
      </c>
      <c r="E6144" t="s">
        <v>11</v>
      </c>
      <c r="F6144" t="s">
        <v>12</v>
      </c>
      <c r="G6144" t="s">
        <v>13</v>
      </c>
      <c r="H6144" t="s">
        <v>14</v>
      </c>
    </row>
    <row r="6145" spans="1:10">
      <c r="A6145" t="s">
        <v>0</v>
      </c>
      <c r="B6145" t="s">
        <v>2850</v>
      </c>
      <c r="D6145">
        <f>Image("https://scontent.cdninstagram.com/t51.2885-15/s480x480/e35/12424928_1778310532398024_1568158869_n.jpg?ig_cache_key=MTIyMDQ2NDg2NzU4NDM5MTQxNQ%3D%3D.2")</f>
        <v>0</v>
      </c>
    </row>
    <row r="6146" spans="1:10">
      <c r="A6146" t="s">
        <v>2</v>
      </c>
      <c r="B6146" t="s">
        <v>3</v>
      </c>
      <c r="E6146" t="s">
        <v>4</v>
      </c>
      <c r="F6146" t="s">
        <v>5</v>
      </c>
      <c r="G6146" t="s">
        <v>6</v>
      </c>
      <c r="H6146" t="s">
        <v>7</v>
      </c>
      <c r="I6146" t="s">
        <v>8</v>
      </c>
      <c r="J6146" t="s">
        <v>9</v>
      </c>
    </row>
    <row r="6147" spans="1:10">
      <c r="A6147" t="s">
        <v>2</v>
      </c>
      <c r="B6147" t="s">
        <v>10</v>
      </c>
      <c r="E6147" t="s">
        <v>11</v>
      </c>
      <c r="F6147" t="s">
        <v>12</v>
      </c>
      <c r="G6147" t="s">
        <v>13</v>
      </c>
      <c r="H6147" t="s">
        <v>14</v>
      </c>
    </row>
    <row r="6148" spans="1:10">
      <c r="A6148" t="s">
        <v>0</v>
      </c>
      <c r="B6148" t="s">
        <v>2851</v>
      </c>
      <c r="D6148">
        <f>Image("https://scontent.cdninstagram.com/t51.2885-15/s640x640/sh0.08/e35/12912483_1224822177528271_681096802_n.jpg?ig_cache_key=MTIyMDQ1MzQzMTk2NTM5NzQ1OA%3D%3D.2")</f>
        <v>0</v>
      </c>
    </row>
    <row r="6149" spans="1:10">
      <c r="A6149" t="s">
        <v>2</v>
      </c>
      <c r="B6149" t="s">
        <v>3</v>
      </c>
      <c r="E6149" t="s">
        <v>4</v>
      </c>
      <c r="F6149" t="s">
        <v>5</v>
      </c>
      <c r="G6149" t="s">
        <v>6</v>
      </c>
      <c r="H6149" t="s">
        <v>7</v>
      </c>
      <c r="I6149" t="s">
        <v>8</v>
      </c>
      <c r="J6149" t="s">
        <v>9</v>
      </c>
    </row>
    <row r="6150" spans="1:10">
      <c r="A6150" t="s">
        <v>2</v>
      </c>
      <c r="B6150" t="s">
        <v>10</v>
      </c>
      <c r="E6150" t="s">
        <v>11</v>
      </c>
      <c r="F6150" t="s">
        <v>12</v>
      </c>
      <c r="G6150" t="s">
        <v>13</v>
      </c>
      <c r="H6150" t="s">
        <v>14</v>
      </c>
    </row>
    <row r="6151" spans="1:10">
      <c r="A6151" t="s">
        <v>0</v>
      </c>
      <c r="B6151" t="s">
        <v>2852</v>
      </c>
      <c r="D6151">
        <f>Image("https://scontent.cdninstagram.com/t51.2885-15/s640x640/sh0.08/e35/10632523_202563873458447_786521083_n.jpg?ig_cache_key=MTIyMDQ2NDczMDg0Njg4MTE5OQ%3D%3D.2")</f>
        <v>0</v>
      </c>
    </row>
    <row r="6152" spans="1:10">
      <c r="A6152" t="s">
        <v>2</v>
      </c>
      <c r="B6152" t="s">
        <v>3</v>
      </c>
      <c r="E6152" t="s">
        <v>4</v>
      </c>
      <c r="F6152" t="s">
        <v>5</v>
      </c>
      <c r="G6152" t="s">
        <v>6</v>
      </c>
      <c r="H6152" t="s">
        <v>7</v>
      </c>
      <c r="I6152" t="s">
        <v>8</v>
      </c>
      <c r="J6152" t="s">
        <v>9</v>
      </c>
    </row>
    <row r="6153" spans="1:10">
      <c r="A6153" t="s">
        <v>2</v>
      </c>
      <c r="B6153" t="s">
        <v>10</v>
      </c>
      <c r="E6153" t="s">
        <v>11</v>
      </c>
      <c r="F6153" t="s">
        <v>12</v>
      </c>
      <c r="G6153" t="s">
        <v>13</v>
      </c>
      <c r="H6153" t="s">
        <v>14</v>
      </c>
    </row>
    <row r="6154" spans="1:10">
      <c r="A6154" t="s">
        <v>0</v>
      </c>
      <c r="B6154" t="s">
        <v>2853</v>
      </c>
      <c r="D6154">
        <f>Image("https://scontent.cdninstagram.com/t51.2885-15/e15/12231017_1768149606738008_907428253_n.jpg?ig_cache_key=MTIyMDQ2NDUyNjIwNjY4NjcyNQ%3D%3D.2")</f>
        <v>0</v>
      </c>
    </row>
    <row r="6155" spans="1:10">
      <c r="A6155" t="s">
        <v>2</v>
      </c>
      <c r="B6155" t="s">
        <v>3</v>
      </c>
      <c r="E6155" t="s">
        <v>4</v>
      </c>
      <c r="F6155" t="s">
        <v>5</v>
      </c>
      <c r="G6155" t="s">
        <v>6</v>
      </c>
      <c r="H6155" t="s">
        <v>7</v>
      </c>
      <c r="I6155" t="s">
        <v>8</v>
      </c>
      <c r="J6155" t="s">
        <v>9</v>
      </c>
    </row>
    <row r="6156" spans="1:10">
      <c r="A6156" t="s">
        <v>2</v>
      </c>
      <c r="B6156" t="s">
        <v>10</v>
      </c>
      <c r="E6156" t="s">
        <v>11</v>
      </c>
      <c r="F6156" t="s">
        <v>12</v>
      </c>
      <c r="G6156" t="s">
        <v>13</v>
      </c>
      <c r="H6156" t="s">
        <v>14</v>
      </c>
    </row>
    <row r="6157" spans="1:10">
      <c r="A6157" t="s">
        <v>0</v>
      </c>
      <c r="B6157" t="s">
        <v>2854</v>
      </c>
      <c r="D6157">
        <f>Image("https://scontent.cdninstagram.com/t51.2885-15/s640x640/sh0.08/e35/12445806_978348192241967_477255504_n.jpg?ig_cache_key=MTIyMDQ2NDA5MDc2MzA1MDIzNQ%3D%3D.2")</f>
        <v>0</v>
      </c>
    </row>
    <row r="6158" spans="1:10">
      <c r="A6158" t="s">
        <v>2</v>
      </c>
      <c r="B6158" t="s">
        <v>3</v>
      </c>
      <c r="E6158" t="s">
        <v>4</v>
      </c>
      <c r="F6158" t="s">
        <v>5</v>
      </c>
      <c r="G6158" t="s">
        <v>6</v>
      </c>
      <c r="H6158" t="s">
        <v>7</v>
      </c>
      <c r="I6158" t="s">
        <v>8</v>
      </c>
      <c r="J6158" t="s">
        <v>9</v>
      </c>
    </row>
    <row r="6159" spans="1:10">
      <c r="A6159" t="s">
        <v>2</v>
      </c>
      <c r="B6159" t="s">
        <v>10</v>
      </c>
      <c r="E6159" t="s">
        <v>11</v>
      </c>
      <c r="F6159" t="s">
        <v>12</v>
      </c>
      <c r="G6159" t="s">
        <v>13</v>
      </c>
      <c r="H6159" t="s">
        <v>14</v>
      </c>
    </row>
    <row r="6160" spans="1:10">
      <c r="A6160" t="s">
        <v>0</v>
      </c>
      <c r="B6160" t="s">
        <v>2855</v>
      </c>
      <c r="D6160">
        <f>Image("https://scontent.cdninstagram.com/t51.2885-15/s640x640/sh0.08/e35/12070718_516050958595220_537478909_n.jpg?ig_cache_key=MTIyMDQ2NDE0MzY4NTk5MDE0Nw%3D%3D.2")</f>
        <v>0</v>
      </c>
    </row>
    <row r="6161" spans="1:10">
      <c r="A6161" t="s">
        <v>2</v>
      </c>
      <c r="B6161" t="s">
        <v>3</v>
      </c>
      <c r="E6161" t="s">
        <v>4</v>
      </c>
      <c r="F6161" t="s">
        <v>5</v>
      </c>
      <c r="G6161" t="s">
        <v>6</v>
      </c>
      <c r="H6161" t="s">
        <v>7</v>
      </c>
      <c r="I6161" t="s">
        <v>8</v>
      </c>
      <c r="J6161" t="s">
        <v>9</v>
      </c>
    </row>
    <row r="6162" spans="1:10">
      <c r="A6162" t="s">
        <v>2</v>
      </c>
      <c r="B6162" t="s">
        <v>10</v>
      </c>
      <c r="E6162" t="s">
        <v>11</v>
      </c>
      <c r="F6162" t="s">
        <v>12</v>
      </c>
      <c r="G6162" t="s">
        <v>13</v>
      </c>
      <c r="H6162" t="s">
        <v>14</v>
      </c>
    </row>
    <row r="6163" spans="1:10">
      <c r="A6163" t="s">
        <v>0</v>
      </c>
      <c r="B6163" t="s">
        <v>2856</v>
      </c>
      <c r="D6163">
        <f>Image("https://scontent.cdninstagram.com/t51.2885-15/s640x640/sh0.08/e35/12935060_465666206974602_841514108_n.jpg?ig_cache_key=MTIyMDQ2NDEyMDA4NTM1MDc4OA%3D%3D.2")</f>
        <v>0</v>
      </c>
    </row>
    <row r="6164" spans="1:10">
      <c r="A6164" t="s">
        <v>2</v>
      </c>
      <c r="B6164" t="s">
        <v>3</v>
      </c>
      <c r="E6164" t="s">
        <v>4</v>
      </c>
      <c r="F6164" t="s">
        <v>5</v>
      </c>
      <c r="G6164" t="s">
        <v>6</v>
      </c>
      <c r="H6164" t="s">
        <v>7</v>
      </c>
      <c r="I6164" t="s">
        <v>8</v>
      </c>
      <c r="J6164" t="s">
        <v>9</v>
      </c>
    </row>
    <row r="6165" spans="1:10">
      <c r="A6165" t="s">
        <v>2</v>
      </c>
      <c r="B6165" t="s">
        <v>10</v>
      </c>
      <c r="E6165" t="s">
        <v>11</v>
      </c>
      <c r="F6165" t="s">
        <v>12</v>
      </c>
      <c r="G6165" t="s">
        <v>13</v>
      </c>
      <c r="H6165" t="s">
        <v>14</v>
      </c>
    </row>
    <row r="6166" spans="1:10">
      <c r="A6166" t="s">
        <v>0</v>
      </c>
      <c r="B6166" t="s">
        <v>2857</v>
      </c>
      <c r="D6166">
        <f>Image("https://scontent.cdninstagram.com/t51.2885-15/s640x640/sh0.08/e35/12940200_576445085858059_880502245_n.jpg?ig_cache_key=MTIyMDQ2Mzk3OTgzNTY0MjE2MQ%3D%3D.2")</f>
        <v>0</v>
      </c>
    </row>
    <row r="6167" spans="1:10">
      <c r="A6167" t="s">
        <v>2</v>
      </c>
      <c r="B6167" t="s">
        <v>3</v>
      </c>
      <c r="E6167" t="s">
        <v>4</v>
      </c>
      <c r="F6167" t="s">
        <v>5</v>
      </c>
      <c r="G6167" t="s">
        <v>6</v>
      </c>
      <c r="H6167" t="s">
        <v>7</v>
      </c>
      <c r="I6167" t="s">
        <v>8</v>
      </c>
      <c r="J6167" t="s">
        <v>9</v>
      </c>
    </row>
    <row r="6168" spans="1:10">
      <c r="A6168" t="s">
        <v>2</v>
      </c>
      <c r="B6168" t="s">
        <v>10</v>
      </c>
      <c r="E6168" t="s">
        <v>11</v>
      </c>
      <c r="F6168" t="s">
        <v>12</v>
      </c>
      <c r="G6168" t="s">
        <v>13</v>
      </c>
      <c r="H6168" t="s">
        <v>14</v>
      </c>
    </row>
    <row r="6169" spans="1:10">
      <c r="A6169" t="s">
        <v>0</v>
      </c>
      <c r="B6169" t="s">
        <v>2858</v>
      </c>
      <c r="D6169">
        <f>Image("https://scontent.cdninstagram.com/t51.2885-15/s640x640/sh0.08/e35/12940228_261741617497658_561164142_n.jpg?ig_cache_key=MTIyMDQ2Mzk0NzIzNjQzMjUyOA%3D%3D.2.l")</f>
        <v>0</v>
      </c>
    </row>
    <row r="6170" spans="1:10">
      <c r="A6170" t="s">
        <v>2</v>
      </c>
      <c r="B6170" t="s">
        <v>3</v>
      </c>
      <c r="E6170" t="s">
        <v>4</v>
      </c>
      <c r="F6170" t="s">
        <v>5</v>
      </c>
      <c r="G6170" t="s">
        <v>6</v>
      </c>
      <c r="H6170" t="s">
        <v>7</v>
      </c>
      <c r="I6170" t="s">
        <v>8</v>
      </c>
      <c r="J6170" t="s">
        <v>9</v>
      </c>
    </row>
    <row r="6171" spans="1:10">
      <c r="A6171" t="s">
        <v>2</v>
      </c>
      <c r="B6171" t="s">
        <v>10</v>
      </c>
      <c r="E6171" t="s">
        <v>11</v>
      </c>
      <c r="F6171" t="s">
        <v>12</v>
      </c>
      <c r="G6171" t="s">
        <v>13</v>
      </c>
      <c r="H6171" t="s">
        <v>14</v>
      </c>
    </row>
    <row r="6172" spans="1:10">
      <c r="A6172" t="s">
        <v>0</v>
      </c>
      <c r="B6172" t="s">
        <v>2859</v>
      </c>
      <c r="D6172">
        <f>Image("https://scontent.cdninstagram.com/t51.2885-15/e15/12960197_149638155431260_74812517_n.jpg?ig_cache_key=MTIyMDQ2MzgzNTAxNTA0Nzk0OA%3D%3D.2")</f>
        <v>0</v>
      </c>
    </row>
    <row r="6173" spans="1:10">
      <c r="A6173" t="s">
        <v>2</v>
      </c>
      <c r="B6173" t="s">
        <v>3</v>
      </c>
      <c r="E6173" t="s">
        <v>4</v>
      </c>
      <c r="F6173" t="s">
        <v>5</v>
      </c>
      <c r="G6173" t="s">
        <v>6</v>
      </c>
      <c r="H6173" t="s">
        <v>7</v>
      </c>
      <c r="I6173" t="s">
        <v>8</v>
      </c>
      <c r="J6173" t="s">
        <v>9</v>
      </c>
    </row>
    <row r="6174" spans="1:10">
      <c r="A6174" t="s">
        <v>2</v>
      </c>
      <c r="B6174" t="s">
        <v>10</v>
      </c>
      <c r="E6174" t="s">
        <v>11</v>
      </c>
      <c r="F6174" t="s">
        <v>12</v>
      </c>
      <c r="G6174" t="s">
        <v>13</v>
      </c>
      <c r="H6174" t="s">
        <v>14</v>
      </c>
    </row>
    <row r="6175" spans="1:10">
      <c r="A6175" t="s">
        <v>0</v>
      </c>
      <c r="B6175" t="s">
        <v>2860</v>
      </c>
      <c r="D6175">
        <f>Image("https://scontent.cdninstagram.com/t51.2885-15/s640x640/sh0.08/e35/12917956_782455101892006_1579861327_n.jpg?ig_cache_key=MTIyMDQ2Mzc5ODQ5OTMwNzQ1Mg%3D%3D.2.l")</f>
        <v>0</v>
      </c>
    </row>
    <row r="6176" spans="1:10">
      <c r="A6176" t="s">
        <v>2</v>
      </c>
      <c r="B6176" t="s">
        <v>3</v>
      </c>
      <c r="C6176" t="s">
        <v>2861</v>
      </c>
      <c r="E6176" t="s">
        <v>4</v>
      </c>
      <c r="F6176" t="s">
        <v>5</v>
      </c>
      <c r="G6176" t="s">
        <v>6</v>
      </c>
      <c r="H6176" t="s">
        <v>7</v>
      </c>
      <c r="I6176" t="s">
        <v>8</v>
      </c>
      <c r="J6176" t="s">
        <v>9</v>
      </c>
    </row>
    <row r="6177" spans="1:10">
      <c r="A6177" t="s">
        <v>2</v>
      </c>
      <c r="B6177" t="s">
        <v>10</v>
      </c>
      <c r="E6177" t="s">
        <v>11</v>
      </c>
      <c r="F6177" t="s">
        <v>12</v>
      </c>
      <c r="G6177" t="s">
        <v>13</v>
      </c>
      <c r="H6177" t="s">
        <v>14</v>
      </c>
    </row>
    <row r="6178" spans="1:10">
      <c r="A6178" t="s">
        <v>0</v>
      </c>
      <c r="B6178" t="s">
        <v>2862</v>
      </c>
      <c r="D6178">
        <f>Image("https://scontent.cdninstagram.com/t51.2885-15/e35/1172654_716108381864115_1332598156_n.jpg?ig_cache_key=MTIyMDQzOTEzMjA3NDMxMDM3Mg%3D%3D.2")</f>
        <v>0</v>
      </c>
    </row>
    <row r="6179" spans="1:10">
      <c r="A6179" t="s">
        <v>2</v>
      </c>
      <c r="B6179" t="s">
        <v>3</v>
      </c>
      <c r="E6179" t="s">
        <v>4</v>
      </c>
      <c r="F6179" t="s">
        <v>5</v>
      </c>
      <c r="G6179" t="s">
        <v>6</v>
      </c>
      <c r="H6179" t="s">
        <v>7</v>
      </c>
      <c r="I6179" t="s">
        <v>8</v>
      </c>
      <c r="J6179" t="s">
        <v>9</v>
      </c>
    </row>
    <row r="6180" spans="1:10">
      <c r="A6180" t="s">
        <v>2</v>
      </c>
      <c r="B6180" t="s">
        <v>10</v>
      </c>
      <c r="E6180" t="s">
        <v>11</v>
      </c>
      <c r="F6180" t="s">
        <v>12</v>
      </c>
      <c r="G6180" t="s">
        <v>13</v>
      </c>
      <c r="H6180" t="s">
        <v>14</v>
      </c>
    </row>
    <row r="6181" spans="1:10">
      <c r="A6181" t="s">
        <v>0</v>
      </c>
      <c r="B6181" t="s">
        <v>2863</v>
      </c>
      <c r="D6181">
        <f>Image("https://scontent.cdninstagram.com/t51.2885-15/s640x640/sh0.08/e35/12907180_763859923750943_703906953_n.jpg?ig_cache_key=MTIyMDQ2MzA5NjMwMzA1ODI4OA%3D%3D.2")</f>
        <v>0</v>
      </c>
    </row>
    <row r="6182" spans="1:10">
      <c r="A6182" t="s">
        <v>2</v>
      </c>
      <c r="B6182" t="s">
        <v>3</v>
      </c>
      <c r="E6182" t="s">
        <v>4</v>
      </c>
      <c r="F6182" t="s">
        <v>5</v>
      </c>
      <c r="G6182" t="s">
        <v>6</v>
      </c>
      <c r="H6182" t="s">
        <v>7</v>
      </c>
      <c r="I6182" t="s">
        <v>8</v>
      </c>
      <c r="J6182" t="s">
        <v>9</v>
      </c>
    </row>
    <row r="6183" spans="1:10">
      <c r="A6183" t="s">
        <v>2</v>
      </c>
      <c r="B6183" t="s">
        <v>10</v>
      </c>
      <c r="E6183" t="s">
        <v>11</v>
      </c>
      <c r="F6183" t="s">
        <v>12</v>
      </c>
      <c r="G6183" t="s">
        <v>13</v>
      </c>
      <c r="H6183" t="s">
        <v>14</v>
      </c>
    </row>
    <row r="6184" spans="1:10">
      <c r="A6184" t="s">
        <v>0</v>
      </c>
      <c r="B6184" t="s">
        <v>2864</v>
      </c>
      <c r="D6184">
        <f>Image("https://scontent.cdninstagram.com/t51.2885-15/s640x640/sh0.08/e35/12531050_441191432672069_2038920218_n.jpg?ig_cache_key=MTIyMDQ2MzA4NTgwMzM5NDUxOA%3D%3D.2.l")</f>
        <v>0</v>
      </c>
    </row>
    <row r="6185" spans="1:10">
      <c r="A6185" t="s">
        <v>2</v>
      </c>
      <c r="B6185" t="s">
        <v>3</v>
      </c>
      <c r="E6185" t="s">
        <v>4</v>
      </c>
      <c r="F6185" t="s">
        <v>5</v>
      </c>
      <c r="G6185" t="s">
        <v>6</v>
      </c>
      <c r="H6185" t="s">
        <v>7</v>
      </c>
      <c r="I6185" t="s">
        <v>8</v>
      </c>
      <c r="J6185" t="s">
        <v>9</v>
      </c>
    </row>
    <row r="6186" spans="1:10">
      <c r="A6186" t="s">
        <v>2</v>
      </c>
      <c r="B6186" t="s">
        <v>10</v>
      </c>
      <c r="E6186" t="s">
        <v>11</v>
      </c>
      <c r="F6186" t="s">
        <v>12</v>
      </c>
      <c r="G6186" t="s">
        <v>13</v>
      </c>
      <c r="H6186" t="s">
        <v>14</v>
      </c>
    </row>
    <row r="6187" spans="1:10">
      <c r="A6187" t="s">
        <v>0</v>
      </c>
      <c r="B6187" t="s">
        <v>2865</v>
      </c>
      <c r="D6187">
        <f>Image("https://scontent.cdninstagram.com/t51.2885-15/s480x480/e35/12519545_963424497105033_1122991064_n.jpg?ig_cache_key=MTIyMDQ2MzAwNTY0MDI1MDExNw%3D%3D.2.l")</f>
        <v>0</v>
      </c>
    </row>
    <row r="6188" spans="1:10">
      <c r="A6188" t="s">
        <v>2</v>
      </c>
      <c r="B6188" t="s">
        <v>3</v>
      </c>
      <c r="E6188" t="s">
        <v>4</v>
      </c>
      <c r="F6188" t="s">
        <v>5</v>
      </c>
      <c r="G6188" t="s">
        <v>6</v>
      </c>
      <c r="H6188" t="s">
        <v>7</v>
      </c>
      <c r="I6188" t="s">
        <v>8</v>
      </c>
      <c r="J6188" t="s">
        <v>9</v>
      </c>
    </row>
    <row r="6189" spans="1:10">
      <c r="A6189" t="s">
        <v>2</v>
      </c>
      <c r="B6189" t="s">
        <v>10</v>
      </c>
      <c r="E6189" t="s">
        <v>11</v>
      </c>
      <c r="F6189" t="s">
        <v>12</v>
      </c>
      <c r="G6189" t="s">
        <v>13</v>
      </c>
      <c r="H6189" t="s">
        <v>14</v>
      </c>
    </row>
    <row r="6190" spans="1:10">
      <c r="A6190" t="s">
        <v>0</v>
      </c>
      <c r="B6190" t="s">
        <v>2866</v>
      </c>
      <c r="D6190">
        <f>Image("https://scontent.cdninstagram.com/t51.2885-15/s640x640/sh0.08/e35/12724677_947483328703445_1320558743_n.jpg?ig_cache_key=MTIxOTI1MDE5Mzk4MTM2NTUyNA%3D%3D.2.l")</f>
        <v>0</v>
      </c>
    </row>
    <row r="6191" spans="1:10">
      <c r="A6191" t="s">
        <v>2</v>
      </c>
      <c r="B6191" t="s">
        <v>3</v>
      </c>
      <c r="E6191" t="s">
        <v>4</v>
      </c>
      <c r="F6191" t="s">
        <v>5</v>
      </c>
      <c r="G6191" t="s">
        <v>6</v>
      </c>
      <c r="H6191" t="s">
        <v>7</v>
      </c>
      <c r="I6191" t="s">
        <v>8</v>
      </c>
      <c r="J6191" t="s">
        <v>9</v>
      </c>
    </row>
    <row r="6192" spans="1:10">
      <c r="A6192" t="s">
        <v>2</v>
      </c>
      <c r="B6192" t="s">
        <v>10</v>
      </c>
      <c r="E6192" t="s">
        <v>11</v>
      </c>
      <c r="F6192" t="s">
        <v>12</v>
      </c>
      <c r="G6192" t="s">
        <v>13</v>
      </c>
      <c r="H6192" t="s">
        <v>14</v>
      </c>
    </row>
    <row r="6193" spans="1:10">
      <c r="A6193" t="s">
        <v>0</v>
      </c>
      <c r="B6193" t="s">
        <v>2867</v>
      </c>
      <c r="D6193">
        <f>Image("https://scontent.cdninstagram.com/t51.2885-15/s640x640/sh0.08/e35/12918002_1084387601680181_510620027_n.jpg?ig_cache_key=MTIxOTIzODI1MDIwNTc2ODExNw%3D%3D.2")</f>
        <v>0</v>
      </c>
    </row>
    <row r="6194" spans="1:10">
      <c r="A6194" t="s">
        <v>2</v>
      </c>
      <c r="B6194" t="s">
        <v>3</v>
      </c>
      <c r="C6194" t="s">
        <v>2868</v>
      </c>
      <c r="E6194" t="s">
        <v>4</v>
      </c>
      <c r="F6194" t="s">
        <v>5</v>
      </c>
      <c r="G6194" t="s">
        <v>6</v>
      </c>
      <c r="H6194" t="s">
        <v>7</v>
      </c>
      <c r="I6194" t="s">
        <v>8</v>
      </c>
      <c r="J6194" t="s">
        <v>9</v>
      </c>
    </row>
    <row r="6195" spans="1:10">
      <c r="A6195" t="s">
        <v>2</v>
      </c>
      <c r="B6195" t="s">
        <v>10</v>
      </c>
      <c r="E6195" t="s">
        <v>11</v>
      </c>
      <c r="F6195" t="s">
        <v>12</v>
      </c>
      <c r="G6195" t="s">
        <v>13</v>
      </c>
      <c r="H6195" t="s">
        <v>14</v>
      </c>
    </row>
    <row r="6196" spans="1:10">
      <c r="A6196" t="s">
        <v>0</v>
      </c>
      <c r="B6196" t="s">
        <v>2869</v>
      </c>
      <c r="D6196">
        <f>Image("https://scontent.cdninstagram.com/t51.2885-15/s640x640/sh0.08/e35/12383104_980464995381824_1814026970_n.jpg?ig_cache_key=MTIxOTE3ODQ4MTA0ODg3NTEyNg%3D%3D.2.l")</f>
        <v>0</v>
      </c>
    </row>
    <row r="6197" spans="1:10">
      <c r="A6197" t="s">
        <v>2</v>
      </c>
      <c r="B6197" t="s">
        <v>3</v>
      </c>
      <c r="E6197" t="s">
        <v>4</v>
      </c>
      <c r="F6197" t="s">
        <v>5</v>
      </c>
      <c r="G6197" t="s">
        <v>6</v>
      </c>
      <c r="H6197" t="s">
        <v>7</v>
      </c>
      <c r="I6197" t="s">
        <v>8</v>
      </c>
      <c r="J6197" t="s">
        <v>9</v>
      </c>
    </row>
    <row r="6198" spans="1:10">
      <c r="A6198" t="s">
        <v>2</v>
      </c>
      <c r="B6198" t="s">
        <v>10</v>
      </c>
      <c r="E6198" t="s">
        <v>11</v>
      </c>
      <c r="F6198" t="s">
        <v>12</v>
      </c>
      <c r="G6198" t="s">
        <v>13</v>
      </c>
      <c r="H6198" t="s">
        <v>14</v>
      </c>
    </row>
    <row r="6199" spans="1:10">
      <c r="A6199" t="s">
        <v>0</v>
      </c>
      <c r="B6199" t="s">
        <v>2870</v>
      </c>
      <c r="D6199">
        <f>Image("https://scontent.cdninstagram.com/t51.2885-15/s640x640/sh0.08/e35/12070729_1695306677374178_1121327098_n.jpg?ig_cache_key=MTIxOTEzMjU0NzEwNDA2NTI0Ng%3D%3D.2")</f>
        <v>0</v>
      </c>
    </row>
    <row r="6200" spans="1:10">
      <c r="A6200" t="s">
        <v>2</v>
      </c>
      <c r="B6200" t="s">
        <v>3</v>
      </c>
      <c r="E6200" t="s">
        <v>4</v>
      </c>
      <c r="F6200" t="s">
        <v>5</v>
      </c>
      <c r="G6200" t="s">
        <v>6</v>
      </c>
      <c r="H6200" t="s">
        <v>7</v>
      </c>
      <c r="I6200" t="s">
        <v>8</v>
      </c>
      <c r="J6200" t="s">
        <v>9</v>
      </c>
    </row>
    <row r="6201" spans="1:10">
      <c r="A6201" t="s">
        <v>2</v>
      </c>
      <c r="B6201" t="s">
        <v>10</v>
      </c>
      <c r="E6201" t="s">
        <v>11</v>
      </c>
      <c r="F6201" t="s">
        <v>12</v>
      </c>
      <c r="G6201" t="s">
        <v>13</v>
      </c>
      <c r="H6201" t="s">
        <v>14</v>
      </c>
    </row>
    <row r="6202" spans="1:10">
      <c r="A6202" t="s">
        <v>0</v>
      </c>
      <c r="B6202" t="s">
        <v>2871</v>
      </c>
      <c r="D6202">
        <f>Image("https://scontent.cdninstagram.com/t51.2885-15/s640x640/sh0.08/e35/12917917_1067477523312952_1606760561_n.jpg?ig_cache_key=MTIxOTA5NjU2NjE3MjA1NDU1MQ%3D%3D.2")</f>
        <v>0</v>
      </c>
    </row>
    <row r="6203" spans="1:10">
      <c r="A6203" t="s">
        <v>2</v>
      </c>
      <c r="B6203" t="s">
        <v>3</v>
      </c>
      <c r="C6203" t="s">
        <v>2872</v>
      </c>
      <c r="E6203" t="s">
        <v>4</v>
      </c>
      <c r="F6203" t="s">
        <v>5</v>
      </c>
      <c r="G6203" t="s">
        <v>6</v>
      </c>
      <c r="H6203" t="s">
        <v>7</v>
      </c>
      <c r="I6203" t="s">
        <v>8</v>
      </c>
      <c r="J6203" t="s">
        <v>9</v>
      </c>
    </row>
    <row r="6204" spans="1:10">
      <c r="A6204" t="s">
        <v>2</v>
      </c>
      <c r="B6204" t="s">
        <v>10</v>
      </c>
      <c r="E6204" t="s">
        <v>11</v>
      </c>
      <c r="F6204" t="s">
        <v>12</v>
      </c>
      <c r="G6204" t="s">
        <v>13</v>
      </c>
      <c r="H6204" t="s">
        <v>14</v>
      </c>
    </row>
    <row r="6205" spans="1:10">
      <c r="A6205" t="s">
        <v>0</v>
      </c>
      <c r="B6205" t="s">
        <v>2873</v>
      </c>
      <c r="D6205">
        <f>Image("https://scontent.cdninstagram.com/t51.2885-15/s640x640/sh0.08/e35/11363698_1140536406013966_415302926_n.jpg?ig_cache_key=MTIxOTA3NTI0MjAwMzU5MjYwNQ%3D%3D.2")</f>
        <v>0</v>
      </c>
    </row>
    <row r="6206" spans="1:10">
      <c r="A6206" t="s">
        <v>2</v>
      </c>
      <c r="B6206" t="s">
        <v>3</v>
      </c>
      <c r="C6206" t="s">
        <v>2874</v>
      </c>
      <c r="E6206" t="s">
        <v>4</v>
      </c>
      <c r="F6206" t="s">
        <v>5</v>
      </c>
      <c r="G6206" t="s">
        <v>6</v>
      </c>
      <c r="H6206" t="s">
        <v>7</v>
      </c>
      <c r="I6206" t="s">
        <v>8</v>
      </c>
      <c r="J6206" t="s">
        <v>9</v>
      </c>
    </row>
    <row r="6207" spans="1:10">
      <c r="A6207" t="s">
        <v>2</v>
      </c>
      <c r="B6207" t="s">
        <v>10</v>
      </c>
      <c r="E6207" t="s">
        <v>11</v>
      </c>
      <c r="F6207" t="s">
        <v>12</v>
      </c>
      <c r="G6207" t="s">
        <v>13</v>
      </c>
      <c r="H6207" t="s">
        <v>14</v>
      </c>
    </row>
    <row r="6208" spans="1:10">
      <c r="A6208" t="s">
        <v>0</v>
      </c>
      <c r="B6208" t="s">
        <v>2875</v>
      </c>
      <c r="D6208">
        <f>Image("https://scontent.cdninstagram.com/t51.2885-15/s480x480/e35/11379322_1692918097645691_9120527_n.jpg?ig_cache_key=MTIxOTA2NjI3NzE1MTcyNzk0Mg%3D%3D.2")</f>
        <v>0</v>
      </c>
    </row>
    <row r="6209" spans="1:10">
      <c r="A6209" t="s">
        <v>2</v>
      </c>
      <c r="B6209" t="s">
        <v>3</v>
      </c>
      <c r="E6209" t="s">
        <v>4</v>
      </c>
      <c r="F6209" t="s">
        <v>5</v>
      </c>
      <c r="G6209" t="s">
        <v>6</v>
      </c>
      <c r="H6209" t="s">
        <v>7</v>
      </c>
      <c r="I6209" t="s">
        <v>8</v>
      </c>
      <c r="J6209" t="s">
        <v>9</v>
      </c>
    </row>
    <row r="6210" spans="1:10">
      <c r="A6210" t="s">
        <v>2</v>
      </c>
      <c r="B6210" t="s">
        <v>10</v>
      </c>
      <c r="E6210" t="s">
        <v>11</v>
      </c>
      <c r="F6210" t="s">
        <v>12</v>
      </c>
      <c r="G6210" t="s">
        <v>13</v>
      </c>
      <c r="H6210" t="s">
        <v>14</v>
      </c>
    </row>
    <row r="6211" spans="1:10">
      <c r="A6211" t="s">
        <v>0</v>
      </c>
      <c r="B6211" t="s">
        <v>2876</v>
      </c>
      <c r="D6211">
        <f>Image("https://scontent.cdninstagram.com/t51.2885-15/s640x640/sh0.08/e35/12445921_1061884080548272_923752549_n.jpg?ig_cache_key=MTIyMDQ1MDU3MjAyNjg0NzUzMg%3D%3D.2")</f>
        <v>0</v>
      </c>
    </row>
    <row r="6212" spans="1:10">
      <c r="A6212" t="s">
        <v>2</v>
      </c>
      <c r="B6212" t="s">
        <v>3</v>
      </c>
      <c r="E6212" t="s">
        <v>4</v>
      </c>
      <c r="F6212" t="s">
        <v>5</v>
      </c>
      <c r="G6212" t="s">
        <v>6</v>
      </c>
      <c r="H6212" t="s">
        <v>7</v>
      </c>
      <c r="I6212" t="s">
        <v>8</v>
      </c>
      <c r="J6212" t="s">
        <v>9</v>
      </c>
    </row>
    <row r="6213" spans="1:10">
      <c r="A6213" t="s">
        <v>2</v>
      </c>
      <c r="B6213" t="s">
        <v>10</v>
      </c>
      <c r="E6213" t="s">
        <v>11</v>
      </c>
      <c r="F6213" t="s">
        <v>12</v>
      </c>
      <c r="G6213" t="s">
        <v>13</v>
      </c>
      <c r="H6213" t="s">
        <v>14</v>
      </c>
    </row>
    <row r="6214" spans="1:10">
      <c r="A6214" t="s">
        <v>0</v>
      </c>
      <c r="B6214" t="s">
        <v>2877</v>
      </c>
      <c r="D6214">
        <f>Image("https://scontent.cdninstagram.com/t51.2885-15/s640x640/sh0.08/e35/12918402_1866447550248960_1232317924_n.jpg?ig_cache_key=MTIyMDQ0NzcwNzExODIzNTcyNg%3D%3D.2")</f>
        <v>0</v>
      </c>
    </row>
    <row r="6215" spans="1:10">
      <c r="A6215" t="s">
        <v>2</v>
      </c>
      <c r="B6215" t="s">
        <v>3</v>
      </c>
      <c r="E6215" t="s">
        <v>4</v>
      </c>
      <c r="F6215" t="s">
        <v>5</v>
      </c>
      <c r="G6215" t="s">
        <v>6</v>
      </c>
      <c r="H6215" t="s">
        <v>7</v>
      </c>
      <c r="I6215" t="s">
        <v>8</v>
      </c>
      <c r="J6215" t="s">
        <v>9</v>
      </c>
    </row>
    <row r="6216" spans="1:10">
      <c r="A6216" t="s">
        <v>2</v>
      </c>
      <c r="B6216" t="s">
        <v>10</v>
      </c>
      <c r="E6216" t="s">
        <v>11</v>
      </c>
      <c r="F6216" t="s">
        <v>12</v>
      </c>
      <c r="G6216" t="s">
        <v>13</v>
      </c>
      <c r="H6216" t="s">
        <v>14</v>
      </c>
    </row>
    <row r="6217" spans="1:10">
      <c r="A6217" t="s">
        <v>0</v>
      </c>
      <c r="B6217" t="s">
        <v>2878</v>
      </c>
      <c r="D6217">
        <f>Image("https://scontent.cdninstagram.com/t51.2885-15/s640x640/sh0.08/e35/12940307_1280179615330227_1012284973_n.jpg?ig_cache_key=MTIyMDQxODg3MjU4NDAyNzY1Ng%3D%3D.2")</f>
        <v>0</v>
      </c>
    </row>
    <row r="6218" spans="1:10">
      <c r="A6218" t="s">
        <v>2</v>
      </c>
      <c r="B6218" t="s">
        <v>3</v>
      </c>
      <c r="E6218" t="s">
        <v>4</v>
      </c>
      <c r="F6218" t="s">
        <v>5</v>
      </c>
      <c r="G6218" t="s">
        <v>6</v>
      </c>
      <c r="H6218" t="s">
        <v>7</v>
      </c>
      <c r="I6218" t="s">
        <v>8</v>
      </c>
      <c r="J6218" t="s">
        <v>9</v>
      </c>
    </row>
    <row r="6219" spans="1:10">
      <c r="A6219" t="s">
        <v>2</v>
      </c>
      <c r="B6219" t="s">
        <v>10</v>
      </c>
      <c r="E6219" t="s">
        <v>11</v>
      </c>
      <c r="F6219" t="s">
        <v>12</v>
      </c>
      <c r="G6219" t="s">
        <v>13</v>
      </c>
      <c r="H6219" t="s">
        <v>14</v>
      </c>
    </row>
    <row r="6220" spans="1:10">
      <c r="A6220" t="s">
        <v>0</v>
      </c>
      <c r="B6220" t="s">
        <v>2879</v>
      </c>
      <c r="D6220">
        <f>Image("https://scontent.cdninstagram.com/t51.2885-15/s640x640/sh0.08/e35/12501585_1577941109200793_151190210_n.jpg?ig_cache_key=MTIyMDQxNjgxNTY1MDMyODEzOA%3D%3D.2")</f>
        <v>0</v>
      </c>
    </row>
    <row r="6221" spans="1:10">
      <c r="A6221" t="s">
        <v>2</v>
      </c>
      <c r="B6221" t="s">
        <v>3</v>
      </c>
      <c r="C6221" t="s">
        <v>2880</v>
      </c>
      <c r="E6221" t="s">
        <v>4</v>
      </c>
      <c r="F6221" t="s">
        <v>5</v>
      </c>
      <c r="G6221" t="s">
        <v>6</v>
      </c>
      <c r="H6221" t="s">
        <v>7</v>
      </c>
      <c r="I6221" t="s">
        <v>8</v>
      </c>
      <c r="J6221" t="s">
        <v>9</v>
      </c>
    </row>
    <row r="6222" spans="1:10">
      <c r="A6222" t="s">
        <v>2</v>
      </c>
      <c r="B6222" t="s">
        <v>10</v>
      </c>
      <c r="E6222" t="s">
        <v>11</v>
      </c>
      <c r="F6222" t="s">
        <v>12</v>
      </c>
      <c r="G6222" t="s">
        <v>13</v>
      </c>
      <c r="H6222" t="s">
        <v>14</v>
      </c>
    </row>
    <row r="6223" spans="1:10">
      <c r="A6223" t="s">
        <v>0</v>
      </c>
      <c r="B6223" t="s">
        <v>2881</v>
      </c>
      <c r="D6223">
        <f>Image("https://scontent.cdninstagram.com/t51.2885-15/s640x640/sh0.08/e35/12677216_756093514492207_817002121_n.jpg?ig_cache_key=MTIyMDQxMzcyMTMxNjU5MzU4Mg%3D%3D.2.l")</f>
        <v>0</v>
      </c>
    </row>
    <row r="6224" spans="1:10">
      <c r="A6224" t="s">
        <v>2</v>
      </c>
      <c r="B6224" t="s">
        <v>3</v>
      </c>
      <c r="E6224" t="s">
        <v>4</v>
      </c>
      <c r="F6224" t="s">
        <v>5</v>
      </c>
      <c r="G6224" t="s">
        <v>6</v>
      </c>
      <c r="H6224" t="s">
        <v>7</v>
      </c>
      <c r="I6224" t="s">
        <v>8</v>
      </c>
      <c r="J6224" t="s">
        <v>9</v>
      </c>
    </row>
    <row r="6225" spans="1:10">
      <c r="A6225" t="s">
        <v>2</v>
      </c>
      <c r="B6225" t="s">
        <v>10</v>
      </c>
      <c r="E6225" t="s">
        <v>11</v>
      </c>
      <c r="F6225" t="s">
        <v>12</v>
      </c>
      <c r="G6225" t="s">
        <v>13</v>
      </c>
      <c r="H6225" t="s">
        <v>14</v>
      </c>
    </row>
    <row r="6226" spans="1:10">
      <c r="A6226" t="s">
        <v>0</v>
      </c>
      <c r="B6226" t="s">
        <v>2882</v>
      </c>
      <c r="D6226">
        <f>Image("https://scontent.cdninstagram.com/t51.2885-15/s640x640/sh0.08/e35/12530664_555102757984198_1775468833_n.jpg?ig_cache_key=MTIyMDQwOTA5Mzk4NzA2MTIwNA%3D%3D.2")</f>
        <v>0</v>
      </c>
    </row>
    <row r="6227" spans="1:10">
      <c r="A6227" t="s">
        <v>2</v>
      </c>
      <c r="B6227" t="s">
        <v>3</v>
      </c>
      <c r="E6227" t="s">
        <v>4</v>
      </c>
      <c r="F6227" t="s">
        <v>5</v>
      </c>
      <c r="G6227" t="s">
        <v>6</v>
      </c>
      <c r="H6227" t="s">
        <v>7</v>
      </c>
      <c r="I6227" t="s">
        <v>8</v>
      </c>
      <c r="J6227" t="s">
        <v>9</v>
      </c>
    </row>
    <row r="6228" spans="1:10">
      <c r="A6228" t="s">
        <v>2</v>
      </c>
      <c r="B6228" t="s">
        <v>10</v>
      </c>
      <c r="E6228" t="s">
        <v>11</v>
      </c>
      <c r="F6228" t="s">
        <v>12</v>
      </c>
      <c r="G6228" t="s">
        <v>13</v>
      </c>
      <c r="H6228" t="s">
        <v>14</v>
      </c>
    </row>
    <row r="6229" spans="1:10">
      <c r="A6229" t="s">
        <v>0</v>
      </c>
      <c r="B6229" t="s">
        <v>2883</v>
      </c>
      <c r="D6229">
        <f>Image("https://scontent.cdninstagram.com/t51.2885-15/s640x640/sh0.08/e35/12940270_1696024474019197_1450307860_n.jpg?ig_cache_key=MTIyMDQwODMyMDY0MTUyNjg1Mg%3D%3D.2.l")</f>
        <v>0</v>
      </c>
    </row>
    <row r="6230" spans="1:10">
      <c r="A6230" t="s">
        <v>2</v>
      </c>
      <c r="B6230" t="s">
        <v>3</v>
      </c>
      <c r="E6230" t="s">
        <v>4</v>
      </c>
      <c r="F6230" t="s">
        <v>5</v>
      </c>
      <c r="G6230" t="s">
        <v>6</v>
      </c>
      <c r="H6230" t="s">
        <v>7</v>
      </c>
      <c r="I6230" t="s">
        <v>8</v>
      </c>
      <c r="J6230" t="s">
        <v>9</v>
      </c>
    </row>
    <row r="6231" spans="1:10">
      <c r="A6231" t="s">
        <v>2</v>
      </c>
      <c r="B6231" t="s">
        <v>10</v>
      </c>
      <c r="E6231" t="s">
        <v>11</v>
      </c>
      <c r="F6231" t="s">
        <v>12</v>
      </c>
      <c r="G6231" t="s">
        <v>13</v>
      </c>
      <c r="H6231" t="s">
        <v>14</v>
      </c>
    </row>
    <row r="6232" spans="1:10">
      <c r="A6232" t="s">
        <v>0</v>
      </c>
      <c r="B6232" t="s">
        <v>2884</v>
      </c>
      <c r="D6232">
        <f>Image("https://scontent.cdninstagram.com/t51.2885-15/s640x640/sh0.08/e35/12724945_237625483256578_1674662341_n.jpg?ig_cache_key=MTIyMDQwMTUzMjA1NzAzODM5OQ%3D%3D.2")</f>
        <v>0</v>
      </c>
    </row>
    <row r="6233" spans="1:10">
      <c r="A6233" t="s">
        <v>2</v>
      </c>
      <c r="B6233" t="s">
        <v>3</v>
      </c>
      <c r="E6233" t="s">
        <v>4</v>
      </c>
      <c r="F6233" t="s">
        <v>5</v>
      </c>
      <c r="G6233" t="s">
        <v>6</v>
      </c>
      <c r="H6233" t="s">
        <v>7</v>
      </c>
      <c r="I6233" t="s">
        <v>8</v>
      </c>
      <c r="J6233" t="s">
        <v>9</v>
      </c>
    </row>
    <row r="6234" spans="1:10">
      <c r="A6234" t="s">
        <v>2</v>
      </c>
      <c r="B6234" t="s">
        <v>10</v>
      </c>
      <c r="E6234" t="s">
        <v>11</v>
      </c>
      <c r="F6234" t="s">
        <v>12</v>
      </c>
      <c r="G6234" t="s">
        <v>13</v>
      </c>
      <c r="H6234" t="s">
        <v>14</v>
      </c>
    </row>
    <row r="6235" spans="1:10">
      <c r="A6235" t="s">
        <v>0</v>
      </c>
      <c r="B6235" t="s">
        <v>2885</v>
      </c>
      <c r="D6235">
        <f>Image("https://scontent.cdninstagram.com/t51.2885-15/s640x640/sh0.08/e35/12912264_775895849208587_2142716301_n.jpg?ig_cache_key=MTIyMDM5NDczNzY1MzUxMTEyNQ%3D%3D.2")</f>
        <v>0</v>
      </c>
    </row>
    <row r="6236" spans="1:10">
      <c r="A6236" t="s">
        <v>2</v>
      </c>
      <c r="B6236" t="s">
        <v>3</v>
      </c>
      <c r="C6236" t="s">
        <v>2886</v>
      </c>
      <c r="E6236" t="s">
        <v>4</v>
      </c>
      <c r="F6236" t="s">
        <v>5</v>
      </c>
      <c r="G6236" t="s">
        <v>6</v>
      </c>
      <c r="H6236" t="s">
        <v>7</v>
      </c>
      <c r="I6236" t="s">
        <v>8</v>
      </c>
      <c r="J6236" t="s">
        <v>9</v>
      </c>
    </row>
    <row r="6237" spans="1:10">
      <c r="A6237" t="s">
        <v>2</v>
      </c>
      <c r="B6237" t="s">
        <v>10</v>
      </c>
      <c r="E6237" t="s">
        <v>11</v>
      </c>
      <c r="F6237" t="s">
        <v>12</v>
      </c>
      <c r="G6237" t="s">
        <v>13</v>
      </c>
      <c r="H6237" t="s">
        <v>14</v>
      </c>
    </row>
    <row r="6238" spans="1:10">
      <c r="A6238" t="s">
        <v>0</v>
      </c>
      <c r="B6238" t="s">
        <v>2887</v>
      </c>
      <c r="D6238">
        <f>Image("https://scontent.cdninstagram.com/t51.2885-15/s640x640/sh0.08/e35/12070690_220994944932294_1099546331_n.jpg?ig_cache_key=MTIyMDM4MzAyNzUxMjAxMTg0NA%3D%3D.2.l")</f>
        <v>0</v>
      </c>
    </row>
    <row r="6239" spans="1:10">
      <c r="A6239" t="s">
        <v>2</v>
      </c>
      <c r="B6239" t="s">
        <v>3</v>
      </c>
      <c r="E6239" t="s">
        <v>4</v>
      </c>
      <c r="F6239" t="s">
        <v>5</v>
      </c>
      <c r="G6239" t="s">
        <v>6</v>
      </c>
      <c r="H6239" t="s">
        <v>7</v>
      </c>
      <c r="I6239" t="s">
        <v>8</v>
      </c>
      <c r="J6239" t="s">
        <v>9</v>
      </c>
    </row>
    <row r="6240" spans="1:10">
      <c r="A6240" t="s">
        <v>2</v>
      </c>
      <c r="B6240" t="s">
        <v>10</v>
      </c>
      <c r="E6240" t="s">
        <v>11</v>
      </c>
      <c r="F6240" t="s">
        <v>12</v>
      </c>
      <c r="G6240" t="s">
        <v>13</v>
      </c>
      <c r="H6240" t="s">
        <v>14</v>
      </c>
    </row>
    <row r="6241" spans="1:10">
      <c r="A6241" t="s">
        <v>0</v>
      </c>
      <c r="B6241" t="s">
        <v>2888</v>
      </c>
      <c r="D6241">
        <f>Image("https://scontent.cdninstagram.com/t51.2885-15/e35/12230984_216812318685948_2059547046_n.jpg?ig_cache_key=MTIyMDM3Njc2MTMyMjQ5OTkxNw%3D%3D.2")</f>
        <v>0</v>
      </c>
    </row>
    <row r="6242" spans="1:10">
      <c r="A6242" t="s">
        <v>2</v>
      </c>
      <c r="B6242" t="s">
        <v>3</v>
      </c>
      <c r="E6242" t="s">
        <v>4</v>
      </c>
      <c r="F6242" t="s">
        <v>5</v>
      </c>
      <c r="G6242" t="s">
        <v>6</v>
      </c>
      <c r="H6242" t="s">
        <v>7</v>
      </c>
      <c r="I6242" t="s">
        <v>8</v>
      </c>
      <c r="J6242" t="s">
        <v>9</v>
      </c>
    </row>
    <row r="6243" spans="1:10">
      <c r="A6243" t="s">
        <v>2</v>
      </c>
      <c r="B6243" t="s">
        <v>10</v>
      </c>
      <c r="E6243" t="s">
        <v>11</v>
      </c>
      <c r="F6243" t="s">
        <v>12</v>
      </c>
      <c r="G6243" t="s">
        <v>13</v>
      </c>
      <c r="H6243" t="s">
        <v>14</v>
      </c>
    </row>
    <row r="6244" spans="1:10">
      <c r="A6244" t="s">
        <v>0</v>
      </c>
      <c r="B6244" t="s">
        <v>2889</v>
      </c>
      <c r="D6244">
        <f>Image("https://scontent.cdninstagram.com/t51.2885-15/s640x640/sh0.08/e35/12501636_1760947387471075_54059910_n.jpg?ig_cache_key=MTIyMDM2NzM3ODg3NDAyNTY0Nw%3D%3D.2.l")</f>
        <v>0</v>
      </c>
    </row>
    <row r="6245" spans="1:10">
      <c r="A6245" t="s">
        <v>2</v>
      </c>
      <c r="B6245" t="s">
        <v>3</v>
      </c>
      <c r="E6245" t="s">
        <v>4</v>
      </c>
      <c r="F6245" t="s">
        <v>5</v>
      </c>
      <c r="G6245" t="s">
        <v>6</v>
      </c>
      <c r="H6245" t="s">
        <v>7</v>
      </c>
      <c r="I6245" t="s">
        <v>8</v>
      </c>
      <c r="J6245" t="s">
        <v>9</v>
      </c>
    </row>
    <row r="6246" spans="1:10">
      <c r="A6246" t="s">
        <v>2</v>
      </c>
      <c r="B6246" t="s">
        <v>10</v>
      </c>
      <c r="E6246" t="s">
        <v>11</v>
      </c>
      <c r="F6246" t="s">
        <v>12</v>
      </c>
      <c r="G6246" t="s">
        <v>13</v>
      </c>
      <c r="H6246" t="s">
        <v>14</v>
      </c>
    </row>
    <row r="6247" spans="1:10">
      <c r="A6247" t="s">
        <v>0</v>
      </c>
      <c r="B6247" t="s">
        <v>2890</v>
      </c>
      <c r="D6247">
        <f>Image("https://scontent.cdninstagram.com/t51.2885-15/s640x640/sh0.08/e35/12531067_1029769357095437_1123934029_n.jpg?ig_cache_key=MTIyMDM2Njg1ODEwMDQ0NDAyNw%3D%3D.2")</f>
        <v>0</v>
      </c>
    </row>
    <row r="6248" spans="1:10">
      <c r="A6248" t="s">
        <v>2</v>
      </c>
      <c r="B6248" t="s">
        <v>3</v>
      </c>
      <c r="E6248" t="s">
        <v>4</v>
      </c>
      <c r="F6248" t="s">
        <v>5</v>
      </c>
      <c r="G6248" t="s">
        <v>6</v>
      </c>
      <c r="H6248" t="s">
        <v>7</v>
      </c>
      <c r="I6248" t="s">
        <v>8</v>
      </c>
      <c r="J6248" t="s">
        <v>9</v>
      </c>
    </row>
    <row r="6249" spans="1:10">
      <c r="A6249" t="s">
        <v>2</v>
      </c>
      <c r="B6249" t="s">
        <v>10</v>
      </c>
      <c r="E6249" t="s">
        <v>11</v>
      </c>
      <c r="F6249" t="s">
        <v>12</v>
      </c>
      <c r="G6249" t="s">
        <v>13</v>
      </c>
      <c r="H6249" t="s">
        <v>14</v>
      </c>
    </row>
    <row r="6250" spans="1:10">
      <c r="A6250" t="s">
        <v>0</v>
      </c>
      <c r="B6250" t="s">
        <v>2891</v>
      </c>
      <c r="D6250">
        <f>Image("https://scontent.cdninstagram.com/t51.2885-15/s640x640/sh0.08/e35/10644013_1049056648483830_718551381_n.jpg?ig_cache_key=MTIyMDMyNTQ1MjI4MDY0MTY0Mw%3D%3D.2.l")</f>
        <v>0</v>
      </c>
    </row>
    <row r="6251" spans="1:10">
      <c r="A6251" t="s">
        <v>2</v>
      </c>
      <c r="B6251" t="s">
        <v>3</v>
      </c>
      <c r="E6251" t="s">
        <v>4</v>
      </c>
      <c r="F6251" t="s">
        <v>5</v>
      </c>
      <c r="G6251" t="s">
        <v>6</v>
      </c>
      <c r="H6251" t="s">
        <v>7</v>
      </c>
      <c r="I6251" t="s">
        <v>8</v>
      </c>
      <c r="J6251" t="s">
        <v>9</v>
      </c>
    </row>
    <row r="6252" spans="1:10">
      <c r="A6252" t="s">
        <v>2</v>
      </c>
      <c r="B6252" t="s">
        <v>10</v>
      </c>
      <c r="E6252" t="s">
        <v>11</v>
      </c>
      <c r="F6252" t="s">
        <v>12</v>
      </c>
      <c r="G6252" t="s">
        <v>13</v>
      </c>
      <c r="H6252" t="s">
        <v>14</v>
      </c>
    </row>
    <row r="6253" spans="1:10">
      <c r="A6253" t="s">
        <v>0</v>
      </c>
      <c r="B6253" t="s">
        <v>2892</v>
      </c>
      <c r="D6253">
        <f>Image("https://scontent.cdninstagram.com/t51.2885-15/s640x640/sh0.08/e35/1169331_885099831609670_150615148_n.jpg?ig_cache_key=MTIwNzQyMTYxNzkxMDgyMTQ3Mw%3D%3D.2.l")</f>
        <v>0</v>
      </c>
    </row>
    <row r="6254" spans="1:10">
      <c r="A6254" t="s">
        <v>2</v>
      </c>
      <c r="B6254" t="s">
        <v>3</v>
      </c>
      <c r="E6254" t="s">
        <v>4</v>
      </c>
      <c r="F6254" t="s">
        <v>5</v>
      </c>
      <c r="G6254" t="s">
        <v>6</v>
      </c>
      <c r="H6254" t="s">
        <v>7</v>
      </c>
      <c r="I6254" t="s">
        <v>8</v>
      </c>
      <c r="J6254" t="s">
        <v>9</v>
      </c>
    </row>
    <row r="6255" spans="1:10">
      <c r="A6255" t="s">
        <v>2</v>
      </c>
      <c r="B6255" t="s">
        <v>10</v>
      </c>
      <c r="E6255" t="s">
        <v>11</v>
      </c>
      <c r="F6255" t="s">
        <v>12</v>
      </c>
      <c r="G6255" t="s">
        <v>13</v>
      </c>
      <c r="H6255" t="s">
        <v>14</v>
      </c>
    </row>
    <row r="6256" spans="1:10">
      <c r="A6256" t="s">
        <v>0</v>
      </c>
      <c r="B6256" t="s">
        <v>2893</v>
      </c>
      <c r="D6256">
        <f>Image("https://scontent.cdninstagram.com/t51.2885-15/s640x640/sh0.08/e35/12940852_1547286602238457_1781052338_n.jpg?ig_cache_key=MTIyMDI3MTc5MTAwMTQxMzAwOQ%3D%3D.2")</f>
        <v>0</v>
      </c>
    </row>
    <row r="6257" spans="1:10">
      <c r="A6257" t="s">
        <v>2</v>
      </c>
      <c r="B6257" t="s">
        <v>3</v>
      </c>
      <c r="E6257" t="s">
        <v>4</v>
      </c>
      <c r="F6257" t="s">
        <v>5</v>
      </c>
      <c r="G6257" t="s">
        <v>6</v>
      </c>
      <c r="H6257" t="s">
        <v>7</v>
      </c>
      <c r="I6257" t="s">
        <v>8</v>
      </c>
      <c r="J6257" t="s">
        <v>9</v>
      </c>
    </row>
    <row r="6258" spans="1:10">
      <c r="A6258" t="s">
        <v>2</v>
      </c>
      <c r="B6258" t="s">
        <v>10</v>
      </c>
      <c r="E6258" t="s">
        <v>11</v>
      </c>
      <c r="F6258" t="s">
        <v>12</v>
      </c>
      <c r="G6258" t="s">
        <v>13</v>
      </c>
      <c r="H6258" t="s">
        <v>14</v>
      </c>
    </row>
    <row r="6259" spans="1:10">
      <c r="A6259" t="s">
        <v>0</v>
      </c>
      <c r="B6259" t="s">
        <v>2894</v>
      </c>
      <c r="D6259">
        <f>Image("https://scontent.cdninstagram.com/t51.2885-15/s640x640/sh0.08/e35/12917819_813408085458371_478411020_n.jpg?ig_cache_key=MTIyMDI2NzcyNzg1NDE4MDAzNA%3D%3D.2")</f>
        <v>0</v>
      </c>
    </row>
    <row r="6260" spans="1:10">
      <c r="A6260" t="s">
        <v>2</v>
      </c>
      <c r="B6260" t="s">
        <v>3</v>
      </c>
      <c r="E6260" t="s">
        <v>4</v>
      </c>
      <c r="F6260" t="s">
        <v>5</v>
      </c>
      <c r="G6260" t="s">
        <v>6</v>
      </c>
      <c r="H6260" t="s">
        <v>7</v>
      </c>
      <c r="I6260" t="s">
        <v>8</v>
      </c>
      <c r="J6260" t="s">
        <v>9</v>
      </c>
    </row>
    <row r="6261" spans="1:10">
      <c r="A6261" t="s">
        <v>2</v>
      </c>
      <c r="B6261" t="s">
        <v>10</v>
      </c>
      <c r="E6261" t="s">
        <v>11</v>
      </c>
      <c r="F6261" t="s">
        <v>12</v>
      </c>
      <c r="G6261" t="s">
        <v>13</v>
      </c>
      <c r="H6261" t="s">
        <v>14</v>
      </c>
    </row>
    <row r="6262" spans="1:10">
      <c r="A6262" t="s">
        <v>0</v>
      </c>
      <c r="B6262" t="s">
        <v>2895</v>
      </c>
      <c r="D6262">
        <f>Image("https://scontent.cdninstagram.com/t51.2885-15/s640x640/sh0.08/e35/12501534_963874960366180_1106237092_n.jpg?ig_cache_key=MTIyMDI2MTA0NDk5MzEzMTAxOQ%3D%3D.2")</f>
        <v>0</v>
      </c>
    </row>
    <row r="6263" spans="1:10">
      <c r="A6263" t="s">
        <v>2</v>
      </c>
      <c r="B6263" t="s">
        <v>3</v>
      </c>
      <c r="E6263" t="s">
        <v>4</v>
      </c>
      <c r="F6263" t="s">
        <v>5</v>
      </c>
      <c r="G6263" t="s">
        <v>6</v>
      </c>
      <c r="H6263" t="s">
        <v>7</v>
      </c>
      <c r="I6263" t="s">
        <v>8</v>
      </c>
      <c r="J6263" t="s">
        <v>9</v>
      </c>
    </row>
    <row r="6264" spans="1:10">
      <c r="A6264" t="s">
        <v>2</v>
      </c>
      <c r="B6264" t="s">
        <v>10</v>
      </c>
      <c r="E6264" t="s">
        <v>11</v>
      </c>
      <c r="F6264" t="s">
        <v>12</v>
      </c>
      <c r="G6264" t="s">
        <v>13</v>
      </c>
      <c r="H6264" t="s">
        <v>14</v>
      </c>
    </row>
    <row r="6265" spans="1:10">
      <c r="A6265" t="s">
        <v>0</v>
      </c>
      <c r="B6265" t="s">
        <v>2896</v>
      </c>
      <c r="D6265">
        <f>Image("https://scontent.cdninstagram.com/t51.2885-15/s640x640/sh0.08/e35/12599434_892736830825362_2083493435_n.jpg?ig_cache_key=MTIyMDI1NzQ4ODQyMDI0MDI4MQ%3D%3D.2.l")</f>
        <v>0</v>
      </c>
    </row>
    <row r="6266" spans="1:10">
      <c r="A6266" t="s">
        <v>2</v>
      </c>
      <c r="B6266" t="s">
        <v>3</v>
      </c>
      <c r="E6266" t="s">
        <v>4</v>
      </c>
      <c r="F6266" t="s">
        <v>5</v>
      </c>
      <c r="G6266" t="s">
        <v>6</v>
      </c>
      <c r="H6266" t="s">
        <v>7</v>
      </c>
      <c r="I6266" t="s">
        <v>8</v>
      </c>
      <c r="J6266" t="s">
        <v>9</v>
      </c>
    </row>
    <row r="6267" spans="1:10">
      <c r="A6267" t="s">
        <v>2</v>
      </c>
      <c r="B6267" t="s">
        <v>10</v>
      </c>
      <c r="E6267" t="s">
        <v>11</v>
      </c>
      <c r="F6267" t="s">
        <v>12</v>
      </c>
      <c r="G6267" t="s">
        <v>13</v>
      </c>
      <c r="H6267" t="s">
        <v>14</v>
      </c>
    </row>
    <row r="6268" spans="1:10">
      <c r="A6268" t="s">
        <v>0</v>
      </c>
      <c r="B6268" t="s">
        <v>2897</v>
      </c>
      <c r="D6268">
        <f>Image("https://scontent.cdninstagram.com/t51.2885-15/s640x640/sh0.08/e35/12950338_1672180226369756_424000971_n.jpg?ig_cache_key=MTIyMDI0NDIxODI1MjgyMTg4Ng%3D%3D.2")</f>
        <v>0</v>
      </c>
    </row>
    <row r="6269" spans="1:10">
      <c r="A6269" t="s">
        <v>2</v>
      </c>
      <c r="B6269" t="s">
        <v>3</v>
      </c>
      <c r="E6269" t="s">
        <v>4</v>
      </c>
      <c r="F6269" t="s">
        <v>5</v>
      </c>
      <c r="G6269" t="s">
        <v>6</v>
      </c>
      <c r="H6269" t="s">
        <v>7</v>
      </c>
      <c r="I6269" t="s">
        <v>8</v>
      </c>
      <c r="J6269" t="s">
        <v>9</v>
      </c>
    </row>
    <row r="6270" spans="1:10">
      <c r="A6270" t="s">
        <v>2</v>
      </c>
      <c r="B6270" t="s">
        <v>10</v>
      </c>
      <c r="E6270" t="s">
        <v>11</v>
      </c>
      <c r="F6270" t="s">
        <v>12</v>
      </c>
      <c r="G6270" t="s">
        <v>13</v>
      </c>
      <c r="H6270" t="s">
        <v>14</v>
      </c>
    </row>
    <row r="6271" spans="1:10">
      <c r="A6271" t="s">
        <v>0</v>
      </c>
      <c r="B6271" t="s">
        <v>2898</v>
      </c>
      <c r="D6271">
        <f>Image("https://scontent.cdninstagram.com/t51.2885-15/s640x640/sh0.08/e35/12912503_489424514598778_1752514841_n.jpg?ig_cache_key=MTIxOTYzNzkxNDEwOTA0MzMwNQ%3D%3D.2")</f>
        <v>0</v>
      </c>
    </row>
    <row r="6272" spans="1:10">
      <c r="A6272" t="s">
        <v>2</v>
      </c>
      <c r="B6272" t="s">
        <v>3</v>
      </c>
      <c r="C6272" t="s">
        <v>2899</v>
      </c>
      <c r="E6272" t="s">
        <v>4</v>
      </c>
      <c r="F6272" t="s">
        <v>5</v>
      </c>
      <c r="G6272" t="s">
        <v>6</v>
      </c>
      <c r="H6272" t="s">
        <v>7</v>
      </c>
      <c r="I6272" t="s">
        <v>8</v>
      </c>
      <c r="J6272" t="s">
        <v>9</v>
      </c>
    </row>
    <row r="6273" spans="1:10">
      <c r="A6273" t="s">
        <v>2</v>
      </c>
      <c r="B6273" t="s">
        <v>10</v>
      </c>
      <c r="E6273" t="s">
        <v>11</v>
      </c>
      <c r="F6273" t="s">
        <v>12</v>
      </c>
      <c r="G6273" t="s">
        <v>13</v>
      </c>
      <c r="H6273" t="s">
        <v>14</v>
      </c>
    </row>
    <row r="6274" spans="1:10">
      <c r="A6274" t="s">
        <v>0</v>
      </c>
      <c r="B6274" t="s">
        <v>2900</v>
      </c>
      <c r="D6274">
        <f>Image("https://scontent.cdninstagram.com/t51.2885-15/s640x640/sh0.08/e35/12479405_766393513498203_1130352923_n.jpg?ig_cache_key=MTIxOTIxMDA5NTY4ODA1NzAyOA%3D%3D.2")</f>
        <v>0</v>
      </c>
    </row>
    <row r="6275" spans="1:10">
      <c r="A6275" t="s">
        <v>2</v>
      </c>
      <c r="B6275" t="s">
        <v>3</v>
      </c>
      <c r="E6275" t="s">
        <v>4</v>
      </c>
      <c r="F6275" t="s">
        <v>5</v>
      </c>
      <c r="G6275" t="s">
        <v>6</v>
      </c>
      <c r="H6275" t="s">
        <v>7</v>
      </c>
      <c r="I6275" t="s">
        <v>8</v>
      </c>
      <c r="J6275" t="s">
        <v>9</v>
      </c>
    </row>
    <row r="6276" spans="1:10">
      <c r="A6276" t="s">
        <v>2</v>
      </c>
      <c r="B6276" t="s">
        <v>10</v>
      </c>
      <c r="E6276" t="s">
        <v>11</v>
      </c>
      <c r="F6276" t="s">
        <v>12</v>
      </c>
      <c r="G6276" t="s">
        <v>13</v>
      </c>
      <c r="H6276" t="s">
        <v>14</v>
      </c>
    </row>
    <row r="6277" spans="1:10">
      <c r="A6277" t="s">
        <v>0</v>
      </c>
      <c r="B6277" t="s">
        <v>2901</v>
      </c>
      <c r="D6277">
        <f>Image("https://scontent.cdninstagram.com/t51.2885-15/s640x640/sh0.08/e35/12912657_1743516282534813_997891486_n.jpg?ig_cache_key=MTIxOTUxNTQyNjE3MTMxODc4Nw%3D%3D.2")</f>
        <v>0</v>
      </c>
    </row>
    <row r="6278" spans="1:10">
      <c r="A6278" t="s">
        <v>2</v>
      </c>
      <c r="B6278" t="s">
        <v>3</v>
      </c>
      <c r="E6278" t="s">
        <v>4</v>
      </c>
      <c r="F6278" t="s">
        <v>5</v>
      </c>
      <c r="G6278" t="s">
        <v>6</v>
      </c>
      <c r="H6278" t="s">
        <v>7</v>
      </c>
      <c r="I6278" t="s">
        <v>8</v>
      </c>
      <c r="J6278" t="s">
        <v>9</v>
      </c>
    </row>
    <row r="6279" spans="1:10">
      <c r="A6279" t="s">
        <v>2</v>
      </c>
      <c r="B6279" t="s">
        <v>10</v>
      </c>
      <c r="E6279" t="s">
        <v>11</v>
      </c>
      <c r="F6279" t="s">
        <v>12</v>
      </c>
      <c r="G6279" t="s">
        <v>13</v>
      </c>
      <c r="H6279" t="s">
        <v>14</v>
      </c>
    </row>
    <row r="6280" spans="1:10">
      <c r="A6280" t="s">
        <v>0</v>
      </c>
      <c r="B6280" t="s">
        <v>2902</v>
      </c>
      <c r="D6280">
        <f>Image("https://scontent.cdninstagram.com/t51.2885-15/s640x640/sh0.08/e35/12918406_1394106200605543_1081152330_n.jpg?ig_cache_key=MTIxOTU1MTg0MDEzOTE0NDU3Ng%3D%3D.2")</f>
        <v>0</v>
      </c>
    </row>
    <row r="6281" spans="1:10">
      <c r="A6281" t="s">
        <v>2</v>
      </c>
      <c r="B6281" t="s">
        <v>3</v>
      </c>
      <c r="C6281" t="s">
        <v>2903</v>
      </c>
      <c r="E6281" t="s">
        <v>4</v>
      </c>
      <c r="F6281" t="s">
        <v>5</v>
      </c>
      <c r="G6281" t="s">
        <v>6</v>
      </c>
      <c r="H6281" t="s">
        <v>7</v>
      </c>
      <c r="I6281" t="s">
        <v>8</v>
      </c>
      <c r="J6281" t="s">
        <v>9</v>
      </c>
    </row>
    <row r="6282" spans="1:10">
      <c r="A6282" t="s">
        <v>2</v>
      </c>
      <c r="B6282" t="s">
        <v>10</v>
      </c>
      <c r="E6282" t="s">
        <v>11</v>
      </c>
      <c r="F6282" t="s">
        <v>12</v>
      </c>
      <c r="G6282" t="s">
        <v>13</v>
      </c>
      <c r="H6282" t="s">
        <v>14</v>
      </c>
    </row>
    <row r="6283" spans="1:10">
      <c r="A6283" t="s">
        <v>0</v>
      </c>
      <c r="B6283" t="s">
        <v>2904</v>
      </c>
      <c r="D6283">
        <f>Image("https://scontent.cdninstagram.com/t51.2885-15/e15/12912827_210815525956484_1796683835_n.jpg?ig_cache_key=MTIxOTQ5NTIwMTA4NTc5MTc2MQ%3D%3D.2")</f>
        <v>0</v>
      </c>
    </row>
    <row r="6284" spans="1:10">
      <c r="A6284" t="s">
        <v>2</v>
      </c>
      <c r="B6284" t="s">
        <v>3</v>
      </c>
      <c r="E6284" t="s">
        <v>4</v>
      </c>
      <c r="F6284" t="s">
        <v>5</v>
      </c>
      <c r="G6284" t="s">
        <v>6</v>
      </c>
      <c r="H6284" t="s">
        <v>7</v>
      </c>
      <c r="I6284" t="s">
        <v>8</v>
      </c>
      <c r="J6284" t="s">
        <v>9</v>
      </c>
    </row>
    <row r="6285" spans="1:10">
      <c r="A6285" t="s">
        <v>2</v>
      </c>
      <c r="B6285" t="s">
        <v>10</v>
      </c>
      <c r="E6285" t="s">
        <v>11</v>
      </c>
      <c r="F6285" t="s">
        <v>12</v>
      </c>
      <c r="G6285" t="s">
        <v>13</v>
      </c>
      <c r="H6285" t="s">
        <v>14</v>
      </c>
    </row>
    <row r="6286" spans="1:10">
      <c r="A6286" t="s">
        <v>0</v>
      </c>
      <c r="B6286" t="s">
        <v>2905</v>
      </c>
      <c r="D6286">
        <f>Image("https://scontent.cdninstagram.com/t51.2885-15/s640x640/sh0.08/e35/12940909_588329367997716_362237902_n.jpg?ig_cache_key=MTIxOTQ1Nzc4NjgzMDQ4OTk0Mw%3D%3D.2.l")</f>
        <v>0</v>
      </c>
    </row>
    <row r="6287" spans="1:10">
      <c r="A6287" t="s">
        <v>2</v>
      </c>
      <c r="B6287" t="s">
        <v>3</v>
      </c>
      <c r="C6287" t="s">
        <v>2906</v>
      </c>
      <c r="E6287" t="s">
        <v>4</v>
      </c>
      <c r="F6287" t="s">
        <v>5</v>
      </c>
      <c r="G6287" t="s">
        <v>6</v>
      </c>
      <c r="H6287" t="s">
        <v>7</v>
      </c>
      <c r="I6287" t="s">
        <v>8</v>
      </c>
      <c r="J6287" t="s">
        <v>9</v>
      </c>
    </row>
    <row r="6288" spans="1:10">
      <c r="A6288" t="s">
        <v>2</v>
      </c>
      <c r="B6288" t="s">
        <v>10</v>
      </c>
      <c r="E6288" t="s">
        <v>11</v>
      </c>
      <c r="F6288" t="s">
        <v>12</v>
      </c>
      <c r="G6288" t="s">
        <v>13</v>
      </c>
      <c r="H6288" t="s">
        <v>14</v>
      </c>
    </row>
    <row r="6289" spans="1:10">
      <c r="A6289" t="s">
        <v>0</v>
      </c>
      <c r="B6289" t="s">
        <v>2907</v>
      </c>
      <c r="D6289">
        <f>Image("https://scontent.cdninstagram.com/t51.2885-15/s640x640/sh0.08/e35/12912721_1681394438788668_132501929_n.jpg?ig_cache_key=MTIxOTQ2NTM0Nzk2MTcyOTUyNg%3D%3D.2.l")</f>
        <v>0</v>
      </c>
    </row>
    <row r="6290" spans="1:10">
      <c r="A6290" t="s">
        <v>2</v>
      </c>
      <c r="B6290" t="s">
        <v>3</v>
      </c>
      <c r="C6290" t="s">
        <v>2908</v>
      </c>
      <c r="E6290" t="s">
        <v>4</v>
      </c>
      <c r="F6290" t="s">
        <v>5</v>
      </c>
      <c r="G6290" t="s">
        <v>6</v>
      </c>
      <c r="H6290" t="s">
        <v>7</v>
      </c>
      <c r="I6290" t="s">
        <v>8</v>
      </c>
      <c r="J6290" t="s">
        <v>9</v>
      </c>
    </row>
    <row r="6291" spans="1:10">
      <c r="A6291" t="s">
        <v>2</v>
      </c>
      <c r="B6291" t="s">
        <v>10</v>
      </c>
      <c r="E6291" t="s">
        <v>11</v>
      </c>
      <c r="F6291" t="s">
        <v>12</v>
      </c>
      <c r="G6291" t="s">
        <v>13</v>
      </c>
      <c r="H6291" t="s">
        <v>14</v>
      </c>
    </row>
    <row r="6292" spans="1:10">
      <c r="A6292" t="s">
        <v>0</v>
      </c>
      <c r="B6292" t="s">
        <v>2909</v>
      </c>
      <c r="D6292">
        <f>Image("https://scontent.cdninstagram.com/t51.2885-15/s480x480/e35/12934963_934286996669867_344167088_n.jpg?ig_cache_key=MTIxOTc0MTUxMTIxNDA0MDk2Nw%3D%3D.2")</f>
        <v>0</v>
      </c>
    </row>
    <row r="6293" spans="1:10">
      <c r="A6293" t="s">
        <v>2</v>
      </c>
      <c r="B6293" t="s">
        <v>3</v>
      </c>
      <c r="C6293" t="s">
        <v>2910</v>
      </c>
      <c r="E6293" t="s">
        <v>4</v>
      </c>
      <c r="F6293" t="s">
        <v>5</v>
      </c>
      <c r="G6293" t="s">
        <v>6</v>
      </c>
      <c r="H6293" t="s">
        <v>7</v>
      </c>
      <c r="I6293" t="s">
        <v>8</v>
      </c>
      <c r="J6293" t="s">
        <v>9</v>
      </c>
    </row>
    <row r="6294" spans="1:10">
      <c r="A6294" t="s">
        <v>2</v>
      </c>
      <c r="B6294" t="s">
        <v>10</v>
      </c>
      <c r="E6294" t="s">
        <v>11</v>
      </c>
      <c r="F6294" t="s">
        <v>12</v>
      </c>
      <c r="G6294" t="s">
        <v>13</v>
      </c>
      <c r="H6294" t="s">
        <v>14</v>
      </c>
    </row>
    <row r="6295" spans="1:10">
      <c r="A6295" t="s">
        <v>0</v>
      </c>
      <c r="B6295" t="s">
        <v>2911</v>
      </c>
      <c r="D6295">
        <f>Image("https://scontent.cdninstagram.com/t51.2885-15/e15/12407190_1726136370938326_2028460668_n.jpg?ig_cache_key=MTIxOTE5ODIyNzk3MTE1MTY0OQ%3D%3D.2")</f>
        <v>0</v>
      </c>
    </row>
    <row r="6296" spans="1:10">
      <c r="A6296" t="s">
        <v>2</v>
      </c>
      <c r="B6296" t="s">
        <v>3</v>
      </c>
      <c r="E6296" t="s">
        <v>4</v>
      </c>
      <c r="F6296" t="s">
        <v>5</v>
      </c>
      <c r="G6296" t="s">
        <v>6</v>
      </c>
      <c r="H6296" t="s">
        <v>7</v>
      </c>
      <c r="I6296" t="s">
        <v>8</v>
      </c>
      <c r="J6296" t="s">
        <v>9</v>
      </c>
    </row>
    <row r="6297" spans="1:10">
      <c r="A6297" t="s">
        <v>2</v>
      </c>
      <c r="B6297" t="s">
        <v>10</v>
      </c>
      <c r="E6297" t="s">
        <v>11</v>
      </c>
      <c r="F6297" t="s">
        <v>12</v>
      </c>
      <c r="G6297" t="s">
        <v>13</v>
      </c>
      <c r="H6297" t="s">
        <v>14</v>
      </c>
    </row>
    <row r="6298" spans="1:10">
      <c r="A6298" t="s">
        <v>0</v>
      </c>
      <c r="B6298" t="s">
        <v>2912</v>
      </c>
      <c r="D6298">
        <f>Image("https://scontent.cdninstagram.com/t51.2885-15/s640x640/sh0.08/e35/12501649_787284184739496_2021997052_n.jpg?ig_cache_key=MTIxOTAzMTU2MDg4MDgyOTg4Ng%3D%3D.2")</f>
        <v>0</v>
      </c>
    </row>
    <row r="6299" spans="1:10">
      <c r="A6299" t="s">
        <v>2</v>
      </c>
      <c r="B6299" t="s">
        <v>3</v>
      </c>
      <c r="C6299" t="s">
        <v>2913</v>
      </c>
      <c r="E6299" t="s">
        <v>4</v>
      </c>
      <c r="F6299" t="s">
        <v>5</v>
      </c>
      <c r="G6299" t="s">
        <v>6</v>
      </c>
      <c r="H6299" t="s">
        <v>7</v>
      </c>
      <c r="I6299" t="s">
        <v>8</v>
      </c>
      <c r="J6299" t="s">
        <v>9</v>
      </c>
    </row>
    <row r="6300" spans="1:10">
      <c r="A6300" t="s">
        <v>2</v>
      </c>
      <c r="B6300" t="s">
        <v>10</v>
      </c>
      <c r="E6300" t="s">
        <v>11</v>
      </c>
      <c r="F6300" t="s">
        <v>12</v>
      </c>
      <c r="G6300" t="s">
        <v>13</v>
      </c>
      <c r="H6300" t="s">
        <v>14</v>
      </c>
    </row>
    <row r="6301" spans="1:10">
      <c r="A6301" t="s">
        <v>0</v>
      </c>
      <c r="B6301" t="s">
        <v>2914</v>
      </c>
      <c r="D6301">
        <f>Image("https://scontent.cdninstagram.com/t51.2885-15/s640x640/sh0.08/e35/12599503_633275890154304_999295322_n.jpg?ig_cache_key=MTIyMDQ2NDIwMzMxNTg2MjI5Nw%3D%3D.2.l")</f>
        <v>0</v>
      </c>
    </row>
    <row r="6302" spans="1:10">
      <c r="A6302" t="s">
        <v>2</v>
      </c>
      <c r="B6302" t="s">
        <v>3</v>
      </c>
      <c r="E6302" t="s">
        <v>4</v>
      </c>
      <c r="F6302" t="s">
        <v>5</v>
      </c>
      <c r="G6302" t="s">
        <v>6</v>
      </c>
      <c r="H6302" t="s">
        <v>7</v>
      </c>
      <c r="I6302" t="s">
        <v>8</v>
      </c>
      <c r="J6302" t="s">
        <v>9</v>
      </c>
    </row>
    <row r="6303" spans="1:10">
      <c r="A6303" t="s">
        <v>2</v>
      </c>
      <c r="B6303" t="s">
        <v>10</v>
      </c>
      <c r="E6303" t="s">
        <v>11</v>
      </c>
      <c r="F6303" t="s">
        <v>12</v>
      </c>
      <c r="G6303" t="s">
        <v>13</v>
      </c>
      <c r="H6303" t="s">
        <v>14</v>
      </c>
    </row>
    <row r="6304" spans="1:10">
      <c r="A6304" t="s">
        <v>0</v>
      </c>
      <c r="B6304" t="s">
        <v>2915</v>
      </c>
      <c r="D6304">
        <f>Image("https://scontent.cdninstagram.com/t51.2885-15/s640x640/sh0.08/e35/12424418_1023458044376001_1740939120_n.jpg?ig_cache_key=MTIyMDQ2MTU2NjYzMzAxMTkyMQ%3D%3D.2")</f>
        <v>0</v>
      </c>
    </row>
    <row r="6305" spans="1:10">
      <c r="A6305" t="s">
        <v>2</v>
      </c>
      <c r="B6305" t="s">
        <v>3</v>
      </c>
      <c r="C6305" t="s">
        <v>2916</v>
      </c>
      <c r="E6305" t="s">
        <v>4</v>
      </c>
      <c r="F6305" t="s">
        <v>5</v>
      </c>
      <c r="G6305" t="s">
        <v>6</v>
      </c>
      <c r="H6305" t="s">
        <v>7</v>
      </c>
      <c r="I6305" t="s">
        <v>8</v>
      </c>
      <c r="J6305" t="s">
        <v>9</v>
      </c>
    </row>
    <row r="6306" spans="1:10">
      <c r="A6306" t="s">
        <v>2</v>
      </c>
      <c r="B6306" t="s">
        <v>10</v>
      </c>
      <c r="E6306" t="s">
        <v>11</v>
      </c>
      <c r="F6306" t="s">
        <v>12</v>
      </c>
      <c r="G6306" t="s">
        <v>13</v>
      </c>
      <c r="H6306" t="s">
        <v>14</v>
      </c>
    </row>
    <row r="6307" spans="1:10">
      <c r="A6307" t="s">
        <v>0</v>
      </c>
      <c r="B6307" t="s">
        <v>2917</v>
      </c>
      <c r="D6307">
        <f>Image("https://scontent.cdninstagram.com/t51.2885-15/s640x640/sh0.08/e35/12940216_1687438981510092_48977075_n.jpg?ig_cache_key=MTIyMDQ2MDExMzUxNjU3Mzc2OQ%3D%3D.2")</f>
        <v>0</v>
      </c>
    </row>
    <row r="6308" spans="1:10">
      <c r="A6308" t="s">
        <v>2</v>
      </c>
      <c r="B6308" t="s">
        <v>3</v>
      </c>
      <c r="E6308" t="s">
        <v>4</v>
      </c>
      <c r="F6308" t="s">
        <v>5</v>
      </c>
      <c r="G6308" t="s">
        <v>6</v>
      </c>
      <c r="H6308" t="s">
        <v>7</v>
      </c>
      <c r="I6308" t="s">
        <v>8</v>
      </c>
      <c r="J6308" t="s">
        <v>9</v>
      </c>
    </row>
    <row r="6309" spans="1:10">
      <c r="A6309" t="s">
        <v>2</v>
      </c>
      <c r="B6309" t="s">
        <v>10</v>
      </c>
      <c r="E6309" t="s">
        <v>11</v>
      </c>
      <c r="F6309" t="s">
        <v>12</v>
      </c>
      <c r="G6309" t="s">
        <v>13</v>
      </c>
      <c r="H6309" t="s">
        <v>14</v>
      </c>
    </row>
    <row r="6310" spans="1:10">
      <c r="A6310" t="s">
        <v>0</v>
      </c>
      <c r="B6310" t="s">
        <v>2918</v>
      </c>
      <c r="D6310">
        <f>Image("https://scontent.cdninstagram.com/t51.2885-15/s640x640/sh0.08/e35/12935122_1787197594846186_1217118611_n.jpg?ig_cache_key=MTIyMDQ1ODM4ODUwNzMzODY2OA%3D%3D.2.l")</f>
        <v>0</v>
      </c>
    </row>
    <row r="6311" spans="1:10">
      <c r="A6311" t="s">
        <v>2</v>
      </c>
      <c r="B6311" t="s">
        <v>3</v>
      </c>
      <c r="E6311" t="s">
        <v>4</v>
      </c>
      <c r="F6311" t="s">
        <v>5</v>
      </c>
      <c r="G6311" t="s">
        <v>6</v>
      </c>
      <c r="H6311" t="s">
        <v>7</v>
      </c>
      <c r="I6311" t="s">
        <v>8</v>
      </c>
      <c r="J6311" t="s">
        <v>9</v>
      </c>
    </row>
    <row r="6312" spans="1:10">
      <c r="A6312" t="s">
        <v>2</v>
      </c>
      <c r="B6312" t="s">
        <v>10</v>
      </c>
      <c r="E6312" t="s">
        <v>11</v>
      </c>
      <c r="F6312" t="s">
        <v>12</v>
      </c>
      <c r="G6312" t="s">
        <v>13</v>
      </c>
      <c r="H6312" t="s">
        <v>14</v>
      </c>
    </row>
    <row r="6313" spans="1:10">
      <c r="A6313" t="s">
        <v>0</v>
      </c>
      <c r="B6313" t="s">
        <v>2919</v>
      </c>
      <c r="D6313">
        <f>Image("https://scontent.cdninstagram.com/t51.2885-15/s640x640/sh0.08/e35/12965925_1128278997206956_231128659_n.jpg?ig_cache_key=MTIyMDQ1NTYwNjUyODQxMDE5OA%3D%3D.2.l")</f>
        <v>0</v>
      </c>
    </row>
    <row r="6314" spans="1:10">
      <c r="A6314" t="s">
        <v>2</v>
      </c>
      <c r="B6314" t="s">
        <v>3</v>
      </c>
      <c r="E6314" t="s">
        <v>4</v>
      </c>
      <c r="F6314" t="s">
        <v>5</v>
      </c>
      <c r="G6314" t="s">
        <v>6</v>
      </c>
      <c r="H6314" t="s">
        <v>7</v>
      </c>
      <c r="I6314" t="s">
        <v>8</v>
      </c>
      <c r="J6314" t="s">
        <v>9</v>
      </c>
    </row>
    <row r="6315" spans="1:10">
      <c r="A6315" t="s">
        <v>2</v>
      </c>
      <c r="B6315" t="s">
        <v>10</v>
      </c>
      <c r="E6315" t="s">
        <v>11</v>
      </c>
      <c r="F6315" t="s">
        <v>12</v>
      </c>
      <c r="G6315" t="s">
        <v>13</v>
      </c>
      <c r="H6315" t="s">
        <v>14</v>
      </c>
    </row>
    <row r="6316" spans="1:10">
      <c r="A6316" t="s">
        <v>0</v>
      </c>
      <c r="B6316" t="s">
        <v>2920</v>
      </c>
      <c r="D6316">
        <f>Image("https://scontent.cdninstagram.com/t51.2885-15/s640x640/sh0.08/e35/12940027_1019927194696366_855747785_n.jpg?ig_cache_key=MTIyMDQ1MzI1OTk3MzM0NjQ3Mw%3D%3D.2")</f>
        <v>0</v>
      </c>
    </row>
    <row r="6317" spans="1:10">
      <c r="A6317" t="s">
        <v>2</v>
      </c>
      <c r="B6317" t="s">
        <v>3</v>
      </c>
      <c r="C6317" t="s">
        <v>2921</v>
      </c>
      <c r="E6317" t="s">
        <v>4</v>
      </c>
      <c r="F6317" t="s">
        <v>5</v>
      </c>
      <c r="G6317" t="s">
        <v>6</v>
      </c>
      <c r="H6317" t="s">
        <v>7</v>
      </c>
      <c r="I6317" t="s">
        <v>8</v>
      </c>
      <c r="J6317" t="s">
        <v>9</v>
      </c>
    </row>
    <row r="6318" spans="1:10">
      <c r="A6318" t="s">
        <v>2</v>
      </c>
      <c r="B6318" t="s">
        <v>10</v>
      </c>
      <c r="E6318" t="s">
        <v>11</v>
      </c>
      <c r="F6318" t="s">
        <v>12</v>
      </c>
      <c r="G6318" t="s">
        <v>13</v>
      </c>
      <c r="H6318" t="s">
        <v>14</v>
      </c>
    </row>
    <row r="6319" spans="1:10">
      <c r="A6319" t="s">
        <v>0</v>
      </c>
      <c r="B6319" t="s">
        <v>2922</v>
      </c>
      <c r="D6319">
        <f>Image("https://scontent.cdninstagram.com/t51.2885-15/s640x640/sh0.08/e35/12930942_188809054838613_1466632356_n.jpg?ig_cache_key=MTIyMDQ1MDIzNjUwMDcxMzI3MQ%3D%3D.2.l")</f>
        <v>0</v>
      </c>
    </row>
    <row r="6320" spans="1:10">
      <c r="A6320" t="s">
        <v>2</v>
      </c>
      <c r="B6320" t="s">
        <v>3</v>
      </c>
      <c r="E6320" t="s">
        <v>4</v>
      </c>
      <c r="F6320" t="s">
        <v>5</v>
      </c>
      <c r="G6320" t="s">
        <v>6</v>
      </c>
      <c r="H6320" t="s">
        <v>7</v>
      </c>
      <c r="I6320" t="s">
        <v>8</v>
      </c>
      <c r="J6320" t="s">
        <v>9</v>
      </c>
    </row>
    <row r="6321" spans="1:10">
      <c r="A6321" t="s">
        <v>2</v>
      </c>
      <c r="B6321" t="s">
        <v>10</v>
      </c>
      <c r="E6321" t="s">
        <v>11</v>
      </c>
      <c r="F6321" t="s">
        <v>12</v>
      </c>
      <c r="G6321" t="s">
        <v>13</v>
      </c>
      <c r="H6321" t="s">
        <v>14</v>
      </c>
    </row>
    <row r="6322" spans="1:10">
      <c r="A6322" t="s">
        <v>0</v>
      </c>
      <c r="B6322" t="s">
        <v>2923</v>
      </c>
      <c r="D6322">
        <f>Image("https://scontent.cdninstagram.com/t51.2885-15/s640x640/sh0.08/e35/12783333_209547816085708_550226192_n.jpg?ig_cache_key=MTIyMDQ0OTY2MjIzMzM4Njc4MQ%3D%3D.2.l")</f>
        <v>0</v>
      </c>
    </row>
    <row r="6323" spans="1:10">
      <c r="A6323" t="s">
        <v>2</v>
      </c>
      <c r="B6323" t="s">
        <v>3</v>
      </c>
      <c r="E6323" t="s">
        <v>4</v>
      </c>
      <c r="F6323" t="s">
        <v>5</v>
      </c>
      <c r="G6323" t="s">
        <v>6</v>
      </c>
      <c r="H6323" t="s">
        <v>7</v>
      </c>
      <c r="I6323" t="s">
        <v>8</v>
      </c>
      <c r="J6323" t="s">
        <v>9</v>
      </c>
    </row>
    <row r="6324" spans="1:10">
      <c r="A6324" t="s">
        <v>2</v>
      </c>
      <c r="B6324" t="s">
        <v>10</v>
      </c>
      <c r="E6324" t="s">
        <v>11</v>
      </c>
      <c r="F6324" t="s">
        <v>12</v>
      </c>
      <c r="G6324" t="s">
        <v>13</v>
      </c>
      <c r="H6324" t="s">
        <v>14</v>
      </c>
    </row>
    <row r="6325" spans="1:10">
      <c r="A6325" t="s">
        <v>0</v>
      </c>
      <c r="B6325" t="s">
        <v>2924</v>
      </c>
      <c r="D6325">
        <f>Image("https://scontent.cdninstagram.com/t51.2885-15/s480x480/e35/12905075_482814271889013_2046646210_n.jpg?ig_cache_key=MTIyMDQ0ODAwMTEwNDcwNjg4NA%3D%3D.2.l")</f>
        <v>0</v>
      </c>
    </row>
    <row r="6326" spans="1:10">
      <c r="A6326" t="s">
        <v>2</v>
      </c>
      <c r="B6326" t="s">
        <v>3</v>
      </c>
      <c r="E6326" t="s">
        <v>4</v>
      </c>
      <c r="F6326" t="s">
        <v>5</v>
      </c>
      <c r="G6326" t="s">
        <v>6</v>
      </c>
      <c r="H6326" t="s">
        <v>7</v>
      </c>
      <c r="I6326" t="s">
        <v>8</v>
      </c>
      <c r="J6326" t="s">
        <v>9</v>
      </c>
    </row>
    <row r="6327" spans="1:10">
      <c r="A6327" t="s">
        <v>2</v>
      </c>
      <c r="B6327" t="s">
        <v>10</v>
      </c>
      <c r="E6327" t="s">
        <v>11</v>
      </c>
      <c r="F6327" t="s">
        <v>12</v>
      </c>
      <c r="G6327" t="s">
        <v>13</v>
      </c>
      <c r="H6327" t="s">
        <v>14</v>
      </c>
    </row>
    <row r="6328" spans="1:10">
      <c r="A6328" t="s">
        <v>0</v>
      </c>
      <c r="B6328" t="s">
        <v>2925</v>
      </c>
      <c r="D6328">
        <f>Image("https://scontent.cdninstagram.com/t51.2885-15/s640x640/sh0.08/e35/12479089_1591756417807009_1068972767_n.jpg?ig_cache_key=MTIyMDQ0MjY1MDI2MTc1NzgxNQ%3D%3D.2")</f>
        <v>0</v>
      </c>
    </row>
    <row r="6329" spans="1:10">
      <c r="A6329" t="s">
        <v>2</v>
      </c>
      <c r="B6329" t="s">
        <v>3</v>
      </c>
      <c r="C6329" t="s">
        <v>2926</v>
      </c>
      <c r="E6329" t="s">
        <v>4</v>
      </c>
      <c r="F6329" t="s">
        <v>5</v>
      </c>
      <c r="G6329" t="s">
        <v>6</v>
      </c>
      <c r="H6329" t="s">
        <v>7</v>
      </c>
      <c r="I6329" t="s">
        <v>8</v>
      </c>
      <c r="J6329" t="s">
        <v>9</v>
      </c>
    </row>
    <row r="6330" spans="1:10">
      <c r="A6330" t="s">
        <v>2</v>
      </c>
      <c r="B6330" t="s">
        <v>10</v>
      </c>
      <c r="E6330" t="s">
        <v>11</v>
      </c>
      <c r="F6330" t="s">
        <v>12</v>
      </c>
      <c r="G6330" t="s">
        <v>13</v>
      </c>
      <c r="H6330" t="s">
        <v>14</v>
      </c>
    </row>
    <row r="6331" spans="1:10">
      <c r="A6331" t="s">
        <v>0</v>
      </c>
      <c r="B6331" t="s">
        <v>2927</v>
      </c>
      <c r="D6331">
        <f>Image("https://scontent.cdninstagram.com/t51.2885-15/s640x640/sh0.08/e35/12501858_215426285499176_1192370208_n.jpg?ig_cache_key=MTIyMDQ0MzE3MTI5NDg4ODcyMQ%3D%3D.2.l")</f>
        <v>0</v>
      </c>
    </row>
    <row r="6332" spans="1:10">
      <c r="A6332" t="s">
        <v>2</v>
      </c>
      <c r="B6332" t="s">
        <v>3</v>
      </c>
      <c r="E6332" t="s">
        <v>4</v>
      </c>
      <c r="F6332" t="s">
        <v>5</v>
      </c>
      <c r="G6332" t="s">
        <v>6</v>
      </c>
      <c r="H6332" t="s">
        <v>7</v>
      </c>
      <c r="I6332" t="s">
        <v>8</v>
      </c>
      <c r="J6332" t="s">
        <v>9</v>
      </c>
    </row>
    <row r="6333" spans="1:10">
      <c r="A6333" t="s">
        <v>2</v>
      </c>
      <c r="B6333" t="s">
        <v>10</v>
      </c>
      <c r="E6333" t="s">
        <v>11</v>
      </c>
      <c r="F6333" t="s">
        <v>12</v>
      </c>
      <c r="G6333" t="s">
        <v>13</v>
      </c>
      <c r="H6333" t="s">
        <v>14</v>
      </c>
    </row>
    <row r="6334" spans="1:10">
      <c r="A6334" t="s">
        <v>0</v>
      </c>
      <c r="B6334" t="s">
        <v>2928</v>
      </c>
      <c r="D6334">
        <f>Image("https://scontent.cdninstagram.com/t51.2885-15/s640x640/sh0.08/e35/12907320_1302764803073530_721516869_n.jpg?ig_cache_key=MTIxNjI5MDk0MTIyMTAxMTc3MQ%3D%3D.2.l")</f>
        <v>0</v>
      </c>
    </row>
    <row r="6335" spans="1:10">
      <c r="A6335" t="s">
        <v>2</v>
      </c>
      <c r="B6335" t="s">
        <v>3</v>
      </c>
      <c r="E6335" t="s">
        <v>4</v>
      </c>
      <c r="F6335" t="s">
        <v>5</v>
      </c>
      <c r="G6335" t="s">
        <v>6</v>
      </c>
      <c r="H6335" t="s">
        <v>7</v>
      </c>
      <c r="I6335" t="s">
        <v>8</v>
      </c>
      <c r="J6335" t="s">
        <v>9</v>
      </c>
    </row>
    <row r="6336" spans="1:10">
      <c r="A6336" t="s">
        <v>2</v>
      </c>
      <c r="B6336" t="s">
        <v>10</v>
      </c>
      <c r="E6336" t="s">
        <v>11</v>
      </c>
      <c r="F6336" t="s">
        <v>12</v>
      </c>
      <c r="G6336" t="s">
        <v>13</v>
      </c>
      <c r="H6336" t="s">
        <v>14</v>
      </c>
    </row>
    <row r="6337" spans="1:10">
      <c r="A6337" t="s">
        <v>0</v>
      </c>
      <c r="B6337" t="s">
        <v>2929</v>
      </c>
      <c r="D6337">
        <f>Image("https://scontent.cdninstagram.com/t51.2885-15/s640x640/sh0.08/e35/12965057_1529540040685591_1827823881_n.jpg?ig_cache_key=MTIyMDQ0MDYxODIzNzQ5MzY4Nw%3D%3D.2.l")</f>
        <v>0</v>
      </c>
    </row>
    <row r="6338" spans="1:10">
      <c r="A6338" t="s">
        <v>2</v>
      </c>
      <c r="B6338" t="s">
        <v>3</v>
      </c>
      <c r="E6338" t="s">
        <v>4</v>
      </c>
      <c r="F6338" t="s">
        <v>5</v>
      </c>
      <c r="G6338" t="s">
        <v>6</v>
      </c>
      <c r="H6338" t="s">
        <v>7</v>
      </c>
      <c r="I6338" t="s">
        <v>8</v>
      </c>
      <c r="J6338" t="s">
        <v>9</v>
      </c>
    </row>
    <row r="6339" spans="1:10">
      <c r="A6339" t="s">
        <v>2</v>
      </c>
      <c r="B6339" t="s">
        <v>10</v>
      </c>
      <c r="E6339" t="s">
        <v>11</v>
      </c>
      <c r="F6339" t="s">
        <v>12</v>
      </c>
      <c r="G6339" t="s">
        <v>13</v>
      </c>
      <c r="H6339" t="s">
        <v>14</v>
      </c>
    </row>
    <row r="6340" spans="1:10">
      <c r="A6340" t="s">
        <v>0</v>
      </c>
      <c r="B6340" t="s">
        <v>2930</v>
      </c>
      <c r="D6340">
        <f>Image("https://scontent.cdninstagram.com/t51.2885-15/s480x480/e35/12519376_1062688417134572_1341278551_n.jpg?ig_cache_key=MTIyMDQzODE3MjI0MDA1MDk0NA%3D%3D.2")</f>
        <v>0</v>
      </c>
    </row>
    <row r="6341" spans="1:10">
      <c r="A6341" t="s">
        <v>2</v>
      </c>
      <c r="B6341" t="s">
        <v>3</v>
      </c>
      <c r="E6341" t="s">
        <v>4</v>
      </c>
      <c r="F6341" t="s">
        <v>5</v>
      </c>
      <c r="G6341" t="s">
        <v>6</v>
      </c>
      <c r="H6341" t="s">
        <v>7</v>
      </c>
      <c r="I6341" t="s">
        <v>8</v>
      </c>
      <c r="J6341" t="s">
        <v>9</v>
      </c>
    </row>
    <row r="6342" spans="1:10">
      <c r="A6342" t="s">
        <v>2</v>
      </c>
      <c r="B6342" t="s">
        <v>10</v>
      </c>
      <c r="E6342" t="s">
        <v>11</v>
      </c>
      <c r="F6342" t="s">
        <v>12</v>
      </c>
      <c r="G6342" t="s">
        <v>13</v>
      </c>
      <c r="H6342" t="s">
        <v>14</v>
      </c>
    </row>
    <row r="6343" spans="1:10">
      <c r="A6343" t="s">
        <v>0</v>
      </c>
      <c r="B6343" t="s">
        <v>2931</v>
      </c>
      <c r="D6343">
        <f>Image("https://scontent.cdninstagram.com/t51.2885-15/s640x640/sh0.08/e35/12950262_483039701882102_1888733676_n.jpg?ig_cache_key=MTIyMDQzMzI0MjUwODM5MTEwMw%3D%3D.2.l")</f>
        <v>0</v>
      </c>
    </row>
    <row r="6344" spans="1:10">
      <c r="A6344" t="s">
        <v>2</v>
      </c>
      <c r="B6344" t="s">
        <v>3</v>
      </c>
      <c r="E6344" t="s">
        <v>4</v>
      </c>
      <c r="F6344" t="s">
        <v>5</v>
      </c>
      <c r="G6344" t="s">
        <v>6</v>
      </c>
      <c r="H6344" t="s">
        <v>7</v>
      </c>
      <c r="I6344" t="s">
        <v>8</v>
      </c>
      <c r="J6344" t="s">
        <v>9</v>
      </c>
    </row>
    <row r="6345" spans="1:10">
      <c r="A6345" t="s">
        <v>2</v>
      </c>
      <c r="B6345" t="s">
        <v>10</v>
      </c>
      <c r="E6345" t="s">
        <v>11</v>
      </c>
      <c r="F6345" t="s">
        <v>12</v>
      </c>
      <c r="G6345" t="s">
        <v>13</v>
      </c>
      <c r="H6345" t="s">
        <v>14</v>
      </c>
    </row>
    <row r="6346" spans="1:10">
      <c r="A6346" t="s">
        <v>0</v>
      </c>
      <c r="B6346" t="s">
        <v>2932</v>
      </c>
      <c r="D6346">
        <f>Image("https://scontent.cdninstagram.com/t51.2885-15/s640x640/sh0.08/e35/12930776_1519450155031393_840338024_n.jpg?ig_cache_key=MTIyMDQyODkzNzQxMzM2NDYxOA%3D%3D.2")</f>
        <v>0</v>
      </c>
    </row>
    <row r="6347" spans="1:10">
      <c r="A6347" t="s">
        <v>2</v>
      </c>
      <c r="B6347" t="s">
        <v>3</v>
      </c>
      <c r="E6347" t="s">
        <v>4</v>
      </c>
      <c r="F6347" t="s">
        <v>5</v>
      </c>
      <c r="G6347" t="s">
        <v>6</v>
      </c>
      <c r="H6347" t="s">
        <v>7</v>
      </c>
      <c r="I6347" t="s">
        <v>8</v>
      </c>
      <c r="J6347" t="s">
        <v>9</v>
      </c>
    </row>
    <row r="6348" spans="1:10">
      <c r="A6348" t="s">
        <v>2</v>
      </c>
      <c r="B6348" t="s">
        <v>10</v>
      </c>
      <c r="E6348" t="s">
        <v>11</v>
      </c>
      <c r="F6348" t="s">
        <v>12</v>
      </c>
      <c r="G6348" t="s">
        <v>13</v>
      </c>
      <c r="H6348" t="s">
        <v>14</v>
      </c>
    </row>
    <row r="6349" spans="1:10">
      <c r="A6349" t="s">
        <v>0</v>
      </c>
      <c r="B6349" t="s">
        <v>2933</v>
      </c>
      <c r="D6349">
        <f>Image("https://scontent.cdninstagram.com/t51.2885-15/s640x640/sh0.08/e35/12905257_198031187244904_1449550819_n.jpg?ig_cache_key=MTIyMDQxOTA2MDA0ODI2NDgyMg%3D%3D.2.l")</f>
        <v>0</v>
      </c>
    </row>
    <row r="6350" spans="1:10">
      <c r="A6350" t="s">
        <v>2</v>
      </c>
      <c r="B6350" t="s">
        <v>3</v>
      </c>
      <c r="E6350" t="s">
        <v>4</v>
      </c>
      <c r="F6350" t="s">
        <v>5</v>
      </c>
      <c r="G6350" t="s">
        <v>6</v>
      </c>
      <c r="H6350" t="s">
        <v>7</v>
      </c>
      <c r="I6350" t="s">
        <v>8</v>
      </c>
      <c r="J6350" t="s">
        <v>9</v>
      </c>
    </row>
    <row r="6351" spans="1:10">
      <c r="A6351" t="s">
        <v>2</v>
      </c>
      <c r="B6351" t="s">
        <v>10</v>
      </c>
      <c r="E6351" t="s">
        <v>11</v>
      </c>
      <c r="F6351" t="s">
        <v>12</v>
      </c>
      <c r="G6351" t="s">
        <v>13</v>
      </c>
      <c r="H6351" t="s">
        <v>14</v>
      </c>
    </row>
    <row r="6352" spans="1:10">
      <c r="A6352" t="s">
        <v>0</v>
      </c>
      <c r="B6352" t="s">
        <v>2934</v>
      </c>
      <c r="D6352">
        <f>Image("https://scontent.cdninstagram.com/t51.2885-15/s640x640/sh0.08/e35/12907426_255229784818807_220189842_n.jpg?ig_cache_key=MTIyMDQxNTE5NTQ1MDI0OTA3Ng%3D%3D.2")</f>
        <v>0</v>
      </c>
    </row>
    <row r="6353" spans="1:10">
      <c r="A6353" t="s">
        <v>2</v>
      </c>
      <c r="B6353" t="s">
        <v>3</v>
      </c>
      <c r="E6353" t="s">
        <v>4</v>
      </c>
      <c r="F6353" t="s">
        <v>5</v>
      </c>
      <c r="G6353" t="s">
        <v>6</v>
      </c>
      <c r="H6353" t="s">
        <v>7</v>
      </c>
      <c r="I6353" t="s">
        <v>8</v>
      </c>
      <c r="J6353" t="s">
        <v>9</v>
      </c>
    </row>
    <row r="6354" spans="1:10">
      <c r="A6354" t="s">
        <v>2</v>
      </c>
      <c r="B6354" t="s">
        <v>10</v>
      </c>
      <c r="E6354" t="s">
        <v>11</v>
      </c>
      <c r="F6354" t="s">
        <v>12</v>
      </c>
      <c r="G6354" t="s">
        <v>13</v>
      </c>
      <c r="H6354" t="s">
        <v>14</v>
      </c>
    </row>
    <row r="6355" spans="1:10">
      <c r="A6355" t="s">
        <v>0</v>
      </c>
      <c r="B6355" t="s">
        <v>2923</v>
      </c>
      <c r="D6355">
        <f>Image("https://scontent.cdninstagram.com/t51.2885-15/s640x640/sh0.08/e35/12905014_485266011669017_81412334_n.jpg?ig_cache_key=MTIyMDQxNDQ2Mzk2OTc2MjY0Mg%3D%3D.2.l")</f>
        <v>0</v>
      </c>
    </row>
    <row r="6356" spans="1:10">
      <c r="A6356" t="s">
        <v>2</v>
      </c>
      <c r="B6356" t="s">
        <v>3</v>
      </c>
      <c r="E6356" t="s">
        <v>4</v>
      </c>
      <c r="F6356" t="s">
        <v>5</v>
      </c>
      <c r="G6356" t="s">
        <v>6</v>
      </c>
      <c r="H6356" t="s">
        <v>7</v>
      </c>
      <c r="I6356" t="s">
        <v>8</v>
      </c>
      <c r="J6356" t="s">
        <v>9</v>
      </c>
    </row>
    <row r="6357" spans="1:10">
      <c r="A6357" t="s">
        <v>2</v>
      </c>
      <c r="B6357" t="s">
        <v>10</v>
      </c>
      <c r="E6357" t="s">
        <v>11</v>
      </c>
      <c r="F6357" t="s">
        <v>12</v>
      </c>
      <c r="G6357" t="s">
        <v>13</v>
      </c>
      <c r="H6357" t="s">
        <v>14</v>
      </c>
    </row>
    <row r="6358" spans="1:10">
      <c r="A6358" t="s">
        <v>0</v>
      </c>
      <c r="B6358" t="s">
        <v>2935</v>
      </c>
      <c r="D6358">
        <f>Image("https://scontent.cdninstagram.com/t51.2885-15/s480x480/e35/12530961_232765977077900_1611223484_n.jpg?ig_cache_key=MTIyMDQ2NjA5NTY5MTkwMzcxOA%3D%3D.2.l")</f>
        <v>0</v>
      </c>
    </row>
    <row r="6359" spans="1:10">
      <c r="A6359" t="s">
        <v>2</v>
      </c>
      <c r="B6359" t="s">
        <v>3</v>
      </c>
      <c r="E6359" t="s">
        <v>4</v>
      </c>
      <c r="F6359" t="s">
        <v>5</v>
      </c>
      <c r="G6359" t="s">
        <v>6</v>
      </c>
      <c r="H6359" t="s">
        <v>7</v>
      </c>
      <c r="I6359" t="s">
        <v>8</v>
      </c>
      <c r="J6359" t="s">
        <v>9</v>
      </c>
    </row>
    <row r="6360" spans="1:10">
      <c r="A6360" t="s">
        <v>2</v>
      </c>
      <c r="B6360" t="s">
        <v>10</v>
      </c>
      <c r="E6360" t="s">
        <v>11</v>
      </c>
      <c r="F6360" t="s">
        <v>12</v>
      </c>
      <c r="G6360" t="s">
        <v>13</v>
      </c>
      <c r="H6360" t="s">
        <v>14</v>
      </c>
    </row>
    <row r="6361" spans="1:10">
      <c r="A6361" t="s">
        <v>0</v>
      </c>
      <c r="B6361" t="s">
        <v>2936</v>
      </c>
      <c r="D6361">
        <f>Image("https://scontent.cdninstagram.com/t51.2885-15/s320x320/e35/12960052_218006285223552_1446089995_n.jpg?ig_cache_key=MTIyMDQ2NjAyMzMzMTkyMjIyMA%3D%3D.2")</f>
        <v>0</v>
      </c>
    </row>
    <row r="6362" spans="1:10">
      <c r="A6362" t="s">
        <v>2</v>
      </c>
      <c r="B6362" t="s">
        <v>3</v>
      </c>
      <c r="E6362" t="s">
        <v>4</v>
      </c>
      <c r="F6362" t="s">
        <v>5</v>
      </c>
      <c r="G6362" t="s">
        <v>6</v>
      </c>
      <c r="H6362" t="s">
        <v>7</v>
      </c>
      <c r="I6362" t="s">
        <v>8</v>
      </c>
      <c r="J6362" t="s">
        <v>9</v>
      </c>
    </row>
    <row r="6363" spans="1:10">
      <c r="A6363" t="s">
        <v>2</v>
      </c>
      <c r="B6363" t="s">
        <v>10</v>
      </c>
      <c r="E6363" t="s">
        <v>11</v>
      </c>
      <c r="F6363" t="s">
        <v>12</v>
      </c>
      <c r="G6363" t="s">
        <v>13</v>
      </c>
      <c r="H6363" t="s">
        <v>14</v>
      </c>
    </row>
    <row r="6364" spans="1:10">
      <c r="A6364" t="s">
        <v>0</v>
      </c>
      <c r="B6364" t="s">
        <v>2937</v>
      </c>
      <c r="D6364">
        <f>Image("https://scontent.cdninstagram.com/t51.2885-15/s640x640/sh0.08/e35/12519076_531450693709251_1526140271_n.jpg?ig_cache_key=MTIyMDQ2NTk2OTE5OTQ0ODU3NQ%3D%3D.2.l")</f>
        <v>0</v>
      </c>
    </row>
    <row r="6365" spans="1:10">
      <c r="A6365" t="s">
        <v>2</v>
      </c>
      <c r="B6365" t="s">
        <v>3</v>
      </c>
      <c r="E6365" t="s">
        <v>4</v>
      </c>
      <c r="F6365" t="s">
        <v>5</v>
      </c>
      <c r="G6365" t="s">
        <v>6</v>
      </c>
      <c r="H6365" t="s">
        <v>7</v>
      </c>
      <c r="I6365" t="s">
        <v>8</v>
      </c>
      <c r="J6365" t="s">
        <v>9</v>
      </c>
    </row>
    <row r="6366" spans="1:10">
      <c r="A6366" t="s">
        <v>2</v>
      </c>
      <c r="B6366" t="s">
        <v>10</v>
      </c>
      <c r="E6366" t="s">
        <v>11</v>
      </c>
      <c r="F6366" t="s">
        <v>12</v>
      </c>
      <c r="G6366" t="s">
        <v>13</v>
      </c>
      <c r="H6366" t="s">
        <v>14</v>
      </c>
    </row>
    <row r="6367" spans="1:10">
      <c r="A6367" t="s">
        <v>0</v>
      </c>
      <c r="B6367" t="s">
        <v>2938</v>
      </c>
      <c r="D6367">
        <f>Image("https://scontent.cdninstagram.com/t51.2885-15/s640x640/sh0.08/e35/12599290_1217836718256995_86264664_n.jpg?ig_cache_key=MTIyMDQ2NTc5NzQ3Njk4MzMwMg%3D%3D.2.l")</f>
        <v>0</v>
      </c>
    </row>
    <row r="6368" spans="1:10">
      <c r="A6368" t="s">
        <v>2</v>
      </c>
      <c r="B6368" t="s">
        <v>3</v>
      </c>
      <c r="E6368" t="s">
        <v>4</v>
      </c>
      <c r="F6368" t="s">
        <v>5</v>
      </c>
      <c r="G6368" t="s">
        <v>6</v>
      </c>
      <c r="H6368" t="s">
        <v>7</v>
      </c>
      <c r="I6368" t="s">
        <v>8</v>
      </c>
      <c r="J6368" t="s">
        <v>9</v>
      </c>
    </row>
    <row r="6369" spans="1:10">
      <c r="A6369" t="s">
        <v>2</v>
      </c>
      <c r="B6369" t="s">
        <v>10</v>
      </c>
      <c r="E6369" t="s">
        <v>11</v>
      </c>
      <c r="F6369" t="s">
        <v>12</v>
      </c>
      <c r="G6369" t="s">
        <v>13</v>
      </c>
      <c r="H6369" t="s">
        <v>14</v>
      </c>
    </row>
    <row r="6370" spans="1:10">
      <c r="A6370" t="s">
        <v>0</v>
      </c>
      <c r="B6370" t="s">
        <v>2939</v>
      </c>
      <c r="D6370">
        <f>Image("https://scontent.cdninstagram.com/t51.2885-15/e15/12479058_218544001847249_947721838_n.jpg?ig_cache_key=MTIyMDQ2NTc5MjE2OTk0MTY4OA%3D%3D.2")</f>
        <v>0</v>
      </c>
    </row>
    <row r="6371" spans="1:10">
      <c r="A6371" t="s">
        <v>2</v>
      </c>
      <c r="B6371" t="s">
        <v>3</v>
      </c>
      <c r="E6371" t="s">
        <v>4</v>
      </c>
      <c r="F6371" t="s">
        <v>5</v>
      </c>
      <c r="G6371" t="s">
        <v>6</v>
      </c>
      <c r="H6371" t="s">
        <v>7</v>
      </c>
      <c r="I6371" t="s">
        <v>8</v>
      </c>
      <c r="J6371" t="s">
        <v>9</v>
      </c>
    </row>
    <row r="6372" spans="1:10">
      <c r="A6372" t="s">
        <v>2</v>
      </c>
      <c r="B6372" t="s">
        <v>10</v>
      </c>
      <c r="E6372" t="s">
        <v>11</v>
      </c>
      <c r="F6372" t="s">
        <v>12</v>
      </c>
      <c r="G6372" t="s">
        <v>13</v>
      </c>
      <c r="H6372" t="s">
        <v>14</v>
      </c>
    </row>
    <row r="6373" spans="1:10">
      <c r="A6373" t="s">
        <v>0</v>
      </c>
      <c r="B6373" t="s">
        <v>2940</v>
      </c>
      <c r="D6373">
        <f>Image("https://scontent.cdninstagram.com/t51.2885-15/s640x640/sh0.08/e35/12819023_1006010429452957_379819115_n.jpg?ig_cache_key=MTIyMDQ2NTczOTkxMzc5MDU3OA%3D%3D.2.l")</f>
        <v>0</v>
      </c>
    </row>
    <row r="6374" spans="1:10">
      <c r="A6374" t="s">
        <v>2</v>
      </c>
      <c r="B6374" t="s">
        <v>3</v>
      </c>
      <c r="E6374" t="s">
        <v>4</v>
      </c>
      <c r="F6374" t="s">
        <v>5</v>
      </c>
      <c r="G6374" t="s">
        <v>6</v>
      </c>
      <c r="H6374" t="s">
        <v>7</v>
      </c>
      <c r="I6374" t="s">
        <v>8</v>
      </c>
      <c r="J6374" t="s">
        <v>9</v>
      </c>
    </row>
    <row r="6375" spans="1:10">
      <c r="A6375" t="s">
        <v>2</v>
      </c>
      <c r="B6375" t="s">
        <v>10</v>
      </c>
      <c r="E6375" t="s">
        <v>11</v>
      </c>
      <c r="F6375" t="s">
        <v>12</v>
      </c>
      <c r="G6375" t="s">
        <v>13</v>
      </c>
      <c r="H6375" t="s">
        <v>14</v>
      </c>
    </row>
    <row r="6376" spans="1:10">
      <c r="A6376" t="s">
        <v>0</v>
      </c>
      <c r="B6376" t="s">
        <v>2941</v>
      </c>
      <c r="D6376">
        <f>Image("https://scontent.cdninstagram.com/t51.2885-15/s640x640/sh0.08/e35/12940881_764800050324171_272986777_n.jpg?ig_cache_key=MTIyMDQ2NTY3Nzg2NDI2MjYwMw%3D%3D.2")</f>
        <v>0</v>
      </c>
    </row>
    <row r="6377" spans="1:10">
      <c r="A6377" t="s">
        <v>2</v>
      </c>
      <c r="B6377" t="s">
        <v>3</v>
      </c>
      <c r="E6377" t="s">
        <v>4</v>
      </c>
      <c r="F6377" t="s">
        <v>5</v>
      </c>
      <c r="G6377" t="s">
        <v>6</v>
      </c>
      <c r="H6377" t="s">
        <v>7</v>
      </c>
      <c r="I6377" t="s">
        <v>8</v>
      </c>
      <c r="J6377" t="s">
        <v>9</v>
      </c>
    </row>
    <row r="6378" spans="1:10">
      <c r="A6378" t="s">
        <v>2</v>
      </c>
      <c r="B6378" t="s">
        <v>10</v>
      </c>
      <c r="E6378" t="s">
        <v>11</v>
      </c>
      <c r="F6378" t="s">
        <v>12</v>
      </c>
      <c r="G6378" t="s">
        <v>13</v>
      </c>
      <c r="H6378" t="s">
        <v>14</v>
      </c>
    </row>
    <row r="6379" spans="1:10">
      <c r="A6379" t="s">
        <v>0</v>
      </c>
      <c r="B6379" t="s">
        <v>2942</v>
      </c>
      <c r="D6379">
        <f>Image("https://scontent.cdninstagram.com/t51.2885-15/s640x640/sh0.08/e35/12918599_220648921624249_872161139_n.jpg?ig_cache_key=MTIyMDQ2NTY1MjE5NTk5NzEzMw%3D%3D.2")</f>
        <v>0</v>
      </c>
    </row>
    <row r="6380" spans="1:10">
      <c r="A6380" t="s">
        <v>2</v>
      </c>
      <c r="B6380" t="s">
        <v>3</v>
      </c>
      <c r="E6380" t="s">
        <v>4</v>
      </c>
      <c r="F6380" t="s">
        <v>5</v>
      </c>
      <c r="G6380" t="s">
        <v>6</v>
      </c>
      <c r="H6380" t="s">
        <v>7</v>
      </c>
      <c r="I6380" t="s">
        <v>8</v>
      </c>
      <c r="J6380" t="s">
        <v>9</v>
      </c>
    </row>
    <row r="6381" spans="1:10">
      <c r="A6381" t="s">
        <v>2</v>
      </c>
      <c r="B6381" t="s">
        <v>10</v>
      </c>
      <c r="E6381" t="s">
        <v>11</v>
      </c>
      <c r="F6381" t="s">
        <v>12</v>
      </c>
      <c r="G6381" t="s">
        <v>13</v>
      </c>
      <c r="H6381" t="s">
        <v>14</v>
      </c>
    </row>
    <row r="6382" spans="1:10">
      <c r="A6382" t="s">
        <v>0</v>
      </c>
      <c r="B6382" t="s">
        <v>2943</v>
      </c>
      <c r="D6382">
        <f>Image("https://scontent.cdninstagram.com/t51.2885-15/s640x640/sh0.08/e35/12917932_564795450365884_46276092_n.jpg?ig_cache_key=MTIyMDQ2NTU3MjQ2MTYxNzMyNQ%3D%3D.2.l")</f>
        <v>0</v>
      </c>
    </row>
    <row r="6383" spans="1:10">
      <c r="A6383" t="s">
        <v>2</v>
      </c>
      <c r="B6383" t="s">
        <v>3</v>
      </c>
      <c r="E6383" t="s">
        <v>4</v>
      </c>
      <c r="F6383" t="s">
        <v>5</v>
      </c>
      <c r="G6383" t="s">
        <v>6</v>
      </c>
      <c r="H6383" t="s">
        <v>7</v>
      </c>
      <c r="I6383" t="s">
        <v>8</v>
      </c>
      <c r="J6383" t="s">
        <v>9</v>
      </c>
    </row>
    <row r="6384" spans="1:10">
      <c r="A6384" t="s">
        <v>2</v>
      </c>
      <c r="B6384" t="s">
        <v>10</v>
      </c>
      <c r="E6384" t="s">
        <v>11</v>
      </c>
      <c r="F6384" t="s">
        <v>12</v>
      </c>
      <c r="G6384" t="s">
        <v>13</v>
      </c>
      <c r="H6384" t="s">
        <v>14</v>
      </c>
    </row>
    <row r="6385" spans="1:10">
      <c r="A6385" t="s">
        <v>0</v>
      </c>
      <c r="B6385" t="s">
        <v>2944</v>
      </c>
      <c r="D6385">
        <f>Image("https://scontent.cdninstagram.com/t51.2885-15/s640x640/sh0.08/e35/12940125_1004156162996420_367573499_n.jpg?ig_cache_key=MTIyMDQ2NTU1MjIxOTQzNjEzNg%3D%3D.2")</f>
        <v>0</v>
      </c>
    </row>
    <row r="6386" spans="1:10">
      <c r="A6386" t="s">
        <v>2</v>
      </c>
      <c r="B6386" t="s">
        <v>3</v>
      </c>
      <c r="E6386" t="s">
        <v>4</v>
      </c>
      <c r="F6386" t="s">
        <v>5</v>
      </c>
      <c r="G6386" t="s">
        <v>6</v>
      </c>
      <c r="H6386" t="s">
        <v>7</v>
      </c>
      <c r="I6386" t="s">
        <v>8</v>
      </c>
      <c r="J6386" t="s">
        <v>9</v>
      </c>
    </row>
    <row r="6387" spans="1:10">
      <c r="A6387" t="s">
        <v>2</v>
      </c>
      <c r="B6387" t="s">
        <v>10</v>
      </c>
      <c r="E6387" t="s">
        <v>11</v>
      </c>
      <c r="F6387" t="s">
        <v>12</v>
      </c>
      <c r="G6387" t="s">
        <v>13</v>
      </c>
      <c r="H6387" t="s">
        <v>14</v>
      </c>
    </row>
    <row r="6388" spans="1:10">
      <c r="A6388" t="s">
        <v>0</v>
      </c>
      <c r="B6388" t="s">
        <v>2945</v>
      </c>
      <c r="D6388">
        <f>Image("https://scontent.cdninstagram.com/t51.2885-15/s640x640/sh0.08/e35/10632102_254275128250950_1027328375_n.jpg?ig_cache_key=MTIyMDQ2NTQ5MDEyNTI2MzI3Nw%3D%3D.2")</f>
        <v>0</v>
      </c>
    </row>
    <row r="6389" spans="1:10">
      <c r="A6389" t="s">
        <v>2</v>
      </c>
      <c r="B6389" t="s">
        <v>3</v>
      </c>
      <c r="E6389" t="s">
        <v>4</v>
      </c>
      <c r="F6389" t="s">
        <v>5</v>
      </c>
      <c r="G6389" t="s">
        <v>6</v>
      </c>
      <c r="H6389" t="s">
        <v>7</v>
      </c>
      <c r="I6389" t="s">
        <v>8</v>
      </c>
      <c r="J6389" t="s">
        <v>9</v>
      </c>
    </row>
    <row r="6390" spans="1:10">
      <c r="A6390" t="s">
        <v>2</v>
      </c>
      <c r="B6390" t="s">
        <v>10</v>
      </c>
      <c r="E6390" t="s">
        <v>11</v>
      </c>
      <c r="F6390" t="s">
        <v>12</v>
      </c>
      <c r="G6390" t="s">
        <v>13</v>
      </c>
      <c r="H6390" t="s">
        <v>14</v>
      </c>
    </row>
    <row r="6391" spans="1:10">
      <c r="A6391" t="s">
        <v>0</v>
      </c>
      <c r="B6391" t="s">
        <v>2946</v>
      </c>
      <c r="D6391">
        <f>Image("https://scontent.cdninstagram.com/t51.2885-15/s640x640/sh0.08/e35/12104996_692639004173195_2051181444_n.jpg?ig_cache_key=MTIyMDQ2NTQ5Njg5NzkxNjU3MA%3D%3D.2")</f>
        <v>0</v>
      </c>
    </row>
    <row r="6392" spans="1:10">
      <c r="A6392" t="s">
        <v>2</v>
      </c>
      <c r="B6392" t="s">
        <v>3</v>
      </c>
      <c r="E6392" t="s">
        <v>4</v>
      </c>
      <c r="F6392" t="s">
        <v>5</v>
      </c>
      <c r="G6392" t="s">
        <v>6</v>
      </c>
      <c r="H6392" t="s">
        <v>7</v>
      </c>
      <c r="I6392" t="s">
        <v>8</v>
      </c>
      <c r="J6392" t="s">
        <v>9</v>
      </c>
    </row>
    <row r="6393" spans="1:10">
      <c r="A6393" t="s">
        <v>2</v>
      </c>
      <c r="B6393" t="s">
        <v>10</v>
      </c>
      <c r="E6393" t="s">
        <v>11</v>
      </c>
      <c r="F6393" t="s">
        <v>12</v>
      </c>
      <c r="G6393" t="s">
        <v>13</v>
      </c>
      <c r="H6393" t="s">
        <v>14</v>
      </c>
    </row>
    <row r="6394" spans="1:10">
      <c r="A6394" t="s">
        <v>0</v>
      </c>
      <c r="B6394" t="s">
        <v>2947</v>
      </c>
      <c r="D6394">
        <f>Image("https://scontent.cdninstagram.com/t51.2885-15/e15/12934991_187597714960291_1607936561_n.jpg?ig_cache_key=MTIyMDQ2NTQ0OTI4MjA3MzgwNg%3D%3D.2")</f>
        <v>0</v>
      </c>
    </row>
    <row r="6395" spans="1:10">
      <c r="A6395" t="s">
        <v>2</v>
      </c>
      <c r="B6395" t="s">
        <v>3</v>
      </c>
      <c r="E6395" t="s">
        <v>4</v>
      </c>
      <c r="F6395" t="s">
        <v>5</v>
      </c>
      <c r="G6395" t="s">
        <v>6</v>
      </c>
      <c r="H6395" t="s">
        <v>7</v>
      </c>
      <c r="I6395" t="s">
        <v>8</v>
      </c>
      <c r="J6395" t="s">
        <v>9</v>
      </c>
    </row>
    <row r="6396" spans="1:10">
      <c r="A6396" t="s">
        <v>2</v>
      </c>
      <c r="B6396" t="s">
        <v>10</v>
      </c>
      <c r="E6396" t="s">
        <v>11</v>
      </c>
      <c r="F6396" t="s">
        <v>12</v>
      </c>
      <c r="G6396" t="s">
        <v>13</v>
      </c>
      <c r="H6396" t="s">
        <v>14</v>
      </c>
    </row>
    <row r="6397" spans="1:10">
      <c r="A6397" t="s">
        <v>0</v>
      </c>
      <c r="B6397" t="s">
        <v>2948</v>
      </c>
      <c r="D6397">
        <f>Image("https://scontent.cdninstagram.com/t51.2885-15/s640x640/sh0.08/e35/12479103_989337537848367_495916855_n.jpg?ig_cache_key=MTIyMDQ2NTI3MTg3MTQ2OTk3OA%3D%3D.2")</f>
        <v>0</v>
      </c>
    </row>
    <row r="6398" spans="1:10">
      <c r="A6398" t="s">
        <v>2</v>
      </c>
      <c r="B6398" t="s">
        <v>3</v>
      </c>
      <c r="C6398" t="s">
        <v>2949</v>
      </c>
      <c r="E6398" t="s">
        <v>4</v>
      </c>
      <c r="F6398" t="s">
        <v>5</v>
      </c>
      <c r="G6398" t="s">
        <v>6</v>
      </c>
      <c r="H6398" t="s">
        <v>7</v>
      </c>
      <c r="I6398" t="s">
        <v>8</v>
      </c>
      <c r="J6398" t="s">
        <v>9</v>
      </c>
    </row>
    <row r="6399" spans="1:10">
      <c r="A6399" t="s">
        <v>2</v>
      </c>
      <c r="B6399" t="s">
        <v>10</v>
      </c>
      <c r="E6399" t="s">
        <v>11</v>
      </c>
      <c r="F6399" t="s">
        <v>12</v>
      </c>
      <c r="G6399" t="s">
        <v>13</v>
      </c>
      <c r="H6399" t="s">
        <v>14</v>
      </c>
    </row>
    <row r="6400" spans="1:10">
      <c r="A6400" t="s">
        <v>0</v>
      </c>
      <c r="B6400" t="s">
        <v>2950</v>
      </c>
      <c r="D6400">
        <f>Image("https://scontent.cdninstagram.com/t51.2885-15/s640x640/sh0.08/e35/12907307_651669111639033_2037984278_n.jpg?ig_cache_key=MTIyMDQ2NTI5NjA3MjA3OTE2MQ%3D%3D.2")</f>
        <v>0</v>
      </c>
    </row>
    <row r="6401" spans="1:10">
      <c r="A6401" t="s">
        <v>2</v>
      </c>
      <c r="B6401" t="s">
        <v>3</v>
      </c>
      <c r="E6401" t="s">
        <v>4</v>
      </c>
      <c r="F6401" t="s">
        <v>5</v>
      </c>
      <c r="G6401" t="s">
        <v>6</v>
      </c>
      <c r="H6401" t="s">
        <v>7</v>
      </c>
      <c r="I6401" t="s">
        <v>8</v>
      </c>
      <c r="J6401" t="s">
        <v>9</v>
      </c>
    </row>
    <row r="6402" spans="1:10">
      <c r="A6402" t="s">
        <v>2</v>
      </c>
      <c r="B6402" t="s">
        <v>10</v>
      </c>
      <c r="E6402" t="s">
        <v>11</v>
      </c>
      <c r="F6402" t="s">
        <v>12</v>
      </c>
      <c r="G6402" t="s">
        <v>13</v>
      </c>
      <c r="H6402" t="s">
        <v>14</v>
      </c>
    </row>
    <row r="6403" spans="1:10">
      <c r="A6403" t="s">
        <v>0</v>
      </c>
      <c r="B6403" t="s">
        <v>2951</v>
      </c>
      <c r="D6403">
        <f>Image("https://scontent.cdninstagram.com/t51.2885-15/s640x640/sh0.08/e35/12918440_1721700128113867_769325447_n.jpg?ig_cache_key=MTIyMDQ2MjQ2Mzc4MzkxMzg5NA%3D%3D.2.l")</f>
        <v>0</v>
      </c>
    </row>
    <row r="6404" spans="1:10">
      <c r="A6404" t="s">
        <v>2</v>
      </c>
      <c r="B6404" t="s">
        <v>3</v>
      </c>
      <c r="C6404" t="s">
        <v>2952</v>
      </c>
      <c r="E6404" t="s">
        <v>4</v>
      </c>
      <c r="F6404" t="s">
        <v>5</v>
      </c>
      <c r="G6404" t="s">
        <v>6</v>
      </c>
      <c r="H6404" t="s">
        <v>7</v>
      </c>
      <c r="I6404" t="s">
        <v>8</v>
      </c>
      <c r="J6404" t="s">
        <v>9</v>
      </c>
    </row>
    <row r="6405" spans="1:10">
      <c r="A6405" t="s">
        <v>2</v>
      </c>
      <c r="B6405" t="s">
        <v>10</v>
      </c>
      <c r="E6405" t="s">
        <v>11</v>
      </c>
      <c r="F6405" t="s">
        <v>12</v>
      </c>
      <c r="G6405" t="s">
        <v>13</v>
      </c>
      <c r="H6405" t="s">
        <v>14</v>
      </c>
    </row>
    <row r="6406" spans="1:10">
      <c r="A6406" t="s">
        <v>0</v>
      </c>
      <c r="B6406" t="s">
        <v>2953</v>
      </c>
      <c r="D6406">
        <f>Image("https://scontent.cdninstagram.com/t51.2885-15/s640x640/sh0.08/e35/12912811_207999336241122_2006484596_n.jpg?ig_cache_key=MTIyMDQ2NTIxMDAyMjc4NTg0MA%3D%3D.2")</f>
        <v>0</v>
      </c>
    </row>
    <row r="6407" spans="1:10">
      <c r="A6407" t="s">
        <v>2</v>
      </c>
      <c r="B6407" t="s">
        <v>3</v>
      </c>
      <c r="E6407" t="s">
        <v>4</v>
      </c>
      <c r="F6407" t="s">
        <v>5</v>
      </c>
      <c r="G6407" t="s">
        <v>6</v>
      </c>
      <c r="H6407" t="s">
        <v>7</v>
      </c>
      <c r="I6407" t="s">
        <v>8</v>
      </c>
      <c r="J6407" t="s">
        <v>9</v>
      </c>
    </row>
    <row r="6408" spans="1:10">
      <c r="A6408" t="s">
        <v>2</v>
      </c>
      <c r="B6408" t="s">
        <v>10</v>
      </c>
      <c r="E6408" t="s">
        <v>11</v>
      </c>
      <c r="F6408" t="s">
        <v>12</v>
      </c>
      <c r="G6408" t="s">
        <v>13</v>
      </c>
      <c r="H6408" t="s">
        <v>14</v>
      </c>
    </row>
    <row r="6409" spans="1:10">
      <c r="A6409" t="s">
        <v>0</v>
      </c>
      <c r="B6409" t="s">
        <v>2954</v>
      </c>
      <c r="D6409">
        <f>Image("https://scontent.cdninstagram.com/t51.2885-15/s640x640/sh0.08/e35/12822412_198369507217898_562311446_n.jpg?ig_cache_key=MTIwOTg5MTQ1Mjk3NzQ2NjI0Mg%3D%3D.2")</f>
        <v>0</v>
      </c>
    </row>
    <row r="6410" spans="1:10">
      <c r="A6410" t="s">
        <v>2</v>
      </c>
      <c r="B6410" t="s">
        <v>3</v>
      </c>
      <c r="C6410" t="s">
        <v>2955</v>
      </c>
      <c r="E6410" t="s">
        <v>4</v>
      </c>
      <c r="F6410" t="s">
        <v>5</v>
      </c>
      <c r="G6410" t="s">
        <v>6</v>
      </c>
      <c r="H6410" t="s">
        <v>7</v>
      </c>
      <c r="I6410" t="s">
        <v>8</v>
      </c>
      <c r="J6410" t="s">
        <v>9</v>
      </c>
    </row>
    <row r="6411" spans="1:10">
      <c r="A6411" t="s">
        <v>2</v>
      </c>
      <c r="B6411" t="s">
        <v>10</v>
      </c>
      <c r="E6411" t="s">
        <v>11</v>
      </c>
      <c r="F6411" t="s">
        <v>12</v>
      </c>
      <c r="G6411" t="s">
        <v>13</v>
      </c>
      <c r="H6411" t="s">
        <v>14</v>
      </c>
    </row>
    <row r="6412" spans="1:10">
      <c r="A6412" t="s">
        <v>0</v>
      </c>
      <c r="B6412" t="s">
        <v>2956</v>
      </c>
      <c r="D6412">
        <f>Image("https://scontent.cdninstagram.com/t51.2885-15/s640x640/sh0.08/e35/12825936_1035765613163291_1424062812_n.jpg?ig_cache_key=MTIwOTgyOTU2NjQxOTgyMzAxMA%3D%3D.2")</f>
        <v>0</v>
      </c>
    </row>
    <row r="6413" spans="1:10">
      <c r="A6413" t="s">
        <v>2</v>
      </c>
      <c r="B6413" t="s">
        <v>3</v>
      </c>
      <c r="E6413" t="s">
        <v>4</v>
      </c>
      <c r="F6413" t="s">
        <v>5</v>
      </c>
      <c r="G6413" t="s">
        <v>6</v>
      </c>
      <c r="H6413" t="s">
        <v>7</v>
      </c>
      <c r="I6413" t="s">
        <v>8</v>
      </c>
      <c r="J6413" t="s">
        <v>9</v>
      </c>
    </row>
    <row r="6414" spans="1:10">
      <c r="A6414" t="s">
        <v>2</v>
      </c>
      <c r="B6414" t="s">
        <v>10</v>
      </c>
      <c r="E6414" t="s">
        <v>11</v>
      </c>
      <c r="F6414" t="s">
        <v>12</v>
      </c>
      <c r="G6414" t="s">
        <v>13</v>
      </c>
      <c r="H6414" t="s">
        <v>14</v>
      </c>
    </row>
    <row r="6415" spans="1:10">
      <c r="A6415" t="s">
        <v>0</v>
      </c>
      <c r="B6415" t="s">
        <v>2957</v>
      </c>
      <c r="D6415">
        <f>Image("https://scontent.cdninstagram.com/t51.2885-15/s640x640/sh0.08/e35/12965895_1604472729878319_1956427786_n.jpg?ig_cache_key=MTIyMDQ2MDYwOTEyMTkxMDkwNw%3D%3D.2.l")</f>
        <v>0</v>
      </c>
    </row>
    <row r="6416" spans="1:10">
      <c r="A6416" t="s">
        <v>2</v>
      </c>
      <c r="B6416" t="s">
        <v>3</v>
      </c>
      <c r="E6416" t="s">
        <v>4</v>
      </c>
      <c r="F6416" t="s">
        <v>5</v>
      </c>
      <c r="G6416" t="s">
        <v>6</v>
      </c>
      <c r="H6416" t="s">
        <v>7</v>
      </c>
      <c r="I6416" t="s">
        <v>8</v>
      </c>
      <c r="J6416" t="s">
        <v>9</v>
      </c>
    </row>
    <row r="6417" spans="1:10">
      <c r="A6417" t="s">
        <v>2</v>
      </c>
      <c r="B6417" t="s">
        <v>10</v>
      </c>
      <c r="E6417" t="s">
        <v>11</v>
      </c>
      <c r="F6417" t="s">
        <v>12</v>
      </c>
      <c r="G6417" t="s">
        <v>13</v>
      </c>
      <c r="H6417" t="s">
        <v>14</v>
      </c>
    </row>
    <row r="6418" spans="1:10">
      <c r="A6418" t="s">
        <v>0</v>
      </c>
      <c r="B6418" t="s">
        <v>2958</v>
      </c>
      <c r="D6418">
        <f>Image("https://scontent.cdninstagram.com/t51.2885-15/s640x640/sh0.08/e35/12940100_189632651422140_400006758_n.jpg?ig_cache_key=MTIyMDQ1NzkwNzQ2NDAyNDM0Mw%3D%3D.2")</f>
        <v>0</v>
      </c>
    </row>
    <row r="6419" spans="1:10">
      <c r="A6419" t="s">
        <v>2</v>
      </c>
      <c r="B6419" t="s">
        <v>3</v>
      </c>
      <c r="E6419" t="s">
        <v>4</v>
      </c>
      <c r="F6419" t="s">
        <v>5</v>
      </c>
      <c r="G6419" t="s">
        <v>6</v>
      </c>
      <c r="H6419" t="s">
        <v>7</v>
      </c>
      <c r="I6419" t="s">
        <v>8</v>
      </c>
      <c r="J6419" t="s">
        <v>9</v>
      </c>
    </row>
    <row r="6420" spans="1:10">
      <c r="A6420" t="s">
        <v>2</v>
      </c>
      <c r="B6420" t="s">
        <v>10</v>
      </c>
      <c r="E6420" t="s">
        <v>11</v>
      </c>
      <c r="F6420" t="s">
        <v>12</v>
      </c>
      <c r="G6420" t="s">
        <v>13</v>
      </c>
      <c r="H6420" t="s">
        <v>14</v>
      </c>
    </row>
    <row r="6421" spans="1:10">
      <c r="A6421" t="s">
        <v>0</v>
      </c>
      <c r="B6421" t="s">
        <v>2959</v>
      </c>
      <c r="D6421">
        <f>Image("https://scontent.cdninstagram.com/t51.2885-15/s640x640/sh0.08/e35/12519658_457240371135944_2111995915_n.jpg?ig_cache_key=MTIyMDQ1NjAwMjg2MTI2MjMzNQ%3D%3D.2")</f>
        <v>0</v>
      </c>
    </row>
    <row r="6422" spans="1:10">
      <c r="A6422" t="s">
        <v>2</v>
      </c>
      <c r="B6422" t="s">
        <v>3</v>
      </c>
      <c r="E6422" t="s">
        <v>4</v>
      </c>
      <c r="F6422" t="s">
        <v>5</v>
      </c>
      <c r="G6422" t="s">
        <v>6</v>
      </c>
      <c r="H6422" t="s">
        <v>7</v>
      </c>
      <c r="I6422" t="s">
        <v>8</v>
      </c>
      <c r="J6422" t="s">
        <v>9</v>
      </c>
    </row>
    <row r="6423" spans="1:10">
      <c r="A6423" t="s">
        <v>2</v>
      </c>
      <c r="B6423" t="s">
        <v>10</v>
      </c>
      <c r="E6423" t="s">
        <v>11</v>
      </c>
      <c r="F6423" t="s">
        <v>12</v>
      </c>
      <c r="G6423" t="s">
        <v>13</v>
      </c>
      <c r="H6423" t="s">
        <v>14</v>
      </c>
    </row>
    <row r="6424" spans="1:10">
      <c r="A6424" t="s">
        <v>0</v>
      </c>
      <c r="B6424" t="s">
        <v>2960</v>
      </c>
      <c r="D6424">
        <f>Image("https://scontent.cdninstagram.com/t51.2885-15/s640x640/sh0.08/e35/12930838_866832020093983_1212734_n.jpg?ig_cache_key=MTIyMDQ1MDMyODE3MDUxMzQ5Mw%3D%3D.2.l")</f>
        <v>0</v>
      </c>
    </row>
    <row r="6425" spans="1:10">
      <c r="A6425" t="s">
        <v>2</v>
      </c>
      <c r="B6425" t="s">
        <v>3</v>
      </c>
      <c r="C6425" t="s">
        <v>2961</v>
      </c>
      <c r="E6425" t="s">
        <v>4</v>
      </c>
      <c r="F6425" t="s">
        <v>5</v>
      </c>
      <c r="G6425" t="s">
        <v>6</v>
      </c>
      <c r="H6425" t="s">
        <v>7</v>
      </c>
      <c r="I6425" t="s">
        <v>8</v>
      </c>
      <c r="J6425" t="s">
        <v>9</v>
      </c>
    </row>
    <row r="6426" spans="1:10">
      <c r="A6426" t="s">
        <v>2</v>
      </c>
      <c r="B6426" t="s">
        <v>10</v>
      </c>
      <c r="E6426" t="s">
        <v>11</v>
      </c>
      <c r="F6426" t="s">
        <v>12</v>
      </c>
      <c r="G6426" t="s">
        <v>13</v>
      </c>
      <c r="H6426" t="s">
        <v>14</v>
      </c>
    </row>
    <row r="6427" spans="1:10">
      <c r="A6427" t="s">
        <v>0</v>
      </c>
      <c r="B6427" t="s">
        <v>2962</v>
      </c>
      <c r="D6427">
        <f>Image("https://scontent.cdninstagram.com/t51.2885-15/e15/12599514_104597103276978_1994083682_n.jpg?ig_cache_key=MTIyMDQ0OTQwNTIxNzAwNjY1MQ%3D%3D.2")</f>
        <v>0</v>
      </c>
    </row>
    <row r="6428" spans="1:10">
      <c r="A6428" t="s">
        <v>2</v>
      </c>
      <c r="B6428" t="s">
        <v>3</v>
      </c>
      <c r="E6428" t="s">
        <v>4</v>
      </c>
      <c r="F6428" t="s">
        <v>5</v>
      </c>
      <c r="G6428" t="s">
        <v>6</v>
      </c>
      <c r="H6428" t="s">
        <v>7</v>
      </c>
      <c r="I6428" t="s">
        <v>8</v>
      </c>
      <c r="J6428" t="s">
        <v>9</v>
      </c>
    </row>
    <row r="6429" spans="1:10">
      <c r="A6429" t="s">
        <v>2</v>
      </c>
      <c r="B6429" t="s">
        <v>10</v>
      </c>
      <c r="E6429" t="s">
        <v>11</v>
      </c>
      <c r="F6429" t="s">
        <v>12</v>
      </c>
      <c r="G6429" t="s">
        <v>13</v>
      </c>
      <c r="H6429" t="s">
        <v>14</v>
      </c>
    </row>
    <row r="6430" spans="1:10">
      <c r="A6430" t="s">
        <v>0</v>
      </c>
      <c r="B6430" t="s">
        <v>2963</v>
      </c>
      <c r="D6430">
        <f>Image("https://scontent.cdninstagram.com/t51.2885-15/s640x640/sh0.08/e35/12424431_1131671056866007_168428270_n.jpg?ig_cache_key=MTIyMDQ0NTYxMDI4NDE1NjUwNA%3D%3D.2.l")</f>
        <v>0</v>
      </c>
    </row>
    <row r="6431" spans="1:10">
      <c r="A6431" t="s">
        <v>2</v>
      </c>
      <c r="B6431" t="s">
        <v>3</v>
      </c>
      <c r="E6431" t="s">
        <v>4</v>
      </c>
      <c r="F6431" t="s">
        <v>5</v>
      </c>
      <c r="G6431" t="s">
        <v>6</v>
      </c>
      <c r="H6431" t="s">
        <v>7</v>
      </c>
      <c r="I6431" t="s">
        <v>8</v>
      </c>
      <c r="J6431" t="s">
        <v>9</v>
      </c>
    </row>
    <row r="6432" spans="1:10">
      <c r="A6432" t="s">
        <v>2</v>
      </c>
      <c r="B6432" t="s">
        <v>10</v>
      </c>
      <c r="E6432" t="s">
        <v>11</v>
      </c>
      <c r="F6432" t="s">
        <v>12</v>
      </c>
      <c r="G6432" t="s">
        <v>13</v>
      </c>
      <c r="H6432" t="s">
        <v>14</v>
      </c>
    </row>
    <row r="6433" spans="1:10">
      <c r="A6433" t="s">
        <v>0</v>
      </c>
      <c r="B6433" t="s">
        <v>2964</v>
      </c>
      <c r="D6433">
        <f>Image("https://scontent.cdninstagram.com/t51.2885-15/s640x640/sh0.08/e35/12599507_804390052995108_1291694299_n.jpg?ig_cache_key=MTIyMDQ0Mzg3OTMyMTk0MTUzNQ%3D%3D.2")</f>
        <v>0</v>
      </c>
    </row>
    <row r="6434" spans="1:10">
      <c r="A6434" t="s">
        <v>2</v>
      </c>
      <c r="B6434" t="s">
        <v>3</v>
      </c>
      <c r="C6434" t="s">
        <v>2965</v>
      </c>
      <c r="E6434" t="s">
        <v>4</v>
      </c>
      <c r="F6434" t="s">
        <v>5</v>
      </c>
      <c r="G6434" t="s">
        <v>6</v>
      </c>
      <c r="H6434" t="s">
        <v>7</v>
      </c>
      <c r="I6434" t="s">
        <v>8</v>
      </c>
      <c r="J6434" t="s">
        <v>9</v>
      </c>
    </row>
    <row r="6435" spans="1:10">
      <c r="A6435" t="s">
        <v>2</v>
      </c>
      <c r="B6435" t="s">
        <v>10</v>
      </c>
      <c r="E6435" t="s">
        <v>11</v>
      </c>
      <c r="F6435" t="s">
        <v>12</v>
      </c>
      <c r="G6435" t="s">
        <v>13</v>
      </c>
      <c r="H6435" t="s">
        <v>14</v>
      </c>
    </row>
    <row r="6436" spans="1:10">
      <c r="A6436" t="s">
        <v>0</v>
      </c>
      <c r="B6436" t="s">
        <v>2966</v>
      </c>
      <c r="D6436">
        <f>Image("https://scontent.cdninstagram.com/t51.2885-15/e35/11378151_188301661556513_622773026_n.jpg?ig_cache_key=MTIyMDQ0MDQ4MDEyNzY3ODk2Ng%3D%3D.2.l")</f>
        <v>0</v>
      </c>
    </row>
    <row r="6437" spans="1:10">
      <c r="A6437" t="s">
        <v>2</v>
      </c>
      <c r="B6437" t="s">
        <v>3</v>
      </c>
      <c r="C6437" t="s">
        <v>2967</v>
      </c>
      <c r="E6437" t="s">
        <v>4</v>
      </c>
      <c r="F6437" t="s">
        <v>5</v>
      </c>
      <c r="G6437" t="s">
        <v>6</v>
      </c>
      <c r="H6437" t="s">
        <v>7</v>
      </c>
      <c r="I6437" t="s">
        <v>8</v>
      </c>
      <c r="J6437" t="s">
        <v>9</v>
      </c>
    </row>
    <row r="6438" spans="1:10">
      <c r="A6438" t="s">
        <v>2</v>
      </c>
      <c r="B6438" t="s">
        <v>10</v>
      </c>
      <c r="E6438" t="s">
        <v>11</v>
      </c>
      <c r="F6438" t="s">
        <v>12</v>
      </c>
      <c r="G6438" t="s">
        <v>13</v>
      </c>
      <c r="H6438" t="s">
        <v>14</v>
      </c>
    </row>
    <row r="6439" spans="1:10">
      <c r="A6439" t="s">
        <v>0</v>
      </c>
      <c r="B6439" t="s">
        <v>2968</v>
      </c>
      <c r="D6439">
        <f>Image("https://scontent.cdninstagram.com/t51.2885-15/s640x640/sh0.08/e35/12424447_1710484085886038_1674815993_n.jpg?ig_cache_key=MTIyMDQ2ODMwMzUyNDgyNzQyMw%3D%3D.2")</f>
        <v>0</v>
      </c>
    </row>
    <row r="6440" spans="1:10">
      <c r="A6440" t="s">
        <v>2</v>
      </c>
      <c r="B6440" t="s">
        <v>3</v>
      </c>
      <c r="E6440" t="s">
        <v>4</v>
      </c>
      <c r="F6440" t="s">
        <v>5</v>
      </c>
      <c r="G6440" t="s">
        <v>6</v>
      </c>
      <c r="H6440" t="s">
        <v>7</v>
      </c>
      <c r="I6440" t="s">
        <v>8</v>
      </c>
      <c r="J6440" t="s">
        <v>9</v>
      </c>
    </row>
    <row r="6441" spans="1:10">
      <c r="A6441" t="s">
        <v>2</v>
      </c>
      <c r="B6441" t="s">
        <v>10</v>
      </c>
      <c r="E6441" t="s">
        <v>11</v>
      </c>
      <c r="F6441" t="s">
        <v>12</v>
      </c>
      <c r="G6441" t="s">
        <v>13</v>
      </c>
      <c r="H6441" t="s">
        <v>14</v>
      </c>
    </row>
    <row r="6442" spans="1:10">
      <c r="A6442" t="s">
        <v>0</v>
      </c>
      <c r="B6442" t="s">
        <v>2969</v>
      </c>
      <c r="D6442">
        <f>Image("https://scontent.cdninstagram.com/t51.2885-15/s640x640/sh0.08/e35/12965232_344666442324430_1372431833_n.jpg?ig_cache_key=MTIyMDQ2NzY3OTc2Mjg0ODExNw%3D%3D.2")</f>
        <v>0</v>
      </c>
    </row>
    <row r="6443" spans="1:10">
      <c r="A6443" t="s">
        <v>2</v>
      </c>
      <c r="B6443" t="s">
        <v>3</v>
      </c>
      <c r="E6443" t="s">
        <v>4</v>
      </c>
      <c r="F6443" t="s">
        <v>5</v>
      </c>
      <c r="G6443" t="s">
        <v>6</v>
      </c>
      <c r="H6443" t="s">
        <v>7</v>
      </c>
      <c r="I6443" t="s">
        <v>8</v>
      </c>
      <c r="J6443" t="s">
        <v>9</v>
      </c>
    </row>
    <row r="6444" spans="1:10">
      <c r="A6444" t="s">
        <v>2</v>
      </c>
      <c r="B6444" t="s">
        <v>10</v>
      </c>
      <c r="E6444" t="s">
        <v>11</v>
      </c>
      <c r="F6444" t="s">
        <v>12</v>
      </c>
      <c r="G6444" t="s">
        <v>13</v>
      </c>
      <c r="H6444" t="s">
        <v>14</v>
      </c>
    </row>
    <row r="6445" spans="1:10">
      <c r="A6445" t="s">
        <v>0</v>
      </c>
      <c r="B6445" t="s">
        <v>2970</v>
      </c>
      <c r="D6445">
        <f>Image("https://scontent.cdninstagram.com/t51.2885-15/s640x640/sh0.08/e35/12383364_743766102427206_1985205592_n.jpg?ig_cache_key=MTIyMDQ2NTY5Mjk4MjAxMjUxNg%3D%3D.2.l")</f>
        <v>0</v>
      </c>
    </row>
    <row r="6446" spans="1:10">
      <c r="A6446" t="s">
        <v>2</v>
      </c>
      <c r="B6446" t="s">
        <v>3</v>
      </c>
      <c r="E6446" t="s">
        <v>4</v>
      </c>
      <c r="F6446" t="s">
        <v>5</v>
      </c>
      <c r="G6446" t="s">
        <v>6</v>
      </c>
      <c r="H6446" t="s">
        <v>7</v>
      </c>
      <c r="I6446" t="s">
        <v>8</v>
      </c>
      <c r="J6446" t="s">
        <v>9</v>
      </c>
    </row>
    <row r="6447" spans="1:10">
      <c r="A6447" t="s">
        <v>2</v>
      </c>
      <c r="B6447" t="s">
        <v>10</v>
      </c>
      <c r="E6447" t="s">
        <v>11</v>
      </c>
      <c r="F6447" t="s">
        <v>12</v>
      </c>
      <c r="G6447" t="s">
        <v>13</v>
      </c>
      <c r="H6447" t="s">
        <v>14</v>
      </c>
    </row>
    <row r="6448" spans="1:10">
      <c r="A6448" t="s">
        <v>0</v>
      </c>
      <c r="B6448" t="s">
        <v>2971</v>
      </c>
      <c r="D6448">
        <f>Image("https://scontent.cdninstagram.com/t51.2885-15/e35/12960049_1364358310245951_1866790475_n.jpg?ig_cache_key=MTIyMDQ2MjQ4NDA2NzEzODIyMA%3D%3D.2")</f>
        <v>0</v>
      </c>
    </row>
    <row r="6449" spans="1:10">
      <c r="A6449" t="s">
        <v>2</v>
      </c>
      <c r="B6449" t="s">
        <v>3</v>
      </c>
      <c r="E6449" t="s">
        <v>4</v>
      </c>
      <c r="F6449" t="s">
        <v>5</v>
      </c>
      <c r="G6449" t="s">
        <v>6</v>
      </c>
      <c r="H6449" t="s">
        <v>7</v>
      </c>
      <c r="I6449" t="s">
        <v>8</v>
      </c>
      <c r="J6449" t="s">
        <v>9</v>
      </c>
    </row>
    <row r="6450" spans="1:10">
      <c r="A6450" t="s">
        <v>2</v>
      </c>
      <c r="B6450" t="s">
        <v>10</v>
      </c>
      <c r="E6450" t="s">
        <v>11</v>
      </c>
      <c r="F6450" t="s">
        <v>12</v>
      </c>
      <c r="G6450" t="s">
        <v>13</v>
      </c>
      <c r="H6450" t="s">
        <v>14</v>
      </c>
    </row>
    <row r="6451" spans="1:10">
      <c r="A6451" t="s">
        <v>0</v>
      </c>
      <c r="B6451" t="s">
        <v>2972</v>
      </c>
      <c r="D6451">
        <f>Image("https://scontent.cdninstagram.com/t51.2885-15/e35/12918491_1169789553073319_887663853_n.jpg?ig_cache_key=MTIyMDQ2MTUyODQ3MzY3Mjc3MQ%3D%3D.2")</f>
        <v>0</v>
      </c>
    </row>
    <row r="6452" spans="1:10">
      <c r="A6452" t="s">
        <v>2</v>
      </c>
      <c r="B6452" t="s">
        <v>3</v>
      </c>
      <c r="E6452" t="s">
        <v>4</v>
      </c>
      <c r="F6452" t="s">
        <v>5</v>
      </c>
      <c r="G6452" t="s">
        <v>6</v>
      </c>
      <c r="H6452" t="s">
        <v>7</v>
      </c>
      <c r="I6452" t="s">
        <v>8</v>
      </c>
      <c r="J6452" t="s">
        <v>9</v>
      </c>
    </row>
    <row r="6453" spans="1:10">
      <c r="A6453" t="s">
        <v>2</v>
      </c>
      <c r="B6453" t="s">
        <v>10</v>
      </c>
      <c r="E6453" t="s">
        <v>11</v>
      </c>
      <c r="F6453" t="s">
        <v>12</v>
      </c>
      <c r="G6453" t="s">
        <v>13</v>
      </c>
      <c r="H6453" t="s">
        <v>14</v>
      </c>
    </row>
    <row r="6454" spans="1:10">
      <c r="A6454" t="s">
        <v>0</v>
      </c>
      <c r="B6454" t="s">
        <v>2973</v>
      </c>
      <c r="D6454">
        <f>Image("https://scontent.cdninstagram.com/t51.2885-15/s640x640/sh0.08/e35/12383151_642665402538844_1684245969_n.jpg?ig_cache_key=MTIyMDQ1OTY4ODA3MDQ5MzgyMQ%3D%3D.2")</f>
        <v>0</v>
      </c>
    </row>
    <row r="6455" spans="1:10">
      <c r="A6455" t="s">
        <v>2</v>
      </c>
      <c r="B6455" t="s">
        <v>3</v>
      </c>
      <c r="C6455" t="s">
        <v>2974</v>
      </c>
      <c r="E6455" t="s">
        <v>4</v>
      </c>
      <c r="F6455" t="s">
        <v>5</v>
      </c>
      <c r="G6455" t="s">
        <v>6</v>
      </c>
      <c r="H6455" t="s">
        <v>7</v>
      </c>
      <c r="I6455" t="s">
        <v>8</v>
      </c>
      <c r="J6455" t="s">
        <v>9</v>
      </c>
    </row>
    <row r="6456" spans="1:10">
      <c r="A6456" t="s">
        <v>2</v>
      </c>
      <c r="B6456" t="s">
        <v>10</v>
      </c>
      <c r="E6456" t="s">
        <v>11</v>
      </c>
      <c r="F6456" t="s">
        <v>12</v>
      </c>
      <c r="G6456" t="s">
        <v>13</v>
      </c>
      <c r="H6456" t="s">
        <v>14</v>
      </c>
    </row>
    <row r="6457" spans="1:10">
      <c r="A6457" t="s">
        <v>0</v>
      </c>
      <c r="B6457" t="s">
        <v>2975</v>
      </c>
      <c r="D6457">
        <f>Image("https://scontent.cdninstagram.com/t51.2885-15/s640x640/sh0.08/e35/12950444_1046619365376335_362234384_n.jpg?ig_cache_key=MTIxOTA1MTAwMzY0ODcyNTY2OA%3D%3D.2")</f>
        <v>0</v>
      </c>
    </row>
    <row r="6458" spans="1:10">
      <c r="A6458" t="s">
        <v>2</v>
      </c>
      <c r="B6458" t="s">
        <v>3</v>
      </c>
      <c r="C6458" t="s">
        <v>2976</v>
      </c>
      <c r="E6458" t="s">
        <v>4</v>
      </c>
      <c r="F6458" t="s">
        <v>5</v>
      </c>
      <c r="G6458" t="s">
        <v>6</v>
      </c>
      <c r="H6458" t="s">
        <v>7</v>
      </c>
      <c r="I6458" t="s">
        <v>8</v>
      </c>
      <c r="J6458" t="s">
        <v>9</v>
      </c>
    </row>
    <row r="6459" spans="1:10">
      <c r="A6459" t="s">
        <v>2</v>
      </c>
      <c r="B6459" t="s">
        <v>10</v>
      </c>
      <c r="E6459" t="s">
        <v>11</v>
      </c>
      <c r="F6459" t="s">
        <v>12</v>
      </c>
      <c r="G6459" t="s">
        <v>13</v>
      </c>
      <c r="H6459" t="s">
        <v>14</v>
      </c>
    </row>
    <row r="6460" spans="1:10">
      <c r="A6460" t="s">
        <v>0</v>
      </c>
      <c r="B6460" t="s">
        <v>2977</v>
      </c>
      <c r="D6460">
        <f>Image("https://scontent.cdninstagram.com/t51.2885-15/s480x480/e35/12445854_1710024219286514_1857815984_n.jpg?ig_cache_key=MTIyMDQ1NjIzMTY3MDQ5Nzc0OA%3D%3D.2")</f>
        <v>0</v>
      </c>
    </row>
    <row r="6461" spans="1:10">
      <c r="A6461" t="s">
        <v>2</v>
      </c>
      <c r="B6461" t="s">
        <v>3</v>
      </c>
      <c r="C6461" t="s">
        <v>2978</v>
      </c>
      <c r="E6461" t="s">
        <v>4</v>
      </c>
      <c r="F6461" t="s">
        <v>5</v>
      </c>
      <c r="G6461" t="s">
        <v>6</v>
      </c>
      <c r="H6461" t="s">
        <v>7</v>
      </c>
      <c r="I6461" t="s">
        <v>8</v>
      </c>
      <c r="J6461" t="s">
        <v>9</v>
      </c>
    </row>
    <row r="6462" spans="1:10">
      <c r="A6462" t="s">
        <v>2</v>
      </c>
      <c r="B6462" t="s">
        <v>10</v>
      </c>
      <c r="E6462" t="s">
        <v>11</v>
      </c>
      <c r="F6462" t="s">
        <v>12</v>
      </c>
      <c r="G6462" t="s">
        <v>13</v>
      </c>
      <c r="H6462" t="s">
        <v>14</v>
      </c>
    </row>
    <row r="6463" spans="1:10">
      <c r="A6463" t="s">
        <v>0</v>
      </c>
      <c r="B6463" t="s">
        <v>2979</v>
      </c>
      <c r="D6463">
        <f>Image("https://scontent.cdninstagram.com/t51.2885-15/s640x640/sh0.08/e35/12907254_552893771559590_169584535_n.jpg?ig_cache_key=MTIyMDQ1MjE1NjYxOTg1NzEzNA%3D%3D.2")</f>
        <v>0</v>
      </c>
    </row>
    <row r="6464" spans="1:10">
      <c r="A6464" t="s">
        <v>2</v>
      </c>
      <c r="B6464" t="s">
        <v>3</v>
      </c>
      <c r="E6464" t="s">
        <v>4</v>
      </c>
      <c r="F6464" t="s">
        <v>5</v>
      </c>
      <c r="G6464" t="s">
        <v>6</v>
      </c>
      <c r="H6464" t="s">
        <v>7</v>
      </c>
      <c r="I6464" t="s">
        <v>8</v>
      </c>
      <c r="J6464" t="s">
        <v>9</v>
      </c>
    </row>
    <row r="6465" spans="1:10">
      <c r="A6465" t="s">
        <v>2</v>
      </c>
      <c r="B6465" t="s">
        <v>10</v>
      </c>
      <c r="E6465" t="s">
        <v>11</v>
      </c>
      <c r="F6465" t="s">
        <v>12</v>
      </c>
      <c r="G6465" t="s">
        <v>13</v>
      </c>
      <c r="H6465" t="s">
        <v>14</v>
      </c>
    </row>
    <row r="6466" spans="1:10">
      <c r="A6466" t="s">
        <v>0</v>
      </c>
      <c r="B6466" t="s">
        <v>2980</v>
      </c>
      <c r="D6466">
        <f>Image("https://scontent.cdninstagram.com/t51.2885-15/s640x640/sh0.08/e35/12905288_926301434085157_1602338551_n.jpg?ig_cache_key=MTIyMDQ0OTY0ODk1NTQyNTU2Ng%3D%3D.2.l")</f>
        <v>0</v>
      </c>
    </row>
    <row r="6467" spans="1:10">
      <c r="A6467" t="s">
        <v>2</v>
      </c>
      <c r="B6467" t="s">
        <v>3</v>
      </c>
      <c r="C6467" t="s">
        <v>2981</v>
      </c>
      <c r="E6467" t="s">
        <v>4</v>
      </c>
      <c r="F6467" t="s">
        <v>5</v>
      </c>
      <c r="G6467" t="s">
        <v>6</v>
      </c>
      <c r="H6467" t="s">
        <v>7</v>
      </c>
      <c r="I6467" t="s">
        <v>8</v>
      </c>
      <c r="J6467" t="s">
        <v>9</v>
      </c>
    </row>
    <row r="6468" spans="1:10">
      <c r="A6468" t="s">
        <v>2</v>
      </c>
      <c r="B6468" t="s">
        <v>10</v>
      </c>
      <c r="E6468" t="s">
        <v>11</v>
      </c>
      <c r="F6468" t="s">
        <v>12</v>
      </c>
      <c r="G6468" t="s">
        <v>13</v>
      </c>
      <c r="H6468" t="s">
        <v>14</v>
      </c>
    </row>
    <row r="6469" spans="1:10">
      <c r="A6469" t="s">
        <v>0</v>
      </c>
      <c r="B6469" t="s">
        <v>2982</v>
      </c>
      <c r="D6469">
        <f>Image("https://scontent.cdninstagram.com/t51.2885-15/s480x480/e35/12965230_1702354346682497_382264318_n.jpg?ig_cache_key=MTIyMDQ0OTYwOTc0MzM2NDAxNA%3D%3D.2")</f>
        <v>0</v>
      </c>
    </row>
    <row r="6470" spans="1:10">
      <c r="A6470" t="s">
        <v>2</v>
      </c>
      <c r="B6470" t="s">
        <v>3</v>
      </c>
      <c r="E6470" t="s">
        <v>4</v>
      </c>
      <c r="F6470" t="s">
        <v>5</v>
      </c>
      <c r="G6470" t="s">
        <v>6</v>
      </c>
      <c r="H6470" t="s">
        <v>7</v>
      </c>
      <c r="I6470" t="s">
        <v>8</v>
      </c>
      <c r="J6470" t="s">
        <v>9</v>
      </c>
    </row>
    <row r="6471" spans="1:10">
      <c r="A6471" t="s">
        <v>2</v>
      </c>
      <c r="B6471" t="s">
        <v>10</v>
      </c>
      <c r="E6471" t="s">
        <v>11</v>
      </c>
      <c r="F6471" t="s">
        <v>12</v>
      </c>
      <c r="G6471" t="s">
        <v>13</v>
      </c>
      <c r="H6471" t="s">
        <v>14</v>
      </c>
    </row>
    <row r="6472" spans="1:10">
      <c r="A6472" t="s">
        <v>0</v>
      </c>
      <c r="B6472" t="s">
        <v>2983</v>
      </c>
      <c r="D6472">
        <f>Image("https://scontent.cdninstagram.com/t51.2885-15/e15/12935135_1695751134030385_1682351156_n.jpg?ig_cache_key=MTIyMDQ0NjA2OTI1OTk4NDgwMA%3D%3D.2")</f>
        <v>0</v>
      </c>
    </row>
    <row r="6473" spans="1:10">
      <c r="A6473" t="s">
        <v>2</v>
      </c>
      <c r="B6473" t="s">
        <v>3</v>
      </c>
      <c r="C6473" t="s">
        <v>2984</v>
      </c>
      <c r="E6473" t="s">
        <v>4</v>
      </c>
      <c r="F6473" t="s">
        <v>5</v>
      </c>
      <c r="G6473" t="s">
        <v>6</v>
      </c>
      <c r="H6473" t="s">
        <v>7</v>
      </c>
      <c r="I6473" t="s">
        <v>8</v>
      </c>
      <c r="J6473" t="s">
        <v>9</v>
      </c>
    </row>
    <row r="6474" spans="1:10">
      <c r="A6474" t="s">
        <v>2</v>
      </c>
      <c r="B6474" t="s">
        <v>10</v>
      </c>
      <c r="E6474" t="s">
        <v>11</v>
      </c>
      <c r="F6474" t="s">
        <v>12</v>
      </c>
      <c r="G6474" t="s">
        <v>13</v>
      </c>
      <c r="H6474" t="s">
        <v>14</v>
      </c>
    </row>
    <row r="6475" spans="1:10">
      <c r="A6475" t="s">
        <v>0</v>
      </c>
      <c r="B6475" t="s">
        <v>2985</v>
      </c>
      <c r="D6475">
        <f>Image("https://scontent.cdninstagram.com/t51.2885-15/s640x640/sh0.08/e35/12328382_1683014085284421_1581049579_n.jpg?ig_cache_key=MTIyMDQ0NjY0NTMxMDAwODgzOA%3D%3D.2.l")</f>
        <v>0</v>
      </c>
    </row>
    <row r="6476" spans="1:10">
      <c r="A6476" t="s">
        <v>2</v>
      </c>
      <c r="B6476" t="s">
        <v>3</v>
      </c>
      <c r="E6476" t="s">
        <v>4</v>
      </c>
      <c r="F6476" t="s">
        <v>5</v>
      </c>
      <c r="G6476" t="s">
        <v>6</v>
      </c>
      <c r="H6476" t="s">
        <v>7</v>
      </c>
      <c r="I6476" t="s">
        <v>8</v>
      </c>
      <c r="J6476" t="s">
        <v>9</v>
      </c>
    </row>
    <row r="6477" spans="1:10">
      <c r="A6477" t="s">
        <v>2</v>
      </c>
      <c r="B6477" t="s">
        <v>10</v>
      </c>
      <c r="E6477" t="s">
        <v>11</v>
      </c>
      <c r="F6477" t="s">
        <v>12</v>
      </c>
      <c r="G6477" t="s">
        <v>13</v>
      </c>
      <c r="H6477" t="s">
        <v>14</v>
      </c>
    </row>
    <row r="6478" spans="1:10">
      <c r="A6478" t="s">
        <v>0</v>
      </c>
      <c r="B6478" t="s">
        <v>2986</v>
      </c>
      <c r="D6478">
        <f>Image("https://scontent.cdninstagram.com/t51.2885-15/s320x320/e35/12905162_1727241794219381_2058338947_n.jpg?ig_cache_key=MTIyMDQ0NDIwODQxMzU1ODAxMQ%3D%3D.2.l")</f>
        <v>0</v>
      </c>
    </row>
    <row r="6479" spans="1:10">
      <c r="A6479" t="s">
        <v>2</v>
      </c>
      <c r="B6479" t="s">
        <v>3</v>
      </c>
      <c r="E6479" t="s">
        <v>4</v>
      </c>
      <c r="F6479" t="s">
        <v>5</v>
      </c>
      <c r="G6479" t="s">
        <v>6</v>
      </c>
      <c r="H6479" t="s">
        <v>7</v>
      </c>
      <c r="I6479" t="s">
        <v>8</v>
      </c>
      <c r="J6479" t="s">
        <v>9</v>
      </c>
    </row>
    <row r="6480" spans="1:10">
      <c r="A6480" t="s">
        <v>2</v>
      </c>
      <c r="B6480" t="s">
        <v>10</v>
      </c>
      <c r="E6480" t="s">
        <v>11</v>
      </c>
      <c r="F6480" t="s">
        <v>12</v>
      </c>
      <c r="G6480" t="s">
        <v>13</v>
      </c>
      <c r="H6480" t="s">
        <v>14</v>
      </c>
    </row>
    <row r="6481" spans="1:10">
      <c r="A6481" t="s">
        <v>0</v>
      </c>
      <c r="B6481" t="s">
        <v>2987</v>
      </c>
      <c r="D6481">
        <f>Image("https://scontent.cdninstagram.com/t51.2885-15/s640x640/sh0.08/e35/12530882_1724647997821931_719967347_n.jpg?ig_cache_key=MTIyMDQ0MzE4OTg3ODc5MDg5Ng%3D%3D.2")</f>
        <v>0</v>
      </c>
    </row>
    <row r="6482" spans="1:10">
      <c r="A6482" t="s">
        <v>2</v>
      </c>
      <c r="B6482" t="s">
        <v>3</v>
      </c>
      <c r="E6482" t="s">
        <v>4</v>
      </c>
      <c r="F6482" t="s">
        <v>5</v>
      </c>
      <c r="G6482" t="s">
        <v>6</v>
      </c>
      <c r="H6482" t="s">
        <v>7</v>
      </c>
      <c r="I6482" t="s">
        <v>8</v>
      </c>
      <c r="J6482" t="s">
        <v>9</v>
      </c>
    </row>
    <row r="6483" spans="1:10">
      <c r="A6483" t="s">
        <v>2</v>
      </c>
      <c r="B6483" t="s">
        <v>10</v>
      </c>
      <c r="E6483" t="s">
        <v>11</v>
      </c>
      <c r="F6483" t="s">
        <v>12</v>
      </c>
      <c r="G6483" t="s">
        <v>13</v>
      </c>
      <c r="H6483" t="s">
        <v>14</v>
      </c>
    </row>
    <row r="6484" spans="1:10">
      <c r="A6484" t="s">
        <v>0</v>
      </c>
      <c r="B6484" t="s">
        <v>2988</v>
      </c>
      <c r="D6484">
        <f>Image("https://scontent.cdninstagram.com/t51.2885-15/s640x640/sh0.08/e35/12912520_1699507453662969_962222685_n.jpg?ig_cache_key=MTIyMDQ2OTEzODcwNDIxMjU1Ng%3D%3D.2.l")</f>
        <v>0</v>
      </c>
    </row>
    <row r="6485" spans="1:10">
      <c r="A6485" t="s">
        <v>2</v>
      </c>
      <c r="B6485" t="s">
        <v>3</v>
      </c>
      <c r="E6485" t="s">
        <v>4</v>
      </c>
      <c r="F6485" t="s">
        <v>5</v>
      </c>
      <c r="G6485" t="s">
        <v>6</v>
      </c>
      <c r="H6485" t="s">
        <v>7</v>
      </c>
      <c r="I6485" t="s">
        <v>8</v>
      </c>
      <c r="J6485" t="s">
        <v>9</v>
      </c>
    </row>
    <row r="6486" spans="1:10">
      <c r="A6486" t="s">
        <v>2</v>
      </c>
      <c r="B6486" t="s">
        <v>10</v>
      </c>
      <c r="E6486" t="s">
        <v>11</v>
      </c>
      <c r="F6486" t="s">
        <v>12</v>
      </c>
      <c r="G6486" t="s">
        <v>13</v>
      </c>
      <c r="H6486" t="s">
        <v>14</v>
      </c>
    </row>
    <row r="6487" spans="1:10">
      <c r="A6487" t="s">
        <v>0</v>
      </c>
      <c r="B6487" t="s">
        <v>2989</v>
      </c>
      <c r="D6487">
        <f>Image("https://scontent.cdninstagram.com/t51.2885-15/s640x640/sh0.08/e35/12918477_759355560867737_332362320_n.jpg?ig_cache_key=MTIyMDQ2OTEwNTgwOTA4MjQ4OQ%3D%3D.2")</f>
        <v>0</v>
      </c>
    </row>
    <row r="6488" spans="1:10">
      <c r="A6488" t="s">
        <v>2</v>
      </c>
      <c r="B6488" t="s">
        <v>3</v>
      </c>
      <c r="E6488" t="s">
        <v>4</v>
      </c>
      <c r="F6488" t="s">
        <v>5</v>
      </c>
      <c r="G6488" t="s">
        <v>6</v>
      </c>
      <c r="H6488" t="s">
        <v>7</v>
      </c>
      <c r="I6488" t="s">
        <v>8</v>
      </c>
      <c r="J6488" t="s">
        <v>9</v>
      </c>
    </row>
    <row r="6489" spans="1:10">
      <c r="A6489" t="s">
        <v>2</v>
      </c>
      <c r="B6489" t="s">
        <v>10</v>
      </c>
      <c r="E6489" t="s">
        <v>11</v>
      </c>
      <c r="F6489" t="s">
        <v>12</v>
      </c>
      <c r="G6489" t="s">
        <v>13</v>
      </c>
      <c r="H6489" t="s">
        <v>14</v>
      </c>
    </row>
    <row r="6490" spans="1:10">
      <c r="A6490" t="s">
        <v>0</v>
      </c>
      <c r="B6490" t="s">
        <v>2990</v>
      </c>
      <c r="D6490">
        <f>Image("https://scontent.cdninstagram.com/t51.2885-15/s640x640/sh0.08/e35/12446322_954132718038913_1266158955_n.jpg?ig_cache_key=MTIyMDQ2OTA0MDcyMTMxMTc4NQ%3D%3D.2")</f>
        <v>0</v>
      </c>
    </row>
    <row r="6491" spans="1:10">
      <c r="A6491" t="s">
        <v>2</v>
      </c>
      <c r="B6491" t="s">
        <v>3</v>
      </c>
      <c r="E6491" t="s">
        <v>4</v>
      </c>
      <c r="F6491" t="s">
        <v>5</v>
      </c>
      <c r="G6491" t="s">
        <v>6</v>
      </c>
      <c r="H6491" t="s">
        <v>7</v>
      </c>
      <c r="I6491" t="s">
        <v>8</v>
      </c>
      <c r="J6491" t="s">
        <v>9</v>
      </c>
    </row>
    <row r="6492" spans="1:10">
      <c r="A6492" t="s">
        <v>2</v>
      </c>
      <c r="B6492" t="s">
        <v>10</v>
      </c>
      <c r="E6492" t="s">
        <v>11</v>
      </c>
      <c r="F6492" t="s">
        <v>12</v>
      </c>
      <c r="G6492" t="s">
        <v>13</v>
      </c>
      <c r="H6492" t="s">
        <v>14</v>
      </c>
    </row>
    <row r="6493" spans="1:10">
      <c r="A6493" t="s">
        <v>0</v>
      </c>
      <c r="B6493" t="s">
        <v>2991</v>
      </c>
      <c r="D6493">
        <f>Image("https://scontent.cdninstagram.com/t51.2885-15/e15/12912585_1721863524718229_2023526238_n.jpg?ig_cache_key=MTIyMDQ2ODg3MTgxMjA0NDE4Mw%3D%3D.2")</f>
        <v>0</v>
      </c>
    </row>
    <row r="6494" spans="1:10">
      <c r="A6494" t="s">
        <v>2</v>
      </c>
      <c r="B6494" t="s">
        <v>3</v>
      </c>
      <c r="E6494" t="s">
        <v>4</v>
      </c>
      <c r="F6494" t="s">
        <v>5</v>
      </c>
      <c r="G6494" t="s">
        <v>6</v>
      </c>
      <c r="H6494" t="s">
        <v>7</v>
      </c>
      <c r="I6494" t="s">
        <v>8</v>
      </c>
      <c r="J6494" t="s">
        <v>9</v>
      </c>
    </row>
    <row r="6495" spans="1:10">
      <c r="A6495" t="s">
        <v>2</v>
      </c>
      <c r="B6495" t="s">
        <v>10</v>
      </c>
      <c r="E6495" t="s">
        <v>11</v>
      </c>
      <c r="F6495" t="s">
        <v>12</v>
      </c>
      <c r="G6495" t="s">
        <v>13</v>
      </c>
      <c r="H6495" t="s">
        <v>14</v>
      </c>
    </row>
    <row r="6496" spans="1:10">
      <c r="A6496" t="s">
        <v>0</v>
      </c>
      <c r="B6496" t="s">
        <v>2991</v>
      </c>
      <c r="D6496">
        <f>Image("https://scontent.cdninstagram.com/t51.2885-15/e15/12950381_1257467707616071_1623292172_n.jpg?ig_cache_key=MTIyMDQ2ODI2MzgxNDEyNDkxNA%3D%3D.2")</f>
        <v>0</v>
      </c>
    </row>
    <row r="6497" spans="1:10">
      <c r="A6497" t="s">
        <v>2</v>
      </c>
      <c r="B6497" t="s">
        <v>3</v>
      </c>
      <c r="E6497" t="s">
        <v>4</v>
      </c>
      <c r="F6497" t="s">
        <v>5</v>
      </c>
      <c r="G6497" t="s">
        <v>6</v>
      </c>
      <c r="H6497" t="s">
        <v>7</v>
      </c>
      <c r="I6497" t="s">
        <v>8</v>
      </c>
      <c r="J6497" t="s">
        <v>9</v>
      </c>
    </row>
    <row r="6498" spans="1:10">
      <c r="A6498" t="s">
        <v>2</v>
      </c>
      <c r="B6498" t="s">
        <v>10</v>
      </c>
      <c r="E6498" t="s">
        <v>11</v>
      </c>
      <c r="F6498" t="s">
        <v>12</v>
      </c>
      <c r="G6498" t="s">
        <v>13</v>
      </c>
      <c r="H6498" t="s">
        <v>14</v>
      </c>
    </row>
    <row r="6499" spans="1:10">
      <c r="A6499" t="s">
        <v>0</v>
      </c>
      <c r="B6499" t="s">
        <v>2992</v>
      </c>
      <c r="D6499">
        <f>Image("https://scontent.cdninstagram.com/t51.2885-15/s640x640/sh0.08/e35/12519110_1586284461662879_734016393_n.jpg?ig_cache_key=MTIyMDQ2ODIxNzU4NDIwNTc5MA%3D%3D.2")</f>
        <v>0</v>
      </c>
    </row>
    <row r="6500" spans="1:10">
      <c r="A6500" t="s">
        <v>2</v>
      </c>
      <c r="B6500" t="s">
        <v>3</v>
      </c>
      <c r="E6500" t="s">
        <v>4</v>
      </c>
      <c r="F6500" t="s">
        <v>5</v>
      </c>
      <c r="G6500" t="s">
        <v>6</v>
      </c>
      <c r="H6500" t="s">
        <v>7</v>
      </c>
      <c r="I6500" t="s">
        <v>8</v>
      </c>
      <c r="J6500" t="s">
        <v>9</v>
      </c>
    </row>
    <row r="6501" spans="1:10">
      <c r="A6501" t="s">
        <v>2</v>
      </c>
      <c r="B6501" t="s">
        <v>10</v>
      </c>
      <c r="E6501" t="s">
        <v>11</v>
      </c>
      <c r="F6501" t="s">
        <v>12</v>
      </c>
      <c r="G6501" t="s">
        <v>13</v>
      </c>
      <c r="H6501" t="s">
        <v>14</v>
      </c>
    </row>
    <row r="6502" spans="1:10">
      <c r="A6502" t="s">
        <v>0</v>
      </c>
      <c r="B6502" t="s">
        <v>2993</v>
      </c>
      <c r="D6502">
        <f>Image("https://scontent.cdninstagram.com/t51.2885-15/s640x640/sh0.08/e35/12940767_139858326410356_1697393869_n.jpg?ig_cache_key=MTIyMDQ2ODEzNzQ4OTA4MTU0Mw%3D%3D.2")</f>
        <v>0</v>
      </c>
    </row>
    <row r="6503" spans="1:10">
      <c r="A6503" t="s">
        <v>2</v>
      </c>
      <c r="B6503" t="s">
        <v>3</v>
      </c>
      <c r="E6503" t="s">
        <v>4</v>
      </c>
      <c r="F6503" t="s">
        <v>5</v>
      </c>
      <c r="G6503" t="s">
        <v>6</v>
      </c>
      <c r="H6503" t="s">
        <v>7</v>
      </c>
      <c r="I6503" t="s">
        <v>8</v>
      </c>
      <c r="J6503" t="s">
        <v>9</v>
      </c>
    </row>
    <row r="6504" spans="1:10">
      <c r="A6504" t="s">
        <v>2</v>
      </c>
      <c r="B6504" t="s">
        <v>10</v>
      </c>
      <c r="E6504" t="s">
        <v>11</v>
      </c>
      <c r="F6504" t="s">
        <v>12</v>
      </c>
      <c r="G6504" t="s">
        <v>13</v>
      </c>
      <c r="H6504" t="s">
        <v>14</v>
      </c>
    </row>
    <row r="6505" spans="1:10">
      <c r="A6505" t="s">
        <v>0</v>
      </c>
      <c r="B6505" t="s">
        <v>2994</v>
      </c>
      <c r="D6505">
        <f>Image("https://scontent.cdninstagram.com/t51.2885-15/s640x640/sh0.08/e35/1172654_1059413800785632_308435283_n.jpg?ig_cache_key=MTIyMDQ2ODEzMjQxNDYwMzA1OQ%3D%3D.2.l")</f>
        <v>0</v>
      </c>
    </row>
    <row r="6506" spans="1:10">
      <c r="A6506" t="s">
        <v>2</v>
      </c>
      <c r="B6506" t="s">
        <v>3</v>
      </c>
      <c r="E6506" t="s">
        <v>4</v>
      </c>
      <c r="F6506" t="s">
        <v>5</v>
      </c>
      <c r="G6506" t="s">
        <v>6</v>
      </c>
      <c r="H6506" t="s">
        <v>7</v>
      </c>
      <c r="I6506" t="s">
        <v>8</v>
      </c>
      <c r="J6506" t="s">
        <v>9</v>
      </c>
    </row>
    <row r="6507" spans="1:10">
      <c r="A6507" t="s">
        <v>2</v>
      </c>
      <c r="B6507" t="s">
        <v>10</v>
      </c>
      <c r="E6507" t="s">
        <v>11</v>
      </c>
      <c r="F6507" t="s">
        <v>12</v>
      </c>
      <c r="G6507" t="s">
        <v>13</v>
      </c>
      <c r="H6507" t="s">
        <v>14</v>
      </c>
    </row>
    <row r="6508" spans="1:10">
      <c r="A6508" t="s">
        <v>0</v>
      </c>
      <c r="B6508" t="s">
        <v>2995</v>
      </c>
      <c r="D6508">
        <f>Image("https://scontent.cdninstagram.com/t51.2885-15/s640x640/sh0.08/e35/11917984_1773730116184424_1584073642_n.jpg?ig_cache_key=MTIyMDQ2ODEyMzQxMTI1OTU1Mw%3D%3D.2.l")</f>
        <v>0</v>
      </c>
    </row>
    <row r="6509" spans="1:10">
      <c r="A6509" t="s">
        <v>2</v>
      </c>
      <c r="B6509" t="s">
        <v>3</v>
      </c>
      <c r="E6509" t="s">
        <v>4</v>
      </c>
      <c r="F6509" t="s">
        <v>5</v>
      </c>
      <c r="G6509" t="s">
        <v>6</v>
      </c>
      <c r="H6509" t="s">
        <v>7</v>
      </c>
      <c r="I6509" t="s">
        <v>8</v>
      </c>
      <c r="J6509" t="s">
        <v>9</v>
      </c>
    </row>
    <row r="6510" spans="1:10">
      <c r="A6510" t="s">
        <v>2</v>
      </c>
      <c r="B6510" t="s">
        <v>10</v>
      </c>
      <c r="E6510" t="s">
        <v>11</v>
      </c>
      <c r="F6510" t="s">
        <v>12</v>
      </c>
      <c r="G6510" t="s">
        <v>13</v>
      </c>
      <c r="H6510" t="s">
        <v>14</v>
      </c>
    </row>
    <row r="6511" spans="1:10">
      <c r="A6511" t="s">
        <v>0</v>
      </c>
      <c r="B6511" t="s">
        <v>2996</v>
      </c>
      <c r="D6511">
        <f>Image("https://scontent.cdninstagram.com/t51.2885-15/e15/12424913_1019619998093739_77027467_n.jpg?ig_cache_key=MTIyMDQ2NzczOTA2MTg2ODQ3NA%3D%3D.2")</f>
        <v>0</v>
      </c>
    </row>
    <row r="6512" spans="1:10">
      <c r="A6512" t="s">
        <v>2</v>
      </c>
      <c r="B6512" t="s">
        <v>3</v>
      </c>
      <c r="E6512" t="s">
        <v>4</v>
      </c>
      <c r="F6512" t="s">
        <v>5</v>
      </c>
      <c r="G6512" t="s">
        <v>6</v>
      </c>
      <c r="H6512" t="s">
        <v>7</v>
      </c>
      <c r="I6512" t="s">
        <v>8</v>
      </c>
      <c r="J6512" t="s">
        <v>9</v>
      </c>
    </row>
    <row r="6513" spans="1:10">
      <c r="A6513" t="s">
        <v>2</v>
      </c>
      <c r="B6513" t="s">
        <v>10</v>
      </c>
      <c r="E6513" t="s">
        <v>11</v>
      </c>
      <c r="F6513" t="s">
        <v>12</v>
      </c>
      <c r="G6513" t="s">
        <v>13</v>
      </c>
      <c r="H6513" t="s">
        <v>14</v>
      </c>
    </row>
    <row r="6514" spans="1:10">
      <c r="A6514" t="s">
        <v>0</v>
      </c>
      <c r="B6514" t="s">
        <v>2997</v>
      </c>
      <c r="D6514">
        <f>Image("https://scontent.cdninstagram.com/t51.2885-15/s640x640/sh0.08/e35/12912788_267111183621169_948082665_n.jpg?ig_cache_key=MTIyMDQ2NzU3NDY0NTAzNTQ5MA%3D%3D.2")</f>
        <v>0</v>
      </c>
    </row>
    <row r="6515" spans="1:10">
      <c r="A6515" t="s">
        <v>2</v>
      </c>
      <c r="B6515" t="s">
        <v>3</v>
      </c>
      <c r="C6515" t="s">
        <v>2998</v>
      </c>
      <c r="E6515" t="s">
        <v>4</v>
      </c>
      <c r="F6515" t="s">
        <v>5</v>
      </c>
      <c r="G6515" t="s">
        <v>6</v>
      </c>
      <c r="H6515" t="s">
        <v>7</v>
      </c>
      <c r="I6515" t="s">
        <v>8</v>
      </c>
      <c r="J6515" t="s">
        <v>9</v>
      </c>
    </row>
    <row r="6516" spans="1:10">
      <c r="A6516" t="s">
        <v>2</v>
      </c>
      <c r="B6516" t="s">
        <v>10</v>
      </c>
      <c r="E6516" t="s">
        <v>11</v>
      </c>
      <c r="F6516" t="s">
        <v>12</v>
      </c>
      <c r="G6516" t="s">
        <v>13</v>
      </c>
      <c r="H6516" t="s">
        <v>14</v>
      </c>
    </row>
    <row r="6517" spans="1:10">
      <c r="A6517" t="s">
        <v>0</v>
      </c>
      <c r="B6517" t="s">
        <v>2999</v>
      </c>
      <c r="D6517">
        <f>Image("https://scontent.cdninstagram.com/t51.2885-15/s480x480/e35/12445805_1684354408483296_2078571572_n.jpg?ig_cache_key=MTIyMDQ2NzMxNzYxMzA1NDI4NA%3D%3D.2")</f>
        <v>0</v>
      </c>
    </row>
    <row r="6518" spans="1:10">
      <c r="A6518" t="s">
        <v>2</v>
      </c>
      <c r="B6518" t="s">
        <v>3</v>
      </c>
      <c r="E6518" t="s">
        <v>4</v>
      </c>
      <c r="F6518" t="s">
        <v>5</v>
      </c>
      <c r="G6518" t="s">
        <v>6</v>
      </c>
      <c r="H6518" t="s">
        <v>7</v>
      </c>
      <c r="I6518" t="s">
        <v>8</v>
      </c>
      <c r="J6518" t="s">
        <v>9</v>
      </c>
    </row>
    <row r="6519" spans="1:10">
      <c r="A6519" t="s">
        <v>2</v>
      </c>
      <c r="B6519" t="s">
        <v>10</v>
      </c>
      <c r="E6519" t="s">
        <v>11</v>
      </c>
      <c r="F6519" t="s">
        <v>12</v>
      </c>
      <c r="G6519" t="s">
        <v>13</v>
      </c>
      <c r="H6519" t="s">
        <v>14</v>
      </c>
    </row>
    <row r="6520" spans="1:10">
      <c r="A6520" t="s">
        <v>0</v>
      </c>
      <c r="B6520" t="s">
        <v>3000</v>
      </c>
      <c r="D6520">
        <f>Image("https://scontent.cdninstagram.com/t51.2885-15/s640x640/sh0.08/e35/12917871_809812809152226_1782146868_n.jpg?ig_cache_key=MTIyMDQ2Njk2MTYwMDYxNzc0NA%3D%3D.2")</f>
        <v>0</v>
      </c>
    </row>
    <row r="6521" spans="1:10">
      <c r="A6521" t="s">
        <v>2</v>
      </c>
      <c r="B6521" t="s">
        <v>3</v>
      </c>
      <c r="C6521" t="s">
        <v>3001</v>
      </c>
      <c r="E6521" t="s">
        <v>4</v>
      </c>
      <c r="F6521" t="s">
        <v>5</v>
      </c>
      <c r="G6521" t="s">
        <v>6</v>
      </c>
      <c r="H6521" t="s">
        <v>7</v>
      </c>
      <c r="I6521" t="s">
        <v>8</v>
      </c>
      <c r="J6521" t="s">
        <v>9</v>
      </c>
    </row>
    <row r="6522" spans="1:10">
      <c r="A6522" t="s">
        <v>2</v>
      </c>
      <c r="B6522" t="s">
        <v>10</v>
      </c>
      <c r="E6522" t="s">
        <v>11</v>
      </c>
      <c r="F6522" t="s">
        <v>12</v>
      </c>
      <c r="G6522" t="s">
        <v>13</v>
      </c>
      <c r="H6522" t="s">
        <v>14</v>
      </c>
    </row>
    <row r="6523" spans="1:10">
      <c r="A6523" t="s">
        <v>0</v>
      </c>
      <c r="B6523" t="s">
        <v>3002</v>
      </c>
      <c r="D6523">
        <f>Image("https://scontent.cdninstagram.com/t51.2885-15/s640x640/sh0.08/e35/12940228_477240055804215_1237638978_n.jpg?ig_cache_key=MTIyMDQ2NjU0MTcxMzg0OTQ2Ng%3D%3D.2")</f>
        <v>0</v>
      </c>
    </row>
    <row r="6524" spans="1:10">
      <c r="A6524" t="s">
        <v>2</v>
      </c>
      <c r="B6524" t="s">
        <v>3</v>
      </c>
      <c r="E6524" t="s">
        <v>4</v>
      </c>
      <c r="F6524" t="s">
        <v>5</v>
      </c>
      <c r="G6524" t="s">
        <v>6</v>
      </c>
      <c r="H6524" t="s">
        <v>7</v>
      </c>
      <c r="I6524" t="s">
        <v>8</v>
      </c>
      <c r="J6524" t="s">
        <v>9</v>
      </c>
    </row>
    <row r="6525" spans="1:10">
      <c r="A6525" t="s">
        <v>2</v>
      </c>
      <c r="B6525" t="s">
        <v>10</v>
      </c>
      <c r="E6525" t="s">
        <v>11</v>
      </c>
      <c r="F6525" t="s">
        <v>12</v>
      </c>
      <c r="G6525" t="s">
        <v>13</v>
      </c>
      <c r="H6525" t="s">
        <v>14</v>
      </c>
    </row>
    <row r="6526" spans="1:10">
      <c r="A6526" t="s">
        <v>0</v>
      </c>
      <c r="B6526" t="s">
        <v>3003</v>
      </c>
      <c r="D6526">
        <f>Image("https://scontent.cdninstagram.com/t51.2885-15/s640x640/sh0.08/e35/12907394_999252623486875_130757422_n.jpg?ig_cache_key=MTIxOTAwNzc1MzQ1NjgyMDk5MQ%3D%3D.2.l")</f>
        <v>0</v>
      </c>
    </row>
    <row r="6527" spans="1:10">
      <c r="A6527" t="s">
        <v>2</v>
      </c>
      <c r="B6527" t="s">
        <v>3</v>
      </c>
      <c r="E6527" t="s">
        <v>4</v>
      </c>
      <c r="F6527" t="s">
        <v>5</v>
      </c>
      <c r="G6527" t="s">
        <v>6</v>
      </c>
      <c r="H6527" t="s">
        <v>7</v>
      </c>
      <c r="I6527" t="s">
        <v>8</v>
      </c>
      <c r="J6527" t="s">
        <v>9</v>
      </c>
    </row>
    <row r="6528" spans="1:10">
      <c r="A6528" t="s">
        <v>2</v>
      </c>
      <c r="B6528" t="s">
        <v>10</v>
      </c>
      <c r="E6528" t="s">
        <v>11</v>
      </c>
      <c r="F6528" t="s">
        <v>12</v>
      </c>
      <c r="G6528" t="s">
        <v>13</v>
      </c>
      <c r="H6528" t="s">
        <v>14</v>
      </c>
    </row>
    <row r="6529" spans="1:10">
      <c r="A6529" t="s">
        <v>0</v>
      </c>
      <c r="B6529" t="s">
        <v>3004</v>
      </c>
      <c r="D6529">
        <f>Image("https://scontent.cdninstagram.com/t51.2885-15/s640x640/sh0.08/e35/12424776_849636955146775_900473797_n.jpg?ig_cache_key=MTIxODk4OTE5OTQzMjAxNTIyNw%3D%3D.2.l")</f>
        <v>0</v>
      </c>
    </row>
    <row r="6530" spans="1:10">
      <c r="A6530" t="s">
        <v>2</v>
      </c>
      <c r="B6530" t="s">
        <v>3</v>
      </c>
      <c r="E6530" t="s">
        <v>4</v>
      </c>
      <c r="F6530" t="s">
        <v>5</v>
      </c>
      <c r="G6530" t="s">
        <v>6</v>
      </c>
      <c r="H6530" t="s">
        <v>7</v>
      </c>
      <c r="I6530" t="s">
        <v>8</v>
      </c>
      <c r="J6530" t="s">
        <v>9</v>
      </c>
    </row>
    <row r="6531" spans="1:10">
      <c r="A6531" t="s">
        <v>2</v>
      </c>
      <c r="B6531" t="s">
        <v>10</v>
      </c>
      <c r="E6531" t="s">
        <v>11</v>
      </c>
      <c r="F6531" t="s">
        <v>12</v>
      </c>
      <c r="G6531" t="s">
        <v>13</v>
      </c>
      <c r="H6531" t="s">
        <v>14</v>
      </c>
    </row>
    <row r="6532" spans="1:10">
      <c r="A6532" t="s">
        <v>0</v>
      </c>
      <c r="B6532" t="s">
        <v>3005</v>
      </c>
      <c r="D6532">
        <f>Image("https://scontent.cdninstagram.com/t51.2885-15/s640x640/sh0.08/e35/12501587_1111863335525384_907992522_n.jpg?ig_cache_key=MTIxODk2MjE2NjI3Nzc5OTEyMA%3D%3D.2.l")</f>
        <v>0</v>
      </c>
    </row>
    <row r="6533" spans="1:10">
      <c r="A6533" t="s">
        <v>2</v>
      </c>
      <c r="B6533" t="s">
        <v>3</v>
      </c>
      <c r="E6533" t="s">
        <v>4</v>
      </c>
      <c r="F6533" t="s">
        <v>5</v>
      </c>
      <c r="G6533" t="s">
        <v>6</v>
      </c>
      <c r="H6533" t="s">
        <v>7</v>
      </c>
      <c r="I6533" t="s">
        <v>8</v>
      </c>
      <c r="J6533" t="s">
        <v>9</v>
      </c>
    </row>
    <row r="6534" spans="1:10">
      <c r="A6534" t="s">
        <v>2</v>
      </c>
      <c r="B6534" t="s">
        <v>10</v>
      </c>
      <c r="E6534" t="s">
        <v>11</v>
      </c>
      <c r="F6534" t="s">
        <v>12</v>
      </c>
      <c r="G6534" t="s">
        <v>13</v>
      </c>
      <c r="H6534" t="s">
        <v>14</v>
      </c>
    </row>
    <row r="6535" spans="1:10">
      <c r="A6535" t="s">
        <v>0</v>
      </c>
      <c r="B6535" t="s">
        <v>3006</v>
      </c>
      <c r="D6535">
        <f>Image("https://scontent.cdninstagram.com/t51.2885-15/e35/12141860_249139052092073_788038505_n.jpg?ig_cache_key=MTIxODkyNDgyNDk1MjM5OTMxMA%3D%3D.2")</f>
        <v>0</v>
      </c>
    </row>
    <row r="6536" spans="1:10">
      <c r="A6536" t="s">
        <v>2</v>
      </c>
      <c r="B6536" t="s">
        <v>3</v>
      </c>
      <c r="E6536" t="s">
        <v>4</v>
      </c>
      <c r="F6536" t="s">
        <v>5</v>
      </c>
      <c r="G6536" t="s">
        <v>6</v>
      </c>
      <c r="H6536" t="s">
        <v>7</v>
      </c>
      <c r="I6536" t="s">
        <v>8</v>
      </c>
      <c r="J6536" t="s">
        <v>9</v>
      </c>
    </row>
    <row r="6537" spans="1:10">
      <c r="A6537" t="s">
        <v>2</v>
      </c>
      <c r="B6537" t="s">
        <v>10</v>
      </c>
      <c r="E6537" t="s">
        <v>11</v>
      </c>
      <c r="F6537" t="s">
        <v>12</v>
      </c>
      <c r="G6537" t="s">
        <v>13</v>
      </c>
      <c r="H6537" t="s">
        <v>14</v>
      </c>
    </row>
    <row r="6538" spans="1:10">
      <c r="A6538" t="s">
        <v>0</v>
      </c>
      <c r="B6538" t="s">
        <v>3007</v>
      </c>
      <c r="D6538">
        <f>Image("https://scontent.cdninstagram.com/t51.2885-15/s640x640/sh0.08/e35/12912730_532887750214428_1454947941_n.jpg?ig_cache_key=MTIxODgwMDA4MzM2NjA4NzI3NA%3D%3D.2")</f>
        <v>0</v>
      </c>
    </row>
    <row r="6539" spans="1:10">
      <c r="A6539" t="s">
        <v>2</v>
      </c>
      <c r="B6539" t="s">
        <v>3</v>
      </c>
      <c r="E6539" t="s">
        <v>4</v>
      </c>
      <c r="F6539" t="s">
        <v>5</v>
      </c>
      <c r="G6539" t="s">
        <v>6</v>
      </c>
      <c r="H6539" t="s">
        <v>7</v>
      </c>
      <c r="I6539" t="s">
        <v>8</v>
      </c>
      <c r="J6539" t="s">
        <v>9</v>
      </c>
    </row>
    <row r="6540" spans="1:10">
      <c r="A6540" t="s">
        <v>2</v>
      </c>
      <c r="B6540" t="s">
        <v>10</v>
      </c>
      <c r="E6540" t="s">
        <v>11</v>
      </c>
      <c r="F6540" t="s">
        <v>12</v>
      </c>
      <c r="G6540" t="s">
        <v>13</v>
      </c>
      <c r="H6540" t="s">
        <v>14</v>
      </c>
    </row>
    <row r="6541" spans="1:10">
      <c r="A6541" t="s">
        <v>0</v>
      </c>
      <c r="B6541" t="s">
        <v>3008</v>
      </c>
      <c r="D6541">
        <f>Image("https://scontent.cdninstagram.com/t51.2885-15/s640x640/sh0.08/e35/12912550_1698555957051562_379743291_n.jpg?ig_cache_key=MTIxODYxMzk5ODQ3OTgyNzM4OA%3D%3D.2")</f>
        <v>0</v>
      </c>
    </row>
    <row r="6542" spans="1:10">
      <c r="A6542" t="s">
        <v>2</v>
      </c>
      <c r="B6542" t="s">
        <v>3</v>
      </c>
      <c r="C6542" t="s">
        <v>3009</v>
      </c>
      <c r="E6542" t="s">
        <v>4</v>
      </c>
      <c r="F6542" t="s">
        <v>5</v>
      </c>
      <c r="G6542" t="s">
        <v>6</v>
      </c>
      <c r="H6542" t="s">
        <v>7</v>
      </c>
      <c r="I6542" t="s">
        <v>8</v>
      </c>
      <c r="J6542" t="s">
        <v>9</v>
      </c>
    </row>
    <row r="6543" spans="1:10">
      <c r="A6543" t="s">
        <v>2</v>
      </c>
      <c r="B6543" t="s">
        <v>10</v>
      </c>
      <c r="E6543" t="s">
        <v>11</v>
      </c>
      <c r="F6543" t="s">
        <v>12</v>
      </c>
      <c r="G6543" t="s">
        <v>13</v>
      </c>
      <c r="H6543" t="s">
        <v>14</v>
      </c>
    </row>
    <row r="6544" spans="1:10">
      <c r="A6544" t="s">
        <v>0</v>
      </c>
      <c r="B6544" t="s">
        <v>3010</v>
      </c>
      <c r="D6544">
        <f>Image("https://scontent.cdninstagram.com/t51.2885-15/s640x640/sh0.08/e35/11192898_767348713366353_143119487_n.jpg?ig_cache_key=MTIxODYwMjM3NzA4Nzk0MjM2NA%3D%3D.2.l")</f>
        <v>0</v>
      </c>
    </row>
    <row r="6545" spans="1:10">
      <c r="A6545" t="s">
        <v>2</v>
      </c>
      <c r="B6545" t="s">
        <v>3</v>
      </c>
      <c r="E6545" t="s">
        <v>4</v>
      </c>
      <c r="F6545" t="s">
        <v>5</v>
      </c>
      <c r="G6545" t="s">
        <v>6</v>
      </c>
      <c r="H6545" t="s">
        <v>7</v>
      </c>
      <c r="I6545" t="s">
        <v>8</v>
      </c>
      <c r="J6545" t="s">
        <v>9</v>
      </c>
    </row>
    <row r="6546" spans="1:10">
      <c r="A6546" t="s">
        <v>2</v>
      </c>
      <c r="B6546" t="s">
        <v>10</v>
      </c>
      <c r="E6546" t="s">
        <v>11</v>
      </c>
      <c r="F6546" t="s">
        <v>12</v>
      </c>
      <c r="G6546" t="s">
        <v>13</v>
      </c>
      <c r="H6546" t="s">
        <v>14</v>
      </c>
    </row>
    <row r="6547" spans="1:10">
      <c r="A6547" t="s">
        <v>0</v>
      </c>
      <c r="B6547" t="s">
        <v>3011</v>
      </c>
      <c r="D6547">
        <f>Image("https://scontent.cdninstagram.com/t51.2885-15/e35/12918377_1731121903773216_772670074_n.jpg?ig_cache_key=MTIyMDQ2NjQ4MTA0MjI5NDA3Mw%3D%3D.2")</f>
        <v>0</v>
      </c>
    </row>
    <row r="6548" spans="1:10">
      <c r="A6548" t="s">
        <v>2</v>
      </c>
      <c r="B6548" t="s">
        <v>3</v>
      </c>
      <c r="E6548" t="s">
        <v>4</v>
      </c>
      <c r="F6548" t="s">
        <v>5</v>
      </c>
      <c r="G6548" t="s">
        <v>6</v>
      </c>
      <c r="H6548" t="s">
        <v>7</v>
      </c>
      <c r="I6548" t="s">
        <v>8</v>
      </c>
      <c r="J6548" t="s">
        <v>9</v>
      </c>
    </row>
    <row r="6549" spans="1:10">
      <c r="A6549" t="s">
        <v>2</v>
      </c>
      <c r="B6549" t="s">
        <v>10</v>
      </c>
      <c r="E6549" t="s">
        <v>11</v>
      </c>
      <c r="F6549" t="s">
        <v>12</v>
      </c>
      <c r="G6549" t="s">
        <v>13</v>
      </c>
      <c r="H6549" t="s">
        <v>14</v>
      </c>
    </row>
    <row r="6550" spans="1:10">
      <c r="A6550" t="s">
        <v>0</v>
      </c>
      <c r="B6550" t="s">
        <v>3012</v>
      </c>
      <c r="D6550">
        <f>Image("https://scontent.cdninstagram.com/t51.2885-15/s480x480/e35/12940953_1577715852540122_1715711973_n.jpg?ig_cache_key=MTIxOTY3Mzg5Mzg4ODU5OTMyNQ%3D%3D.2.l")</f>
        <v>0</v>
      </c>
    </row>
    <row r="6551" spans="1:10">
      <c r="A6551" t="s">
        <v>2</v>
      </c>
      <c r="B6551" t="s">
        <v>3</v>
      </c>
      <c r="E6551" t="s">
        <v>4</v>
      </c>
      <c r="F6551" t="s">
        <v>5</v>
      </c>
      <c r="G6551" t="s">
        <v>6</v>
      </c>
      <c r="H6551" t="s">
        <v>7</v>
      </c>
      <c r="I6551" t="s">
        <v>8</v>
      </c>
      <c r="J6551" t="s">
        <v>9</v>
      </c>
    </row>
    <row r="6552" spans="1:10">
      <c r="A6552" t="s">
        <v>2</v>
      </c>
      <c r="B6552" t="s">
        <v>10</v>
      </c>
      <c r="E6552" t="s">
        <v>11</v>
      </c>
      <c r="F6552" t="s">
        <v>12</v>
      </c>
      <c r="G6552" t="s">
        <v>13</v>
      </c>
      <c r="H6552" t="s">
        <v>14</v>
      </c>
    </row>
    <row r="6553" spans="1:10">
      <c r="A6553" t="s">
        <v>0</v>
      </c>
      <c r="B6553" t="s">
        <v>3013</v>
      </c>
      <c r="D6553">
        <f>Image("https://scontent.cdninstagram.com/t51.2885-15/s640x640/e15/12724663_798177536981130_905875473_n.jpg?ig_cache_key=MTIyMDQ1NzYzMjYxMTU5NDAzOQ%3D%3D.2.l")</f>
        <v>0</v>
      </c>
    </row>
    <row r="6554" spans="1:10">
      <c r="A6554" t="s">
        <v>2</v>
      </c>
      <c r="B6554" t="s">
        <v>3</v>
      </c>
      <c r="C6554" t="s">
        <v>3014</v>
      </c>
      <c r="E6554" t="s">
        <v>4</v>
      </c>
      <c r="F6554" t="s">
        <v>5</v>
      </c>
      <c r="G6554" t="s">
        <v>6</v>
      </c>
      <c r="H6554" t="s">
        <v>7</v>
      </c>
      <c r="I6554" t="s">
        <v>8</v>
      </c>
      <c r="J6554" t="s">
        <v>9</v>
      </c>
    </row>
    <row r="6555" spans="1:10">
      <c r="A6555" t="s">
        <v>2</v>
      </c>
      <c r="B6555" t="s">
        <v>10</v>
      </c>
      <c r="E6555" t="s">
        <v>11</v>
      </c>
      <c r="F6555" t="s">
        <v>12</v>
      </c>
      <c r="G6555" t="s">
        <v>13</v>
      </c>
      <c r="H6555" t="s">
        <v>14</v>
      </c>
    </row>
    <row r="6556" spans="1:10">
      <c r="A6556" t="s">
        <v>0</v>
      </c>
      <c r="B6556" t="s">
        <v>3015</v>
      </c>
      <c r="D6556">
        <f>Image("https://scontent.cdninstagram.com/t51.2885-15/e35/12599500_1724275907842152_941185276_n.jpg?ig_cache_key=MTIyMDQ1MzMyNjU0NzM2NjU1Mg%3D%3D.2")</f>
        <v>0</v>
      </c>
    </row>
    <row r="6557" spans="1:10">
      <c r="A6557" t="s">
        <v>2</v>
      </c>
      <c r="B6557" t="s">
        <v>3</v>
      </c>
      <c r="C6557" t="s">
        <v>3016</v>
      </c>
      <c r="E6557" t="s">
        <v>4</v>
      </c>
      <c r="F6557" t="s">
        <v>5</v>
      </c>
      <c r="G6557" t="s">
        <v>6</v>
      </c>
      <c r="H6557" t="s">
        <v>7</v>
      </c>
      <c r="I6557" t="s">
        <v>8</v>
      </c>
      <c r="J6557" t="s">
        <v>9</v>
      </c>
    </row>
    <row r="6558" spans="1:10">
      <c r="A6558" t="s">
        <v>2</v>
      </c>
      <c r="B6558" t="s">
        <v>10</v>
      </c>
      <c r="E6558" t="s">
        <v>11</v>
      </c>
      <c r="F6558" t="s">
        <v>12</v>
      </c>
      <c r="G6558" t="s">
        <v>13</v>
      </c>
      <c r="H6558" t="s">
        <v>14</v>
      </c>
    </row>
    <row r="6559" spans="1:10">
      <c r="A6559" t="s">
        <v>0</v>
      </c>
      <c r="B6559" t="s">
        <v>3017</v>
      </c>
      <c r="D6559">
        <f>Image("https://scontent.cdninstagram.com/t51.2885-15/s640x640/sh0.08/e35/11326981_1694851047428968_580619042_n.jpg?ig_cache_key=MTIyMDQ0ODI1NTQyNzc1ODg0OA%3D%3D.2")</f>
        <v>0</v>
      </c>
    </row>
    <row r="6560" spans="1:10">
      <c r="A6560" t="s">
        <v>2</v>
      </c>
      <c r="B6560" t="s">
        <v>3</v>
      </c>
      <c r="E6560" t="s">
        <v>4</v>
      </c>
      <c r="F6560" t="s">
        <v>5</v>
      </c>
      <c r="G6560" t="s">
        <v>6</v>
      </c>
      <c r="H6560" t="s">
        <v>7</v>
      </c>
      <c r="I6560" t="s">
        <v>8</v>
      </c>
      <c r="J6560" t="s">
        <v>9</v>
      </c>
    </row>
    <row r="6561" spans="1:10">
      <c r="A6561" t="s">
        <v>2</v>
      </c>
      <c r="B6561" t="s">
        <v>10</v>
      </c>
      <c r="E6561" t="s">
        <v>11</v>
      </c>
      <c r="F6561" t="s">
        <v>12</v>
      </c>
      <c r="G6561" t="s">
        <v>13</v>
      </c>
      <c r="H6561" t="s">
        <v>14</v>
      </c>
    </row>
    <row r="6562" spans="1:10">
      <c r="A6562" t="s">
        <v>0</v>
      </c>
      <c r="B6562" t="s">
        <v>3018</v>
      </c>
      <c r="D6562">
        <f>Image("https://scontent.cdninstagram.com/t51.2885-15/s640x640/sh0.08/e35/12519092_573727819470021_63869033_n.jpg?ig_cache_key=MTIyMDQ0NzAwMTc2Njg0NjQ1MQ%3D%3D.2")</f>
        <v>0</v>
      </c>
    </row>
    <row r="6563" spans="1:10">
      <c r="A6563" t="s">
        <v>2</v>
      </c>
      <c r="B6563" t="s">
        <v>3</v>
      </c>
      <c r="E6563" t="s">
        <v>4</v>
      </c>
      <c r="F6563" t="s">
        <v>5</v>
      </c>
      <c r="G6563" t="s">
        <v>6</v>
      </c>
      <c r="H6563" t="s">
        <v>7</v>
      </c>
      <c r="I6563" t="s">
        <v>8</v>
      </c>
      <c r="J6563" t="s">
        <v>9</v>
      </c>
    </row>
    <row r="6564" spans="1:10">
      <c r="A6564" t="s">
        <v>2</v>
      </c>
      <c r="B6564" t="s">
        <v>10</v>
      </c>
      <c r="E6564" t="s">
        <v>11</v>
      </c>
      <c r="F6564" t="s">
        <v>12</v>
      </c>
      <c r="G6564" t="s">
        <v>13</v>
      </c>
      <c r="H6564" t="s">
        <v>14</v>
      </c>
    </row>
    <row r="6565" spans="1:10">
      <c r="A6565" t="s">
        <v>0</v>
      </c>
      <c r="B6565" t="s">
        <v>3019</v>
      </c>
      <c r="D6565">
        <f>Image("https://scontent.cdninstagram.com/t51.2885-15/e15/12930793_539417259570841_1857189928_n.jpg?ig_cache_key=MTIyMDQ0NTY2NDgwODA1NTY4NA%3D%3D.2")</f>
        <v>0</v>
      </c>
    </row>
    <row r="6566" spans="1:10">
      <c r="A6566" t="s">
        <v>2</v>
      </c>
      <c r="B6566" t="s">
        <v>3</v>
      </c>
      <c r="E6566" t="s">
        <v>4</v>
      </c>
      <c r="F6566" t="s">
        <v>5</v>
      </c>
      <c r="G6566" t="s">
        <v>6</v>
      </c>
      <c r="H6566" t="s">
        <v>7</v>
      </c>
      <c r="I6566" t="s">
        <v>8</v>
      </c>
      <c r="J6566" t="s">
        <v>9</v>
      </c>
    </row>
    <row r="6567" spans="1:10">
      <c r="A6567" t="s">
        <v>2</v>
      </c>
      <c r="B6567" t="s">
        <v>10</v>
      </c>
      <c r="E6567" t="s">
        <v>11</v>
      </c>
      <c r="F6567" t="s">
        <v>12</v>
      </c>
      <c r="G6567" t="s">
        <v>13</v>
      </c>
      <c r="H6567" t="s">
        <v>14</v>
      </c>
    </row>
    <row r="6568" spans="1:10">
      <c r="A6568" t="s">
        <v>0</v>
      </c>
      <c r="B6568" t="s">
        <v>3020</v>
      </c>
      <c r="D6568">
        <f>Image("https://scontent.cdninstagram.com/t51.2885-15/e15/12907226_497960023728832_894451463_n.jpg?ig_cache_key=MTIyMDQzNTUxMDYxMDc4NDEzOA%3D%3D.2")</f>
        <v>0</v>
      </c>
    </row>
    <row r="6569" spans="1:10">
      <c r="A6569" t="s">
        <v>2</v>
      </c>
      <c r="B6569" t="s">
        <v>3</v>
      </c>
      <c r="E6569" t="s">
        <v>4</v>
      </c>
      <c r="F6569" t="s">
        <v>5</v>
      </c>
      <c r="G6569" t="s">
        <v>6</v>
      </c>
      <c r="H6569" t="s">
        <v>7</v>
      </c>
      <c r="I6569" t="s">
        <v>8</v>
      </c>
      <c r="J6569" t="s">
        <v>9</v>
      </c>
    </row>
    <row r="6570" spans="1:10">
      <c r="A6570" t="s">
        <v>2</v>
      </c>
      <c r="B6570" t="s">
        <v>10</v>
      </c>
      <c r="E6570" t="s">
        <v>11</v>
      </c>
      <c r="F6570" t="s">
        <v>12</v>
      </c>
      <c r="G6570" t="s">
        <v>13</v>
      </c>
      <c r="H6570" t="s">
        <v>14</v>
      </c>
    </row>
    <row r="6571" spans="1:10">
      <c r="A6571" t="s">
        <v>0</v>
      </c>
      <c r="B6571" t="s">
        <v>3021</v>
      </c>
      <c r="D6571">
        <f>Image("https://scontent.cdninstagram.com/t51.2885-15/s640x640/sh0.08/e35/12907128_973715846031329_1231745505_n.jpg?ig_cache_key=MTIyMDQyNjI2MDgzNjE1MjUyMA%3D%3D.2")</f>
        <v>0</v>
      </c>
    </row>
    <row r="6572" spans="1:10">
      <c r="A6572" t="s">
        <v>2</v>
      </c>
      <c r="B6572" t="s">
        <v>3</v>
      </c>
      <c r="E6572" t="s">
        <v>4</v>
      </c>
      <c r="F6572" t="s">
        <v>5</v>
      </c>
      <c r="G6572" t="s">
        <v>6</v>
      </c>
      <c r="H6572" t="s">
        <v>7</v>
      </c>
      <c r="I6572" t="s">
        <v>8</v>
      </c>
      <c r="J6572" t="s">
        <v>9</v>
      </c>
    </row>
    <row r="6573" spans="1:10">
      <c r="A6573" t="s">
        <v>2</v>
      </c>
      <c r="B6573" t="s">
        <v>10</v>
      </c>
      <c r="E6573" t="s">
        <v>11</v>
      </c>
      <c r="F6573" t="s">
        <v>12</v>
      </c>
      <c r="G6573" t="s">
        <v>13</v>
      </c>
      <c r="H6573" t="s">
        <v>14</v>
      </c>
    </row>
    <row r="6574" spans="1:10">
      <c r="A6574" t="s">
        <v>0</v>
      </c>
      <c r="B6574" t="s">
        <v>3022</v>
      </c>
      <c r="D6574">
        <f>Image("https://scontent.cdninstagram.com/t51.2885-15/s640x640/sh0.08/e35/12445790_1206584906033285_428785443_n.jpg?ig_cache_key=MTIyMDQyNDgwOTM0Njc4NzkyNQ%3D%3D.2.l")</f>
        <v>0</v>
      </c>
    </row>
    <row r="6575" spans="1:10">
      <c r="A6575" t="s">
        <v>2</v>
      </c>
      <c r="B6575" t="s">
        <v>3</v>
      </c>
      <c r="E6575" t="s">
        <v>4</v>
      </c>
      <c r="F6575" t="s">
        <v>5</v>
      </c>
      <c r="G6575" t="s">
        <v>6</v>
      </c>
      <c r="H6575" t="s">
        <v>7</v>
      </c>
      <c r="I6575" t="s">
        <v>8</v>
      </c>
      <c r="J6575" t="s">
        <v>9</v>
      </c>
    </row>
    <row r="6576" spans="1:10">
      <c r="A6576" t="s">
        <v>2</v>
      </c>
      <c r="B6576" t="s">
        <v>10</v>
      </c>
      <c r="E6576" t="s">
        <v>11</v>
      </c>
      <c r="F6576" t="s">
        <v>12</v>
      </c>
      <c r="G6576" t="s">
        <v>13</v>
      </c>
      <c r="H6576" t="s">
        <v>14</v>
      </c>
    </row>
    <row r="6577" spans="1:10">
      <c r="A6577" t="s">
        <v>0</v>
      </c>
      <c r="B6577" t="s">
        <v>3023</v>
      </c>
      <c r="D6577">
        <f>Image("https://scontent.cdninstagram.com/t51.2885-15/s640x640/sh0.08/e35/12141819_1135066509871369_1426468723_n.jpg?ig_cache_key=MTIyMDM5OTUzNTEyMjU0NzUyNg%3D%3D.2.l")</f>
        <v>0</v>
      </c>
    </row>
    <row r="6578" spans="1:10">
      <c r="A6578" t="s">
        <v>2</v>
      </c>
      <c r="B6578" t="s">
        <v>3</v>
      </c>
      <c r="C6578" t="s">
        <v>3024</v>
      </c>
      <c r="E6578" t="s">
        <v>4</v>
      </c>
      <c r="F6578" t="s">
        <v>5</v>
      </c>
      <c r="G6578" t="s">
        <v>6</v>
      </c>
      <c r="H6578" t="s">
        <v>7</v>
      </c>
      <c r="I6578" t="s">
        <v>8</v>
      </c>
      <c r="J6578" t="s">
        <v>9</v>
      </c>
    </row>
    <row r="6579" spans="1:10">
      <c r="A6579" t="s">
        <v>2</v>
      </c>
      <c r="B6579" t="s">
        <v>10</v>
      </c>
      <c r="E6579" t="s">
        <v>11</v>
      </c>
      <c r="F6579" t="s">
        <v>12</v>
      </c>
      <c r="G6579" t="s">
        <v>13</v>
      </c>
      <c r="H6579" t="s">
        <v>14</v>
      </c>
    </row>
    <row r="6580" spans="1:10">
      <c r="A6580" t="s">
        <v>0</v>
      </c>
      <c r="B6580" t="s">
        <v>3025</v>
      </c>
      <c r="D6580">
        <f>Image("https://scontent.cdninstagram.com/t51.2885-15/s640x640/sh0.08/e35/11250185_1046403895407468_907958515_n.jpg?ig_cache_key=MTIyMDQxNTczNzcxMzgzNDE0Nw%3D%3D.2.l")</f>
        <v>0</v>
      </c>
    </row>
    <row r="6581" spans="1:10">
      <c r="A6581" t="s">
        <v>2</v>
      </c>
      <c r="B6581" t="s">
        <v>3</v>
      </c>
      <c r="C6581" t="s">
        <v>3026</v>
      </c>
      <c r="E6581" t="s">
        <v>4</v>
      </c>
      <c r="F6581" t="s">
        <v>5</v>
      </c>
      <c r="G6581" t="s">
        <v>6</v>
      </c>
      <c r="H6581" t="s">
        <v>7</v>
      </c>
      <c r="I6581" t="s">
        <v>8</v>
      </c>
      <c r="J6581" t="s">
        <v>9</v>
      </c>
    </row>
    <row r="6582" spans="1:10">
      <c r="A6582" t="s">
        <v>2</v>
      </c>
      <c r="B6582" t="s">
        <v>10</v>
      </c>
      <c r="E6582" t="s">
        <v>11</v>
      </c>
      <c r="F6582" t="s">
        <v>12</v>
      </c>
      <c r="G6582" t="s">
        <v>13</v>
      </c>
      <c r="H6582" t="s">
        <v>14</v>
      </c>
    </row>
    <row r="6583" spans="1:10">
      <c r="A6583" t="s">
        <v>0</v>
      </c>
      <c r="B6583" t="s">
        <v>3027</v>
      </c>
      <c r="D6583">
        <f>Image("https://scontent.cdninstagram.com/t51.2885-15/s480x480/e35/12905202_607576032723214_1294773698_n.jpg?ig_cache_key=MTIyMDQwODM4NDM5Mjk5NDQwMA%3D%3D.2")</f>
        <v>0</v>
      </c>
    </row>
    <row r="6584" spans="1:10">
      <c r="A6584" t="s">
        <v>2</v>
      </c>
      <c r="B6584" t="s">
        <v>3</v>
      </c>
      <c r="C6584" t="s">
        <v>3028</v>
      </c>
      <c r="E6584" t="s">
        <v>4</v>
      </c>
      <c r="F6584" t="s">
        <v>5</v>
      </c>
      <c r="G6584" t="s">
        <v>6</v>
      </c>
      <c r="H6584" t="s">
        <v>7</v>
      </c>
      <c r="I6584" t="s">
        <v>8</v>
      </c>
      <c r="J6584" t="s">
        <v>9</v>
      </c>
    </row>
    <row r="6585" spans="1:10">
      <c r="A6585" t="s">
        <v>2</v>
      </c>
      <c r="B6585" t="s">
        <v>10</v>
      </c>
      <c r="E6585" t="s">
        <v>11</v>
      </c>
      <c r="F6585" t="s">
        <v>12</v>
      </c>
      <c r="G6585" t="s">
        <v>13</v>
      </c>
      <c r="H6585" t="s">
        <v>14</v>
      </c>
    </row>
    <row r="6586" spans="1:10">
      <c r="A6586" t="s">
        <v>0</v>
      </c>
      <c r="B6586" t="s">
        <v>3029</v>
      </c>
      <c r="D6586">
        <f>Image("https://scontent.cdninstagram.com/t51.2885-15/s640x640/sh0.08/e35/12383674_276981539300799_728990228_n.jpg?ig_cache_key=MTIyMDQwNDEyNjk3MTAwMjU1Ng%3D%3D.2")</f>
        <v>0</v>
      </c>
    </row>
    <row r="6587" spans="1:10">
      <c r="A6587" t="s">
        <v>2</v>
      </c>
      <c r="B6587" t="s">
        <v>3</v>
      </c>
      <c r="E6587" t="s">
        <v>4</v>
      </c>
      <c r="F6587" t="s">
        <v>5</v>
      </c>
      <c r="G6587" t="s">
        <v>6</v>
      </c>
      <c r="H6587" t="s">
        <v>7</v>
      </c>
      <c r="I6587" t="s">
        <v>8</v>
      </c>
      <c r="J6587" t="s">
        <v>9</v>
      </c>
    </row>
    <row r="6588" spans="1:10">
      <c r="A6588" t="s">
        <v>2</v>
      </c>
      <c r="B6588" t="s">
        <v>10</v>
      </c>
      <c r="E6588" t="s">
        <v>11</v>
      </c>
      <c r="F6588" t="s">
        <v>12</v>
      </c>
      <c r="G6588" t="s">
        <v>13</v>
      </c>
      <c r="H6588" t="s">
        <v>14</v>
      </c>
    </row>
    <row r="6589" spans="1:10">
      <c r="A6589" t="s">
        <v>0</v>
      </c>
      <c r="B6589" t="s">
        <v>3030</v>
      </c>
      <c r="D6589">
        <f>Image("https://scontent.cdninstagram.com/t51.2885-15/s640x640/sh0.08/e35/12907232_962688423780819_922700976_n.jpg?ig_cache_key=MTIyMDM4OTI2MTA2NTU1MjgxOA%3D%3D.2")</f>
        <v>0</v>
      </c>
    </row>
    <row r="6590" spans="1:10">
      <c r="A6590" t="s">
        <v>2</v>
      </c>
      <c r="B6590" t="s">
        <v>3</v>
      </c>
      <c r="E6590" t="s">
        <v>4</v>
      </c>
      <c r="F6590" t="s">
        <v>5</v>
      </c>
      <c r="G6590" t="s">
        <v>6</v>
      </c>
      <c r="H6590" t="s">
        <v>7</v>
      </c>
      <c r="I6590" t="s">
        <v>8</v>
      </c>
      <c r="J6590" t="s">
        <v>9</v>
      </c>
    </row>
    <row r="6591" spans="1:10">
      <c r="A6591" t="s">
        <v>2</v>
      </c>
      <c r="B6591" t="s">
        <v>10</v>
      </c>
      <c r="E6591" t="s">
        <v>11</v>
      </c>
      <c r="F6591" t="s">
        <v>12</v>
      </c>
      <c r="G6591" t="s">
        <v>13</v>
      </c>
      <c r="H6591" t="s">
        <v>14</v>
      </c>
    </row>
    <row r="6592" spans="1:10">
      <c r="A6592" t="s">
        <v>0</v>
      </c>
      <c r="B6592" t="s">
        <v>3031</v>
      </c>
      <c r="D6592">
        <f>Image("https://scontent.cdninstagram.com/t51.2885-15/s640x640/sh0.08/e35/12317769_1134519003239243_217113712_n.jpg?ig_cache_key=MTIyMDM4NDg5Njg1MDA3MTc3Mw%3D%3D.2.l")</f>
        <v>0</v>
      </c>
    </row>
    <row r="6593" spans="1:10">
      <c r="A6593" t="s">
        <v>2</v>
      </c>
      <c r="B6593" t="s">
        <v>3</v>
      </c>
      <c r="E6593" t="s">
        <v>4</v>
      </c>
      <c r="F6593" t="s">
        <v>5</v>
      </c>
      <c r="G6593" t="s">
        <v>6</v>
      </c>
      <c r="H6593" t="s">
        <v>7</v>
      </c>
      <c r="I6593" t="s">
        <v>8</v>
      </c>
      <c r="J6593" t="s">
        <v>9</v>
      </c>
    </row>
    <row r="6594" spans="1:10">
      <c r="A6594" t="s">
        <v>2</v>
      </c>
      <c r="B6594" t="s">
        <v>10</v>
      </c>
      <c r="E6594" t="s">
        <v>11</v>
      </c>
      <c r="F6594" t="s">
        <v>12</v>
      </c>
      <c r="G6594" t="s">
        <v>13</v>
      </c>
      <c r="H6594" t="s">
        <v>14</v>
      </c>
    </row>
    <row r="6595" spans="1:10">
      <c r="A6595" t="s">
        <v>0</v>
      </c>
      <c r="B6595" t="s">
        <v>3032</v>
      </c>
      <c r="D6595">
        <f>Image("https://scontent.cdninstagram.com/t51.2885-15/s640x640/sh0.08/e35/12935151_549395765238690_992505502_n.jpg?ig_cache_key=MTIyMDM4MTA2MDU3Mjc0NTk1MA%3D%3D.2.l")</f>
        <v>0</v>
      </c>
    </row>
    <row r="6596" spans="1:10">
      <c r="A6596" t="s">
        <v>2</v>
      </c>
      <c r="B6596" t="s">
        <v>3</v>
      </c>
      <c r="E6596" t="s">
        <v>4</v>
      </c>
      <c r="F6596" t="s">
        <v>5</v>
      </c>
      <c r="G6596" t="s">
        <v>6</v>
      </c>
      <c r="H6596" t="s">
        <v>7</v>
      </c>
      <c r="I6596" t="s">
        <v>8</v>
      </c>
      <c r="J6596" t="s">
        <v>9</v>
      </c>
    </row>
    <row r="6597" spans="1:10">
      <c r="A6597" t="s">
        <v>2</v>
      </c>
      <c r="B6597" t="s">
        <v>10</v>
      </c>
      <c r="E6597" t="s">
        <v>11</v>
      </c>
      <c r="F6597" t="s">
        <v>12</v>
      </c>
      <c r="G6597" t="s">
        <v>13</v>
      </c>
      <c r="H6597" t="s">
        <v>14</v>
      </c>
    </row>
    <row r="6598" spans="1:10">
      <c r="A6598" t="s">
        <v>0</v>
      </c>
      <c r="B6598" t="s">
        <v>3033</v>
      </c>
      <c r="D6598">
        <f>Image("https://scontent.cdninstagram.com/t51.2885-15/s640x640/sh0.08/e35/11373991_1069138026457632_1638373142_n.jpg?ig_cache_key=MTIyMDQ3MDAzODQ0OTQ0OTUyMA%3D%3D.2.l")</f>
        <v>0</v>
      </c>
    </row>
    <row r="6599" spans="1:10">
      <c r="A6599" t="s">
        <v>2</v>
      </c>
      <c r="B6599" t="s">
        <v>3</v>
      </c>
      <c r="C6599" t="s">
        <v>3034</v>
      </c>
      <c r="E6599" t="s">
        <v>4</v>
      </c>
      <c r="F6599" t="s">
        <v>5</v>
      </c>
      <c r="G6599" t="s">
        <v>6</v>
      </c>
      <c r="H6599" t="s">
        <v>7</v>
      </c>
      <c r="I6599" t="s">
        <v>8</v>
      </c>
      <c r="J6599" t="s">
        <v>9</v>
      </c>
    </row>
    <row r="6600" spans="1:10">
      <c r="A6600" t="s">
        <v>2</v>
      </c>
      <c r="B6600" t="s">
        <v>10</v>
      </c>
      <c r="E6600" t="s">
        <v>11</v>
      </c>
      <c r="F6600" t="s">
        <v>12</v>
      </c>
      <c r="G6600" t="s">
        <v>13</v>
      </c>
      <c r="H6600" t="s">
        <v>14</v>
      </c>
    </row>
    <row r="6601" spans="1:10">
      <c r="A6601" t="s">
        <v>0</v>
      </c>
      <c r="B6601" t="s">
        <v>3035</v>
      </c>
      <c r="D6601">
        <f>Image("https://scontent.cdninstagram.com/t51.2885-15/e35/12935153_1723594091211299_1603860439_n.jpg?ig_cache_key=MTIyMDQ2NDUxNTk2ODk1NDUxNQ%3D%3D.2")</f>
        <v>0</v>
      </c>
    </row>
    <row r="6602" spans="1:10">
      <c r="A6602" t="s">
        <v>2</v>
      </c>
      <c r="B6602" t="s">
        <v>3</v>
      </c>
      <c r="E6602" t="s">
        <v>4</v>
      </c>
      <c r="F6602" t="s">
        <v>5</v>
      </c>
      <c r="G6602" t="s">
        <v>6</v>
      </c>
      <c r="H6602" t="s">
        <v>7</v>
      </c>
      <c r="I6602" t="s">
        <v>8</v>
      </c>
      <c r="J6602" t="s">
        <v>9</v>
      </c>
    </row>
    <row r="6603" spans="1:10">
      <c r="A6603" t="s">
        <v>2</v>
      </c>
      <c r="B6603" t="s">
        <v>10</v>
      </c>
      <c r="E6603" t="s">
        <v>11</v>
      </c>
      <c r="F6603" t="s">
        <v>12</v>
      </c>
      <c r="G6603" t="s">
        <v>13</v>
      </c>
      <c r="H6603" t="s">
        <v>14</v>
      </c>
    </row>
    <row r="6604" spans="1:10">
      <c r="A6604" t="s">
        <v>0</v>
      </c>
      <c r="B6604" t="s">
        <v>3036</v>
      </c>
      <c r="D6604">
        <f>Image("https://scontent.cdninstagram.com/t51.2885-15/s640x640/sh0.08/e35/12940824_992033764214450_1455251803_n.jpg?ig_cache_key=MTIyMDQ2MzI0NjMxOTM5NTUyMA%3D%3D.2")</f>
        <v>0</v>
      </c>
    </row>
    <row r="6605" spans="1:10">
      <c r="A6605" t="s">
        <v>2</v>
      </c>
      <c r="B6605" t="s">
        <v>3</v>
      </c>
      <c r="E6605" t="s">
        <v>4</v>
      </c>
      <c r="F6605" t="s">
        <v>5</v>
      </c>
      <c r="G6605" t="s">
        <v>6</v>
      </c>
      <c r="H6605" t="s">
        <v>7</v>
      </c>
      <c r="I6605" t="s">
        <v>8</v>
      </c>
      <c r="J6605" t="s">
        <v>9</v>
      </c>
    </row>
    <row r="6606" spans="1:10">
      <c r="A6606" t="s">
        <v>2</v>
      </c>
      <c r="B6606" t="s">
        <v>10</v>
      </c>
      <c r="E6606" t="s">
        <v>11</v>
      </c>
      <c r="F6606" t="s">
        <v>12</v>
      </c>
      <c r="G6606" t="s">
        <v>13</v>
      </c>
      <c r="H6606" t="s">
        <v>14</v>
      </c>
    </row>
    <row r="6607" spans="1:10">
      <c r="A6607" t="s">
        <v>0</v>
      </c>
      <c r="B6607" t="s">
        <v>3037</v>
      </c>
      <c r="D6607">
        <f>Image("https://scontent.cdninstagram.com/t51.2885-15/s640x640/sh0.08/e35/12950339_1055102227866175_1913580031_n.jpg?ig_cache_key=MTIyMDQ2MTkzMTAyNjM1NDA1Mg%3D%3D.2.l")</f>
        <v>0</v>
      </c>
    </row>
    <row r="6608" spans="1:10">
      <c r="A6608" t="s">
        <v>2</v>
      </c>
      <c r="B6608" t="s">
        <v>3</v>
      </c>
      <c r="E6608" t="s">
        <v>4</v>
      </c>
      <c r="F6608" t="s">
        <v>5</v>
      </c>
      <c r="G6608" t="s">
        <v>6</v>
      </c>
      <c r="H6608" t="s">
        <v>7</v>
      </c>
      <c r="I6608" t="s">
        <v>8</v>
      </c>
      <c r="J6608" t="s">
        <v>9</v>
      </c>
    </row>
    <row r="6609" spans="1:10">
      <c r="A6609" t="s">
        <v>2</v>
      </c>
      <c r="B6609" t="s">
        <v>10</v>
      </c>
      <c r="E6609" t="s">
        <v>11</v>
      </c>
      <c r="F6609" t="s">
        <v>12</v>
      </c>
      <c r="G6609" t="s">
        <v>13</v>
      </c>
      <c r="H6609" t="s">
        <v>14</v>
      </c>
    </row>
    <row r="6610" spans="1:10">
      <c r="A6610" t="s">
        <v>0</v>
      </c>
      <c r="B6610" t="s">
        <v>3038</v>
      </c>
      <c r="D6610">
        <f>Image("https://scontent.cdninstagram.com/t51.2885-15/e15/12907124_1555483781448668_1098192754_n.jpg?ig_cache_key=MTIyMDQ1NzYxNjc0NTYwNzcxNQ%3D%3D.2.l")</f>
        <v>0</v>
      </c>
    </row>
    <row r="6611" spans="1:10">
      <c r="A6611" t="s">
        <v>2</v>
      </c>
      <c r="B6611" t="s">
        <v>3</v>
      </c>
      <c r="C6611" t="s">
        <v>3039</v>
      </c>
      <c r="E6611" t="s">
        <v>4</v>
      </c>
      <c r="F6611" t="s">
        <v>5</v>
      </c>
      <c r="G6611" t="s">
        <v>6</v>
      </c>
      <c r="H6611" t="s">
        <v>7</v>
      </c>
      <c r="I6611" t="s">
        <v>8</v>
      </c>
      <c r="J6611" t="s">
        <v>9</v>
      </c>
    </row>
    <row r="6612" spans="1:10">
      <c r="A6612" t="s">
        <v>2</v>
      </c>
      <c r="B6612" t="s">
        <v>10</v>
      </c>
      <c r="E6612" t="s">
        <v>11</v>
      </c>
      <c r="F6612" t="s">
        <v>12</v>
      </c>
      <c r="G6612" t="s">
        <v>13</v>
      </c>
      <c r="H6612" t="s">
        <v>14</v>
      </c>
    </row>
    <row r="6613" spans="1:10">
      <c r="A6613" t="s">
        <v>0</v>
      </c>
      <c r="B6613" t="s">
        <v>3040</v>
      </c>
      <c r="D6613">
        <f>Image("https://scontent.cdninstagram.com/t51.2885-15/s640x640/sh0.08/e35/12912582_1601380733514827_1796254227_n.jpg?ig_cache_key=MTIyMDQ1MDk3NDUwMzM5NjczOQ%3D%3D.2")</f>
        <v>0</v>
      </c>
    </row>
    <row r="6614" spans="1:10">
      <c r="A6614" t="s">
        <v>2</v>
      </c>
      <c r="B6614" t="s">
        <v>3</v>
      </c>
      <c r="C6614" t="s">
        <v>3041</v>
      </c>
      <c r="E6614" t="s">
        <v>4</v>
      </c>
      <c r="F6614" t="s">
        <v>5</v>
      </c>
      <c r="G6614" t="s">
        <v>6</v>
      </c>
      <c r="H6614" t="s">
        <v>7</v>
      </c>
      <c r="I6614" t="s">
        <v>8</v>
      </c>
      <c r="J6614" t="s">
        <v>9</v>
      </c>
    </row>
    <row r="6615" spans="1:10">
      <c r="A6615" t="s">
        <v>2</v>
      </c>
      <c r="B6615" t="s">
        <v>10</v>
      </c>
      <c r="E6615" t="s">
        <v>11</v>
      </c>
      <c r="F6615" t="s">
        <v>12</v>
      </c>
      <c r="G6615" t="s">
        <v>13</v>
      </c>
      <c r="H6615" t="s">
        <v>14</v>
      </c>
    </row>
    <row r="6616" spans="1:10">
      <c r="A6616" t="s">
        <v>0</v>
      </c>
      <c r="B6616" t="s">
        <v>3042</v>
      </c>
      <c r="D6616">
        <f>Image("https://scontent.cdninstagram.com/t51.2885-15/e15/12519092_832580533539619_1206860027_n.jpg?ig_cache_key=MTIyMDQ1MDgzNTg5MzkyNTE5Ng%3D%3D.2")</f>
        <v>0</v>
      </c>
    </row>
    <row r="6617" spans="1:10">
      <c r="A6617" t="s">
        <v>2</v>
      </c>
      <c r="B6617" t="s">
        <v>3</v>
      </c>
      <c r="E6617" t="s">
        <v>4</v>
      </c>
      <c r="F6617" t="s">
        <v>5</v>
      </c>
      <c r="G6617" t="s">
        <v>6</v>
      </c>
      <c r="H6617" t="s">
        <v>7</v>
      </c>
      <c r="I6617" t="s">
        <v>8</v>
      </c>
      <c r="J6617" t="s">
        <v>9</v>
      </c>
    </row>
    <row r="6618" spans="1:10">
      <c r="A6618" t="s">
        <v>2</v>
      </c>
      <c r="B6618" t="s">
        <v>10</v>
      </c>
      <c r="E6618" t="s">
        <v>11</v>
      </c>
      <c r="F6618" t="s">
        <v>12</v>
      </c>
      <c r="G6618" t="s">
        <v>13</v>
      </c>
      <c r="H6618" t="s">
        <v>14</v>
      </c>
    </row>
    <row r="6619" spans="1:10">
      <c r="A6619" t="s">
        <v>0</v>
      </c>
      <c r="B6619" t="s">
        <v>3043</v>
      </c>
      <c r="D6619">
        <f>Image("https://scontent.cdninstagram.com/t51.2885-15/e15/12479077_253408255001344_749660521_n.jpg?ig_cache_key=MTIyMDQ0OTk1Mjg1MDMyNjgyNQ%3D%3D.2.l")</f>
        <v>0</v>
      </c>
    </row>
    <row r="6620" spans="1:10">
      <c r="A6620" t="s">
        <v>2</v>
      </c>
      <c r="B6620" t="s">
        <v>3</v>
      </c>
      <c r="E6620" t="s">
        <v>4</v>
      </c>
      <c r="F6620" t="s">
        <v>5</v>
      </c>
      <c r="G6620" t="s">
        <v>6</v>
      </c>
      <c r="H6620" t="s">
        <v>7</v>
      </c>
      <c r="I6620" t="s">
        <v>8</v>
      </c>
      <c r="J6620" t="s">
        <v>9</v>
      </c>
    </row>
    <row r="6621" spans="1:10">
      <c r="A6621" t="s">
        <v>2</v>
      </c>
      <c r="B6621" t="s">
        <v>10</v>
      </c>
      <c r="E6621" t="s">
        <v>11</v>
      </c>
      <c r="F6621" t="s">
        <v>12</v>
      </c>
      <c r="G6621" t="s">
        <v>13</v>
      </c>
      <c r="H6621" t="s">
        <v>14</v>
      </c>
    </row>
    <row r="6622" spans="1:10">
      <c r="A6622" t="s">
        <v>0</v>
      </c>
      <c r="B6622" t="s">
        <v>3044</v>
      </c>
      <c r="D6622">
        <f>Image("https://scontent.cdninstagram.com/t51.2885-15/s640x640/sh0.08/e35/12446371_206636713044737_1461296261_n.jpg?ig_cache_key=MTIyMDQ0OTY2NDE2MzYxMDYwMA%3D%3D.2")</f>
        <v>0</v>
      </c>
    </row>
    <row r="6623" spans="1:10">
      <c r="A6623" t="s">
        <v>2</v>
      </c>
      <c r="B6623" t="s">
        <v>3</v>
      </c>
      <c r="C6623" t="s">
        <v>3045</v>
      </c>
      <c r="E6623" t="s">
        <v>4</v>
      </c>
      <c r="F6623" t="s">
        <v>5</v>
      </c>
      <c r="G6623" t="s">
        <v>6</v>
      </c>
      <c r="H6623" t="s">
        <v>7</v>
      </c>
      <c r="I6623" t="s">
        <v>8</v>
      </c>
      <c r="J6623" t="s">
        <v>9</v>
      </c>
    </row>
    <row r="6624" spans="1:10">
      <c r="A6624" t="s">
        <v>2</v>
      </c>
      <c r="B6624" t="s">
        <v>10</v>
      </c>
      <c r="E6624" t="s">
        <v>11</v>
      </c>
      <c r="F6624" t="s">
        <v>12</v>
      </c>
      <c r="G6624" t="s">
        <v>13</v>
      </c>
      <c r="H6624" t="s">
        <v>14</v>
      </c>
    </row>
    <row r="6625" spans="1:10">
      <c r="A6625" t="s">
        <v>0</v>
      </c>
      <c r="B6625" t="s">
        <v>3046</v>
      </c>
      <c r="D6625">
        <f>Image("https://scontent.cdninstagram.com/t51.2885-15/e15/12783322_1276781952349850_1194915498_n.jpg?ig_cache_key=MTIyMDQ0OTQwODYxNDIxNjk4Ng%3D%3D.2")</f>
        <v>0</v>
      </c>
    </row>
    <row r="6626" spans="1:10">
      <c r="A6626" t="s">
        <v>2</v>
      </c>
      <c r="B6626" t="s">
        <v>3</v>
      </c>
      <c r="E6626" t="s">
        <v>4</v>
      </c>
      <c r="F6626" t="s">
        <v>5</v>
      </c>
      <c r="G6626" t="s">
        <v>6</v>
      </c>
      <c r="H6626" t="s">
        <v>7</v>
      </c>
      <c r="I6626" t="s">
        <v>8</v>
      </c>
      <c r="J6626" t="s">
        <v>9</v>
      </c>
    </row>
    <row r="6627" spans="1:10">
      <c r="A6627" t="s">
        <v>2</v>
      </c>
      <c r="B6627" t="s">
        <v>10</v>
      </c>
      <c r="E6627" t="s">
        <v>11</v>
      </c>
      <c r="F6627" t="s">
        <v>12</v>
      </c>
      <c r="G6627" t="s">
        <v>13</v>
      </c>
      <c r="H6627" t="s">
        <v>14</v>
      </c>
    </row>
    <row r="6628" spans="1:10">
      <c r="A6628" t="s">
        <v>0</v>
      </c>
      <c r="B6628" t="s">
        <v>3047</v>
      </c>
      <c r="D6628">
        <f>Image("https://scontent.cdninstagram.com/t51.2885-15/e15/12960096_684843228320050_109156859_n.jpg?ig_cache_key=MTIyMDQ0ODgyNTE0NDU4NzUyNA%3D%3D.2.l")</f>
        <v>0</v>
      </c>
    </row>
    <row r="6629" spans="1:10">
      <c r="A6629" t="s">
        <v>2</v>
      </c>
      <c r="B6629" t="s">
        <v>3</v>
      </c>
      <c r="E6629" t="s">
        <v>4</v>
      </c>
      <c r="F6629" t="s">
        <v>5</v>
      </c>
      <c r="G6629" t="s">
        <v>6</v>
      </c>
      <c r="H6629" t="s">
        <v>7</v>
      </c>
      <c r="I6629" t="s">
        <v>8</v>
      </c>
      <c r="J6629" t="s">
        <v>9</v>
      </c>
    </row>
    <row r="6630" spans="1:10">
      <c r="A6630" t="s">
        <v>2</v>
      </c>
      <c r="B6630" t="s">
        <v>10</v>
      </c>
      <c r="E6630" t="s">
        <v>11</v>
      </c>
      <c r="F6630" t="s">
        <v>12</v>
      </c>
      <c r="G6630" t="s">
        <v>13</v>
      </c>
      <c r="H6630" t="s">
        <v>14</v>
      </c>
    </row>
    <row r="6631" spans="1:10">
      <c r="A6631" t="s">
        <v>0</v>
      </c>
      <c r="B6631" t="s">
        <v>3048</v>
      </c>
      <c r="D6631">
        <f>Image("https://scontent.cdninstagram.com/t51.2885-15/s640x640/sh0.08/e35/12930809_760251807410400_1919789813_n.jpg?ig_cache_key=MTIyMDQ0ODY5NTE1OTAwOTQ0Nw%3D%3D.2")</f>
        <v>0</v>
      </c>
    </row>
    <row r="6632" spans="1:10">
      <c r="A6632" t="s">
        <v>2</v>
      </c>
      <c r="B6632" t="s">
        <v>3</v>
      </c>
      <c r="E6632" t="s">
        <v>4</v>
      </c>
      <c r="F6632" t="s">
        <v>5</v>
      </c>
      <c r="G6632" t="s">
        <v>6</v>
      </c>
      <c r="H6632" t="s">
        <v>7</v>
      </c>
      <c r="I6632" t="s">
        <v>8</v>
      </c>
      <c r="J6632" t="s">
        <v>9</v>
      </c>
    </row>
    <row r="6633" spans="1:10">
      <c r="A6633" t="s">
        <v>2</v>
      </c>
      <c r="B6633" t="s">
        <v>10</v>
      </c>
      <c r="E6633" t="s">
        <v>11</v>
      </c>
      <c r="F6633" t="s">
        <v>12</v>
      </c>
      <c r="G6633" t="s">
        <v>13</v>
      </c>
      <c r="H6633" t="s">
        <v>14</v>
      </c>
    </row>
    <row r="6634" spans="1:10">
      <c r="A6634" t="s">
        <v>0</v>
      </c>
      <c r="B6634" t="s">
        <v>3049</v>
      </c>
      <c r="D6634">
        <f>Image("https://scontent.cdninstagram.com/t51.2885-15/s640x640/sh0.08/e35/12965666_1596774380641551_874512783_n.jpg?ig_cache_key=MTIyMDQ0NjgzNDc2OTA3MzI0OQ%3D%3D.2")</f>
        <v>0</v>
      </c>
    </row>
    <row r="6635" spans="1:10">
      <c r="A6635" t="s">
        <v>2</v>
      </c>
      <c r="B6635" t="s">
        <v>3</v>
      </c>
      <c r="C6635" t="s">
        <v>3050</v>
      </c>
      <c r="E6635" t="s">
        <v>4</v>
      </c>
      <c r="F6635" t="s">
        <v>5</v>
      </c>
      <c r="G6635" t="s">
        <v>6</v>
      </c>
      <c r="H6635" t="s">
        <v>7</v>
      </c>
      <c r="I6635" t="s">
        <v>8</v>
      </c>
      <c r="J6635" t="s">
        <v>9</v>
      </c>
    </row>
    <row r="6636" spans="1:10">
      <c r="A6636" t="s">
        <v>2</v>
      </c>
      <c r="B6636" t="s">
        <v>10</v>
      </c>
      <c r="E6636" t="s">
        <v>11</v>
      </c>
      <c r="F6636" t="s">
        <v>12</v>
      </c>
      <c r="G6636" t="s">
        <v>13</v>
      </c>
      <c r="H6636" t="s">
        <v>14</v>
      </c>
    </row>
    <row r="6637" spans="1:10">
      <c r="A6637" t="s">
        <v>0</v>
      </c>
      <c r="B6637" t="s">
        <v>3051</v>
      </c>
      <c r="D6637">
        <f>Image("https://scontent.cdninstagram.com/t51.2885-15/s640x640/sh0.08/e35/12231018_264353010563687_1035834911_n.jpg?ig_cache_key=MTIyMDQ0NDAzNzQxMjY1NTU5Mw%3D%3D.2.l")</f>
        <v>0</v>
      </c>
    </row>
    <row r="6638" spans="1:10">
      <c r="A6638" t="s">
        <v>2</v>
      </c>
      <c r="B6638" t="s">
        <v>3</v>
      </c>
      <c r="E6638" t="s">
        <v>4</v>
      </c>
      <c r="F6638" t="s">
        <v>5</v>
      </c>
      <c r="G6638" t="s">
        <v>6</v>
      </c>
      <c r="H6638" t="s">
        <v>7</v>
      </c>
      <c r="I6638" t="s">
        <v>8</v>
      </c>
      <c r="J6638" t="s">
        <v>9</v>
      </c>
    </row>
    <row r="6639" spans="1:10">
      <c r="A6639" t="s">
        <v>2</v>
      </c>
      <c r="B6639" t="s">
        <v>10</v>
      </c>
      <c r="E6639" t="s">
        <v>11</v>
      </c>
      <c r="F6639" t="s">
        <v>12</v>
      </c>
      <c r="G6639" t="s">
        <v>13</v>
      </c>
      <c r="H6639" t="s">
        <v>14</v>
      </c>
    </row>
    <row r="6640" spans="1:10">
      <c r="A6640" t="s">
        <v>0</v>
      </c>
      <c r="B6640" t="s">
        <v>3052</v>
      </c>
      <c r="D6640">
        <f>Image("https://scontent.cdninstagram.com/t51.2885-15/e35/12677356_198705147178135_149646447_n.jpg?ig_cache_key=MTIyMDQ0Mzg0NjEzNjY0MDU3Mg%3D%3D.2")</f>
        <v>0</v>
      </c>
    </row>
    <row r="6641" spans="1:10">
      <c r="A6641" t="s">
        <v>2</v>
      </c>
      <c r="B6641" t="s">
        <v>3</v>
      </c>
      <c r="E6641" t="s">
        <v>4</v>
      </c>
      <c r="F6641" t="s">
        <v>5</v>
      </c>
      <c r="G6641" t="s">
        <v>6</v>
      </c>
      <c r="H6641" t="s">
        <v>7</v>
      </c>
      <c r="I6641" t="s">
        <v>8</v>
      </c>
      <c r="J6641" t="s">
        <v>9</v>
      </c>
    </row>
    <row r="6642" spans="1:10">
      <c r="A6642" t="s">
        <v>2</v>
      </c>
      <c r="B6642" t="s">
        <v>10</v>
      </c>
      <c r="E6642" t="s">
        <v>11</v>
      </c>
      <c r="F6642" t="s">
        <v>12</v>
      </c>
      <c r="G6642" t="s">
        <v>13</v>
      </c>
      <c r="H6642" t="s">
        <v>14</v>
      </c>
    </row>
    <row r="6643" spans="1:10">
      <c r="A6643" t="s">
        <v>0</v>
      </c>
      <c r="B6643" t="s">
        <v>3053</v>
      </c>
      <c r="D6643">
        <f>Image("https://scontent.cdninstagram.com/t51.2885-15/s640x640/sh0.08/e35/11934847_869711343157004_398795191_n.jpg?ig_cache_key=MTIyMDQ0MzM2MDY1MDQ4Nzk4Nw%3D%3D.2")</f>
        <v>0</v>
      </c>
    </row>
    <row r="6644" spans="1:10">
      <c r="A6644" t="s">
        <v>2</v>
      </c>
      <c r="B6644" t="s">
        <v>3</v>
      </c>
      <c r="C6644" t="s">
        <v>3054</v>
      </c>
      <c r="E6644" t="s">
        <v>4</v>
      </c>
      <c r="F6644" t="s">
        <v>5</v>
      </c>
      <c r="G6644" t="s">
        <v>6</v>
      </c>
      <c r="H6644" t="s">
        <v>7</v>
      </c>
      <c r="I6644" t="s">
        <v>8</v>
      </c>
      <c r="J6644" t="s">
        <v>9</v>
      </c>
    </row>
    <row r="6645" spans="1:10">
      <c r="A6645" t="s">
        <v>2</v>
      </c>
      <c r="B6645" t="s">
        <v>10</v>
      </c>
      <c r="E6645" t="s">
        <v>11</v>
      </c>
      <c r="F6645" t="s">
        <v>12</v>
      </c>
      <c r="G6645" t="s">
        <v>13</v>
      </c>
      <c r="H6645" t="s">
        <v>14</v>
      </c>
    </row>
    <row r="6646" spans="1:10">
      <c r="A6646" t="s">
        <v>0</v>
      </c>
      <c r="B6646" t="s">
        <v>3055</v>
      </c>
      <c r="D6646">
        <f>Image("https://scontent.cdninstagram.com/t51.2885-15/e35/12599444_597435057086565_1073389096_n.jpg?ig_cache_key=MTIyMDQ0Mjg4MTIzNzAwNTMzOA%3D%3D.2")</f>
        <v>0</v>
      </c>
    </row>
    <row r="6647" spans="1:10">
      <c r="A6647" t="s">
        <v>2</v>
      </c>
      <c r="B6647" t="s">
        <v>3</v>
      </c>
      <c r="E6647" t="s">
        <v>4</v>
      </c>
      <c r="F6647" t="s">
        <v>5</v>
      </c>
      <c r="G6647" t="s">
        <v>6</v>
      </c>
      <c r="H6647" t="s">
        <v>7</v>
      </c>
      <c r="I6647" t="s">
        <v>8</v>
      </c>
      <c r="J6647" t="s">
        <v>9</v>
      </c>
    </row>
    <row r="6648" spans="1:10">
      <c r="A6648" t="s">
        <v>2</v>
      </c>
      <c r="B6648" t="s">
        <v>10</v>
      </c>
      <c r="E6648" t="s">
        <v>11</v>
      </c>
      <c r="F6648" t="s">
        <v>12</v>
      </c>
      <c r="G6648" t="s">
        <v>13</v>
      </c>
      <c r="H6648" t="s">
        <v>14</v>
      </c>
    </row>
    <row r="6649" spans="1:10">
      <c r="A6649" t="s">
        <v>0</v>
      </c>
      <c r="B6649" t="s">
        <v>3056</v>
      </c>
      <c r="D6649">
        <f>Image("https://scontent.cdninstagram.com/t51.2885-15/s640x640/sh0.08/e35/12912358_1695567877361312_716865_n.jpg?ig_cache_key=MTIyMDQzNjYzNjkyMDg4NTk0Mg%3D%3D.2.l")</f>
        <v>0</v>
      </c>
    </row>
    <row r="6650" spans="1:10">
      <c r="A6650" t="s">
        <v>2</v>
      </c>
      <c r="B6650" t="s">
        <v>3</v>
      </c>
      <c r="E6650" t="s">
        <v>4</v>
      </c>
      <c r="F6650" t="s">
        <v>5</v>
      </c>
      <c r="G6650" t="s">
        <v>6</v>
      </c>
      <c r="H6650" t="s">
        <v>7</v>
      </c>
      <c r="I6650" t="s">
        <v>8</v>
      </c>
      <c r="J6650" t="s">
        <v>9</v>
      </c>
    </row>
    <row r="6651" spans="1:10">
      <c r="A6651" t="s">
        <v>2</v>
      </c>
      <c r="B6651" t="s">
        <v>10</v>
      </c>
      <c r="E6651" t="s">
        <v>11</v>
      </c>
      <c r="F6651" t="s">
        <v>12</v>
      </c>
      <c r="G6651" t="s">
        <v>13</v>
      </c>
      <c r="H6651" t="s">
        <v>14</v>
      </c>
    </row>
    <row r="6652" spans="1:10">
      <c r="A6652" t="s">
        <v>0</v>
      </c>
      <c r="B6652" t="s">
        <v>3057</v>
      </c>
      <c r="D6652">
        <f>Image("https://scontent.cdninstagram.com/t51.2885-15/s640x640/sh0.08/e35/918217_1044060255660437_2083889067_n.jpg?ig_cache_key=MTIyMDQ2MDgyMDc2NjY3OTY2NA%3D%3D.2")</f>
        <v>0</v>
      </c>
    </row>
    <row r="6653" spans="1:10">
      <c r="A6653" t="s">
        <v>2</v>
      </c>
      <c r="B6653" t="s">
        <v>3</v>
      </c>
      <c r="E6653" t="s">
        <v>4</v>
      </c>
      <c r="F6653" t="s">
        <v>5</v>
      </c>
      <c r="G6653" t="s">
        <v>6</v>
      </c>
      <c r="H6653" t="s">
        <v>7</v>
      </c>
      <c r="I6653" t="s">
        <v>8</v>
      </c>
      <c r="J6653" t="s">
        <v>9</v>
      </c>
    </row>
    <row r="6654" spans="1:10">
      <c r="A6654" t="s">
        <v>2</v>
      </c>
      <c r="B6654" t="s">
        <v>10</v>
      </c>
      <c r="E6654" t="s">
        <v>11</v>
      </c>
      <c r="F6654" t="s">
        <v>12</v>
      </c>
      <c r="G6654" t="s">
        <v>13</v>
      </c>
      <c r="H6654" t="s">
        <v>14</v>
      </c>
    </row>
    <row r="6655" spans="1:10">
      <c r="A6655" t="s">
        <v>0</v>
      </c>
      <c r="B6655" t="s">
        <v>3058</v>
      </c>
      <c r="D6655">
        <f>Image("https://scontent.cdninstagram.com/t51.2885-15/s640x640/sh0.08/e35/12530671_456887301174380_1144448509_n.jpg?ig_cache_key=MTIyMDQ1NDc1OTU0NDIzMDEwNA%3D%3D.2")</f>
        <v>0</v>
      </c>
    </row>
    <row r="6656" spans="1:10">
      <c r="A6656" t="s">
        <v>2</v>
      </c>
      <c r="B6656" t="s">
        <v>3</v>
      </c>
      <c r="C6656" t="s">
        <v>3059</v>
      </c>
      <c r="E6656" t="s">
        <v>4</v>
      </c>
      <c r="F6656" t="s">
        <v>5</v>
      </c>
      <c r="G6656" t="s">
        <v>6</v>
      </c>
      <c r="H6656" t="s">
        <v>7</v>
      </c>
      <c r="I6656" t="s">
        <v>8</v>
      </c>
      <c r="J6656" t="s">
        <v>9</v>
      </c>
    </row>
    <row r="6657" spans="1:10">
      <c r="A6657" t="s">
        <v>2</v>
      </c>
      <c r="B6657" t="s">
        <v>10</v>
      </c>
      <c r="E6657" t="s">
        <v>11</v>
      </c>
      <c r="F6657" t="s">
        <v>12</v>
      </c>
      <c r="G6657" t="s">
        <v>13</v>
      </c>
      <c r="H6657" t="s">
        <v>14</v>
      </c>
    </row>
    <row r="6658" spans="1:10">
      <c r="A6658" t="s">
        <v>0</v>
      </c>
      <c r="B6658" t="s">
        <v>3060</v>
      </c>
      <c r="D6658">
        <f>Image("https://scontent.cdninstagram.com/t51.2885-15/s640x640/sh0.08/e35/12940214_1687808101458544_1825923335_n.jpg?ig_cache_key=MTIyMDQ0NjA3NDIzNDc2NTE1Nw%3D%3D.2.l")</f>
        <v>0</v>
      </c>
    </row>
    <row r="6659" spans="1:10">
      <c r="A6659" t="s">
        <v>2</v>
      </c>
      <c r="B6659" t="s">
        <v>3</v>
      </c>
      <c r="E6659" t="s">
        <v>4</v>
      </c>
      <c r="F6659" t="s">
        <v>5</v>
      </c>
      <c r="G6659" t="s">
        <v>6</v>
      </c>
      <c r="H6659" t="s">
        <v>7</v>
      </c>
      <c r="I6659" t="s">
        <v>8</v>
      </c>
      <c r="J6659" t="s">
        <v>9</v>
      </c>
    </row>
    <row r="6660" spans="1:10">
      <c r="A6660" t="s">
        <v>2</v>
      </c>
      <c r="B6660" t="s">
        <v>10</v>
      </c>
      <c r="E6660" t="s">
        <v>11</v>
      </c>
      <c r="F6660" t="s">
        <v>12</v>
      </c>
      <c r="G6660" t="s">
        <v>13</v>
      </c>
      <c r="H6660" t="s">
        <v>14</v>
      </c>
    </row>
    <row r="6661" spans="1:10">
      <c r="A6661" t="s">
        <v>0</v>
      </c>
      <c r="B6661" t="s">
        <v>3061</v>
      </c>
      <c r="D6661">
        <f>Image("https://scontent.cdninstagram.com/t51.2885-15/s640x640/sh0.08/e35/12383154_556350561213769_1933796845_n.jpg?ig_cache_key=MTIyMDQ0MzM1MzIxMTIxNDEzNw%3D%3D.2")</f>
        <v>0</v>
      </c>
    </row>
    <row r="6662" spans="1:10">
      <c r="A6662" t="s">
        <v>2</v>
      </c>
      <c r="B6662" t="s">
        <v>3</v>
      </c>
      <c r="E6662" t="s">
        <v>4</v>
      </c>
      <c r="F6662" t="s">
        <v>5</v>
      </c>
      <c r="G6662" t="s">
        <v>6</v>
      </c>
      <c r="H6662" t="s">
        <v>7</v>
      </c>
      <c r="I6662" t="s">
        <v>8</v>
      </c>
      <c r="J6662" t="s">
        <v>9</v>
      </c>
    </row>
    <row r="6663" spans="1:10">
      <c r="A6663" t="s">
        <v>2</v>
      </c>
      <c r="B6663" t="s">
        <v>10</v>
      </c>
      <c r="E6663" t="s">
        <v>11</v>
      </c>
      <c r="F6663" t="s">
        <v>12</v>
      </c>
      <c r="G6663" t="s">
        <v>13</v>
      </c>
      <c r="H6663" t="s">
        <v>14</v>
      </c>
    </row>
    <row r="6664" spans="1:10">
      <c r="A6664" t="s">
        <v>0</v>
      </c>
      <c r="B6664" t="s">
        <v>3062</v>
      </c>
      <c r="D6664">
        <f>Image("https://scontent.cdninstagram.com/t51.2885-15/s640x640/sh0.08/e35/12445830_1771017433120198_353315723_n.jpg?ig_cache_key=MTIyMDM4MjY4MzE1MTAwNDU4OQ%3D%3D.2")</f>
        <v>0</v>
      </c>
    </row>
    <row r="6665" spans="1:10">
      <c r="A6665" t="s">
        <v>2</v>
      </c>
      <c r="B6665" t="s">
        <v>3</v>
      </c>
      <c r="E6665" t="s">
        <v>4</v>
      </c>
      <c r="F6665" t="s">
        <v>5</v>
      </c>
      <c r="G6665" t="s">
        <v>6</v>
      </c>
      <c r="H6665" t="s">
        <v>7</v>
      </c>
      <c r="I6665" t="s">
        <v>8</v>
      </c>
      <c r="J6665" t="s">
        <v>9</v>
      </c>
    </row>
    <row r="6666" spans="1:10">
      <c r="A6666" t="s">
        <v>2</v>
      </c>
      <c r="B6666" t="s">
        <v>10</v>
      </c>
      <c r="E6666" t="s">
        <v>11</v>
      </c>
      <c r="F6666" t="s">
        <v>12</v>
      </c>
      <c r="G6666" t="s">
        <v>13</v>
      </c>
      <c r="H6666" t="s">
        <v>14</v>
      </c>
    </row>
    <row r="6667" spans="1:10">
      <c r="A6667" t="s">
        <v>0</v>
      </c>
      <c r="B6667" t="s">
        <v>3063</v>
      </c>
      <c r="D6667">
        <f>Image("https://scontent.cdninstagram.com/t51.2885-15/s640x640/sh0.08/e35/12912292_219224688441668_260077386_n.jpg?ig_cache_key=MTIyMDM3NTk1NTcyMTQ2OTIxMw%3D%3D.2.l")</f>
        <v>0</v>
      </c>
    </row>
    <row r="6668" spans="1:10">
      <c r="A6668" t="s">
        <v>2</v>
      </c>
      <c r="B6668" t="s">
        <v>3</v>
      </c>
      <c r="E6668" t="s">
        <v>4</v>
      </c>
      <c r="F6668" t="s">
        <v>5</v>
      </c>
      <c r="G6668" t="s">
        <v>6</v>
      </c>
      <c r="H6668" t="s">
        <v>7</v>
      </c>
      <c r="I6668" t="s">
        <v>8</v>
      </c>
      <c r="J6668" t="s">
        <v>9</v>
      </c>
    </row>
    <row r="6669" spans="1:10">
      <c r="A6669" t="s">
        <v>2</v>
      </c>
      <c r="B6669" t="s">
        <v>10</v>
      </c>
      <c r="E6669" t="s">
        <v>11</v>
      </c>
      <c r="F6669" t="s">
        <v>12</v>
      </c>
      <c r="G6669" t="s">
        <v>13</v>
      </c>
      <c r="H6669" t="s">
        <v>14</v>
      </c>
    </row>
    <row r="6670" spans="1:10">
      <c r="A6670" t="s">
        <v>0</v>
      </c>
      <c r="B6670" t="s">
        <v>3064</v>
      </c>
      <c r="D6670">
        <f>Image("https://scontent.cdninstagram.com/t51.2885-15/s640x640/sh0.08/e35/12907190_171466349912778_776738137_n.jpg?ig_cache_key=MTIyMDM3MjI5MTA5MDEzOTg3Nw%3D%3D.2")</f>
        <v>0</v>
      </c>
    </row>
    <row r="6671" spans="1:10">
      <c r="A6671" t="s">
        <v>2</v>
      </c>
      <c r="B6671" t="s">
        <v>3</v>
      </c>
      <c r="C6671" t="s">
        <v>3065</v>
      </c>
      <c r="E6671" t="s">
        <v>4</v>
      </c>
      <c r="F6671" t="s">
        <v>5</v>
      </c>
      <c r="G6671" t="s">
        <v>6</v>
      </c>
      <c r="H6671" t="s">
        <v>7</v>
      </c>
      <c r="I6671" t="s">
        <v>8</v>
      </c>
      <c r="J6671" t="s">
        <v>9</v>
      </c>
    </row>
    <row r="6672" spans="1:10">
      <c r="A6672" t="s">
        <v>2</v>
      </c>
      <c r="B6672" t="s">
        <v>10</v>
      </c>
      <c r="E6672" t="s">
        <v>11</v>
      </c>
      <c r="F6672" t="s">
        <v>12</v>
      </c>
      <c r="G6672" t="s">
        <v>13</v>
      </c>
      <c r="H6672" t="s">
        <v>14</v>
      </c>
    </row>
    <row r="6673" spans="1:10">
      <c r="A6673" t="s">
        <v>0</v>
      </c>
      <c r="B6673" t="s">
        <v>3066</v>
      </c>
      <c r="D6673">
        <f>Image("https://scontent.cdninstagram.com/t51.2885-15/s640x640/sh0.08/e35/12959974_602874236528020_1678981074_n.jpg?ig_cache_key=MTIyMDM1MzY4ODUxMjg3Nzk1Mg%3D%3D.2")</f>
        <v>0</v>
      </c>
    </row>
    <row r="6674" spans="1:10">
      <c r="A6674" t="s">
        <v>2</v>
      </c>
      <c r="B6674" t="s">
        <v>3</v>
      </c>
      <c r="C6674" t="s">
        <v>3067</v>
      </c>
      <c r="E6674" t="s">
        <v>4</v>
      </c>
      <c r="F6674" t="s">
        <v>5</v>
      </c>
      <c r="G6674" t="s">
        <v>6</v>
      </c>
      <c r="H6674" t="s">
        <v>7</v>
      </c>
      <c r="I6674" t="s">
        <v>8</v>
      </c>
      <c r="J6674" t="s">
        <v>9</v>
      </c>
    </row>
    <row r="6675" spans="1:10">
      <c r="A6675" t="s">
        <v>2</v>
      </c>
      <c r="B6675" t="s">
        <v>10</v>
      </c>
      <c r="E6675" t="s">
        <v>11</v>
      </c>
      <c r="F6675" t="s">
        <v>12</v>
      </c>
      <c r="G6675" t="s">
        <v>13</v>
      </c>
      <c r="H6675" t="s">
        <v>14</v>
      </c>
    </row>
    <row r="6676" spans="1:10">
      <c r="A6676" t="s">
        <v>0</v>
      </c>
      <c r="B6676" t="s">
        <v>3068</v>
      </c>
      <c r="D6676">
        <f>Image("https://scontent.cdninstagram.com/t51.2885-15/s320x320/e35/12479227_758495827585917_1748768523_n.jpg?ig_cache_key=MTIyMDMxNjU2NDU3NjAzNTgwNA%3D%3D.2")</f>
        <v>0</v>
      </c>
    </row>
    <row r="6677" spans="1:10">
      <c r="A6677" t="s">
        <v>2</v>
      </c>
      <c r="B6677" t="s">
        <v>3</v>
      </c>
      <c r="E6677" t="s">
        <v>4</v>
      </c>
      <c r="F6677" t="s">
        <v>5</v>
      </c>
      <c r="G6677" t="s">
        <v>6</v>
      </c>
      <c r="H6677" t="s">
        <v>7</v>
      </c>
      <c r="I6677" t="s">
        <v>8</v>
      </c>
      <c r="J6677" t="s">
        <v>9</v>
      </c>
    </row>
    <row r="6678" spans="1:10">
      <c r="A6678" t="s">
        <v>2</v>
      </c>
      <c r="B6678" t="s">
        <v>10</v>
      </c>
      <c r="E6678" t="s">
        <v>11</v>
      </c>
      <c r="F6678" t="s">
        <v>12</v>
      </c>
      <c r="G6678" t="s">
        <v>13</v>
      </c>
      <c r="H6678" t="s">
        <v>14</v>
      </c>
    </row>
    <row r="6679" spans="1:10">
      <c r="A6679" t="s">
        <v>0</v>
      </c>
      <c r="B6679" t="s">
        <v>3069</v>
      </c>
      <c r="D6679">
        <f>Image("https://scontent.cdninstagram.com/t51.2885-15/s640x640/sh0.08/e35/12918650_504038643122287_1934750473_n.jpg?ig_cache_key=MTIyMDMwOTQ2MzA0Nzc0MTM4MQ%3D%3D.2")</f>
        <v>0</v>
      </c>
    </row>
    <row r="6680" spans="1:10">
      <c r="A6680" t="s">
        <v>2</v>
      </c>
      <c r="B6680" t="s">
        <v>3</v>
      </c>
      <c r="C6680" t="s">
        <v>3070</v>
      </c>
      <c r="E6680" t="s">
        <v>4</v>
      </c>
      <c r="F6680" t="s">
        <v>5</v>
      </c>
      <c r="G6680" t="s">
        <v>6</v>
      </c>
      <c r="H6680" t="s">
        <v>7</v>
      </c>
      <c r="I6680" t="s">
        <v>8</v>
      </c>
      <c r="J6680" t="s">
        <v>9</v>
      </c>
    </row>
    <row r="6681" spans="1:10">
      <c r="A6681" t="s">
        <v>2</v>
      </c>
      <c r="B6681" t="s">
        <v>10</v>
      </c>
      <c r="E6681" t="s">
        <v>11</v>
      </c>
      <c r="F6681" t="s">
        <v>12</v>
      </c>
      <c r="G6681" t="s">
        <v>13</v>
      </c>
      <c r="H6681" t="s">
        <v>14</v>
      </c>
    </row>
    <row r="6682" spans="1:10">
      <c r="A6682" t="s">
        <v>0</v>
      </c>
      <c r="B6682" t="s">
        <v>3071</v>
      </c>
      <c r="D6682">
        <f>Image("https://scontent.cdninstagram.com/t51.2885-15/e35/12918612_542159695965632_2127231504_n.jpg?ig_cache_key=MTIyMDMwNzM1MzI2Mjg1NzM2Mg%3D%3D.2")</f>
        <v>0</v>
      </c>
    </row>
    <row r="6683" spans="1:10">
      <c r="A6683" t="s">
        <v>2</v>
      </c>
      <c r="B6683" t="s">
        <v>3</v>
      </c>
      <c r="E6683" t="s">
        <v>4</v>
      </c>
      <c r="F6683" t="s">
        <v>5</v>
      </c>
      <c r="G6683" t="s">
        <v>6</v>
      </c>
      <c r="H6683" t="s">
        <v>7</v>
      </c>
      <c r="I6683" t="s">
        <v>8</v>
      </c>
      <c r="J6683" t="s">
        <v>9</v>
      </c>
    </row>
    <row r="6684" spans="1:10">
      <c r="A6684" t="s">
        <v>2</v>
      </c>
      <c r="B6684" t="s">
        <v>10</v>
      </c>
      <c r="E6684" t="s">
        <v>11</v>
      </c>
      <c r="F6684" t="s">
        <v>12</v>
      </c>
      <c r="G6684" t="s">
        <v>13</v>
      </c>
      <c r="H6684" t="s">
        <v>14</v>
      </c>
    </row>
    <row r="6685" spans="1:10">
      <c r="A6685" t="s">
        <v>0</v>
      </c>
      <c r="B6685" t="s">
        <v>3072</v>
      </c>
      <c r="D6685">
        <f>Image("https://scontent.cdninstagram.com/t51.2885-15/s640x640/sh0.08/e35/12797651_960641054050951_892245326_n.jpg?ig_cache_key=MTIyMDMwMjc3NzkwMTgxOTEyMw%3D%3D.2.l")</f>
        <v>0</v>
      </c>
    </row>
    <row r="6686" spans="1:10">
      <c r="A6686" t="s">
        <v>2</v>
      </c>
      <c r="B6686" t="s">
        <v>3</v>
      </c>
      <c r="C6686" t="s">
        <v>3073</v>
      </c>
      <c r="E6686" t="s">
        <v>4</v>
      </c>
      <c r="F6686" t="s">
        <v>5</v>
      </c>
      <c r="G6686" t="s">
        <v>6</v>
      </c>
      <c r="H6686" t="s">
        <v>7</v>
      </c>
      <c r="I6686" t="s">
        <v>8</v>
      </c>
      <c r="J6686" t="s">
        <v>9</v>
      </c>
    </row>
    <row r="6687" spans="1:10">
      <c r="A6687" t="s">
        <v>2</v>
      </c>
      <c r="B6687" t="s">
        <v>10</v>
      </c>
      <c r="E6687" t="s">
        <v>11</v>
      </c>
      <c r="F6687" t="s">
        <v>12</v>
      </c>
      <c r="G6687" t="s">
        <v>13</v>
      </c>
      <c r="H6687" t="s">
        <v>14</v>
      </c>
    </row>
    <row r="6688" spans="1:10">
      <c r="A6688" t="s">
        <v>0</v>
      </c>
      <c r="B6688" t="s">
        <v>3074</v>
      </c>
      <c r="D6688">
        <f>Image("https://scontent.cdninstagram.com/t51.2885-15/s480x480/e35/12519458_261346014204241_1822557165_n.jpg?ig_cache_key=MTIyMDI5MTY4OTUxMTIwNTIyNQ%3D%3D.2.l")</f>
        <v>0</v>
      </c>
    </row>
    <row r="6689" spans="1:10">
      <c r="A6689" t="s">
        <v>2</v>
      </c>
      <c r="B6689" t="s">
        <v>3</v>
      </c>
      <c r="E6689" t="s">
        <v>4</v>
      </c>
      <c r="F6689" t="s">
        <v>5</v>
      </c>
      <c r="G6689" t="s">
        <v>6</v>
      </c>
      <c r="H6689" t="s">
        <v>7</v>
      </c>
      <c r="I6689" t="s">
        <v>8</v>
      </c>
      <c r="J6689" t="s">
        <v>9</v>
      </c>
    </row>
    <row r="6690" spans="1:10">
      <c r="A6690" t="s">
        <v>2</v>
      </c>
      <c r="B6690" t="s">
        <v>10</v>
      </c>
      <c r="E6690" t="s">
        <v>11</v>
      </c>
      <c r="F6690" t="s">
        <v>12</v>
      </c>
      <c r="G6690" t="s">
        <v>13</v>
      </c>
      <c r="H6690" t="s">
        <v>14</v>
      </c>
    </row>
    <row r="6691" spans="1:10">
      <c r="A6691" t="s">
        <v>0</v>
      </c>
      <c r="B6691" t="s">
        <v>3075</v>
      </c>
      <c r="D6691">
        <f>Image("https://scontent.cdninstagram.com/t51.2885-15/s480x480/e35/12599398_1016735541752083_892711015_n.jpg?ig_cache_key=MTIyMDI3NzU0NTc3NDQ0MzU4MQ%3D%3D.2.l")</f>
        <v>0</v>
      </c>
    </row>
    <row r="6692" spans="1:10">
      <c r="A6692" t="s">
        <v>2</v>
      </c>
      <c r="B6692" t="s">
        <v>3</v>
      </c>
      <c r="E6692" t="s">
        <v>4</v>
      </c>
      <c r="F6692" t="s">
        <v>5</v>
      </c>
      <c r="G6692" t="s">
        <v>6</v>
      </c>
      <c r="H6692" t="s">
        <v>7</v>
      </c>
      <c r="I6692" t="s">
        <v>8</v>
      </c>
      <c r="J6692" t="s">
        <v>9</v>
      </c>
    </row>
    <row r="6693" spans="1:10">
      <c r="A6693" t="s">
        <v>2</v>
      </c>
      <c r="B6693" t="s">
        <v>10</v>
      </c>
      <c r="E6693" t="s">
        <v>11</v>
      </c>
      <c r="F6693" t="s">
        <v>12</v>
      </c>
      <c r="G6693" t="s">
        <v>13</v>
      </c>
      <c r="H6693" t="s">
        <v>14</v>
      </c>
    </row>
    <row r="6694" spans="1:10">
      <c r="A6694" t="s">
        <v>0</v>
      </c>
      <c r="B6694" t="s">
        <v>3076</v>
      </c>
      <c r="D6694">
        <f>Image("https://scontent.cdninstagram.com/t51.2885-15/e15/12940095_1702990519985238_1731385574_n.jpg?ig_cache_key=MTIyMDI2NjI1Mzk1MTg5ODQ3Nw%3D%3D.2.l")</f>
        <v>0</v>
      </c>
    </row>
    <row r="6695" spans="1:10">
      <c r="A6695" t="s">
        <v>2</v>
      </c>
      <c r="B6695" t="s">
        <v>3</v>
      </c>
      <c r="C6695" t="s">
        <v>3077</v>
      </c>
      <c r="E6695" t="s">
        <v>4</v>
      </c>
      <c r="F6695" t="s">
        <v>5</v>
      </c>
      <c r="G6695" t="s">
        <v>6</v>
      </c>
      <c r="H6695" t="s">
        <v>7</v>
      </c>
      <c r="I6695" t="s">
        <v>8</v>
      </c>
      <c r="J6695" t="s">
        <v>9</v>
      </c>
    </row>
    <row r="6696" spans="1:10">
      <c r="A6696" t="s">
        <v>2</v>
      </c>
      <c r="B6696" t="s">
        <v>10</v>
      </c>
      <c r="E6696" t="s">
        <v>11</v>
      </c>
      <c r="F6696" t="s">
        <v>12</v>
      </c>
      <c r="G6696" t="s">
        <v>13</v>
      </c>
      <c r="H6696" t="s">
        <v>14</v>
      </c>
    </row>
    <row r="6697" spans="1:10">
      <c r="A6697" t="s">
        <v>0</v>
      </c>
      <c r="B6697" t="s">
        <v>3078</v>
      </c>
      <c r="D6697">
        <f>Image("https://scontent.cdninstagram.com/t51.2885-15/s640x640/sh0.08/e35/12783310_1539910002970921_290861268_n.jpg?ig_cache_key=MTIyMDI1MjQ3ODQzNzAzNDY5Ng%3D%3D.2")</f>
        <v>0</v>
      </c>
    </row>
    <row r="6698" spans="1:10">
      <c r="A6698" t="s">
        <v>2</v>
      </c>
      <c r="B6698" t="s">
        <v>3</v>
      </c>
      <c r="E6698" t="s">
        <v>4</v>
      </c>
      <c r="F6698" t="s">
        <v>5</v>
      </c>
      <c r="G6698" t="s">
        <v>6</v>
      </c>
      <c r="H6698" t="s">
        <v>7</v>
      </c>
      <c r="I6698" t="s">
        <v>8</v>
      </c>
      <c r="J6698" t="s">
        <v>9</v>
      </c>
    </row>
    <row r="6699" spans="1:10">
      <c r="A6699" t="s">
        <v>2</v>
      </c>
      <c r="B6699" t="s">
        <v>10</v>
      </c>
      <c r="E6699" t="s">
        <v>11</v>
      </c>
      <c r="F6699" t="s">
        <v>12</v>
      </c>
      <c r="G6699" t="s">
        <v>13</v>
      </c>
      <c r="H6699" t="s">
        <v>14</v>
      </c>
    </row>
    <row r="6700" spans="1:10">
      <c r="A6700" t="s">
        <v>0</v>
      </c>
      <c r="B6700" t="s">
        <v>3079</v>
      </c>
      <c r="D6700">
        <f>Image("https://scontent.cdninstagram.com/t51.2885-15/s640x640/sh0.08/e35/12328270_1134663999898789_1005146136_n.jpg?ig_cache_key=MTIyMDIzMDg0ODI0NzMwOTA5MA%3D%3D.2")</f>
        <v>0</v>
      </c>
    </row>
    <row r="6701" spans="1:10">
      <c r="A6701" t="s">
        <v>2</v>
      </c>
      <c r="B6701" t="s">
        <v>3</v>
      </c>
      <c r="E6701" t="s">
        <v>4</v>
      </c>
      <c r="F6701" t="s">
        <v>5</v>
      </c>
      <c r="G6701" t="s">
        <v>6</v>
      </c>
      <c r="H6701" t="s">
        <v>7</v>
      </c>
      <c r="I6701" t="s">
        <v>8</v>
      </c>
      <c r="J6701" t="s">
        <v>9</v>
      </c>
    </row>
    <row r="6702" spans="1:10">
      <c r="A6702" t="s">
        <v>2</v>
      </c>
      <c r="B6702" t="s">
        <v>10</v>
      </c>
      <c r="E6702" t="s">
        <v>11</v>
      </c>
      <c r="F6702" t="s">
        <v>12</v>
      </c>
      <c r="G6702" t="s">
        <v>13</v>
      </c>
      <c r="H6702" t="s">
        <v>14</v>
      </c>
    </row>
    <row r="6703" spans="1:10">
      <c r="A6703" t="s">
        <v>0</v>
      </c>
      <c r="B6703" t="s">
        <v>3080</v>
      </c>
      <c r="D6703">
        <f>Image("https://scontent.cdninstagram.com/t51.2885-15/s640x640/sh0.08/e35/12905104_913220845443483_1241486374_n.jpg?ig_cache_key=MTIyMDQ3MTQyODE2ODk0NTU4MQ%3D%3D.2")</f>
        <v>0</v>
      </c>
    </row>
    <row r="6704" spans="1:10">
      <c r="A6704" t="s">
        <v>2</v>
      </c>
      <c r="B6704" t="s">
        <v>3</v>
      </c>
      <c r="E6704" t="s">
        <v>4</v>
      </c>
      <c r="F6704" t="s">
        <v>5</v>
      </c>
      <c r="G6704" t="s">
        <v>6</v>
      </c>
      <c r="H6704" t="s">
        <v>7</v>
      </c>
      <c r="I6704" t="s">
        <v>8</v>
      </c>
      <c r="J6704" t="s">
        <v>9</v>
      </c>
    </row>
    <row r="6705" spans="1:10">
      <c r="A6705" t="s">
        <v>2</v>
      </c>
      <c r="B6705" t="s">
        <v>10</v>
      </c>
      <c r="E6705" t="s">
        <v>11</v>
      </c>
      <c r="F6705" t="s">
        <v>12</v>
      </c>
      <c r="G6705" t="s">
        <v>13</v>
      </c>
      <c r="H6705" t="s">
        <v>14</v>
      </c>
    </row>
    <row r="6706" spans="1:10">
      <c r="A6706" t="s">
        <v>0</v>
      </c>
      <c r="B6706" t="s">
        <v>3081</v>
      </c>
      <c r="D6706">
        <f>Image("https://scontent.cdninstagram.com/t51.2885-15/s640x640/sh0.08/e35/10575980_1699132540328827_220434456_n.jpg?ig_cache_key=MTIyMDQ3MDc3MDAyNTk1ODIwMA%3D%3D.2.l")</f>
        <v>0</v>
      </c>
    </row>
    <row r="6707" spans="1:10">
      <c r="A6707" t="s">
        <v>2</v>
      </c>
      <c r="B6707" t="s">
        <v>3</v>
      </c>
      <c r="E6707" t="s">
        <v>4</v>
      </c>
      <c r="F6707" t="s">
        <v>5</v>
      </c>
      <c r="G6707" t="s">
        <v>6</v>
      </c>
      <c r="H6707" t="s">
        <v>7</v>
      </c>
      <c r="I6707" t="s">
        <v>8</v>
      </c>
      <c r="J6707" t="s">
        <v>9</v>
      </c>
    </row>
    <row r="6708" spans="1:10">
      <c r="A6708" t="s">
        <v>2</v>
      </c>
      <c r="B6708" t="s">
        <v>10</v>
      </c>
      <c r="E6708" t="s">
        <v>11</v>
      </c>
      <c r="F6708" t="s">
        <v>12</v>
      </c>
      <c r="G6708" t="s">
        <v>13</v>
      </c>
      <c r="H6708" t="s">
        <v>14</v>
      </c>
    </row>
    <row r="6709" spans="1:10">
      <c r="A6709" t="s">
        <v>0</v>
      </c>
      <c r="B6709" t="s">
        <v>3082</v>
      </c>
      <c r="D6709">
        <f>Image("https://scontent.cdninstagram.com/t51.2885-15/s640x640/sh0.08/e35/12940860_887796517984800_1084631664_n.jpg?ig_cache_key=MTIyMDQ2OTk5NDU3NDkyNzA4Mw%3D%3D.2.l")</f>
        <v>0</v>
      </c>
    </row>
    <row r="6710" spans="1:10">
      <c r="A6710" t="s">
        <v>2</v>
      </c>
      <c r="B6710" t="s">
        <v>3</v>
      </c>
      <c r="E6710" t="s">
        <v>4</v>
      </c>
      <c r="F6710" t="s">
        <v>5</v>
      </c>
      <c r="G6710" t="s">
        <v>6</v>
      </c>
      <c r="H6710" t="s">
        <v>7</v>
      </c>
      <c r="I6710" t="s">
        <v>8</v>
      </c>
      <c r="J6710" t="s">
        <v>9</v>
      </c>
    </row>
    <row r="6711" spans="1:10">
      <c r="A6711" t="s">
        <v>2</v>
      </c>
      <c r="B6711" t="s">
        <v>10</v>
      </c>
      <c r="E6711" t="s">
        <v>11</v>
      </c>
      <c r="F6711" t="s">
        <v>12</v>
      </c>
      <c r="G6711" t="s">
        <v>13</v>
      </c>
      <c r="H6711" t="s">
        <v>14</v>
      </c>
    </row>
    <row r="6712" spans="1:10">
      <c r="A6712" t="s">
        <v>0</v>
      </c>
      <c r="B6712" t="s">
        <v>3083</v>
      </c>
      <c r="D6712">
        <f>Image("https://scontent.cdninstagram.com/l/t51.2885-15/s640x640/sh0.08/e35/12445912_1683667381886100_1247465360_n.jpg?ig_cache_key=MTIyMDQ2OTg5MzcwMDk3NzQ5MQ%3D%3D.2")</f>
        <v>0</v>
      </c>
    </row>
    <row r="6713" spans="1:10">
      <c r="A6713" t="s">
        <v>2</v>
      </c>
      <c r="B6713" t="s">
        <v>3</v>
      </c>
      <c r="E6713" t="s">
        <v>4</v>
      </c>
      <c r="F6713" t="s">
        <v>5</v>
      </c>
      <c r="G6713" t="s">
        <v>6</v>
      </c>
      <c r="H6713" t="s">
        <v>7</v>
      </c>
      <c r="I6713" t="s">
        <v>8</v>
      </c>
      <c r="J6713" t="s">
        <v>9</v>
      </c>
    </row>
    <row r="6714" spans="1:10">
      <c r="A6714" t="s">
        <v>2</v>
      </c>
      <c r="B6714" t="s">
        <v>10</v>
      </c>
      <c r="E6714" t="s">
        <v>11</v>
      </c>
      <c r="F6714" t="s">
        <v>12</v>
      </c>
      <c r="G6714" t="s">
        <v>13</v>
      </c>
      <c r="H6714" t="s">
        <v>14</v>
      </c>
    </row>
    <row r="6715" spans="1:10">
      <c r="A6715" t="s">
        <v>0</v>
      </c>
      <c r="B6715" t="s">
        <v>3084</v>
      </c>
      <c r="D6715">
        <f>Image("https://scontent.cdninstagram.com/t51.2885-15/s640x640/sh0.08/e35/12907260_1091271187609881_35922532_n.jpg?ig_cache_key=MTIyMDQ2OTI4NzI3OTUwNTMwNQ%3D%3D.2.l")</f>
        <v>0</v>
      </c>
    </row>
    <row r="6716" spans="1:10">
      <c r="A6716" t="s">
        <v>2</v>
      </c>
      <c r="B6716" t="s">
        <v>3</v>
      </c>
      <c r="E6716" t="s">
        <v>4</v>
      </c>
      <c r="F6716" t="s">
        <v>5</v>
      </c>
      <c r="G6716" t="s">
        <v>6</v>
      </c>
      <c r="H6716" t="s">
        <v>7</v>
      </c>
      <c r="I6716" t="s">
        <v>8</v>
      </c>
      <c r="J6716" t="s">
        <v>9</v>
      </c>
    </row>
    <row r="6717" spans="1:10">
      <c r="A6717" t="s">
        <v>2</v>
      </c>
      <c r="B6717" t="s">
        <v>10</v>
      </c>
      <c r="E6717" t="s">
        <v>11</v>
      </c>
      <c r="F6717" t="s">
        <v>12</v>
      </c>
      <c r="G6717" t="s">
        <v>13</v>
      </c>
      <c r="H6717" t="s">
        <v>14</v>
      </c>
    </row>
    <row r="6718" spans="1:10">
      <c r="A6718" t="s">
        <v>0</v>
      </c>
      <c r="B6718" t="s">
        <v>3085</v>
      </c>
      <c r="D6718">
        <f>Image("https://scontent.cdninstagram.com/t51.2885-15/e35/12599513_114944058905784_959452634_n.jpg?ig_cache_key=MTIyMDQ2ODk1ODQ1NDkxNjMyNw%3D%3D.2")</f>
        <v>0</v>
      </c>
    </row>
    <row r="6719" spans="1:10">
      <c r="A6719" t="s">
        <v>2</v>
      </c>
      <c r="B6719" t="s">
        <v>3</v>
      </c>
      <c r="E6719" t="s">
        <v>4</v>
      </c>
      <c r="F6719" t="s">
        <v>5</v>
      </c>
      <c r="G6719" t="s">
        <v>6</v>
      </c>
      <c r="H6719" t="s">
        <v>7</v>
      </c>
      <c r="I6719" t="s">
        <v>8</v>
      </c>
      <c r="J6719" t="s">
        <v>9</v>
      </c>
    </row>
    <row r="6720" spans="1:10">
      <c r="A6720" t="s">
        <v>2</v>
      </c>
      <c r="B6720" t="s">
        <v>10</v>
      </c>
      <c r="E6720" t="s">
        <v>11</v>
      </c>
      <c r="F6720" t="s">
        <v>12</v>
      </c>
      <c r="G6720" t="s">
        <v>13</v>
      </c>
      <c r="H6720" t="s">
        <v>14</v>
      </c>
    </row>
    <row r="6721" spans="1:10">
      <c r="A6721" t="s">
        <v>0</v>
      </c>
      <c r="B6721" t="s">
        <v>3086</v>
      </c>
      <c r="D6721">
        <f>Image("https://scontent.cdninstagram.com/t51.2885-15/s640x640/sh0.08/e35/12383677_1165407770145781_958820649_n.jpg?ig_cache_key=MTIyMDQ2ODYyNTgxNjQ1MjAwMA%3D%3D.2.l")</f>
        <v>0</v>
      </c>
    </row>
    <row r="6722" spans="1:10">
      <c r="A6722" t="s">
        <v>2</v>
      </c>
      <c r="B6722" t="s">
        <v>3</v>
      </c>
      <c r="E6722" t="s">
        <v>4</v>
      </c>
      <c r="F6722" t="s">
        <v>5</v>
      </c>
      <c r="G6722" t="s">
        <v>6</v>
      </c>
      <c r="H6722" t="s">
        <v>7</v>
      </c>
      <c r="I6722" t="s">
        <v>8</v>
      </c>
      <c r="J6722" t="s">
        <v>9</v>
      </c>
    </row>
    <row r="6723" spans="1:10">
      <c r="A6723" t="s">
        <v>2</v>
      </c>
      <c r="B6723" t="s">
        <v>10</v>
      </c>
      <c r="E6723" t="s">
        <v>11</v>
      </c>
      <c r="F6723" t="s">
        <v>12</v>
      </c>
      <c r="G6723" t="s">
        <v>13</v>
      </c>
      <c r="H6723" t="s">
        <v>14</v>
      </c>
    </row>
    <row r="6724" spans="1:10">
      <c r="A6724" t="s">
        <v>0</v>
      </c>
      <c r="B6724" t="s">
        <v>3087</v>
      </c>
      <c r="D6724">
        <f>Image("https://scontent.cdninstagram.com/t51.2885-15/s640x640/sh0.08/e35/12965817_523841831129015_519057052_n.jpg?ig_cache_key=MTIyMDQ2ODU3NDQ5MjE1ODk0MQ%3D%3D.2")</f>
        <v>0</v>
      </c>
    </row>
    <row r="6725" spans="1:10">
      <c r="A6725" t="s">
        <v>2</v>
      </c>
      <c r="B6725" t="s">
        <v>3</v>
      </c>
      <c r="E6725" t="s">
        <v>4</v>
      </c>
      <c r="F6725" t="s">
        <v>5</v>
      </c>
      <c r="G6725" t="s">
        <v>6</v>
      </c>
      <c r="H6725" t="s">
        <v>7</v>
      </c>
      <c r="I6725" t="s">
        <v>8</v>
      </c>
      <c r="J6725" t="s">
        <v>9</v>
      </c>
    </row>
    <row r="6726" spans="1:10">
      <c r="A6726" t="s">
        <v>2</v>
      </c>
      <c r="B6726" t="s">
        <v>10</v>
      </c>
      <c r="E6726" t="s">
        <v>11</v>
      </c>
      <c r="F6726" t="s">
        <v>12</v>
      </c>
      <c r="G6726" t="s">
        <v>13</v>
      </c>
      <c r="H6726" t="s">
        <v>14</v>
      </c>
    </row>
    <row r="6727" spans="1:10">
      <c r="A6727" t="s">
        <v>0</v>
      </c>
      <c r="B6727" t="s">
        <v>3088</v>
      </c>
      <c r="D6727">
        <f>Image("https://scontent.cdninstagram.com/t51.2885-15/s640x640/sh0.08/e35/12677376_518130848385969_137994051_n.jpg?ig_cache_key=MTIyMDQ2Nzk1MDU3OTkwMjk5MQ%3D%3D.2")</f>
        <v>0</v>
      </c>
    </row>
    <row r="6728" spans="1:10">
      <c r="A6728" t="s">
        <v>2</v>
      </c>
      <c r="B6728" t="s">
        <v>3</v>
      </c>
      <c r="E6728" t="s">
        <v>4</v>
      </c>
      <c r="F6728" t="s">
        <v>5</v>
      </c>
      <c r="G6728" t="s">
        <v>6</v>
      </c>
      <c r="H6728" t="s">
        <v>7</v>
      </c>
      <c r="I6728" t="s">
        <v>8</v>
      </c>
      <c r="J6728" t="s">
        <v>9</v>
      </c>
    </row>
    <row r="6729" spans="1:10">
      <c r="A6729" t="s">
        <v>2</v>
      </c>
      <c r="B6729" t="s">
        <v>10</v>
      </c>
      <c r="E6729" t="s">
        <v>11</v>
      </c>
      <c r="F6729" t="s">
        <v>12</v>
      </c>
      <c r="G6729" t="s">
        <v>13</v>
      </c>
      <c r="H6729" t="s">
        <v>14</v>
      </c>
    </row>
    <row r="6730" spans="1:10">
      <c r="A6730" t="s">
        <v>0</v>
      </c>
      <c r="B6730" t="s">
        <v>3089</v>
      </c>
      <c r="D6730">
        <f>Image("https://scontent.cdninstagram.com/t51.2885-15/e15/12917870_494030370780549_647799799_n.jpg?ig_cache_key=MTIyMDQ2Nzc5NDk3MTc5OTE0OQ%3D%3D.2")</f>
        <v>0</v>
      </c>
    </row>
    <row r="6731" spans="1:10">
      <c r="A6731" t="s">
        <v>2</v>
      </c>
      <c r="B6731" t="s">
        <v>3</v>
      </c>
      <c r="E6731" t="s">
        <v>4</v>
      </c>
      <c r="F6731" t="s">
        <v>5</v>
      </c>
      <c r="G6731" t="s">
        <v>6</v>
      </c>
      <c r="H6731" t="s">
        <v>7</v>
      </c>
      <c r="I6731" t="s">
        <v>8</v>
      </c>
      <c r="J6731" t="s">
        <v>9</v>
      </c>
    </row>
    <row r="6732" spans="1:10">
      <c r="A6732" t="s">
        <v>2</v>
      </c>
      <c r="B6732" t="s">
        <v>10</v>
      </c>
      <c r="E6732" t="s">
        <v>11</v>
      </c>
      <c r="F6732" t="s">
        <v>12</v>
      </c>
      <c r="G6732" t="s">
        <v>13</v>
      </c>
      <c r="H6732" t="s">
        <v>14</v>
      </c>
    </row>
    <row r="6733" spans="1:10">
      <c r="A6733" t="s">
        <v>0</v>
      </c>
      <c r="B6733" t="s">
        <v>3090</v>
      </c>
      <c r="D6733">
        <f>Image("https://scontent.cdninstagram.com/t51.2885-15/s640x640/sh0.08/e35/12934888_1726246047613211_389128640_n.jpg?ig_cache_key=MTIyMDQ2Nzc4NTY1NDMzMDQyNQ%3D%3D.2")</f>
        <v>0</v>
      </c>
    </row>
    <row r="6734" spans="1:10">
      <c r="A6734" t="s">
        <v>2</v>
      </c>
      <c r="B6734" t="s">
        <v>3</v>
      </c>
      <c r="E6734" t="s">
        <v>4</v>
      </c>
      <c r="F6734" t="s">
        <v>5</v>
      </c>
      <c r="G6734" t="s">
        <v>6</v>
      </c>
      <c r="H6734" t="s">
        <v>7</v>
      </c>
      <c r="I6734" t="s">
        <v>8</v>
      </c>
      <c r="J6734" t="s">
        <v>9</v>
      </c>
    </row>
    <row r="6735" spans="1:10">
      <c r="A6735" t="s">
        <v>2</v>
      </c>
      <c r="B6735" t="s">
        <v>10</v>
      </c>
      <c r="E6735" t="s">
        <v>11</v>
      </c>
      <c r="F6735" t="s">
        <v>12</v>
      </c>
      <c r="G6735" t="s">
        <v>13</v>
      </c>
      <c r="H6735" t="s">
        <v>14</v>
      </c>
    </row>
    <row r="6736" spans="1:10">
      <c r="A6736" t="s">
        <v>0</v>
      </c>
      <c r="B6736" t="s">
        <v>3091</v>
      </c>
      <c r="D6736">
        <f>Image("https://scontent.cdninstagram.com/t51.2885-15/s640x640/sh0.08/e35/12724659_561470204032998_1442623266_n.jpg?ig_cache_key=MTIyMDQ2NzU2NzU2NTQ1MjA1OA%3D%3D.2")</f>
        <v>0</v>
      </c>
    </row>
    <row r="6737" spans="1:10">
      <c r="A6737" t="s">
        <v>2</v>
      </c>
      <c r="B6737" t="s">
        <v>3</v>
      </c>
      <c r="C6737" t="s">
        <v>3092</v>
      </c>
      <c r="E6737" t="s">
        <v>4</v>
      </c>
      <c r="F6737" t="s">
        <v>5</v>
      </c>
      <c r="G6737" t="s">
        <v>6</v>
      </c>
      <c r="H6737" t="s">
        <v>7</v>
      </c>
      <c r="I6737" t="s">
        <v>8</v>
      </c>
      <c r="J6737" t="s">
        <v>9</v>
      </c>
    </row>
    <row r="6738" spans="1:10">
      <c r="A6738" t="s">
        <v>2</v>
      </c>
      <c r="B6738" t="s">
        <v>10</v>
      </c>
      <c r="E6738" t="s">
        <v>11</v>
      </c>
      <c r="F6738" t="s">
        <v>12</v>
      </c>
      <c r="G6738" t="s">
        <v>13</v>
      </c>
      <c r="H6738" t="s">
        <v>14</v>
      </c>
    </row>
    <row r="6739" spans="1:10">
      <c r="A6739" t="s">
        <v>0</v>
      </c>
      <c r="B6739" t="s">
        <v>3093</v>
      </c>
      <c r="D6739">
        <f>Image("https://scontent.cdninstagram.com/t51.2885-15/s480x480/e35/12383362_217217038642207_99860376_n.jpg?ig_cache_key=MTIyMDQ2Njc2ODgwMTAxNTkxOQ%3D%3D.2")</f>
        <v>0</v>
      </c>
    </row>
    <row r="6740" spans="1:10">
      <c r="A6740" t="s">
        <v>2</v>
      </c>
      <c r="B6740" t="s">
        <v>3</v>
      </c>
      <c r="E6740" t="s">
        <v>4</v>
      </c>
      <c r="F6740" t="s">
        <v>5</v>
      </c>
      <c r="G6740" t="s">
        <v>6</v>
      </c>
      <c r="H6740" t="s">
        <v>7</v>
      </c>
      <c r="I6740" t="s">
        <v>8</v>
      </c>
      <c r="J6740" t="s">
        <v>9</v>
      </c>
    </row>
    <row r="6741" spans="1:10">
      <c r="A6741" t="s">
        <v>2</v>
      </c>
      <c r="B6741" t="s">
        <v>10</v>
      </c>
      <c r="E6741" t="s">
        <v>11</v>
      </c>
      <c r="F6741" t="s">
        <v>12</v>
      </c>
      <c r="G6741" t="s">
        <v>13</v>
      </c>
      <c r="H6741" t="s">
        <v>14</v>
      </c>
    </row>
    <row r="6742" spans="1:10">
      <c r="A6742" t="s">
        <v>0</v>
      </c>
      <c r="B6742" t="s">
        <v>3094</v>
      </c>
      <c r="D6742">
        <f>Image("https://scontent.cdninstagram.com/t51.2885-15/s640x640/sh0.08/e35/10299741_681048892035556_670453669_n.jpg?ig_cache_key=MTIyMDQ2NDExMTUzNjY0ODgxNQ%3D%3D.2.l")</f>
        <v>0</v>
      </c>
    </row>
    <row r="6743" spans="1:10">
      <c r="A6743" t="s">
        <v>2</v>
      </c>
      <c r="B6743" t="s">
        <v>3</v>
      </c>
      <c r="E6743" t="s">
        <v>4</v>
      </c>
      <c r="F6743" t="s">
        <v>5</v>
      </c>
      <c r="G6743" t="s">
        <v>6</v>
      </c>
      <c r="H6743" t="s">
        <v>7</v>
      </c>
      <c r="I6743" t="s">
        <v>8</v>
      </c>
      <c r="J6743" t="s">
        <v>9</v>
      </c>
    </row>
    <row r="6744" spans="1:10">
      <c r="A6744" t="s">
        <v>2</v>
      </c>
      <c r="B6744" t="s">
        <v>10</v>
      </c>
      <c r="E6744" t="s">
        <v>11</v>
      </c>
      <c r="F6744" t="s">
        <v>12</v>
      </c>
      <c r="G6744" t="s">
        <v>13</v>
      </c>
      <c r="H6744" t="s">
        <v>14</v>
      </c>
    </row>
    <row r="6745" spans="1:10">
      <c r="A6745" t="s">
        <v>0</v>
      </c>
      <c r="B6745" t="s">
        <v>3095</v>
      </c>
      <c r="D6745">
        <f>Image("https://scontent.cdninstagram.com/t51.2885-15/s640x640/sh0.08/e35/11374089_466382833572770_557230821_n.jpg?ig_cache_key=MTIyMDQ2Mzk0ODkyODA3Mjc5MQ%3D%3D.2.l")</f>
        <v>0</v>
      </c>
    </row>
    <row r="6746" spans="1:10">
      <c r="A6746" t="s">
        <v>2</v>
      </c>
      <c r="B6746" t="s">
        <v>3</v>
      </c>
      <c r="E6746" t="s">
        <v>4</v>
      </c>
      <c r="F6746" t="s">
        <v>5</v>
      </c>
      <c r="G6746" t="s">
        <v>6</v>
      </c>
      <c r="H6746" t="s">
        <v>7</v>
      </c>
      <c r="I6746" t="s">
        <v>8</v>
      </c>
      <c r="J6746" t="s">
        <v>9</v>
      </c>
    </row>
    <row r="6747" spans="1:10">
      <c r="A6747" t="s">
        <v>2</v>
      </c>
      <c r="B6747" t="s">
        <v>10</v>
      </c>
      <c r="E6747" t="s">
        <v>11</v>
      </c>
      <c r="F6747" t="s">
        <v>12</v>
      </c>
      <c r="G6747" t="s">
        <v>13</v>
      </c>
      <c r="H6747" t="s">
        <v>14</v>
      </c>
    </row>
    <row r="6748" spans="1:10">
      <c r="A6748" t="s">
        <v>0</v>
      </c>
      <c r="B6748" t="s">
        <v>3096</v>
      </c>
      <c r="D6748">
        <f>Image("https://scontent.cdninstagram.com/t51.2885-15/s640x640/sh0.08/e35/12965772_196696347380466_824081030_n.jpg?ig_cache_key=MTIyMDQ2ODczNzkwOTkzOTUxMw%3D%3D.2")</f>
        <v>0</v>
      </c>
    </row>
    <row r="6749" spans="1:10">
      <c r="A6749" t="s">
        <v>2</v>
      </c>
      <c r="B6749" t="s">
        <v>3</v>
      </c>
      <c r="C6749" t="s">
        <v>3097</v>
      </c>
      <c r="E6749" t="s">
        <v>4</v>
      </c>
      <c r="F6749" t="s">
        <v>5</v>
      </c>
      <c r="G6749" t="s">
        <v>6</v>
      </c>
      <c r="H6749" t="s">
        <v>7</v>
      </c>
      <c r="I6749" t="s">
        <v>8</v>
      </c>
      <c r="J6749" t="s">
        <v>9</v>
      </c>
    </row>
    <row r="6750" spans="1:10">
      <c r="A6750" t="s">
        <v>2</v>
      </c>
      <c r="B6750" t="s">
        <v>10</v>
      </c>
      <c r="E6750" t="s">
        <v>11</v>
      </c>
      <c r="F6750" t="s">
        <v>12</v>
      </c>
      <c r="G6750" t="s">
        <v>13</v>
      </c>
      <c r="H6750" t="s">
        <v>14</v>
      </c>
    </row>
    <row r="6751" spans="1:10">
      <c r="A6751" t="s">
        <v>0</v>
      </c>
      <c r="B6751" t="s">
        <v>3098</v>
      </c>
      <c r="D6751">
        <f>Image("https://scontent.cdninstagram.com/t51.2885-15/s640x640/sh0.08/e35/11243939_210973562604298_1200082921_n.jpg?ig_cache_key=MTIyMDQ3MTMzODEwMjgyOTYyNA%3D%3D.2")</f>
        <v>0</v>
      </c>
    </row>
    <row r="6752" spans="1:10">
      <c r="A6752" t="s">
        <v>2</v>
      </c>
      <c r="B6752" t="s">
        <v>3</v>
      </c>
      <c r="E6752" t="s">
        <v>4</v>
      </c>
      <c r="F6752" t="s">
        <v>5</v>
      </c>
      <c r="G6752" t="s">
        <v>6</v>
      </c>
      <c r="H6752" t="s">
        <v>7</v>
      </c>
      <c r="I6752" t="s">
        <v>8</v>
      </c>
      <c r="J6752" t="s">
        <v>9</v>
      </c>
    </row>
    <row r="6753" spans="1:10">
      <c r="A6753" t="s">
        <v>2</v>
      </c>
      <c r="B6753" t="s">
        <v>10</v>
      </c>
      <c r="E6753" t="s">
        <v>11</v>
      </c>
      <c r="F6753" t="s">
        <v>12</v>
      </c>
      <c r="G6753" t="s">
        <v>13</v>
      </c>
      <c r="H6753" t="s">
        <v>14</v>
      </c>
    </row>
    <row r="6754" spans="1:10">
      <c r="A6754" t="s">
        <v>0</v>
      </c>
      <c r="B6754" t="s">
        <v>3099</v>
      </c>
      <c r="D6754">
        <f>Image("https://scontent.cdninstagram.com/t51.2885-15/s640x640/e15/12230982_877710865671435_1807901030_n.jpg?ig_cache_key=MTIyMDQ3MTEzMDk3OTg4NzAxNw%3D%3D.2")</f>
        <v>0</v>
      </c>
    </row>
    <row r="6755" spans="1:10">
      <c r="A6755" t="s">
        <v>2</v>
      </c>
      <c r="B6755" t="s">
        <v>3</v>
      </c>
      <c r="E6755" t="s">
        <v>4</v>
      </c>
      <c r="F6755" t="s">
        <v>5</v>
      </c>
      <c r="G6755" t="s">
        <v>6</v>
      </c>
      <c r="H6755" t="s">
        <v>7</v>
      </c>
      <c r="I6755" t="s">
        <v>8</v>
      </c>
      <c r="J6755" t="s">
        <v>9</v>
      </c>
    </row>
    <row r="6756" spans="1:10">
      <c r="A6756" t="s">
        <v>2</v>
      </c>
      <c r="B6756" t="s">
        <v>10</v>
      </c>
      <c r="E6756" t="s">
        <v>11</v>
      </c>
      <c r="F6756" t="s">
        <v>12</v>
      </c>
      <c r="G6756" t="s">
        <v>13</v>
      </c>
      <c r="H6756" t="s">
        <v>14</v>
      </c>
    </row>
    <row r="6757" spans="1:10">
      <c r="A6757" t="s">
        <v>0</v>
      </c>
      <c r="B6757" t="s">
        <v>3100</v>
      </c>
      <c r="D6757">
        <f>Image("https://scontent.cdninstagram.com/t51.2885-15/s640x640/sh0.08/e35/12917899_910089192437001_700374273_n.jpg?ig_cache_key=MTIyMDQ3MDg4MTk4NjQ4Mzc0Mg%3D%3D.2.l")</f>
        <v>0</v>
      </c>
    </row>
    <row r="6758" spans="1:10">
      <c r="A6758" t="s">
        <v>2</v>
      </c>
      <c r="B6758" t="s">
        <v>3</v>
      </c>
      <c r="E6758" t="s">
        <v>4</v>
      </c>
      <c r="F6758" t="s">
        <v>5</v>
      </c>
      <c r="G6758" t="s">
        <v>6</v>
      </c>
      <c r="H6758" t="s">
        <v>7</v>
      </c>
      <c r="I6758" t="s">
        <v>8</v>
      </c>
      <c r="J6758" t="s">
        <v>9</v>
      </c>
    </row>
    <row r="6759" spans="1:10">
      <c r="A6759" t="s">
        <v>2</v>
      </c>
      <c r="B6759" t="s">
        <v>10</v>
      </c>
      <c r="E6759" t="s">
        <v>11</v>
      </c>
      <c r="F6759" t="s">
        <v>12</v>
      </c>
      <c r="G6759" t="s">
        <v>13</v>
      </c>
      <c r="H6759" t="s">
        <v>14</v>
      </c>
    </row>
    <row r="6760" spans="1:10">
      <c r="A6760" t="s">
        <v>0</v>
      </c>
      <c r="B6760" t="s">
        <v>3101</v>
      </c>
      <c r="D6760">
        <f>Image("https://scontent.cdninstagram.com/t51.2885-15/e15/12783330_763941437039631_1608062964_n.jpg?ig_cache_key=MTIyMDQ3MDc3MjcxMDI4Mzg0NQ%3D%3D.2")</f>
        <v>0</v>
      </c>
    </row>
    <row r="6761" spans="1:10">
      <c r="A6761" t="s">
        <v>2</v>
      </c>
      <c r="B6761" t="s">
        <v>3</v>
      </c>
      <c r="E6761" t="s">
        <v>4</v>
      </c>
      <c r="F6761" t="s">
        <v>5</v>
      </c>
      <c r="G6761" t="s">
        <v>6</v>
      </c>
      <c r="H6761" t="s">
        <v>7</v>
      </c>
      <c r="I6761" t="s">
        <v>8</v>
      </c>
      <c r="J6761" t="s">
        <v>9</v>
      </c>
    </row>
    <row r="6762" spans="1:10">
      <c r="A6762" t="s">
        <v>2</v>
      </c>
      <c r="B6762" t="s">
        <v>10</v>
      </c>
      <c r="E6762" t="s">
        <v>11</v>
      </c>
      <c r="F6762" t="s">
        <v>12</v>
      </c>
      <c r="G6762" t="s">
        <v>13</v>
      </c>
      <c r="H6762" t="s">
        <v>14</v>
      </c>
    </row>
    <row r="6763" spans="1:10">
      <c r="A6763" t="s">
        <v>0</v>
      </c>
      <c r="B6763" t="s">
        <v>3102</v>
      </c>
      <c r="D6763">
        <f>Image("https://scontent.cdninstagram.com/t51.2885-15/s640x640/sh0.08/e35/12531177_485870854951179_2134356090_n.jpg?ig_cache_key=MTIyMDQ2OTU4MTEwMTk4NjQyMA%3D%3D.2.l")</f>
        <v>0</v>
      </c>
    </row>
    <row r="6764" spans="1:10">
      <c r="A6764" t="s">
        <v>2</v>
      </c>
      <c r="B6764" t="s">
        <v>3</v>
      </c>
      <c r="C6764" t="s">
        <v>3103</v>
      </c>
      <c r="E6764" t="s">
        <v>4</v>
      </c>
      <c r="F6764" t="s">
        <v>5</v>
      </c>
      <c r="G6764" t="s">
        <v>6</v>
      </c>
      <c r="H6764" t="s">
        <v>7</v>
      </c>
      <c r="I6764" t="s">
        <v>8</v>
      </c>
      <c r="J6764" t="s">
        <v>9</v>
      </c>
    </row>
    <row r="6765" spans="1:10">
      <c r="A6765" t="s">
        <v>2</v>
      </c>
      <c r="B6765" t="s">
        <v>10</v>
      </c>
      <c r="E6765" t="s">
        <v>11</v>
      </c>
      <c r="F6765" t="s">
        <v>12</v>
      </c>
      <c r="G6765" t="s">
        <v>13</v>
      </c>
      <c r="H6765" t="s">
        <v>14</v>
      </c>
    </row>
    <row r="6766" spans="1:10">
      <c r="A6766" t="s">
        <v>0</v>
      </c>
      <c r="B6766" t="s">
        <v>3104</v>
      </c>
      <c r="D6766">
        <f>Image("https://scontent.cdninstagram.com/t51.2885-15/s640x640/sh0.08/e35/12568755_1264916933538514_897008146_n.jpg?ig_cache_key=MTIyMDQ2OTk0NTg0Mjk4ODQ4Nw%3D%3D.2")</f>
        <v>0</v>
      </c>
    </row>
    <row r="6767" spans="1:10">
      <c r="A6767" t="s">
        <v>2</v>
      </c>
      <c r="B6767" t="s">
        <v>3</v>
      </c>
      <c r="E6767" t="s">
        <v>4</v>
      </c>
      <c r="F6767" t="s">
        <v>5</v>
      </c>
      <c r="G6767" t="s">
        <v>6</v>
      </c>
      <c r="H6767" t="s">
        <v>7</v>
      </c>
      <c r="I6767" t="s">
        <v>8</v>
      </c>
      <c r="J6767" t="s">
        <v>9</v>
      </c>
    </row>
    <row r="6768" spans="1:10">
      <c r="A6768" t="s">
        <v>2</v>
      </c>
      <c r="B6768" t="s">
        <v>10</v>
      </c>
      <c r="E6768" t="s">
        <v>11</v>
      </c>
      <c r="F6768" t="s">
        <v>12</v>
      </c>
      <c r="G6768" t="s">
        <v>13</v>
      </c>
      <c r="H6768" t="s">
        <v>14</v>
      </c>
    </row>
    <row r="6769" spans="1:10">
      <c r="A6769" t="s">
        <v>0</v>
      </c>
      <c r="B6769" t="s">
        <v>3105</v>
      </c>
      <c r="D6769">
        <f>Image("https://scontent.cdninstagram.com/t51.2885-15/s640x640/sh0.08/e35/12383365_501196156735889_1081123486_n.jpg?ig_cache_key=MTIyMDQ2OTc4NzMyMzQ2MzEwNA%3D%3D.2")</f>
        <v>0</v>
      </c>
    </row>
    <row r="6770" spans="1:10">
      <c r="A6770" t="s">
        <v>2</v>
      </c>
      <c r="B6770" t="s">
        <v>3</v>
      </c>
      <c r="E6770" t="s">
        <v>4</v>
      </c>
      <c r="F6770" t="s">
        <v>5</v>
      </c>
      <c r="G6770" t="s">
        <v>6</v>
      </c>
      <c r="H6770" t="s">
        <v>7</v>
      </c>
      <c r="I6770" t="s">
        <v>8</v>
      </c>
      <c r="J6770" t="s">
        <v>9</v>
      </c>
    </row>
    <row r="6771" spans="1:10">
      <c r="A6771" t="s">
        <v>2</v>
      </c>
      <c r="B6771" t="s">
        <v>10</v>
      </c>
      <c r="E6771" t="s">
        <v>11</v>
      </c>
      <c r="F6771" t="s">
        <v>12</v>
      </c>
      <c r="G6771" t="s">
        <v>13</v>
      </c>
      <c r="H6771" t="s">
        <v>14</v>
      </c>
    </row>
    <row r="6772" spans="1:10">
      <c r="A6772" t="s">
        <v>0</v>
      </c>
      <c r="B6772" t="s">
        <v>3104</v>
      </c>
      <c r="D6772">
        <f>Image("https://scontent.cdninstagram.com/t51.2885-15/s640x640/sh0.08/e35/11934814_934080680045911_755777261_n.jpg?ig_cache_key=MTIyMDQ2OTUzMTk5MTAxMjc4NQ%3D%3D.2")</f>
        <v>0</v>
      </c>
    </row>
    <row r="6773" spans="1:10">
      <c r="A6773" t="s">
        <v>2</v>
      </c>
      <c r="B6773" t="s">
        <v>3</v>
      </c>
      <c r="E6773" t="s">
        <v>4</v>
      </c>
      <c r="F6773" t="s">
        <v>5</v>
      </c>
      <c r="G6773" t="s">
        <v>6</v>
      </c>
      <c r="H6773" t="s">
        <v>7</v>
      </c>
      <c r="I6773" t="s">
        <v>8</v>
      </c>
      <c r="J6773" t="s">
        <v>9</v>
      </c>
    </row>
    <row r="6774" spans="1:10">
      <c r="A6774" t="s">
        <v>2</v>
      </c>
      <c r="B6774" t="s">
        <v>10</v>
      </c>
      <c r="E6774" t="s">
        <v>11</v>
      </c>
      <c r="F6774" t="s">
        <v>12</v>
      </c>
      <c r="G6774" t="s">
        <v>13</v>
      </c>
      <c r="H6774" t="s">
        <v>14</v>
      </c>
    </row>
    <row r="6775" spans="1:10">
      <c r="A6775" t="s">
        <v>0</v>
      </c>
      <c r="B6775" t="s">
        <v>3106</v>
      </c>
      <c r="D6775">
        <f>Image("https://scontent.cdninstagram.com/t51.2885-15/e35/12783331_1719539884955103_1720738678_n.jpg?ig_cache_key=MTIyMDQ2ODUwMDg1OTEzMzQ3Nw%3D%3D.2")</f>
        <v>0</v>
      </c>
    </row>
    <row r="6776" spans="1:10">
      <c r="A6776" t="s">
        <v>2</v>
      </c>
      <c r="B6776" t="s">
        <v>3</v>
      </c>
      <c r="E6776" t="s">
        <v>4</v>
      </c>
      <c r="F6776" t="s">
        <v>5</v>
      </c>
      <c r="G6776" t="s">
        <v>6</v>
      </c>
      <c r="H6776" t="s">
        <v>7</v>
      </c>
      <c r="I6776" t="s">
        <v>8</v>
      </c>
      <c r="J6776" t="s">
        <v>9</v>
      </c>
    </row>
    <row r="6777" spans="1:10">
      <c r="A6777" t="s">
        <v>2</v>
      </c>
      <c r="B6777" t="s">
        <v>10</v>
      </c>
      <c r="E6777" t="s">
        <v>11</v>
      </c>
      <c r="F6777" t="s">
        <v>12</v>
      </c>
      <c r="G6777" t="s">
        <v>13</v>
      </c>
      <c r="H6777" t="s">
        <v>14</v>
      </c>
    </row>
    <row r="6778" spans="1:10">
      <c r="A6778" t="s">
        <v>0</v>
      </c>
      <c r="B6778" t="s">
        <v>3107</v>
      </c>
      <c r="D6778">
        <f>Image("https://scontent.cdninstagram.com/t51.2885-15/e15/12519440_1076575502403098_20093634_n.jpg?ig_cache_key=MTIyMDQ2ODIyODYwNDg2MDkwOA%3D%3D.2")</f>
        <v>0</v>
      </c>
    </row>
    <row r="6779" spans="1:10">
      <c r="A6779" t="s">
        <v>2</v>
      </c>
      <c r="B6779" t="s">
        <v>3</v>
      </c>
      <c r="E6779" t="s">
        <v>4</v>
      </c>
      <c r="F6779" t="s">
        <v>5</v>
      </c>
      <c r="G6779" t="s">
        <v>6</v>
      </c>
      <c r="H6779" t="s">
        <v>7</v>
      </c>
      <c r="I6779" t="s">
        <v>8</v>
      </c>
      <c r="J6779" t="s">
        <v>9</v>
      </c>
    </row>
    <row r="6780" spans="1:10">
      <c r="A6780" t="s">
        <v>2</v>
      </c>
      <c r="B6780" t="s">
        <v>10</v>
      </c>
      <c r="E6780" t="s">
        <v>11</v>
      </c>
      <c r="F6780" t="s">
        <v>12</v>
      </c>
      <c r="G6780" t="s">
        <v>13</v>
      </c>
      <c r="H6780" t="s">
        <v>14</v>
      </c>
    </row>
    <row r="6781" spans="1:10">
      <c r="A6781" t="s">
        <v>0</v>
      </c>
      <c r="B6781" t="s">
        <v>3108</v>
      </c>
      <c r="D6781">
        <f>Image("https://scontent.cdninstagram.com/t51.2885-15/s640x640/sh0.08/e35/12519558_914934915290814_118872986_n.jpg?ig_cache_key=MTIyMDQ2NzkzODM1MjEzNTgxNg%3D%3D.2.l")</f>
        <v>0</v>
      </c>
    </row>
    <row r="6782" spans="1:10">
      <c r="A6782" t="s">
        <v>2</v>
      </c>
      <c r="B6782" t="s">
        <v>3</v>
      </c>
      <c r="E6782" t="s">
        <v>4</v>
      </c>
      <c r="F6782" t="s">
        <v>5</v>
      </c>
      <c r="G6782" t="s">
        <v>6</v>
      </c>
      <c r="H6782" t="s">
        <v>7</v>
      </c>
      <c r="I6782" t="s">
        <v>8</v>
      </c>
      <c r="J6782" t="s">
        <v>9</v>
      </c>
    </row>
    <row r="6783" spans="1:10">
      <c r="A6783" t="s">
        <v>2</v>
      </c>
      <c r="B6783" t="s">
        <v>10</v>
      </c>
      <c r="E6783" t="s">
        <v>11</v>
      </c>
      <c r="F6783" t="s">
        <v>12</v>
      </c>
      <c r="G6783" t="s">
        <v>13</v>
      </c>
      <c r="H6783" t="s">
        <v>14</v>
      </c>
    </row>
    <row r="6784" spans="1:10">
      <c r="A6784" t="s">
        <v>0</v>
      </c>
      <c r="B6784" t="s">
        <v>3109</v>
      </c>
      <c r="D6784">
        <f>Image("https://scontent.cdninstagram.com/t51.2885-15/s480x480/e35/12960082_1037335709645735_1530053435_n.jpg?ig_cache_key=MTIyMDQ2NzkxNzg1OTY5ODc1MA%3D%3D.2.l")</f>
        <v>0</v>
      </c>
    </row>
    <row r="6785" spans="1:10">
      <c r="A6785" t="s">
        <v>2</v>
      </c>
      <c r="B6785" t="s">
        <v>3</v>
      </c>
      <c r="E6785" t="s">
        <v>4</v>
      </c>
      <c r="F6785" t="s">
        <v>5</v>
      </c>
      <c r="G6785" t="s">
        <v>6</v>
      </c>
      <c r="H6785" t="s">
        <v>7</v>
      </c>
      <c r="I6785" t="s">
        <v>8</v>
      </c>
      <c r="J6785" t="s">
        <v>9</v>
      </c>
    </row>
    <row r="6786" spans="1:10">
      <c r="A6786" t="s">
        <v>2</v>
      </c>
      <c r="B6786" t="s">
        <v>10</v>
      </c>
      <c r="E6786" t="s">
        <v>11</v>
      </c>
      <c r="F6786" t="s">
        <v>12</v>
      </c>
      <c r="G6786" t="s">
        <v>13</v>
      </c>
      <c r="H6786" t="s">
        <v>14</v>
      </c>
    </row>
    <row r="6787" spans="1:10">
      <c r="A6787" t="s">
        <v>0</v>
      </c>
      <c r="B6787" t="s">
        <v>3110</v>
      </c>
      <c r="D6787">
        <f>Image("https://scontent.cdninstagram.com/t51.2885-15/e35/12905190_484934328372211_1588556235_n.jpg?ig_cache_key=MTIyMDQ2NzI5MzE5NzkyMzkzNQ%3D%3D.2")</f>
        <v>0</v>
      </c>
    </row>
    <row r="6788" spans="1:10">
      <c r="A6788" t="s">
        <v>2</v>
      </c>
      <c r="B6788" t="s">
        <v>3</v>
      </c>
      <c r="E6788" t="s">
        <v>4</v>
      </c>
      <c r="F6788" t="s">
        <v>5</v>
      </c>
      <c r="G6788" t="s">
        <v>6</v>
      </c>
      <c r="H6788" t="s">
        <v>7</v>
      </c>
      <c r="I6788" t="s">
        <v>8</v>
      </c>
      <c r="J6788" t="s">
        <v>9</v>
      </c>
    </row>
    <row r="6789" spans="1:10">
      <c r="A6789" t="s">
        <v>2</v>
      </c>
      <c r="B6789" t="s">
        <v>10</v>
      </c>
      <c r="E6789" t="s">
        <v>11</v>
      </c>
      <c r="F6789" t="s">
        <v>12</v>
      </c>
      <c r="G6789" t="s">
        <v>13</v>
      </c>
      <c r="H6789" t="s">
        <v>14</v>
      </c>
    </row>
    <row r="6790" spans="1:10">
      <c r="A6790" t="s">
        <v>0</v>
      </c>
      <c r="B6790" t="s">
        <v>3111</v>
      </c>
      <c r="D6790">
        <f>Image("https://scontent.cdninstagram.com/t51.2885-15/s640x640/sh0.08/e35/12599316_1730698787142952_586083146_n.jpg?ig_cache_key=MTIyMDQ2NTA0MTUxMTY3NzgzMA%3D%3D.2")</f>
        <v>0</v>
      </c>
    </row>
    <row r="6791" spans="1:10">
      <c r="A6791" t="s">
        <v>2</v>
      </c>
      <c r="B6791" t="s">
        <v>3</v>
      </c>
      <c r="C6791" t="s">
        <v>3112</v>
      </c>
      <c r="E6791" t="s">
        <v>4</v>
      </c>
      <c r="F6791" t="s">
        <v>5</v>
      </c>
      <c r="G6791" t="s">
        <v>6</v>
      </c>
      <c r="H6791" t="s">
        <v>7</v>
      </c>
      <c r="I6791" t="s">
        <v>8</v>
      </c>
      <c r="J6791" t="s">
        <v>9</v>
      </c>
    </row>
    <row r="6792" spans="1:10">
      <c r="A6792" t="s">
        <v>2</v>
      </c>
      <c r="B6792" t="s">
        <v>10</v>
      </c>
      <c r="E6792" t="s">
        <v>11</v>
      </c>
      <c r="F6792" t="s">
        <v>12</v>
      </c>
      <c r="G6792" t="s">
        <v>13</v>
      </c>
      <c r="H6792" t="s">
        <v>14</v>
      </c>
    </row>
    <row r="6793" spans="1:10">
      <c r="A6793" t="s">
        <v>0</v>
      </c>
      <c r="B6793" t="s">
        <v>3113</v>
      </c>
      <c r="D6793">
        <f>Image("https://scontent.cdninstagram.com/t51.2885-15/e15/12383361_857440544384689_115391862_n.jpg?ig_cache_key=MTIyMDQ2NTkyOTEyODAyNDQ0OQ%3D%3D.2")</f>
        <v>0</v>
      </c>
    </row>
    <row r="6794" spans="1:10">
      <c r="A6794" t="s">
        <v>2</v>
      </c>
      <c r="B6794" t="s">
        <v>3</v>
      </c>
      <c r="E6794" t="s">
        <v>4</v>
      </c>
      <c r="F6794" t="s">
        <v>5</v>
      </c>
      <c r="G6794" t="s">
        <v>6</v>
      </c>
      <c r="H6794" t="s">
        <v>7</v>
      </c>
      <c r="I6794" t="s">
        <v>8</v>
      </c>
      <c r="J6794" t="s">
        <v>9</v>
      </c>
    </row>
    <row r="6795" spans="1:10">
      <c r="A6795" t="s">
        <v>2</v>
      </c>
      <c r="B6795" t="s">
        <v>10</v>
      </c>
      <c r="E6795" t="s">
        <v>11</v>
      </c>
      <c r="F6795" t="s">
        <v>12</v>
      </c>
      <c r="G6795" t="s">
        <v>13</v>
      </c>
      <c r="H6795" t="s">
        <v>14</v>
      </c>
    </row>
    <row r="6796" spans="1:10">
      <c r="A6796" t="s">
        <v>0</v>
      </c>
      <c r="B6796" t="s">
        <v>3114</v>
      </c>
      <c r="D6796">
        <f>Image("https://scontent.cdninstagram.com/t51.2885-15/e15/12965766_217899505243994_176679896_n.jpg?ig_cache_key=MTIyMDQ2NTA0Njk4MjAwNzEzMg%3D%3D.2")</f>
        <v>0</v>
      </c>
    </row>
    <row r="6797" spans="1:10">
      <c r="A6797" t="s">
        <v>2</v>
      </c>
      <c r="B6797" t="s">
        <v>3</v>
      </c>
      <c r="E6797" t="s">
        <v>4</v>
      </c>
      <c r="F6797" t="s">
        <v>5</v>
      </c>
      <c r="G6797" t="s">
        <v>6</v>
      </c>
      <c r="H6797" t="s">
        <v>7</v>
      </c>
      <c r="I6797" t="s">
        <v>8</v>
      </c>
      <c r="J6797" t="s">
        <v>9</v>
      </c>
    </row>
    <row r="6798" spans="1:10">
      <c r="A6798" t="s">
        <v>2</v>
      </c>
      <c r="B6798" t="s">
        <v>10</v>
      </c>
      <c r="E6798" t="s">
        <v>11</v>
      </c>
      <c r="F6798" t="s">
        <v>12</v>
      </c>
      <c r="G6798" t="s">
        <v>13</v>
      </c>
      <c r="H6798" t="s">
        <v>14</v>
      </c>
    </row>
    <row r="6799" spans="1:10">
      <c r="A6799" t="s">
        <v>0</v>
      </c>
      <c r="B6799" t="s">
        <v>3115</v>
      </c>
      <c r="D6799">
        <f>Image("https://scontent.cdninstagram.com/t51.2885-15/s640x640/sh0.08/e35/12530656_1031621606912198_2070635675_n.jpg?ig_cache_key=MTIyMDQ2NDgzMDg1NjIxMTg1Ng%3D%3D.2")</f>
        <v>0</v>
      </c>
    </row>
    <row r="6800" spans="1:10">
      <c r="A6800" t="s">
        <v>2</v>
      </c>
      <c r="B6800" t="s">
        <v>3</v>
      </c>
      <c r="E6800" t="s">
        <v>4</v>
      </c>
      <c r="F6800" t="s">
        <v>5</v>
      </c>
      <c r="G6800" t="s">
        <v>6</v>
      </c>
      <c r="H6800" t="s">
        <v>7</v>
      </c>
      <c r="I6800" t="s">
        <v>8</v>
      </c>
      <c r="J6800" t="s">
        <v>9</v>
      </c>
    </row>
    <row r="6801" spans="1:10">
      <c r="A6801" t="s">
        <v>2</v>
      </c>
      <c r="B6801" t="s">
        <v>10</v>
      </c>
      <c r="E6801" t="s">
        <v>11</v>
      </c>
      <c r="F6801" t="s">
        <v>12</v>
      </c>
      <c r="G6801" t="s">
        <v>13</v>
      </c>
      <c r="H6801" t="s">
        <v>14</v>
      </c>
    </row>
    <row r="6802" spans="1:10">
      <c r="A6802" t="s">
        <v>0</v>
      </c>
      <c r="B6802" t="s">
        <v>3116</v>
      </c>
      <c r="D6802">
        <f>Image("https://scontent.cdninstagram.com/t51.2885-15/s640x640/sh0.08/e35/11326420_1037414743005722_316602890_n.jpg?ig_cache_key=MTIyMDQ1NjU5NzU4MzgzMTc1Nw%3D%3D.2")</f>
        <v>0</v>
      </c>
    </row>
    <row r="6803" spans="1:10">
      <c r="A6803" t="s">
        <v>2</v>
      </c>
      <c r="B6803" t="s">
        <v>3</v>
      </c>
      <c r="E6803" t="s">
        <v>4</v>
      </c>
      <c r="F6803" t="s">
        <v>5</v>
      </c>
      <c r="G6803" t="s">
        <v>6</v>
      </c>
      <c r="H6803" t="s">
        <v>7</v>
      </c>
      <c r="I6803" t="s">
        <v>8</v>
      </c>
      <c r="J6803" t="s">
        <v>9</v>
      </c>
    </row>
    <row r="6804" spans="1:10">
      <c r="A6804" t="s">
        <v>2</v>
      </c>
      <c r="B6804" t="s">
        <v>10</v>
      </c>
      <c r="E6804" t="s">
        <v>11</v>
      </c>
      <c r="F6804" t="s">
        <v>12</v>
      </c>
      <c r="G6804" t="s">
        <v>13</v>
      </c>
      <c r="H6804" t="s">
        <v>14</v>
      </c>
    </row>
    <row r="6805" spans="1:10">
      <c r="A6805" t="s">
        <v>0</v>
      </c>
      <c r="B6805" t="s">
        <v>3117</v>
      </c>
      <c r="D6805">
        <f>Image("https://scontent.cdninstagram.com/t51.2885-15/s640x640/sh0.08/e35/12965751_249487882063253_432447802_n.jpg?ig_cache_key=MTIyMDQ2NzI1ODU5NjY4MjUyNA%3D%3D.2.l")</f>
        <v>0</v>
      </c>
    </row>
    <row r="6806" spans="1:10">
      <c r="A6806" t="s">
        <v>2</v>
      </c>
      <c r="B6806" t="s">
        <v>3</v>
      </c>
      <c r="E6806" t="s">
        <v>4</v>
      </c>
      <c r="F6806" t="s">
        <v>5</v>
      </c>
      <c r="G6806" t="s">
        <v>6</v>
      </c>
      <c r="H6806" t="s">
        <v>7</v>
      </c>
      <c r="I6806" t="s">
        <v>8</v>
      </c>
      <c r="J6806" t="s">
        <v>9</v>
      </c>
    </row>
    <row r="6807" spans="1:10">
      <c r="A6807" t="s">
        <v>2</v>
      </c>
      <c r="B6807" t="s">
        <v>10</v>
      </c>
      <c r="E6807" t="s">
        <v>11</v>
      </c>
      <c r="F6807" t="s">
        <v>12</v>
      </c>
      <c r="G6807" t="s">
        <v>13</v>
      </c>
      <c r="H6807" t="s">
        <v>14</v>
      </c>
    </row>
    <row r="6808" spans="1:10">
      <c r="A6808" t="s">
        <v>0</v>
      </c>
      <c r="B6808" t="s">
        <v>3118</v>
      </c>
      <c r="D6808">
        <f>Image("https://scontent.cdninstagram.com/t51.2885-15/s640x640/sh0.08/e35/12519517_212123645822606_837561369_n.jpg?ig_cache_key=MTIyMDQ2NzQzODM1Njg5MjI2OA%3D%3D.2.l")</f>
        <v>0</v>
      </c>
    </row>
    <row r="6809" spans="1:10">
      <c r="A6809" t="s">
        <v>2</v>
      </c>
      <c r="B6809" t="s">
        <v>3</v>
      </c>
      <c r="E6809" t="s">
        <v>4</v>
      </c>
      <c r="F6809" t="s">
        <v>5</v>
      </c>
      <c r="G6809" t="s">
        <v>6</v>
      </c>
      <c r="H6809" t="s">
        <v>7</v>
      </c>
      <c r="I6809" t="s">
        <v>8</v>
      </c>
      <c r="J6809" t="s">
        <v>9</v>
      </c>
    </row>
    <row r="6810" spans="1:10">
      <c r="A6810" t="s">
        <v>2</v>
      </c>
      <c r="B6810" t="s">
        <v>10</v>
      </c>
      <c r="E6810" t="s">
        <v>11</v>
      </c>
      <c r="F6810" t="s">
        <v>12</v>
      </c>
      <c r="G6810" t="s">
        <v>13</v>
      </c>
      <c r="H6810" t="s">
        <v>14</v>
      </c>
    </row>
    <row r="6811" spans="1:10">
      <c r="A6811" t="s">
        <v>0</v>
      </c>
      <c r="B6811" t="s">
        <v>3119</v>
      </c>
      <c r="D6811">
        <f>Image("https://scontent.cdninstagram.com/t51.2885-15/s640x640/sh0.08/e35/12912366_257897347880254_1797890275_n.jpg?ig_cache_key=MTIyMDM5NDIxNjY0NzA4MDQ4MA%3D%3D.2")</f>
        <v>0</v>
      </c>
    </row>
    <row r="6812" spans="1:10">
      <c r="A6812" t="s">
        <v>2</v>
      </c>
      <c r="B6812" t="s">
        <v>3</v>
      </c>
      <c r="E6812" t="s">
        <v>4</v>
      </c>
      <c r="F6812" t="s">
        <v>5</v>
      </c>
      <c r="G6812" t="s">
        <v>6</v>
      </c>
      <c r="H6812" t="s">
        <v>7</v>
      </c>
      <c r="I6812" t="s">
        <v>8</v>
      </c>
      <c r="J6812" t="s">
        <v>9</v>
      </c>
    </row>
    <row r="6813" spans="1:10">
      <c r="A6813" t="s">
        <v>2</v>
      </c>
      <c r="B6813" t="s">
        <v>10</v>
      </c>
      <c r="E6813" t="s">
        <v>11</v>
      </c>
      <c r="F6813" t="s">
        <v>12</v>
      </c>
      <c r="G6813" t="s">
        <v>13</v>
      </c>
      <c r="H6813" t="s">
        <v>14</v>
      </c>
    </row>
    <row r="6814" spans="1:10">
      <c r="A6814" t="s">
        <v>0</v>
      </c>
      <c r="B6814" t="s">
        <v>3120</v>
      </c>
      <c r="D6814">
        <f>Image("https://scontent.cdninstagram.com/t51.2885-15/e15/12930894_450787305132574_1935338651_n.jpg?ig_cache_key=MTIyMDQ0NDY3NzE3ODIzMzM0Ng%3D%3D.2")</f>
        <v>0</v>
      </c>
    </row>
    <row r="6815" spans="1:10">
      <c r="A6815" t="s">
        <v>2</v>
      </c>
      <c r="B6815" t="s">
        <v>3</v>
      </c>
      <c r="E6815" t="s">
        <v>4</v>
      </c>
      <c r="F6815" t="s">
        <v>5</v>
      </c>
      <c r="G6815" t="s">
        <v>6</v>
      </c>
      <c r="H6815" t="s">
        <v>7</v>
      </c>
      <c r="I6815" t="s">
        <v>8</v>
      </c>
      <c r="J6815" t="s">
        <v>9</v>
      </c>
    </row>
    <row r="6816" spans="1:10">
      <c r="A6816" t="s">
        <v>2</v>
      </c>
      <c r="B6816" t="s">
        <v>10</v>
      </c>
      <c r="E6816" t="s">
        <v>11</v>
      </c>
      <c r="F6816" t="s">
        <v>12</v>
      </c>
      <c r="G6816" t="s">
        <v>13</v>
      </c>
      <c r="H6816" t="s">
        <v>14</v>
      </c>
    </row>
    <row r="6817" spans="1:10">
      <c r="A6817" t="s">
        <v>0</v>
      </c>
      <c r="B6817" t="s">
        <v>3121</v>
      </c>
      <c r="D6817">
        <f>Image("https://scontent.cdninstagram.com/t51.2885-15/s640x640/sh0.08/e35/12501589_1602575973400778_1990098727_n.jpg?ig_cache_key=MTIyMDQ0MzU0OTM4MTIzODU4NA%3D%3D.2")</f>
        <v>0</v>
      </c>
    </row>
    <row r="6818" spans="1:10">
      <c r="A6818" t="s">
        <v>2</v>
      </c>
      <c r="B6818" t="s">
        <v>3</v>
      </c>
      <c r="E6818" t="s">
        <v>4</v>
      </c>
      <c r="F6818" t="s">
        <v>5</v>
      </c>
      <c r="G6818" t="s">
        <v>6</v>
      </c>
      <c r="H6818" t="s">
        <v>7</v>
      </c>
      <c r="I6818" t="s">
        <v>8</v>
      </c>
      <c r="J6818" t="s">
        <v>9</v>
      </c>
    </row>
    <row r="6819" spans="1:10">
      <c r="A6819" t="s">
        <v>2</v>
      </c>
      <c r="B6819" t="s">
        <v>10</v>
      </c>
      <c r="E6819" t="s">
        <v>11</v>
      </c>
      <c r="F6819" t="s">
        <v>12</v>
      </c>
      <c r="G6819" t="s">
        <v>13</v>
      </c>
      <c r="H6819" t="s">
        <v>14</v>
      </c>
    </row>
    <row r="6820" spans="1:10">
      <c r="A6820" t="s">
        <v>0</v>
      </c>
      <c r="B6820" t="s">
        <v>3122</v>
      </c>
      <c r="D6820">
        <f>Image("https://scontent.cdninstagram.com/t51.2885-15/s480x480/e35/12950229_1746543855586618_1862429327_n.jpg?ig_cache_key=MTIyMDQzMzI5NjM1Mzk1MDIzOQ%3D%3D.2")</f>
        <v>0</v>
      </c>
    </row>
    <row r="6821" spans="1:10">
      <c r="A6821" t="s">
        <v>2</v>
      </c>
      <c r="B6821" t="s">
        <v>3</v>
      </c>
      <c r="E6821" t="s">
        <v>4</v>
      </c>
      <c r="F6821" t="s">
        <v>5</v>
      </c>
      <c r="G6821" t="s">
        <v>6</v>
      </c>
      <c r="H6821" t="s">
        <v>7</v>
      </c>
      <c r="I6821" t="s">
        <v>8</v>
      </c>
      <c r="J6821" t="s">
        <v>9</v>
      </c>
    </row>
    <row r="6822" spans="1:10">
      <c r="A6822" t="s">
        <v>2</v>
      </c>
      <c r="B6822" t="s">
        <v>10</v>
      </c>
      <c r="E6822" t="s">
        <v>11</v>
      </c>
      <c r="F6822" t="s">
        <v>12</v>
      </c>
      <c r="G6822" t="s">
        <v>13</v>
      </c>
      <c r="H6822" t="s">
        <v>14</v>
      </c>
    </row>
    <row r="6823" spans="1:10">
      <c r="A6823" t="s">
        <v>0</v>
      </c>
      <c r="B6823" t="s">
        <v>3123</v>
      </c>
      <c r="D6823">
        <f>Image("https://scontent.cdninstagram.com/t51.2885-15/e15/12905108_488619341335235_4863546_n.jpg?ig_cache_key=MTIyMDQyOTc5NDIyNzM3MjkwNw%3D%3D.2")</f>
        <v>0</v>
      </c>
    </row>
    <row r="6824" spans="1:10">
      <c r="A6824" t="s">
        <v>2</v>
      </c>
      <c r="B6824" t="s">
        <v>3</v>
      </c>
      <c r="C6824" t="s">
        <v>3124</v>
      </c>
      <c r="E6824" t="s">
        <v>4</v>
      </c>
      <c r="F6824" t="s">
        <v>5</v>
      </c>
      <c r="G6824" t="s">
        <v>6</v>
      </c>
      <c r="H6824" t="s">
        <v>7</v>
      </c>
      <c r="I6824" t="s">
        <v>8</v>
      </c>
      <c r="J6824" t="s">
        <v>9</v>
      </c>
    </row>
    <row r="6825" spans="1:10">
      <c r="A6825" t="s">
        <v>2</v>
      </c>
      <c r="B6825" t="s">
        <v>10</v>
      </c>
      <c r="E6825" t="s">
        <v>11</v>
      </c>
      <c r="F6825" t="s">
        <v>12</v>
      </c>
      <c r="G6825" t="s">
        <v>13</v>
      </c>
      <c r="H6825" t="s">
        <v>14</v>
      </c>
    </row>
    <row r="6826" spans="1:10">
      <c r="A6826" t="s">
        <v>0</v>
      </c>
      <c r="B6826" t="s">
        <v>3125</v>
      </c>
      <c r="D6826">
        <f>Image("https://scontent.cdninstagram.com/t51.2885-15/e15/12950419_262156517452662_329475749_n.jpg?ig_cache_key=MTIyMDQyNzY4OTU4NDM0NTg3MA%3D%3D.2")</f>
        <v>0</v>
      </c>
    </row>
    <row r="6827" spans="1:10">
      <c r="A6827" t="s">
        <v>2</v>
      </c>
      <c r="B6827" t="s">
        <v>3</v>
      </c>
      <c r="C6827" t="s">
        <v>3126</v>
      </c>
      <c r="E6827" t="s">
        <v>4</v>
      </c>
      <c r="F6827" t="s">
        <v>5</v>
      </c>
      <c r="G6827" t="s">
        <v>6</v>
      </c>
      <c r="H6827" t="s">
        <v>7</v>
      </c>
      <c r="I6827" t="s">
        <v>8</v>
      </c>
      <c r="J6827" t="s">
        <v>9</v>
      </c>
    </row>
    <row r="6828" spans="1:10">
      <c r="A6828" t="s">
        <v>2</v>
      </c>
      <c r="B6828" t="s">
        <v>10</v>
      </c>
      <c r="E6828" t="s">
        <v>11</v>
      </c>
      <c r="F6828" t="s">
        <v>12</v>
      </c>
      <c r="G6828" t="s">
        <v>13</v>
      </c>
      <c r="H6828" t="s">
        <v>14</v>
      </c>
    </row>
    <row r="6829" spans="1:10">
      <c r="A6829" t="s">
        <v>0</v>
      </c>
      <c r="B6829" t="s">
        <v>3127</v>
      </c>
      <c r="D6829">
        <f>Image("https://scontent.cdninstagram.com/t51.2885-15/s640x640/sh0.08/e35/12501665_1694217744191603_1840872254_n.jpg?ig_cache_key=MTIyMDQyMDA4MzczNDkyMzgzNw%3D%3D.2")</f>
        <v>0</v>
      </c>
    </row>
    <row r="6830" spans="1:10">
      <c r="A6830" t="s">
        <v>2</v>
      </c>
      <c r="B6830" t="s">
        <v>3</v>
      </c>
      <c r="E6830" t="s">
        <v>4</v>
      </c>
      <c r="F6830" t="s">
        <v>5</v>
      </c>
      <c r="G6830" t="s">
        <v>6</v>
      </c>
      <c r="H6830" t="s">
        <v>7</v>
      </c>
      <c r="I6830" t="s">
        <v>8</v>
      </c>
      <c r="J6830" t="s">
        <v>9</v>
      </c>
    </row>
    <row r="6831" spans="1:10">
      <c r="A6831" t="s">
        <v>2</v>
      </c>
      <c r="B6831" t="s">
        <v>10</v>
      </c>
      <c r="E6831" t="s">
        <v>11</v>
      </c>
      <c r="F6831" t="s">
        <v>12</v>
      </c>
      <c r="G6831" t="s">
        <v>13</v>
      </c>
      <c r="H6831" t="s">
        <v>14</v>
      </c>
    </row>
    <row r="6832" spans="1:10">
      <c r="A6832" t="s">
        <v>0</v>
      </c>
      <c r="B6832" t="s">
        <v>3128</v>
      </c>
      <c r="D6832">
        <f>Image("https://scontent.cdninstagram.com/t51.2885-15/s640x640/sh0.08/e35/12905133_1054733327918303_631561007_n.jpg?ig_cache_key=MTIyMDQxODQwNzc1ODE1NDIxNA%3D%3D.2")</f>
        <v>0</v>
      </c>
    </row>
    <row r="6833" spans="1:10">
      <c r="A6833" t="s">
        <v>2</v>
      </c>
      <c r="B6833" t="s">
        <v>3</v>
      </c>
      <c r="E6833" t="s">
        <v>4</v>
      </c>
      <c r="F6833" t="s">
        <v>5</v>
      </c>
      <c r="G6833" t="s">
        <v>6</v>
      </c>
      <c r="H6833" t="s">
        <v>7</v>
      </c>
      <c r="I6833" t="s">
        <v>8</v>
      </c>
      <c r="J6833" t="s">
        <v>9</v>
      </c>
    </row>
    <row r="6834" spans="1:10">
      <c r="A6834" t="s">
        <v>2</v>
      </c>
      <c r="B6834" t="s">
        <v>10</v>
      </c>
      <c r="E6834" t="s">
        <v>11</v>
      </c>
      <c r="F6834" t="s">
        <v>12</v>
      </c>
      <c r="G6834" t="s">
        <v>13</v>
      </c>
      <c r="H6834" t="s">
        <v>14</v>
      </c>
    </row>
    <row r="6835" spans="1:10">
      <c r="A6835" t="s">
        <v>0</v>
      </c>
      <c r="B6835" t="s">
        <v>3129</v>
      </c>
      <c r="D6835">
        <f>Image("https://scontent.cdninstagram.com/t51.2885-15/e15/12965811_853540431418442_1793080318_n.jpg?ig_cache_key=MTIyMDQwODI2MDU2MTU4NTEzNg%3D%3D.2")</f>
        <v>0</v>
      </c>
    </row>
    <row r="6836" spans="1:10">
      <c r="A6836" t="s">
        <v>2</v>
      </c>
      <c r="B6836" t="s">
        <v>3</v>
      </c>
      <c r="C6836" t="s">
        <v>3130</v>
      </c>
      <c r="E6836" t="s">
        <v>4</v>
      </c>
      <c r="F6836" t="s">
        <v>5</v>
      </c>
      <c r="G6836" t="s">
        <v>6</v>
      </c>
      <c r="H6836" t="s">
        <v>7</v>
      </c>
      <c r="I6836" t="s">
        <v>8</v>
      </c>
      <c r="J6836" t="s">
        <v>9</v>
      </c>
    </row>
    <row r="6837" spans="1:10">
      <c r="A6837" t="s">
        <v>2</v>
      </c>
      <c r="B6837" t="s">
        <v>10</v>
      </c>
      <c r="E6837" t="s">
        <v>11</v>
      </c>
      <c r="F6837" t="s">
        <v>12</v>
      </c>
      <c r="G6837" t="s">
        <v>13</v>
      </c>
      <c r="H6837" t="s">
        <v>14</v>
      </c>
    </row>
    <row r="6838" spans="1:10">
      <c r="A6838" t="s">
        <v>0</v>
      </c>
      <c r="B6838" t="s">
        <v>3131</v>
      </c>
      <c r="D6838">
        <f>Image("https://scontent.cdninstagram.com/t51.2885-15/s640x640/sh0.08/e35/12935044_158915704502053_781512612_n.jpg?ig_cache_key=MTIyMDQwODAzMzEwNDQ3OTIwNw%3D%3D.2")</f>
        <v>0</v>
      </c>
    </row>
    <row r="6839" spans="1:10">
      <c r="A6839" t="s">
        <v>2</v>
      </c>
      <c r="B6839" t="s">
        <v>3</v>
      </c>
      <c r="C6839" t="s">
        <v>3132</v>
      </c>
      <c r="E6839" t="s">
        <v>4</v>
      </c>
      <c r="F6839" t="s">
        <v>5</v>
      </c>
      <c r="G6839" t="s">
        <v>6</v>
      </c>
      <c r="H6839" t="s">
        <v>7</v>
      </c>
      <c r="I6839" t="s">
        <v>8</v>
      </c>
      <c r="J6839" t="s">
        <v>9</v>
      </c>
    </row>
    <row r="6840" spans="1:10">
      <c r="A6840" t="s">
        <v>2</v>
      </c>
      <c r="B6840" t="s">
        <v>10</v>
      </c>
      <c r="E6840" t="s">
        <v>11</v>
      </c>
      <c r="F6840" t="s">
        <v>12</v>
      </c>
      <c r="G6840" t="s">
        <v>13</v>
      </c>
      <c r="H6840" t="s">
        <v>14</v>
      </c>
    </row>
    <row r="6841" spans="1:10">
      <c r="A6841" t="s">
        <v>0</v>
      </c>
      <c r="B6841" t="s">
        <v>3133</v>
      </c>
      <c r="D6841">
        <f>Image("https://scontent.cdninstagram.com/t51.2885-15/e15/12912278_1042889509108065_851368728_n.jpg?ig_cache_key=MTIyMDQwNzcyODE4Njk2Njk5OA%3D%3D.2")</f>
        <v>0</v>
      </c>
    </row>
    <row r="6842" spans="1:10">
      <c r="A6842" t="s">
        <v>2</v>
      </c>
      <c r="B6842" t="s">
        <v>3</v>
      </c>
      <c r="C6842" t="s">
        <v>3134</v>
      </c>
      <c r="E6842" t="s">
        <v>4</v>
      </c>
      <c r="F6842" t="s">
        <v>5</v>
      </c>
      <c r="G6842" t="s">
        <v>6</v>
      </c>
      <c r="H6842" t="s">
        <v>7</v>
      </c>
      <c r="I6842" t="s">
        <v>8</v>
      </c>
      <c r="J6842" t="s">
        <v>9</v>
      </c>
    </row>
    <row r="6843" spans="1:10">
      <c r="A6843" t="s">
        <v>2</v>
      </c>
      <c r="B6843" t="s">
        <v>10</v>
      </c>
      <c r="E6843" t="s">
        <v>11</v>
      </c>
      <c r="F6843" t="s">
        <v>12</v>
      </c>
      <c r="G6843" t="s">
        <v>13</v>
      </c>
      <c r="H6843" t="s">
        <v>14</v>
      </c>
    </row>
    <row r="6844" spans="1:10">
      <c r="A6844" t="s">
        <v>0</v>
      </c>
      <c r="B6844" t="s">
        <v>3135</v>
      </c>
      <c r="D6844">
        <f>Image("https://scontent.cdninstagram.com/t51.2885-15/s640x640/sh0.08/e35/12905107_618686501618432_1882802733_n.jpg?ig_cache_key=MTIyMDQwNDcxMDUxODEzNDg2Mg%3D%3D.2.l")</f>
        <v>0</v>
      </c>
    </row>
    <row r="6845" spans="1:10">
      <c r="A6845" t="s">
        <v>2</v>
      </c>
      <c r="B6845" t="s">
        <v>3</v>
      </c>
      <c r="E6845" t="s">
        <v>4</v>
      </c>
      <c r="F6845" t="s">
        <v>5</v>
      </c>
      <c r="G6845" t="s">
        <v>6</v>
      </c>
      <c r="H6845" t="s">
        <v>7</v>
      </c>
      <c r="I6845" t="s">
        <v>8</v>
      </c>
      <c r="J6845" t="s">
        <v>9</v>
      </c>
    </row>
    <row r="6846" spans="1:10">
      <c r="A6846" t="s">
        <v>2</v>
      </c>
      <c r="B6846" t="s">
        <v>10</v>
      </c>
      <c r="E6846" t="s">
        <v>11</v>
      </c>
      <c r="F6846" t="s">
        <v>12</v>
      </c>
      <c r="G6846" t="s">
        <v>13</v>
      </c>
      <c r="H6846" t="s">
        <v>14</v>
      </c>
    </row>
    <row r="6847" spans="1:10">
      <c r="A6847" t="s">
        <v>0</v>
      </c>
      <c r="B6847" t="s">
        <v>3136</v>
      </c>
      <c r="D6847">
        <f>Image("https://scontent.cdninstagram.com/t51.2885-15/s640x640/sh0.08/e35/12599394_988168101273219_2065868864_n.jpg?ig_cache_key=MTIyMDQwMzExODM1MjIwMDQ2MA%3D%3D.2.l")</f>
        <v>0</v>
      </c>
    </row>
    <row r="6848" spans="1:10">
      <c r="A6848" t="s">
        <v>2</v>
      </c>
      <c r="B6848" t="s">
        <v>3</v>
      </c>
      <c r="E6848" t="s">
        <v>4</v>
      </c>
      <c r="F6848" t="s">
        <v>5</v>
      </c>
      <c r="G6848" t="s">
        <v>6</v>
      </c>
      <c r="H6848" t="s">
        <v>7</v>
      </c>
      <c r="I6848" t="s">
        <v>8</v>
      </c>
      <c r="J6848" t="s">
        <v>9</v>
      </c>
    </row>
    <row r="6849" spans="1:10">
      <c r="A6849" t="s">
        <v>2</v>
      </c>
      <c r="B6849" t="s">
        <v>10</v>
      </c>
      <c r="E6849" t="s">
        <v>11</v>
      </c>
      <c r="F6849" t="s">
        <v>12</v>
      </c>
      <c r="G6849" t="s">
        <v>13</v>
      </c>
      <c r="H6849" t="s">
        <v>14</v>
      </c>
    </row>
    <row r="6850" spans="1:10">
      <c r="A6850" t="s">
        <v>0</v>
      </c>
      <c r="B6850" t="s">
        <v>3137</v>
      </c>
      <c r="D6850">
        <f>Image("https://scontent.cdninstagram.com/t51.2885-15/s640x640/e15/12237622_1669708536615343_943443423_n.jpg?ig_cache_key=MTIyMDM4NzY0OTcxMTAyNzQyNg%3D%3D.2.l")</f>
        <v>0</v>
      </c>
    </row>
    <row r="6851" spans="1:10">
      <c r="A6851" t="s">
        <v>2</v>
      </c>
      <c r="B6851" t="s">
        <v>3</v>
      </c>
      <c r="E6851" t="s">
        <v>4</v>
      </c>
      <c r="F6851" t="s">
        <v>5</v>
      </c>
      <c r="G6851" t="s">
        <v>6</v>
      </c>
      <c r="H6851" t="s">
        <v>7</v>
      </c>
      <c r="I6851" t="s">
        <v>8</v>
      </c>
      <c r="J6851" t="s">
        <v>9</v>
      </c>
    </row>
    <row r="6852" spans="1:10">
      <c r="A6852" t="s">
        <v>2</v>
      </c>
      <c r="B6852" t="s">
        <v>10</v>
      </c>
      <c r="E6852" t="s">
        <v>11</v>
      </c>
      <c r="F6852" t="s">
        <v>12</v>
      </c>
      <c r="G6852" t="s">
        <v>13</v>
      </c>
      <c r="H6852" t="s">
        <v>14</v>
      </c>
    </row>
    <row r="6853" spans="1:10">
      <c r="A6853" t="s">
        <v>0</v>
      </c>
      <c r="B6853" t="s">
        <v>3138</v>
      </c>
      <c r="D6853">
        <f>Image("https://scontent.cdninstagram.com/t51.2885-15/s640x640/sh0.08/e35/12677388_243394662677532_1068547756_n.jpg?ig_cache_key=MTIyMDM3MjI3MzUwNTMzNzQyMA%3D%3D.2.l")</f>
        <v>0</v>
      </c>
    </row>
    <row r="6854" spans="1:10">
      <c r="A6854" t="s">
        <v>2</v>
      </c>
      <c r="B6854" t="s">
        <v>3</v>
      </c>
      <c r="C6854" t="s">
        <v>3139</v>
      </c>
      <c r="E6854" t="s">
        <v>4</v>
      </c>
      <c r="F6854" t="s">
        <v>5</v>
      </c>
      <c r="G6854" t="s">
        <v>6</v>
      </c>
      <c r="H6854" t="s">
        <v>7</v>
      </c>
      <c r="I6854" t="s">
        <v>8</v>
      </c>
      <c r="J6854" t="s">
        <v>9</v>
      </c>
    </row>
    <row r="6855" spans="1:10">
      <c r="A6855" t="s">
        <v>2</v>
      </c>
      <c r="B6855" t="s">
        <v>10</v>
      </c>
      <c r="E6855" t="s">
        <v>11</v>
      </c>
      <c r="F6855" t="s">
        <v>12</v>
      </c>
      <c r="G6855" t="s">
        <v>13</v>
      </c>
      <c r="H6855" t="s">
        <v>14</v>
      </c>
    </row>
    <row r="6856" spans="1:10">
      <c r="A6856" t="s">
        <v>0</v>
      </c>
      <c r="B6856" t="s">
        <v>3140</v>
      </c>
      <c r="D6856">
        <f>Image("https://scontent.cdninstagram.com/t51.2885-15/s640x640/sh0.08/e35/12918671_1703138983258561_1997290331_n.jpg?ig_cache_key=MTIyMDM3MTg5Mjk3MzIyODM5Ng%3D%3D.2")</f>
        <v>0</v>
      </c>
    </row>
    <row r="6857" spans="1:10">
      <c r="A6857" t="s">
        <v>2</v>
      </c>
      <c r="B6857" t="s">
        <v>3</v>
      </c>
      <c r="E6857" t="s">
        <v>4</v>
      </c>
      <c r="F6857" t="s">
        <v>5</v>
      </c>
      <c r="G6857" t="s">
        <v>6</v>
      </c>
      <c r="H6857" t="s">
        <v>7</v>
      </c>
      <c r="I6857" t="s">
        <v>8</v>
      </c>
      <c r="J6857" t="s">
        <v>9</v>
      </c>
    </row>
    <row r="6858" spans="1:10">
      <c r="A6858" t="s">
        <v>2</v>
      </c>
      <c r="B6858" t="s">
        <v>10</v>
      </c>
      <c r="E6858" t="s">
        <v>11</v>
      </c>
      <c r="F6858" t="s">
        <v>12</v>
      </c>
      <c r="G6858" t="s">
        <v>13</v>
      </c>
      <c r="H6858" t="s">
        <v>14</v>
      </c>
    </row>
    <row r="6859" spans="1:10">
      <c r="A6859" t="s">
        <v>0</v>
      </c>
      <c r="B6859" t="s">
        <v>3141</v>
      </c>
      <c r="D6859">
        <f>Image("https://scontent.cdninstagram.com/t51.2885-15/e35/12940280_1652788288315407_545889733_n.jpg?ig_cache_key=MTIyMDM2NDA0ODMyODUxODQ3MQ%3D%3D.2")</f>
        <v>0</v>
      </c>
    </row>
    <row r="6860" spans="1:10">
      <c r="A6860" t="s">
        <v>2</v>
      </c>
      <c r="B6860" t="s">
        <v>3</v>
      </c>
      <c r="C6860" t="s">
        <v>3142</v>
      </c>
      <c r="E6860" t="s">
        <v>4</v>
      </c>
      <c r="F6860" t="s">
        <v>5</v>
      </c>
      <c r="G6860" t="s">
        <v>6</v>
      </c>
      <c r="H6860" t="s">
        <v>7</v>
      </c>
      <c r="I6860" t="s">
        <v>8</v>
      </c>
      <c r="J6860" t="s">
        <v>9</v>
      </c>
    </row>
    <row r="6861" spans="1:10">
      <c r="A6861" t="s">
        <v>2</v>
      </c>
      <c r="B6861" t="s">
        <v>10</v>
      </c>
      <c r="E6861" t="s">
        <v>11</v>
      </c>
      <c r="F6861" t="s">
        <v>12</v>
      </c>
      <c r="G6861" t="s">
        <v>13</v>
      </c>
      <c r="H6861" t="s">
        <v>14</v>
      </c>
    </row>
    <row r="6862" spans="1:10">
      <c r="A6862" t="s">
        <v>0</v>
      </c>
      <c r="B6862" t="s">
        <v>3143</v>
      </c>
      <c r="D6862">
        <f>Image("https://scontent.cdninstagram.com/l/t51.2885-15/s640x640/sh0.08/e35/12935000_1770134919885624_1015123044_n.jpg?ig_cache_key=MTIyMDQ3MjkwODI5MDk2MzY2NA%3D%3D.2")</f>
        <v>0</v>
      </c>
    </row>
    <row r="6863" spans="1:10">
      <c r="A6863" t="s">
        <v>2</v>
      </c>
      <c r="B6863" t="s">
        <v>3</v>
      </c>
      <c r="E6863" t="s">
        <v>4</v>
      </c>
      <c r="F6863" t="s">
        <v>5</v>
      </c>
      <c r="G6863" t="s">
        <v>6</v>
      </c>
      <c r="H6863" t="s">
        <v>7</v>
      </c>
      <c r="I6863" t="s">
        <v>8</v>
      </c>
      <c r="J6863" t="s">
        <v>9</v>
      </c>
    </row>
    <row r="6864" spans="1:10">
      <c r="A6864" t="s">
        <v>2</v>
      </c>
      <c r="B6864" t="s">
        <v>10</v>
      </c>
      <c r="E6864" t="s">
        <v>11</v>
      </c>
      <c r="F6864" t="s">
        <v>12</v>
      </c>
      <c r="G6864" t="s">
        <v>13</v>
      </c>
      <c r="H6864" t="s">
        <v>14</v>
      </c>
    </row>
    <row r="6865" spans="1:10">
      <c r="A6865" t="s">
        <v>0</v>
      </c>
      <c r="B6865" t="s">
        <v>3144</v>
      </c>
      <c r="D6865">
        <f>Image("https://scontent.cdninstagram.com/t51.2885-15/s640x640/sh0.08/e35/12747735_1085537538164560_233981394_n.jpg?ig_cache_key=MTE4ODk3Mjc3MjgzNzYyMDA1Ng%3D%3D.2")</f>
        <v>0</v>
      </c>
    </row>
    <row r="6866" spans="1:10">
      <c r="A6866" t="s">
        <v>2</v>
      </c>
      <c r="B6866" t="s">
        <v>3</v>
      </c>
      <c r="E6866" t="s">
        <v>4</v>
      </c>
      <c r="F6866" t="s">
        <v>5</v>
      </c>
      <c r="G6866" t="s">
        <v>6</v>
      </c>
      <c r="H6866" t="s">
        <v>7</v>
      </c>
      <c r="I6866" t="s">
        <v>8</v>
      </c>
      <c r="J6866" t="s">
        <v>9</v>
      </c>
    </row>
    <row r="6867" spans="1:10">
      <c r="A6867" t="s">
        <v>2</v>
      </c>
      <c r="B6867" t="s">
        <v>10</v>
      </c>
      <c r="E6867" t="s">
        <v>11</v>
      </c>
      <c r="F6867" t="s">
        <v>12</v>
      </c>
      <c r="G6867" t="s">
        <v>13</v>
      </c>
      <c r="H6867" t="s">
        <v>14</v>
      </c>
    </row>
    <row r="6868" spans="1:10">
      <c r="A6868" t="s">
        <v>0</v>
      </c>
      <c r="B6868" t="s">
        <v>3145</v>
      </c>
      <c r="D6868">
        <f>Image("https://scontent.cdninstagram.com/t51.2885-15/s640x640/sh0.08/e35/12940796_604609716361336_1364181245_n.jpg?ig_cache_key=MTIyMDQ3MjQ3NjI4NjczNzA4Ng%3D%3D.2")</f>
        <v>0</v>
      </c>
    </row>
    <row r="6869" spans="1:10">
      <c r="A6869" t="s">
        <v>2</v>
      </c>
      <c r="B6869" t="s">
        <v>3</v>
      </c>
      <c r="E6869" t="s">
        <v>4</v>
      </c>
      <c r="F6869" t="s">
        <v>5</v>
      </c>
      <c r="G6869" t="s">
        <v>6</v>
      </c>
      <c r="H6869" t="s">
        <v>7</v>
      </c>
      <c r="I6869" t="s">
        <v>8</v>
      </c>
      <c r="J6869" t="s">
        <v>9</v>
      </c>
    </row>
    <row r="6870" spans="1:10">
      <c r="A6870" t="s">
        <v>2</v>
      </c>
      <c r="B6870" t="s">
        <v>10</v>
      </c>
      <c r="E6870" t="s">
        <v>11</v>
      </c>
      <c r="F6870" t="s">
        <v>12</v>
      </c>
      <c r="G6870" t="s">
        <v>13</v>
      </c>
      <c r="H6870" t="s">
        <v>14</v>
      </c>
    </row>
    <row r="6871" spans="1:10">
      <c r="A6871" t="s">
        <v>0</v>
      </c>
      <c r="B6871" t="s">
        <v>3146</v>
      </c>
      <c r="D6871">
        <f>Image("https://scontent.cdninstagram.com/t51.2885-15/e35/12940034_1726049724298010_292876953_n.jpg?ig_cache_key=MTIyMDQ3MTc1MjE2MjU0ODc2MA%3D%3D.2")</f>
        <v>0</v>
      </c>
    </row>
    <row r="6872" spans="1:10">
      <c r="A6872" t="s">
        <v>2</v>
      </c>
      <c r="B6872" t="s">
        <v>3</v>
      </c>
      <c r="C6872" t="s">
        <v>3147</v>
      </c>
      <c r="E6872" t="s">
        <v>4</v>
      </c>
      <c r="F6872" t="s">
        <v>5</v>
      </c>
      <c r="G6872" t="s">
        <v>6</v>
      </c>
      <c r="H6872" t="s">
        <v>7</v>
      </c>
      <c r="I6872" t="s">
        <v>8</v>
      </c>
      <c r="J6872" t="s">
        <v>9</v>
      </c>
    </row>
    <row r="6873" spans="1:10">
      <c r="A6873" t="s">
        <v>2</v>
      </c>
      <c r="B6873" t="s">
        <v>10</v>
      </c>
      <c r="E6873" t="s">
        <v>11</v>
      </c>
      <c r="F6873" t="s">
        <v>12</v>
      </c>
      <c r="G6873" t="s">
        <v>13</v>
      </c>
      <c r="H6873" t="s">
        <v>14</v>
      </c>
    </row>
    <row r="6874" spans="1:10">
      <c r="A6874" t="s">
        <v>0</v>
      </c>
      <c r="B6874" t="s">
        <v>3148</v>
      </c>
      <c r="D6874">
        <f>Image("https://scontent.cdninstagram.com/t51.2885-15/s480x480/e35/12935084_1803094983254195_2065019620_n.jpg?ig_cache_key=MTIyMDQ3MTcyNTMxMTUyOTM0Ng%3D%3D.2.l")</f>
        <v>0</v>
      </c>
    </row>
    <row r="6875" spans="1:10">
      <c r="A6875" t="s">
        <v>2</v>
      </c>
      <c r="B6875" t="s">
        <v>3</v>
      </c>
      <c r="E6875" t="s">
        <v>4</v>
      </c>
      <c r="F6875" t="s">
        <v>5</v>
      </c>
      <c r="G6875" t="s">
        <v>6</v>
      </c>
      <c r="H6875" t="s">
        <v>7</v>
      </c>
      <c r="I6875" t="s">
        <v>8</v>
      </c>
      <c r="J6875" t="s">
        <v>9</v>
      </c>
    </row>
    <row r="6876" spans="1:10">
      <c r="A6876" t="s">
        <v>2</v>
      </c>
      <c r="B6876" t="s">
        <v>10</v>
      </c>
      <c r="E6876" t="s">
        <v>11</v>
      </c>
      <c r="F6876" t="s">
        <v>12</v>
      </c>
      <c r="G6876" t="s">
        <v>13</v>
      </c>
      <c r="H6876" t="s">
        <v>14</v>
      </c>
    </row>
    <row r="6877" spans="1:10">
      <c r="A6877" t="s">
        <v>0</v>
      </c>
      <c r="B6877" t="s">
        <v>3149</v>
      </c>
      <c r="D6877">
        <f>Image("https://scontent.cdninstagram.com/t51.2885-15/s640x640/sh0.08/e35/12950401_1687930041457291_569937476_n.jpg?ig_cache_key=MTIyMDQ3MTYyNzA4MTk3MzI2MQ%3D%3D.2")</f>
        <v>0</v>
      </c>
    </row>
    <row r="6878" spans="1:10">
      <c r="A6878" t="s">
        <v>2</v>
      </c>
      <c r="B6878" t="s">
        <v>3</v>
      </c>
      <c r="E6878" t="s">
        <v>4</v>
      </c>
      <c r="F6878" t="s">
        <v>5</v>
      </c>
      <c r="G6878" t="s">
        <v>6</v>
      </c>
      <c r="H6878" t="s">
        <v>7</v>
      </c>
      <c r="I6878" t="s">
        <v>8</v>
      </c>
      <c r="J6878" t="s">
        <v>9</v>
      </c>
    </row>
    <row r="6879" spans="1:10">
      <c r="A6879" t="s">
        <v>2</v>
      </c>
      <c r="B6879" t="s">
        <v>10</v>
      </c>
      <c r="E6879" t="s">
        <v>11</v>
      </c>
      <c r="F6879" t="s">
        <v>12</v>
      </c>
      <c r="G6879" t="s">
        <v>13</v>
      </c>
      <c r="H6879" t="s">
        <v>14</v>
      </c>
    </row>
    <row r="6880" spans="1:10">
      <c r="A6880" t="s">
        <v>0</v>
      </c>
      <c r="B6880" t="s">
        <v>3150</v>
      </c>
      <c r="D6880">
        <f>Image("https://scontent.cdninstagram.com/t51.2885-15/s640x640/sh0.08/e35/12940308_1588554094805070_684502783_n.jpg?ig_cache_key=MTIyMDQ3MTQ0NDA5MzMzOTYxMA%3D%3D.2")</f>
        <v>0</v>
      </c>
    </row>
    <row r="6881" spans="1:10">
      <c r="A6881" t="s">
        <v>2</v>
      </c>
      <c r="B6881" t="s">
        <v>3</v>
      </c>
      <c r="E6881" t="s">
        <v>4</v>
      </c>
      <c r="F6881" t="s">
        <v>5</v>
      </c>
      <c r="G6881" t="s">
        <v>6</v>
      </c>
      <c r="H6881" t="s">
        <v>7</v>
      </c>
      <c r="I6881" t="s">
        <v>8</v>
      </c>
      <c r="J6881" t="s">
        <v>9</v>
      </c>
    </row>
    <row r="6882" spans="1:10">
      <c r="A6882" t="s">
        <v>2</v>
      </c>
      <c r="B6882" t="s">
        <v>10</v>
      </c>
      <c r="E6882" t="s">
        <v>11</v>
      </c>
      <c r="F6882" t="s">
        <v>12</v>
      </c>
      <c r="G6882" t="s">
        <v>13</v>
      </c>
      <c r="H6882" t="s">
        <v>14</v>
      </c>
    </row>
    <row r="6883" spans="1:10">
      <c r="A6883" t="s">
        <v>0</v>
      </c>
      <c r="B6883" t="s">
        <v>3151</v>
      </c>
      <c r="D6883">
        <f>Image("https://scontent.cdninstagram.com/t51.2885-15/s640x640/sh0.08/e35/12905239_1522610868046008_1238133772_n.jpg?ig_cache_key=MTIyMDQ3MDkzMzc4NzU3MDk0NQ%3D%3D.2.l")</f>
        <v>0</v>
      </c>
    </row>
    <row r="6884" spans="1:10">
      <c r="A6884" t="s">
        <v>2</v>
      </c>
      <c r="B6884" t="s">
        <v>3</v>
      </c>
      <c r="E6884" t="s">
        <v>4</v>
      </c>
      <c r="F6884" t="s">
        <v>5</v>
      </c>
      <c r="G6884" t="s">
        <v>6</v>
      </c>
      <c r="H6884" t="s">
        <v>7</v>
      </c>
      <c r="I6884" t="s">
        <v>8</v>
      </c>
      <c r="J6884" t="s">
        <v>9</v>
      </c>
    </row>
    <row r="6885" spans="1:10">
      <c r="A6885" t="s">
        <v>2</v>
      </c>
      <c r="B6885" t="s">
        <v>10</v>
      </c>
      <c r="E6885" t="s">
        <v>11</v>
      </c>
      <c r="F6885" t="s">
        <v>12</v>
      </c>
      <c r="G6885" t="s">
        <v>13</v>
      </c>
      <c r="H6885" t="s">
        <v>14</v>
      </c>
    </row>
    <row r="6886" spans="1:10">
      <c r="A6886" t="s">
        <v>0</v>
      </c>
      <c r="B6886" t="s">
        <v>3152</v>
      </c>
      <c r="D6886">
        <f>Image("https://scontent.cdninstagram.com/t51.2885-15/e35/12599417_245239449157171_177728861_n.jpg?ig_cache_key=MTIyMDQ3MDkyMjMxOTUwMTY0NA%3D%3D.2")</f>
        <v>0</v>
      </c>
    </row>
    <row r="6887" spans="1:10">
      <c r="A6887" t="s">
        <v>2</v>
      </c>
      <c r="B6887" t="s">
        <v>3</v>
      </c>
      <c r="E6887" t="s">
        <v>4</v>
      </c>
      <c r="F6887" t="s">
        <v>5</v>
      </c>
      <c r="G6887" t="s">
        <v>6</v>
      </c>
      <c r="H6887" t="s">
        <v>7</v>
      </c>
      <c r="I6887" t="s">
        <v>8</v>
      </c>
      <c r="J6887" t="s">
        <v>9</v>
      </c>
    </row>
    <row r="6888" spans="1:10">
      <c r="A6888" t="s">
        <v>2</v>
      </c>
      <c r="B6888" t="s">
        <v>10</v>
      </c>
      <c r="E6888" t="s">
        <v>11</v>
      </c>
      <c r="F6888" t="s">
        <v>12</v>
      </c>
      <c r="G6888" t="s">
        <v>13</v>
      </c>
      <c r="H6888" t="s">
        <v>14</v>
      </c>
    </row>
    <row r="6889" spans="1:10">
      <c r="A6889" t="s">
        <v>0</v>
      </c>
      <c r="B6889" t="s">
        <v>3153</v>
      </c>
      <c r="D6889">
        <f>Image("https://scontent.cdninstagram.com/t51.2885-15/e35/12940298_1583142335310378_2023837542_n.jpg?ig_cache_key=MTIyMDQ3MDU4NzQ1ODMxMTgxNA%3D%3D.2")</f>
        <v>0</v>
      </c>
    </row>
    <row r="6890" spans="1:10">
      <c r="A6890" t="s">
        <v>2</v>
      </c>
      <c r="B6890" t="s">
        <v>3</v>
      </c>
      <c r="E6890" t="s">
        <v>4</v>
      </c>
      <c r="F6890" t="s">
        <v>5</v>
      </c>
      <c r="G6890" t="s">
        <v>6</v>
      </c>
      <c r="H6890" t="s">
        <v>7</v>
      </c>
      <c r="I6890" t="s">
        <v>8</v>
      </c>
      <c r="J6890" t="s">
        <v>9</v>
      </c>
    </row>
    <row r="6891" spans="1:10">
      <c r="A6891" t="s">
        <v>2</v>
      </c>
      <c r="B6891" t="s">
        <v>10</v>
      </c>
      <c r="E6891" t="s">
        <v>11</v>
      </c>
      <c r="F6891" t="s">
        <v>12</v>
      </c>
      <c r="G6891" t="s">
        <v>13</v>
      </c>
      <c r="H6891" t="s">
        <v>14</v>
      </c>
    </row>
    <row r="6892" spans="1:10">
      <c r="A6892" t="s">
        <v>0</v>
      </c>
      <c r="B6892" t="s">
        <v>3154</v>
      </c>
      <c r="D6892">
        <f>Image("https://scontent.cdninstagram.com/t51.2885-15/s640x640/sh0.08/e35/12501874_1567674856895436_1585178053_n.jpg?ig_cache_key=MTIyMDQ3MDU1MzE0NDgxMTY1OA%3D%3D.2")</f>
        <v>0</v>
      </c>
    </row>
    <row r="6893" spans="1:10">
      <c r="A6893" t="s">
        <v>2</v>
      </c>
      <c r="B6893" t="s">
        <v>3</v>
      </c>
      <c r="E6893" t="s">
        <v>4</v>
      </c>
      <c r="F6893" t="s">
        <v>5</v>
      </c>
      <c r="G6893" t="s">
        <v>6</v>
      </c>
      <c r="H6893" t="s">
        <v>7</v>
      </c>
      <c r="I6893" t="s">
        <v>8</v>
      </c>
      <c r="J6893" t="s">
        <v>9</v>
      </c>
    </row>
    <row r="6894" spans="1:10">
      <c r="A6894" t="s">
        <v>2</v>
      </c>
      <c r="B6894" t="s">
        <v>10</v>
      </c>
      <c r="E6894" t="s">
        <v>11</v>
      </c>
      <c r="F6894" t="s">
        <v>12</v>
      </c>
      <c r="G6894" t="s">
        <v>13</v>
      </c>
      <c r="H6894" t="s">
        <v>14</v>
      </c>
    </row>
    <row r="6895" spans="1:10">
      <c r="A6895" t="s">
        <v>0</v>
      </c>
      <c r="B6895" t="s">
        <v>3155</v>
      </c>
      <c r="D6895">
        <f>Image("https://scontent.cdninstagram.com/t51.2885-15/s640x640/sh0.08/e35/12070721_227379624316349_22729925_n.jpg?ig_cache_key=MTIyMDQ2NjAxNzg2MzU5MTQ4MA%3D%3D.2.l")</f>
        <v>0</v>
      </c>
    </row>
    <row r="6896" spans="1:10">
      <c r="A6896" t="s">
        <v>2</v>
      </c>
      <c r="B6896" t="s">
        <v>3</v>
      </c>
      <c r="E6896" t="s">
        <v>4</v>
      </c>
      <c r="F6896" t="s">
        <v>5</v>
      </c>
      <c r="G6896" t="s">
        <v>6</v>
      </c>
      <c r="H6896" t="s">
        <v>7</v>
      </c>
      <c r="I6896" t="s">
        <v>8</v>
      </c>
      <c r="J6896" t="s">
        <v>9</v>
      </c>
    </row>
    <row r="6897" spans="1:10">
      <c r="A6897" t="s">
        <v>2</v>
      </c>
      <c r="B6897" t="s">
        <v>10</v>
      </c>
      <c r="E6897" t="s">
        <v>11</v>
      </c>
      <c r="F6897" t="s">
        <v>12</v>
      </c>
      <c r="G6897" t="s">
        <v>13</v>
      </c>
      <c r="H6897" t="s">
        <v>14</v>
      </c>
    </row>
    <row r="6898" spans="1:10">
      <c r="A6898" t="s">
        <v>0</v>
      </c>
      <c r="B6898" t="s">
        <v>3156</v>
      </c>
      <c r="D6898">
        <f>Image("https://scontent.cdninstagram.com/t51.2885-15/s640x640/sh0.08/e35/12960104_1678289492434522_145602057_n.jpg?ig_cache_key=MTIyMDQ3MDA4NzQxMzg5NjE1NA%3D%3D.2.l")</f>
        <v>0</v>
      </c>
    </row>
    <row r="6899" spans="1:10">
      <c r="A6899" t="s">
        <v>2</v>
      </c>
      <c r="B6899" t="s">
        <v>3</v>
      </c>
      <c r="E6899" t="s">
        <v>4</v>
      </c>
      <c r="F6899" t="s">
        <v>5</v>
      </c>
      <c r="G6899" t="s">
        <v>6</v>
      </c>
      <c r="H6899" t="s">
        <v>7</v>
      </c>
      <c r="I6899" t="s">
        <v>8</v>
      </c>
      <c r="J6899" t="s">
        <v>9</v>
      </c>
    </row>
    <row r="6900" spans="1:10">
      <c r="A6900" t="s">
        <v>2</v>
      </c>
      <c r="B6900" t="s">
        <v>10</v>
      </c>
      <c r="E6900" t="s">
        <v>11</v>
      </c>
      <c r="F6900" t="s">
        <v>12</v>
      </c>
      <c r="G6900" t="s">
        <v>13</v>
      </c>
      <c r="H6900" t="s">
        <v>14</v>
      </c>
    </row>
    <row r="6901" spans="1:10">
      <c r="A6901" t="s">
        <v>0</v>
      </c>
      <c r="B6901" t="s">
        <v>3157</v>
      </c>
      <c r="D6901">
        <f>Image("https://scontent.cdninstagram.com/t51.2885-15/s640x640/sh0.08/e35/12519369_1109470675784397_2043649882_n.jpg?ig_cache_key=MTIyMDQ2OTUxMDYyODIzMDE2Ng%3D%3D.2")</f>
        <v>0</v>
      </c>
    </row>
    <row r="6902" spans="1:10">
      <c r="A6902" t="s">
        <v>2</v>
      </c>
      <c r="B6902" t="s">
        <v>3</v>
      </c>
      <c r="E6902" t="s">
        <v>4</v>
      </c>
      <c r="F6902" t="s">
        <v>5</v>
      </c>
      <c r="G6902" t="s">
        <v>6</v>
      </c>
      <c r="H6902" t="s">
        <v>7</v>
      </c>
      <c r="I6902" t="s">
        <v>8</v>
      </c>
      <c r="J6902" t="s">
        <v>9</v>
      </c>
    </row>
    <row r="6903" spans="1:10">
      <c r="A6903" t="s">
        <v>2</v>
      </c>
      <c r="B6903" t="s">
        <v>10</v>
      </c>
      <c r="E6903" t="s">
        <v>11</v>
      </c>
      <c r="F6903" t="s">
        <v>12</v>
      </c>
      <c r="G6903" t="s">
        <v>13</v>
      </c>
      <c r="H6903" t="s">
        <v>14</v>
      </c>
    </row>
    <row r="6904" spans="1:10">
      <c r="A6904" t="s">
        <v>0</v>
      </c>
      <c r="B6904" t="s">
        <v>3158</v>
      </c>
      <c r="D6904">
        <f>Image("https://scontent.cdninstagram.com/t51.2885-15/s640x640/sh0.08/e35/12599510_1087412064638246_444436041_n.jpg?ig_cache_key=MTIyMDQ2ODg0NTc2NDMwMzM1NA%3D%3D.2.l")</f>
        <v>0</v>
      </c>
    </row>
    <row r="6905" spans="1:10">
      <c r="A6905" t="s">
        <v>2</v>
      </c>
      <c r="B6905" t="s">
        <v>3</v>
      </c>
      <c r="E6905" t="s">
        <v>4</v>
      </c>
      <c r="F6905" t="s">
        <v>5</v>
      </c>
      <c r="G6905" t="s">
        <v>6</v>
      </c>
      <c r="H6905" t="s">
        <v>7</v>
      </c>
      <c r="I6905" t="s">
        <v>8</v>
      </c>
      <c r="J6905" t="s">
        <v>9</v>
      </c>
    </row>
    <row r="6906" spans="1:10">
      <c r="A6906" t="s">
        <v>2</v>
      </c>
      <c r="B6906" t="s">
        <v>10</v>
      </c>
      <c r="E6906" t="s">
        <v>11</v>
      </c>
      <c r="F6906" t="s">
        <v>12</v>
      </c>
      <c r="G6906" t="s">
        <v>13</v>
      </c>
      <c r="H6906" t="s">
        <v>14</v>
      </c>
    </row>
    <row r="6907" spans="1:10">
      <c r="A6907" t="s">
        <v>0</v>
      </c>
      <c r="B6907" t="s">
        <v>3159</v>
      </c>
      <c r="D6907">
        <f>Image("https://scontent.cdninstagram.com/t51.2885-15/s640x640/sh0.08/e35/12917935_804196096391973_696240911_n.jpg?ig_cache_key=MTIyMDQ2ODYyNTAwNjg3MTA2NA%3D%3D.2")</f>
        <v>0</v>
      </c>
    </row>
    <row r="6908" spans="1:10">
      <c r="A6908" t="s">
        <v>2</v>
      </c>
      <c r="B6908" t="s">
        <v>3</v>
      </c>
      <c r="E6908" t="s">
        <v>4</v>
      </c>
      <c r="F6908" t="s">
        <v>5</v>
      </c>
      <c r="G6908" t="s">
        <v>6</v>
      </c>
      <c r="H6908" t="s">
        <v>7</v>
      </c>
      <c r="I6908" t="s">
        <v>8</v>
      </c>
      <c r="J6908" t="s">
        <v>9</v>
      </c>
    </row>
    <row r="6909" spans="1:10">
      <c r="A6909" t="s">
        <v>2</v>
      </c>
      <c r="B6909" t="s">
        <v>10</v>
      </c>
      <c r="E6909" t="s">
        <v>11</v>
      </c>
      <c r="F6909" t="s">
        <v>12</v>
      </c>
      <c r="G6909" t="s">
        <v>13</v>
      </c>
      <c r="H6909" t="s">
        <v>14</v>
      </c>
    </row>
    <row r="6910" spans="1:10">
      <c r="A6910" t="s">
        <v>0</v>
      </c>
      <c r="B6910" t="s">
        <v>3160</v>
      </c>
      <c r="D6910">
        <f>Image("https://scontent.cdninstagram.com/t51.2885-15/e15/12940841_217853715246821_928741448_n.jpg?ig_cache_key=MTIyMDI3ODI2OTA3ODc0ODY1OA%3D%3D.2")</f>
        <v>0</v>
      </c>
    </row>
    <row r="6911" spans="1:10">
      <c r="A6911" t="s">
        <v>2</v>
      </c>
      <c r="B6911" t="s">
        <v>3</v>
      </c>
      <c r="E6911" t="s">
        <v>4</v>
      </c>
      <c r="F6911" t="s">
        <v>5</v>
      </c>
      <c r="G6911" t="s">
        <v>6</v>
      </c>
      <c r="H6911" t="s">
        <v>7</v>
      </c>
      <c r="I6911" t="s">
        <v>8</v>
      </c>
      <c r="J6911" t="s">
        <v>9</v>
      </c>
    </row>
    <row r="6912" spans="1:10">
      <c r="A6912" t="s">
        <v>2</v>
      </c>
      <c r="B6912" t="s">
        <v>10</v>
      </c>
      <c r="E6912" t="s">
        <v>11</v>
      </c>
      <c r="F6912" t="s">
        <v>12</v>
      </c>
      <c r="G6912" t="s">
        <v>13</v>
      </c>
      <c r="H6912" t="s">
        <v>14</v>
      </c>
    </row>
    <row r="6913" spans="1:10">
      <c r="A6913" t="s">
        <v>0</v>
      </c>
      <c r="B6913" t="s">
        <v>3161</v>
      </c>
      <c r="D6913">
        <f>Image("https://scontent.cdninstagram.com/t51.2885-15/e15/12519387_510072805862713_2668983_n.jpg?ig_cache_key=MTIyMDI3MjE2OTg5ODAzMjM4OA%3D%3D.2")</f>
        <v>0</v>
      </c>
    </row>
    <row r="6914" spans="1:10">
      <c r="A6914" t="s">
        <v>2</v>
      </c>
      <c r="B6914" t="s">
        <v>3</v>
      </c>
      <c r="E6914" t="s">
        <v>4</v>
      </c>
      <c r="F6914" t="s">
        <v>5</v>
      </c>
      <c r="G6914" t="s">
        <v>6</v>
      </c>
      <c r="H6914" t="s">
        <v>7</v>
      </c>
      <c r="I6914" t="s">
        <v>8</v>
      </c>
      <c r="J6914" t="s">
        <v>9</v>
      </c>
    </row>
    <row r="6915" spans="1:10">
      <c r="A6915" t="s">
        <v>2</v>
      </c>
      <c r="B6915" t="s">
        <v>10</v>
      </c>
      <c r="E6915" t="s">
        <v>11</v>
      </c>
      <c r="F6915" t="s">
        <v>12</v>
      </c>
      <c r="G6915" t="s">
        <v>13</v>
      </c>
      <c r="H6915" t="s">
        <v>14</v>
      </c>
    </row>
    <row r="6916" spans="1:10">
      <c r="A6916" t="s">
        <v>0</v>
      </c>
      <c r="B6916" t="s">
        <v>3162</v>
      </c>
      <c r="D6916">
        <f>Image("https://scontent.cdninstagram.com/t51.2885-15/s640x640/sh0.08/e35/12930796_118260235240092_1513656497_n.jpg?ig_cache_key=MTIyMDI2MjQ2MDU0NjgxMjAzOA%3D%3D.2")</f>
        <v>0</v>
      </c>
    </row>
    <row r="6917" spans="1:10">
      <c r="A6917" t="s">
        <v>2</v>
      </c>
      <c r="B6917" t="s">
        <v>3</v>
      </c>
      <c r="E6917" t="s">
        <v>4</v>
      </c>
      <c r="F6917" t="s">
        <v>5</v>
      </c>
      <c r="G6917" t="s">
        <v>6</v>
      </c>
      <c r="H6917" t="s">
        <v>7</v>
      </c>
      <c r="I6917" t="s">
        <v>8</v>
      </c>
      <c r="J6917" t="s">
        <v>9</v>
      </c>
    </row>
    <row r="6918" spans="1:10">
      <c r="A6918" t="s">
        <v>2</v>
      </c>
      <c r="B6918" t="s">
        <v>10</v>
      </c>
      <c r="E6918" t="s">
        <v>11</v>
      </c>
      <c r="F6918" t="s">
        <v>12</v>
      </c>
      <c r="G6918" t="s">
        <v>13</v>
      </c>
      <c r="H6918" t="s">
        <v>14</v>
      </c>
    </row>
    <row r="6919" spans="1:10">
      <c r="A6919" t="s">
        <v>0</v>
      </c>
      <c r="B6919" t="s">
        <v>3163</v>
      </c>
      <c r="D6919">
        <f>Image("https://scontent.cdninstagram.com/t51.2885-15/s640x640/sh0.08/e35/11934841_1740414219564927_178729780_n.jpg?ig_cache_key=MTIyMDI0NzI2MDY5MDU3OTY3Mw%3D%3D.2")</f>
        <v>0</v>
      </c>
    </row>
    <row r="6920" spans="1:10">
      <c r="A6920" t="s">
        <v>2</v>
      </c>
      <c r="B6920" t="s">
        <v>3</v>
      </c>
      <c r="E6920" t="s">
        <v>4</v>
      </c>
      <c r="F6920" t="s">
        <v>5</v>
      </c>
      <c r="G6920" t="s">
        <v>6</v>
      </c>
      <c r="H6920" t="s">
        <v>7</v>
      </c>
      <c r="I6920" t="s">
        <v>8</v>
      </c>
      <c r="J6920" t="s">
        <v>9</v>
      </c>
    </row>
    <row r="6921" spans="1:10">
      <c r="A6921" t="s">
        <v>2</v>
      </c>
      <c r="B6921" t="s">
        <v>10</v>
      </c>
      <c r="E6921" t="s">
        <v>11</v>
      </c>
      <c r="F6921" t="s">
        <v>12</v>
      </c>
      <c r="G6921" t="s">
        <v>13</v>
      </c>
      <c r="H6921" t="s">
        <v>14</v>
      </c>
    </row>
    <row r="6922" spans="1:10">
      <c r="A6922" t="s">
        <v>0</v>
      </c>
      <c r="B6922" t="s">
        <v>3164</v>
      </c>
      <c r="D6922">
        <f>Image("https://scontent.cdninstagram.com/t51.2885-15/e15/12918412_220151881683307_1657064361_n.jpg?ig_cache_key=MTIyMDIyOTM3MzkyMzkxNTM3Ng%3D%3D.2")</f>
        <v>0</v>
      </c>
    </row>
    <row r="6923" spans="1:10">
      <c r="A6923" t="s">
        <v>2</v>
      </c>
      <c r="B6923" t="s">
        <v>3</v>
      </c>
      <c r="C6923" t="s">
        <v>3165</v>
      </c>
      <c r="E6923" t="s">
        <v>4</v>
      </c>
      <c r="F6923" t="s">
        <v>5</v>
      </c>
      <c r="G6923" t="s">
        <v>6</v>
      </c>
      <c r="H6923" t="s">
        <v>7</v>
      </c>
      <c r="I6923" t="s">
        <v>8</v>
      </c>
      <c r="J6923" t="s">
        <v>9</v>
      </c>
    </row>
    <row r="6924" spans="1:10">
      <c r="A6924" t="s">
        <v>2</v>
      </c>
      <c r="B6924" t="s">
        <v>10</v>
      </c>
      <c r="E6924" t="s">
        <v>11</v>
      </c>
      <c r="F6924" t="s">
        <v>12</v>
      </c>
      <c r="G6924" t="s">
        <v>13</v>
      </c>
      <c r="H6924" t="s">
        <v>14</v>
      </c>
    </row>
    <row r="6925" spans="1:10">
      <c r="A6925" t="s">
        <v>0</v>
      </c>
      <c r="B6925" t="s">
        <v>3166</v>
      </c>
      <c r="D6925">
        <f>Image("https://scontent.cdninstagram.com/t51.2885-15/s640x640/sh0.08/e35/12912727_1595884660736261_1673065710_n.jpg?ig_cache_key=MTIyMDE5NjAwMDg3MDk4NzA5OQ%3D%3D.2")</f>
        <v>0</v>
      </c>
    </row>
    <row r="6926" spans="1:10">
      <c r="A6926" t="s">
        <v>2</v>
      </c>
      <c r="B6926" t="s">
        <v>3</v>
      </c>
      <c r="C6926" t="s">
        <v>3167</v>
      </c>
      <c r="E6926" t="s">
        <v>4</v>
      </c>
      <c r="F6926" t="s">
        <v>5</v>
      </c>
      <c r="G6926" t="s">
        <v>6</v>
      </c>
      <c r="H6926" t="s">
        <v>7</v>
      </c>
      <c r="I6926" t="s">
        <v>8</v>
      </c>
      <c r="J6926" t="s">
        <v>9</v>
      </c>
    </row>
    <row r="6927" spans="1:10">
      <c r="A6927" t="s">
        <v>2</v>
      </c>
      <c r="B6927" t="s">
        <v>10</v>
      </c>
      <c r="E6927" t="s">
        <v>11</v>
      </c>
      <c r="F6927" t="s">
        <v>12</v>
      </c>
      <c r="G6927" t="s">
        <v>13</v>
      </c>
      <c r="H6927" t="s">
        <v>14</v>
      </c>
    </row>
    <row r="6928" spans="1:10">
      <c r="A6928" t="s">
        <v>0</v>
      </c>
      <c r="B6928" t="s">
        <v>3168</v>
      </c>
      <c r="D6928">
        <f>Image("https://scontent.cdninstagram.com/t51.2885-15/e35/12912594_997603076955632_1175813707_n.jpg?ig_cache_key=MTIyMDE1MTE4MzE1MTU0OTU2OA%3D%3D.2")</f>
        <v>0</v>
      </c>
    </row>
    <row r="6929" spans="1:10">
      <c r="A6929" t="s">
        <v>2</v>
      </c>
      <c r="B6929" t="s">
        <v>3</v>
      </c>
      <c r="E6929" t="s">
        <v>4</v>
      </c>
      <c r="F6929" t="s">
        <v>5</v>
      </c>
      <c r="G6929" t="s">
        <v>6</v>
      </c>
      <c r="H6929" t="s">
        <v>7</v>
      </c>
      <c r="I6929" t="s">
        <v>8</v>
      </c>
      <c r="J6929" t="s">
        <v>9</v>
      </c>
    </row>
    <row r="6930" spans="1:10">
      <c r="A6930" t="s">
        <v>2</v>
      </c>
      <c r="B6930" t="s">
        <v>10</v>
      </c>
      <c r="E6930" t="s">
        <v>11</v>
      </c>
      <c r="F6930" t="s">
        <v>12</v>
      </c>
      <c r="G6930" t="s">
        <v>13</v>
      </c>
      <c r="H6930" t="s">
        <v>14</v>
      </c>
    </row>
    <row r="6931" spans="1:10">
      <c r="A6931" t="s">
        <v>0</v>
      </c>
      <c r="B6931" t="s">
        <v>3169</v>
      </c>
      <c r="D6931">
        <f>Image("https://scontent.cdninstagram.com/t51.2885-15/s640x640/sh0.08/e35/12327994_1711714139117249_686231592_n.jpg?ig_cache_key=MTIxOTk2NDc4MjI3MDc3MDU5OQ%3D%3D.2.l")</f>
        <v>0</v>
      </c>
    </row>
    <row r="6932" spans="1:10">
      <c r="A6932" t="s">
        <v>2</v>
      </c>
      <c r="B6932" t="s">
        <v>3</v>
      </c>
      <c r="E6932" t="s">
        <v>4</v>
      </c>
      <c r="F6932" t="s">
        <v>5</v>
      </c>
      <c r="G6932" t="s">
        <v>6</v>
      </c>
      <c r="H6932" t="s">
        <v>7</v>
      </c>
      <c r="I6932" t="s">
        <v>8</v>
      </c>
      <c r="J6932" t="s">
        <v>9</v>
      </c>
    </row>
    <row r="6933" spans="1:10">
      <c r="A6933" t="s">
        <v>2</v>
      </c>
      <c r="B6933" t="s">
        <v>10</v>
      </c>
      <c r="E6933" t="s">
        <v>11</v>
      </c>
      <c r="F6933" t="s">
        <v>12</v>
      </c>
      <c r="G6933" t="s">
        <v>13</v>
      </c>
      <c r="H6933" t="s">
        <v>14</v>
      </c>
    </row>
    <row r="6934" spans="1:10">
      <c r="A6934" t="s">
        <v>0</v>
      </c>
      <c r="B6934" t="s">
        <v>3170</v>
      </c>
      <c r="D6934">
        <f>Image("https://scontent.cdninstagram.com/t51.2885-15/s640x640/sh0.08/e35/12905074_877480202397729_457706054_n.jpg?ig_cache_key=MTIxOTkwODgzNzMwODMzOTU4OA%3D%3D.2.l")</f>
        <v>0</v>
      </c>
    </row>
    <row r="6935" spans="1:10">
      <c r="A6935" t="s">
        <v>2</v>
      </c>
      <c r="B6935" t="s">
        <v>3</v>
      </c>
      <c r="E6935" t="s">
        <v>4</v>
      </c>
      <c r="F6935" t="s">
        <v>5</v>
      </c>
      <c r="G6935" t="s">
        <v>6</v>
      </c>
      <c r="H6935" t="s">
        <v>7</v>
      </c>
      <c r="I6935" t="s">
        <v>8</v>
      </c>
      <c r="J6935" t="s">
        <v>9</v>
      </c>
    </row>
    <row r="6936" spans="1:10">
      <c r="A6936" t="s">
        <v>2</v>
      </c>
      <c r="B6936" t="s">
        <v>10</v>
      </c>
      <c r="E6936" t="s">
        <v>11</v>
      </c>
      <c r="F6936" t="s">
        <v>12</v>
      </c>
      <c r="G6936" t="s">
        <v>13</v>
      </c>
      <c r="H6936" t="s">
        <v>14</v>
      </c>
    </row>
    <row r="6937" spans="1:10">
      <c r="A6937" t="s">
        <v>0</v>
      </c>
      <c r="B6937" t="s">
        <v>3171</v>
      </c>
      <c r="D6937">
        <f>Image("https://scontent.cdninstagram.com/t51.2885-15/s480x480/e35/12918602_993175400737340_1002159342_n.jpg?ig_cache_key=MTIxOTExNTE3MjI4MDExNTM5NQ%3D%3D.2")</f>
        <v>0</v>
      </c>
    </row>
    <row r="6938" spans="1:10">
      <c r="A6938" t="s">
        <v>2</v>
      </c>
      <c r="B6938" t="s">
        <v>3</v>
      </c>
      <c r="C6938" t="s">
        <v>3172</v>
      </c>
      <c r="E6938" t="s">
        <v>4</v>
      </c>
      <c r="F6938" t="s">
        <v>5</v>
      </c>
      <c r="G6938" t="s">
        <v>6</v>
      </c>
      <c r="H6938" t="s">
        <v>7</v>
      </c>
      <c r="I6938" t="s">
        <v>8</v>
      </c>
      <c r="J6938" t="s">
        <v>9</v>
      </c>
    </row>
    <row r="6939" spans="1:10">
      <c r="A6939" t="s">
        <v>2</v>
      </c>
      <c r="B6939" t="s">
        <v>10</v>
      </c>
      <c r="E6939" t="s">
        <v>11</v>
      </c>
      <c r="F6939" t="s">
        <v>12</v>
      </c>
      <c r="G6939" t="s">
        <v>13</v>
      </c>
      <c r="H6939" t="s">
        <v>14</v>
      </c>
    </row>
    <row r="6940" spans="1:10">
      <c r="A6940" t="s">
        <v>0</v>
      </c>
      <c r="B6940" t="s">
        <v>3173</v>
      </c>
      <c r="D6940">
        <f>Image("https://scontent.cdninstagram.com/t51.2885-15/s640x640/sh0.08/e35/12519678_218485321850859_604689850_n.jpg?ig_cache_key=MTIxOTc2NTA5MTIzNjAyOTQxOA%3D%3D.2")</f>
        <v>0</v>
      </c>
    </row>
    <row r="6941" spans="1:10">
      <c r="A6941" t="s">
        <v>2</v>
      </c>
      <c r="B6941" t="s">
        <v>3</v>
      </c>
      <c r="C6941" t="s">
        <v>3174</v>
      </c>
      <c r="E6941" t="s">
        <v>4</v>
      </c>
      <c r="F6941" t="s">
        <v>5</v>
      </c>
      <c r="G6941" t="s">
        <v>6</v>
      </c>
      <c r="H6941" t="s">
        <v>7</v>
      </c>
      <c r="I6941" t="s">
        <v>8</v>
      </c>
      <c r="J6941" t="s">
        <v>9</v>
      </c>
    </row>
    <row r="6942" spans="1:10">
      <c r="A6942" t="s">
        <v>2</v>
      </c>
      <c r="B6942" t="s">
        <v>10</v>
      </c>
      <c r="E6942" t="s">
        <v>11</v>
      </c>
      <c r="F6942" t="s">
        <v>12</v>
      </c>
      <c r="G6942" t="s">
        <v>13</v>
      </c>
      <c r="H6942" t="s">
        <v>14</v>
      </c>
    </row>
    <row r="6943" spans="1:10">
      <c r="A6943" t="s">
        <v>0</v>
      </c>
      <c r="B6943" t="s">
        <v>3175</v>
      </c>
      <c r="D6943">
        <f>Image("https://scontent.cdninstagram.com/t51.2885-15/s640x640/sh0.08/e35/12677393_475347069324865_2074068034_n.jpg?ig_cache_key=MTIxOTc0NDMwMTgxODUxNzMyMw%3D%3D.2.l")</f>
        <v>0</v>
      </c>
    </row>
    <row r="6944" spans="1:10">
      <c r="A6944" t="s">
        <v>2</v>
      </c>
      <c r="B6944" t="s">
        <v>3</v>
      </c>
      <c r="E6944" t="s">
        <v>4</v>
      </c>
      <c r="F6944" t="s">
        <v>5</v>
      </c>
      <c r="G6944" t="s">
        <v>6</v>
      </c>
      <c r="H6944" t="s">
        <v>7</v>
      </c>
      <c r="I6944" t="s">
        <v>8</v>
      </c>
      <c r="J6944" t="s">
        <v>9</v>
      </c>
    </row>
    <row r="6945" spans="1:10">
      <c r="A6945" t="s">
        <v>2</v>
      </c>
      <c r="B6945" t="s">
        <v>10</v>
      </c>
      <c r="E6945" t="s">
        <v>11</v>
      </c>
      <c r="F6945" t="s">
        <v>12</v>
      </c>
      <c r="G6945" t="s">
        <v>13</v>
      </c>
      <c r="H6945" t="s">
        <v>14</v>
      </c>
    </row>
    <row r="6946" spans="1:10">
      <c r="A6946" t="s">
        <v>0</v>
      </c>
      <c r="B6946" t="s">
        <v>3176</v>
      </c>
      <c r="D6946">
        <f>Image("https://scontent.cdninstagram.com/t51.2885-15/s640x640/sh0.08/e35/12950327_1401318136834346_1903993811_n.jpg?ig_cache_key=MTIxOTc0MjY2NzQ3NDc0MDYxMA%3D%3D.2.l")</f>
        <v>0</v>
      </c>
    </row>
    <row r="6947" spans="1:10">
      <c r="A6947" t="s">
        <v>2</v>
      </c>
      <c r="B6947" t="s">
        <v>3</v>
      </c>
      <c r="E6947" t="s">
        <v>4</v>
      </c>
      <c r="F6947" t="s">
        <v>5</v>
      </c>
      <c r="G6947" t="s">
        <v>6</v>
      </c>
      <c r="H6947" t="s">
        <v>7</v>
      </c>
      <c r="I6947" t="s">
        <v>8</v>
      </c>
      <c r="J6947" t="s">
        <v>9</v>
      </c>
    </row>
    <row r="6948" spans="1:10">
      <c r="A6948" t="s">
        <v>2</v>
      </c>
      <c r="B6948" t="s">
        <v>10</v>
      </c>
      <c r="E6948" t="s">
        <v>11</v>
      </c>
      <c r="F6948" t="s">
        <v>12</v>
      </c>
      <c r="G6948" t="s">
        <v>13</v>
      </c>
      <c r="H6948" t="s">
        <v>14</v>
      </c>
    </row>
    <row r="6949" spans="1:10">
      <c r="A6949" t="s">
        <v>0</v>
      </c>
      <c r="B6949" t="s">
        <v>3177</v>
      </c>
      <c r="D6949">
        <f>Image("https://scontent.cdninstagram.com/t51.2885-15/s640x640/sh0.08/e35/12940689_851978568244307_645422589_n.jpg?ig_cache_key=MTIyMDM1MTcwMzI4MTMwNzM1OA%3D%3D.2")</f>
        <v>0</v>
      </c>
    </row>
    <row r="6950" spans="1:10">
      <c r="A6950" t="s">
        <v>2</v>
      </c>
      <c r="B6950" t="s">
        <v>3</v>
      </c>
      <c r="E6950" t="s">
        <v>4</v>
      </c>
      <c r="F6950" t="s">
        <v>5</v>
      </c>
      <c r="G6950" t="s">
        <v>6</v>
      </c>
      <c r="H6950" t="s">
        <v>7</v>
      </c>
      <c r="I6950" t="s">
        <v>8</v>
      </c>
      <c r="J6950" t="s">
        <v>9</v>
      </c>
    </row>
    <row r="6951" spans="1:10">
      <c r="A6951" t="s">
        <v>2</v>
      </c>
      <c r="B6951" t="s">
        <v>10</v>
      </c>
      <c r="E6951" t="s">
        <v>11</v>
      </c>
      <c r="F6951" t="s">
        <v>12</v>
      </c>
      <c r="G6951" t="s">
        <v>13</v>
      </c>
      <c r="H6951" t="s">
        <v>14</v>
      </c>
    </row>
    <row r="6952" spans="1:10">
      <c r="A6952" t="s">
        <v>0</v>
      </c>
      <c r="B6952" t="s">
        <v>3178</v>
      </c>
      <c r="D6952">
        <f>Image("https://scontent.cdninstagram.com/t51.2885-15/s480x480/e35/12070667_1731216330432170_1794424399_n.jpg?ig_cache_key=MTIyMDA1Mzk5ODIxODY3NDEyNg%3D%3D.2")</f>
        <v>0</v>
      </c>
    </row>
    <row r="6953" spans="1:10">
      <c r="A6953" t="s">
        <v>2</v>
      </c>
      <c r="B6953" t="s">
        <v>3</v>
      </c>
      <c r="C6953" t="s">
        <v>3179</v>
      </c>
      <c r="E6953" t="s">
        <v>4</v>
      </c>
      <c r="F6953" t="s">
        <v>5</v>
      </c>
      <c r="G6953" t="s">
        <v>6</v>
      </c>
      <c r="H6953" t="s">
        <v>7</v>
      </c>
      <c r="I6953" t="s">
        <v>8</v>
      </c>
      <c r="J6953" t="s">
        <v>9</v>
      </c>
    </row>
    <row r="6954" spans="1:10">
      <c r="A6954" t="s">
        <v>2</v>
      </c>
      <c r="B6954" t="s">
        <v>10</v>
      </c>
      <c r="E6954" t="s">
        <v>11</v>
      </c>
      <c r="F6954" t="s">
        <v>12</v>
      </c>
      <c r="G6954" t="s">
        <v>13</v>
      </c>
      <c r="H6954" t="s">
        <v>14</v>
      </c>
    </row>
    <row r="6955" spans="1:10">
      <c r="A6955" t="s">
        <v>0</v>
      </c>
      <c r="B6955" t="s">
        <v>3180</v>
      </c>
      <c r="D6955">
        <f>Image("https://scontent.cdninstagram.com/l/t51.2885-15/e35/12383184_1757269721163212_319974569_n.jpg?ig_cache_key=MTIyMDA0NTExMTQxMzk2MzAyNg%3D%3D.2")</f>
        <v>0</v>
      </c>
    </row>
    <row r="6956" spans="1:10">
      <c r="A6956" t="s">
        <v>2</v>
      </c>
      <c r="B6956" t="s">
        <v>3</v>
      </c>
      <c r="C6956" t="s">
        <v>3181</v>
      </c>
      <c r="E6956" t="s">
        <v>4</v>
      </c>
      <c r="F6956" t="s">
        <v>5</v>
      </c>
      <c r="G6956" t="s">
        <v>6</v>
      </c>
      <c r="H6956" t="s">
        <v>7</v>
      </c>
      <c r="I6956" t="s">
        <v>8</v>
      </c>
      <c r="J6956" t="s">
        <v>9</v>
      </c>
    </row>
    <row r="6957" spans="1:10">
      <c r="A6957" t="s">
        <v>2</v>
      </c>
      <c r="B6957" t="s">
        <v>10</v>
      </c>
      <c r="E6957" t="s">
        <v>11</v>
      </c>
      <c r="F6957" t="s">
        <v>12</v>
      </c>
      <c r="G6957" t="s">
        <v>13</v>
      </c>
      <c r="H6957" t="s">
        <v>14</v>
      </c>
    </row>
    <row r="6958" spans="1:10">
      <c r="A6958" t="s">
        <v>0</v>
      </c>
      <c r="B6958" t="s">
        <v>3182</v>
      </c>
      <c r="D6958">
        <f>Image("https://scontent.cdninstagram.com/t51.2885-15/s480x480/e35/10644025_1554055961561347_919060853_n.jpg?ig_cache_key=MTIyMDAwOTkwNjMzODI5ODg3MQ%3D%3D.2.l")</f>
        <v>0</v>
      </c>
    </row>
    <row r="6959" spans="1:10">
      <c r="A6959" t="s">
        <v>2</v>
      </c>
      <c r="B6959" t="s">
        <v>3</v>
      </c>
      <c r="E6959" t="s">
        <v>4</v>
      </c>
      <c r="F6959" t="s">
        <v>5</v>
      </c>
      <c r="G6959" t="s">
        <v>6</v>
      </c>
      <c r="H6959" t="s">
        <v>7</v>
      </c>
      <c r="I6959" t="s">
        <v>8</v>
      </c>
      <c r="J6959" t="s">
        <v>9</v>
      </c>
    </row>
    <row r="6960" spans="1:10">
      <c r="A6960" t="s">
        <v>2</v>
      </c>
      <c r="B6960" t="s">
        <v>10</v>
      </c>
      <c r="E6960" t="s">
        <v>11</v>
      </c>
      <c r="F6960" t="s">
        <v>12</v>
      </c>
      <c r="G6960" t="s">
        <v>13</v>
      </c>
      <c r="H6960" t="s">
        <v>14</v>
      </c>
    </row>
    <row r="6961" spans="1:10">
      <c r="A6961" t="s">
        <v>0</v>
      </c>
      <c r="B6961" t="s">
        <v>3183</v>
      </c>
      <c r="D6961">
        <f>Image("https://scontent.cdninstagram.com/t51.2885-15/s480x480/e35/12918651_624991310986688_1732429030_n.jpg?ig_cache_key=MTIyMDAwNDI4MDU0OTgyODY4Mg%3D%3D.2")</f>
        <v>0</v>
      </c>
    </row>
    <row r="6962" spans="1:10">
      <c r="A6962" t="s">
        <v>2</v>
      </c>
      <c r="B6962" t="s">
        <v>3</v>
      </c>
      <c r="E6962" t="s">
        <v>4</v>
      </c>
      <c r="F6962" t="s">
        <v>5</v>
      </c>
      <c r="G6962" t="s">
        <v>6</v>
      </c>
      <c r="H6962" t="s">
        <v>7</v>
      </c>
      <c r="I6962" t="s">
        <v>8</v>
      </c>
      <c r="J6962" t="s">
        <v>9</v>
      </c>
    </row>
    <row r="6963" spans="1:10">
      <c r="A6963" t="s">
        <v>2</v>
      </c>
      <c r="B6963" t="s">
        <v>10</v>
      </c>
      <c r="E6963" t="s">
        <v>11</v>
      </c>
      <c r="F6963" t="s">
        <v>12</v>
      </c>
      <c r="G6963" t="s">
        <v>13</v>
      </c>
      <c r="H6963" t="s">
        <v>14</v>
      </c>
    </row>
    <row r="6964" spans="1:10">
      <c r="A6964" t="s">
        <v>0</v>
      </c>
      <c r="B6964" t="s">
        <v>3184</v>
      </c>
      <c r="D6964">
        <f>Image("https://scontent.cdninstagram.com/t51.2885-15/s640x640/sh0.08/e35/12501513_988687074512175_2115543291_n.jpg?ig_cache_key=MTIxOTk2NTU0ODMxMDkwMjY0MA%3D%3D.2.l")</f>
        <v>0</v>
      </c>
    </row>
    <row r="6965" spans="1:10">
      <c r="A6965" t="s">
        <v>2</v>
      </c>
      <c r="B6965" t="s">
        <v>3</v>
      </c>
      <c r="E6965" t="s">
        <v>4</v>
      </c>
      <c r="F6965" t="s">
        <v>5</v>
      </c>
      <c r="G6965" t="s">
        <v>6</v>
      </c>
      <c r="H6965" t="s">
        <v>7</v>
      </c>
      <c r="I6965" t="s">
        <v>8</v>
      </c>
      <c r="J6965" t="s">
        <v>9</v>
      </c>
    </row>
    <row r="6966" spans="1:10">
      <c r="A6966" t="s">
        <v>2</v>
      </c>
      <c r="B6966" t="s">
        <v>10</v>
      </c>
      <c r="E6966" t="s">
        <v>11</v>
      </c>
      <c r="F6966" t="s">
        <v>12</v>
      </c>
      <c r="G6966" t="s">
        <v>13</v>
      </c>
      <c r="H6966" t="s">
        <v>14</v>
      </c>
    </row>
    <row r="6967" spans="1:10">
      <c r="A6967" t="s">
        <v>0</v>
      </c>
      <c r="B6967" t="s">
        <v>3184</v>
      </c>
      <c r="D6967">
        <f>Image("https://scontent.cdninstagram.com/t51.2885-15/s640x640/sh0.08/e35/12599474_1195602083790951_311229105_n.jpg?ig_cache_key=MTIxOTk2NjA3MDc4Njk2MzMyNQ%3D%3D.2.l")</f>
        <v>0</v>
      </c>
    </row>
    <row r="6968" spans="1:10">
      <c r="A6968" t="s">
        <v>2</v>
      </c>
      <c r="B6968" t="s">
        <v>3</v>
      </c>
      <c r="E6968" t="s">
        <v>4</v>
      </c>
      <c r="F6968" t="s">
        <v>5</v>
      </c>
      <c r="G6968" t="s">
        <v>6</v>
      </c>
      <c r="H6968" t="s">
        <v>7</v>
      </c>
      <c r="I6968" t="s">
        <v>8</v>
      </c>
      <c r="J6968" t="s">
        <v>9</v>
      </c>
    </row>
    <row r="6969" spans="1:10">
      <c r="A6969" t="s">
        <v>2</v>
      </c>
      <c r="B6969" t="s">
        <v>10</v>
      </c>
      <c r="E6969" t="s">
        <v>11</v>
      </c>
      <c r="F6969" t="s">
        <v>12</v>
      </c>
      <c r="G6969" t="s">
        <v>13</v>
      </c>
      <c r="H6969" t="s">
        <v>14</v>
      </c>
    </row>
    <row r="6970" spans="1:10">
      <c r="A6970" t="s">
        <v>0</v>
      </c>
      <c r="B6970" t="s">
        <v>3184</v>
      </c>
      <c r="D6970">
        <f>Image("https://scontent.cdninstagram.com/t51.2885-15/s640x640/sh0.08/e35/12446359_1747205905514700_1627757542_n.jpg?ig_cache_key=MTIxOTk2NjM0NjM5NDY3OTE3Mw%3D%3D.2.l")</f>
        <v>0</v>
      </c>
    </row>
    <row r="6971" spans="1:10">
      <c r="A6971" t="s">
        <v>2</v>
      </c>
      <c r="B6971" t="s">
        <v>3</v>
      </c>
      <c r="E6971" t="s">
        <v>4</v>
      </c>
      <c r="F6971" t="s">
        <v>5</v>
      </c>
      <c r="G6971" t="s">
        <v>6</v>
      </c>
      <c r="H6971" t="s">
        <v>7</v>
      </c>
      <c r="I6971" t="s">
        <v>8</v>
      </c>
      <c r="J6971" t="s">
        <v>9</v>
      </c>
    </row>
    <row r="6972" spans="1:10">
      <c r="A6972" t="s">
        <v>2</v>
      </c>
      <c r="B6972" t="s">
        <v>10</v>
      </c>
      <c r="E6972" t="s">
        <v>11</v>
      </c>
      <c r="F6972" t="s">
        <v>12</v>
      </c>
      <c r="G6972" t="s">
        <v>13</v>
      </c>
      <c r="H6972" t="s">
        <v>14</v>
      </c>
    </row>
    <row r="6973" spans="1:10">
      <c r="A6973" t="s">
        <v>0</v>
      </c>
      <c r="B6973" t="s">
        <v>3184</v>
      </c>
      <c r="D6973">
        <f>Image("https://scontent.cdninstagram.com/t51.2885-15/s640x640/sh0.08/e35/12677361_1177740522270185_81571152_n.jpg?ig_cache_key=MTIxOTk2NzUxMTA2MDYyNTMyMA%3D%3D.2.l")</f>
        <v>0</v>
      </c>
    </row>
    <row r="6974" spans="1:10">
      <c r="A6974" t="s">
        <v>2</v>
      </c>
      <c r="B6974" t="s">
        <v>3</v>
      </c>
      <c r="E6974" t="s">
        <v>4</v>
      </c>
      <c r="F6974" t="s">
        <v>5</v>
      </c>
      <c r="G6974" t="s">
        <v>6</v>
      </c>
      <c r="H6974" t="s">
        <v>7</v>
      </c>
      <c r="I6974" t="s">
        <v>8</v>
      </c>
      <c r="J6974" t="s">
        <v>9</v>
      </c>
    </row>
    <row r="6975" spans="1:10">
      <c r="A6975" t="s">
        <v>2</v>
      </c>
      <c r="B6975" t="s">
        <v>10</v>
      </c>
      <c r="E6975" t="s">
        <v>11</v>
      </c>
      <c r="F6975" t="s">
        <v>12</v>
      </c>
      <c r="G6975" t="s">
        <v>13</v>
      </c>
      <c r="H6975" t="s">
        <v>14</v>
      </c>
    </row>
    <row r="6976" spans="1:10">
      <c r="A6976" t="s">
        <v>0</v>
      </c>
      <c r="B6976" t="s">
        <v>3185</v>
      </c>
      <c r="D6976">
        <f>Image("https://scontent.cdninstagram.com/t51.2885-15/e35/12905065_961774047270128_2137969963_n.jpg?ig_cache_key=MTIyMDQ2NDY3NzA4NjgwNjExNg%3D%3D.2")</f>
        <v>0</v>
      </c>
    </row>
    <row r="6977" spans="1:10">
      <c r="A6977" t="s">
        <v>2</v>
      </c>
      <c r="B6977" t="s">
        <v>3</v>
      </c>
      <c r="E6977" t="s">
        <v>4</v>
      </c>
      <c r="F6977" t="s">
        <v>5</v>
      </c>
      <c r="G6977" t="s">
        <v>6</v>
      </c>
      <c r="H6977" t="s">
        <v>7</v>
      </c>
      <c r="I6977" t="s">
        <v>8</v>
      </c>
      <c r="J6977" t="s">
        <v>9</v>
      </c>
    </row>
    <row r="6978" spans="1:10">
      <c r="A6978" t="s">
        <v>2</v>
      </c>
      <c r="B6978" t="s">
        <v>10</v>
      </c>
      <c r="E6978" t="s">
        <v>11</v>
      </c>
      <c r="F6978" t="s">
        <v>12</v>
      </c>
      <c r="G6978" t="s">
        <v>13</v>
      </c>
      <c r="H6978" t="s">
        <v>14</v>
      </c>
    </row>
    <row r="6979" spans="1:10">
      <c r="A6979" t="s">
        <v>0</v>
      </c>
      <c r="B6979" t="s">
        <v>3186</v>
      </c>
      <c r="D6979">
        <f>Image("https://scontent.cdninstagram.com/t51.2885-15/s640x640/sh0.08/e35/12918517_1096244367064283_337285256_n.jpg?ig_cache_key=MTIyMDQ0MDE3NDQ4OTYxODU1NQ%3D%3D.2.l")</f>
        <v>0</v>
      </c>
    </row>
    <row r="6980" spans="1:10">
      <c r="A6980" t="s">
        <v>2</v>
      </c>
      <c r="B6980" t="s">
        <v>3</v>
      </c>
      <c r="C6980" t="s">
        <v>3187</v>
      </c>
      <c r="E6980" t="s">
        <v>4</v>
      </c>
      <c r="F6980" t="s">
        <v>5</v>
      </c>
      <c r="G6980" t="s">
        <v>6</v>
      </c>
      <c r="H6980" t="s">
        <v>7</v>
      </c>
      <c r="I6980" t="s">
        <v>8</v>
      </c>
      <c r="J6980" t="s">
        <v>9</v>
      </c>
    </row>
    <row r="6981" spans="1:10">
      <c r="A6981" t="s">
        <v>2</v>
      </c>
      <c r="B6981" t="s">
        <v>10</v>
      </c>
      <c r="E6981" t="s">
        <v>11</v>
      </c>
      <c r="F6981" t="s">
        <v>12</v>
      </c>
      <c r="G6981" t="s">
        <v>13</v>
      </c>
      <c r="H6981" t="s">
        <v>14</v>
      </c>
    </row>
    <row r="6982" spans="1:10">
      <c r="A6982" t="s">
        <v>0</v>
      </c>
      <c r="B6982" t="s">
        <v>3188</v>
      </c>
      <c r="D6982">
        <f>Image("https://scontent.cdninstagram.com/t51.2885-15/s640x640/sh0.08/e35/12519125_1578293505818224_125044793_n.jpg?ig_cache_key=MTIyMDQ0MzYzMDI0NjM3MjQ3Mw%3D%3D.2")</f>
        <v>0</v>
      </c>
    </row>
    <row r="6983" spans="1:10">
      <c r="A6983" t="s">
        <v>2</v>
      </c>
      <c r="B6983" t="s">
        <v>3</v>
      </c>
      <c r="E6983" t="s">
        <v>4</v>
      </c>
      <c r="F6983" t="s">
        <v>5</v>
      </c>
      <c r="G6983" t="s">
        <v>6</v>
      </c>
      <c r="H6983" t="s">
        <v>7</v>
      </c>
      <c r="I6983" t="s">
        <v>8</v>
      </c>
      <c r="J6983" t="s">
        <v>9</v>
      </c>
    </row>
    <row r="6984" spans="1:10">
      <c r="A6984" t="s">
        <v>2</v>
      </c>
      <c r="B6984" t="s">
        <v>10</v>
      </c>
      <c r="E6984" t="s">
        <v>11</v>
      </c>
      <c r="F6984" t="s">
        <v>12</v>
      </c>
      <c r="G6984" t="s">
        <v>13</v>
      </c>
      <c r="H6984" t="s">
        <v>14</v>
      </c>
    </row>
    <row r="6985" spans="1:10">
      <c r="A6985" t="s">
        <v>0</v>
      </c>
      <c r="B6985" t="s">
        <v>3189</v>
      </c>
      <c r="D6985">
        <f>Image("https://scontent.cdninstagram.com/t51.2885-15/s320x320/e35/12231015_1122022211176128_1232766612_n.jpg?ig_cache_key=MTIyMDQyNjQzMzg4MzA3MDUzNQ%3D%3D.2")</f>
        <v>0</v>
      </c>
    </row>
    <row r="6986" spans="1:10">
      <c r="A6986" t="s">
        <v>2</v>
      </c>
      <c r="B6986" t="s">
        <v>3</v>
      </c>
      <c r="E6986" t="s">
        <v>4</v>
      </c>
      <c r="F6986" t="s">
        <v>5</v>
      </c>
      <c r="G6986" t="s">
        <v>6</v>
      </c>
      <c r="H6986" t="s">
        <v>7</v>
      </c>
      <c r="I6986" t="s">
        <v>8</v>
      </c>
      <c r="J6986" t="s">
        <v>9</v>
      </c>
    </row>
    <row r="6987" spans="1:10">
      <c r="A6987" t="s">
        <v>2</v>
      </c>
      <c r="B6987" t="s">
        <v>10</v>
      </c>
      <c r="E6987" t="s">
        <v>11</v>
      </c>
      <c r="F6987" t="s">
        <v>12</v>
      </c>
      <c r="G6987" t="s">
        <v>13</v>
      </c>
      <c r="H6987" t="s">
        <v>14</v>
      </c>
    </row>
    <row r="6988" spans="1:10">
      <c r="A6988" t="s">
        <v>0</v>
      </c>
      <c r="B6988" t="s">
        <v>3190</v>
      </c>
      <c r="D6988">
        <f>Image("https://scontent.cdninstagram.com/t51.2885-15/s640x640/sh0.08/e35/12599535_1573201326342158_305591857_n.jpg?ig_cache_key=MTIyMDQxODUwMTY5MzI1MzQ1Ng%3D%3D.2.l")</f>
        <v>0</v>
      </c>
    </row>
    <row r="6989" spans="1:10">
      <c r="A6989" t="s">
        <v>2</v>
      </c>
      <c r="B6989" t="s">
        <v>3</v>
      </c>
      <c r="E6989" t="s">
        <v>4</v>
      </c>
      <c r="F6989" t="s">
        <v>5</v>
      </c>
      <c r="G6989" t="s">
        <v>6</v>
      </c>
      <c r="H6989" t="s">
        <v>7</v>
      </c>
      <c r="I6989" t="s">
        <v>8</v>
      </c>
      <c r="J6989" t="s">
        <v>9</v>
      </c>
    </row>
    <row r="6990" spans="1:10">
      <c r="A6990" t="s">
        <v>2</v>
      </c>
      <c r="B6990" t="s">
        <v>10</v>
      </c>
      <c r="E6990" t="s">
        <v>11</v>
      </c>
      <c r="F6990" t="s">
        <v>12</v>
      </c>
      <c r="G6990" t="s">
        <v>13</v>
      </c>
      <c r="H6990" t="s">
        <v>14</v>
      </c>
    </row>
    <row r="6991" spans="1:10">
      <c r="A6991" t="s">
        <v>0</v>
      </c>
      <c r="B6991" t="s">
        <v>3191</v>
      </c>
      <c r="D6991">
        <f>Image("https://scontent.cdninstagram.com/t51.2885-15/s640x640/sh0.08/e35/12345785_475066169344970_2029021826_n.jpg?ig_cache_key=MTIyMDQyNDQ4MzcyMzA1MTA5NQ%3D%3D.2")</f>
        <v>0</v>
      </c>
    </row>
    <row r="6992" spans="1:10">
      <c r="A6992" t="s">
        <v>2</v>
      </c>
      <c r="B6992" t="s">
        <v>3</v>
      </c>
      <c r="E6992" t="s">
        <v>4</v>
      </c>
      <c r="F6992" t="s">
        <v>5</v>
      </c>
      <c r="G6992" t="s">
        <v>6</v>
      </c>
      <c r="H6992" t="s">
        <v>7</v>
      </c>
      <c r="I6992" t="s">
        <v>8</v>
      </c>
      <c r="J6992" t="s">
        <v>9</v>
      </c>
    </row>
    <row r="6993" spans="1:10">
      <c r="A6993" t="s">
        <v>2</v>
      </c>
      <c r="B6993" t="s">
        <v>10</v>
      </c>
      <c r="E6993" t="s">
        <v>11</v>
      </c>
      <c r="F6993" t="s">
        <v>12</v>
      </c>
      <c r="G6993" t="s">
        <v>13</v>
      </c>
      <c r="H6993" t="s">
        <v>14</v>
      </c>
    </row>
    <row r="6994" spans="1:10">
      <c r="A6994" t="s">
        <v>0</v>
      </c>
      <c r="B6994" t="s">
        <v>3192</v>
      </c>
      <c r="D6994">
        <f>Image("https://scontent.cdninstagram.com/t51.2885-15/e35/10388034_239533153065267_1159882600_n.jpg?ig_cache_key=MTIyMDQyMTM0MTQ3Njc0NjYzMw%3D%3D.2.l")</f>
        <v>0</v>
      </c>
    </row>
    <row r="6995" spans="1:10">
      <c r="A6995" t="s">
        <v>2</v>
      </c>
      <c r="B6995" t="s">
        <v>3</v>
      </c>
      <c r="C6995" t="s">
        <v>3193</v>
      </c>
      <c r="E6995" t="s">
        <v>4</v>
      </c>
      <c r="F6995" t="s">
        <v>5</v>
      </c>
      <c r="G6995" t="s">
        <v>6</v>
      </c>
      <c r="H6995" t="s">
        <v>7</v>
      </c>
      <c r="I6995" t="s">
        <v>8</v>
      </c>
      <c r="J6995" t="s">
        <v>9</v>
      </c>
    </row>
    <row r="6996" spans="1:10">
      <c r="A6996" t="s">
        <v>2</v>
      </c>
      <c r="B6996" t="s">
        <v>10</v>
      </c>
      <c r="E6996" t="s">
        <v>11</v>
      </c>
      <c r="F6996" t="s">
        <v>12</v>
      </c>
      <c r="G6996" t="s">
        <v>13</v>
      </c>
      <c r="H6996" t="s">
        <v>14</v>
      </c>
    </row>
    <row r="6997" spans="1:10">
      <c r="A6997" t="s">
        <v>0</v>
      </c>
      <c r="B6997" t="s">
        <v>3194</v>
      </c>
      <c r="D6997">
        <f>Image("https://scontent.cdninstagram.com/t51.2885-15/e35/12446338_495768527295427_60693682_n.jpg?ig_cache_key=MTIyMDQxNzAzNTI4MTExMTAxMQ%3D%3D.2.l")</f>
        <v>0</v>
      </c>
    </row>
    <row r="6998" spans="1:10">
      <c r="A6998" t="s">
        <v>2</v>
      </c>
      <c r="B6998" t="s">
        <v>3</v>
      </c>
      <c r="E6998" t="s">
        <v>4</v>
      </c>
      <c r="F6998" t="s">
        <v>5</v>
      </c>
      <c r="G6998" t="s">
        <v>6</v>
      </c>
      <c r="H6998" t="s">
        <v>7</v>
      </c>
      <c r="I6998" t="s">
        <v>8</v>
      </c>
      <c r="J6998" t="s">
        <v>9</v>
      </c>
    </row>
    <row r="6999" spans="1:10">
      <c r="A6999" t="s">
        <v>2</v>
      </c>
      <c r="B6999" t="s">
        <v>10</v>
      </c>
      <c r="E6999" t="s">
        <v>11</v>
      </c>
      <c r="F6999" t="s">
        <v>12</v>
      </c>
      <c r="G6999" t="s">
        <v>13</v>
      </c>
      <c r="H6999" t="s">
        <v>14</v>
      </c>
    </row>
    <row r="7000" spans="1:10">
      <c r="A7000" t="s">
        <v>0</v>
      </c>
      <c r="B7000" t="s">
        <v>3195</v>
      </c>
      <c r="D7000">
        <f>Image("https://scontent.cdninstagram.com/t51.2885-15/s640x640/sh0.08/e35/12531139_1041174055961893_1809078452_n.jpg?ig_cache_key=MTIyMDQxNjc1NTg0Mzc2MDg5OA%3D%3D.2")</f>
        <v>0</v>
      </c>
    </row>
    <row r="7001" spans="1:10">
      <c r="A7001" t="s">
        <v>2</v>
      </c>
      <c r="B7001" t="s">
        <v>3</v>
      </c>
      <c r="E7001" t="s">
        <v>4</v>
      </c>
      <c r="F7001" t="s">
        <v>5</v>
      </c>
      <c r="G7001" t="s">
        <v>6</v>
      </c>
      <c r="H7001" t="s">
        <v>7</v>
      </c>
      <c r="I7001" t="s">
        <v>8</v>
      </c>
      <c r="J7001" t="s">
        <v>9</v>
      </c>
    </row>
    <row r="7002" spans="1:10">
      <c r="A7002" t="s">
        <v>2</v>
      </c>
      <c r="B7002" t="s">
        <v>10</v>
      </c>
      <c r="E7002" t="s">
        <v>11</v>
      </c>
      <c r="F7002" t="s">
        <v>12</v>
      </c>
      <c r="G7002" t="s">
        <v>13</v>
      </c>
      <c r="H7002" t="s">
        <v>14</v>
      </c>
    </row>
    <row r="7003" spans="1:10">
      <c r="A7003" t="s">
        <v>0</v>
      </c>
      <c r="B7003" t="s">
        <v>3196</v>
      </c>
      <c r="D7003">
        <f>Image("https://scontent.cdninstagram.com/t51.2885-15/s640x640/sh0.08/e35/12599513_1700519733559288_832517388_n.jpg?ig_cache_key=MTIyMDQwNTQ4MDQyNzE2ODM5OQ%3D%3D.2")</f>
        <v>0</v>
      </c>
    </row>
    <row r="7004" spans="1:10">
      <c r="A7004" t="s">
        <v>2</v>
      </c>
      <c r="B7004" t="s">
        <v>3</v>
      </c>
      <c r="C7004" t="s">
        <v>3197</v>
      </c>
      <c r="E7004" t="s">
        <v>4</v>
      </c>
      <c r="F7004" t="s">
        <v>5</v>
      </c>
      <c r="G7004" t="s">
        <v>6</v>
      </c>
      <c r="H7004" t="s">
        <v>7</v>
      </c>
      <c r="I7004" t="s">
        <v>8</v>
      </c>
      <c r="J7004" t="s">
        <v>9</v>
      </c>
    </row>
    <row r="7005" spans="1:10">
      <c r="A7005" t="s">
        <v>2</v>
      </c>
      <c r="B7005" t="s">
        <v>10</v>
      </c>
      <c r="E7005" t="s">
        <v>11</v>
      </c>
      <c r="F7005" t="s">
        <v>12</v>
      </c>
      <c r="G7005" t="s">
        <v>13</v>
      </c>
      <c r="H7005" t="s">
        <v>14</v>
      </c>
    </row>
    <row r="7006" spans="1:10">
      <c r="A7006" t="s">
        <v>0</v>
      </c>
      <c r="B7006" t="s">
        <v>3198</v>
      </c>
      <c r="D7006">
        <f>Image("https://scontent.cdninstagram.com/t51.2885-15/s480x480/e35/12912762_590029764487613_416693337_n.jpg?ig_cache_key=MTIyMDQwNTUyNzI1ODk0NDAxOQ%3D%3D.2")</f>
        <v>0</v>
      </c>
    </row>
    <row r="7007" spans="1:10">
      <c r="A7007" t="s">
        <v>2</v>
      </c>
      <c r="B7007" t="s">
        <v>3</v>
      </c>
      <c r="E7007" t="s">
        <v>4</v>
      </c>
      <c r="F7007" t="s">
        <v>5</v>
      </c>
      <c r="G7007" t="s">
        <v>6</v>
      </c>
      <c r="H7007" t="s">
        <v>7</v>
      </c>
      <c r="I7007" t="s">
        <v>8</v>
      </c>
      <c r="J7007" t="s">
        <v>9</v>
      </c>
    </row>
    <row r="7008" spans="1:10">
      <c r="A7008" t="s">
        <v>2</v>
      </c>
      <c r="B7008" t="s">
        <v>10</v>
      </c>
      <c r="E7008" t="s">
        <v>11</v>
      </c>
      <c r="F7008" t="s">
        <v>12</v>
      </c>
      <c r="G7008" t="s">
        <v>13</v>
      </c>
      <c r="H7008" t="s">
        <v>14</v>
      </c>
    </row>
    <row r="7009" spans="1:10">
      <c r="A7009" t="s">
        <v>0</v>
      </c>
      <c r="B7009" t="s">
        <v>3199</v>
      </c>
      <c r="D7009">
        <f>Image("https://scontent.cdninstagram.com/t51.2885-15/s480x480/e35/12918420_1559675547658443_1815807587_n.jpg?ig_cache_key=MTIyMDQwNDYyNzk5NzE3OTA5OA%3D%3D.2")</f>
        <v>0</v>
      </c>
    </row>
    <row r="7010" spans="1:10">
      <c r="A7010" t="s">
        <v>2</v>
      </c>
      <c r="B7010" t="s">
        <v>3</v>
      </c>
      <c r="C7010" t="s">
        <v>3200</v>
      </c>
      <c r="E7010" t="s">
        <v>4</v>
      </c>
      <c r="F7010" t="s">
        <v>5</v>
      </c>
      <c r="G7010" t="s">
        <v>6</v>
      </c>
      <c r="H7010" t="s">
        <v>7</v>
      </c>
      <c r="I7010" t="s">
        <v>8</v>
      </c>
      <c r="J7010" t="s">
        <v>9</v>
      </c>
    </row>
    <row r="7011" spans="1:10">
      <c r="A7011" t="s">
        <v>2</v>
      </c>
      <c r="B7011" t="s">
        <v>10</v>
      </c>
      <c r="E7011" t="s">
        <v>11</v>
      </c>
      <c r="F7011" t="s">
        <v>12</v>
      </c>
      <c r="G7011" t="s">
        <v>13</v>
      </c>
      <c r="H7011" t="s">
        <v>14</v>
      </c>
    </row>
    <row r="7012" spans="1:10">
      <c r="A7012" t="s">
        <v>0</v>
      </c>
      <c r="B7012" t="s">
        <v>3201</v>
      </c>
      <c r="D7012">
        <f>Image("https://scontent.cdninstagram.com/t51.2885-15/s480x480/e35/12940951_1711030292481429_1992174196_n.jpg?ig_cache_key=MTIxOTYwMzkzMjE1MDc0MjQwOA%3D%3D.2")</f>
        <v>0</v>
      </c>
    </row>
    <row r="7013" spans="1:10">
      <c r="A7013" t="s">
        <v>2</v>
      </c>
      <c r="B7013" t="s">
        <v>3</v>
      </c>
      <c r="E7013" t="s">
        <v>4</v>
      </c>
      <c r="F7013" t="s">
        <v>5</v>
      </c>
      <c r="G7013" t="s">
        <v>6</v>
      </c>
      <c r="H7013" t="s">
        <v>7</v>
      </c>
      <c r="I7013" t="s">
        <v>8</v>
      </c>
      <c r="J7013" t="s">
        <v>9</v>
      </c>
    </row>
    <row r="7014" spans="1:10">
      <c r="A7014" t="s">
        <v>2</v>
      </c>
      <c r="B7014" t="s">
        <v>10</v>
      </c>
      <c r="E7014" t="s">
        <v>11</v>
      </c>
      <c r="F7014" t="s">
        <v>12</v>
      </c>
      <c r="G7014" t="s">
        <v>13</v>
      </c>
      <c r="H7014" t="s">
        <v>14</v>
      </c>
    </row>
    <row r="7015" spans="1:10">
      <c r="A7015" t="s">
        <v>0</v>
      </c>
      <c r="B7015" t="s">
        <v>3202</v>
      </c>
      <c r="D7015">
        <f>Image("https://scontent.cdninstagram.com/t51.2885-15/e35/12935089_1562875137375638_847182830_n.jpg?ig_cache_key=MTIyMDQwMTEzNjI1NzIwNTE3Mg%3D%3D.2")</f>
        <v>0</v>
      </c>
    </row>
    <row r="7016" spans="1:10">
      <c r="A7016" t="s">
        <v>2</v>
      </c>
      <c r="B7016" t="s">
        <v>3</v>
      </c>
      <c r="E7016" t="s">
        <v>4</v>
      </c>
      <c r="F7016" t="s">
        <v>5</v>
      </c>
      <c r="G7016" t="s">
        <v>6</v>
      </c>
      <c r="H7016" t="s">
        <v>7</v>
      </c>
      <c r="I7016" t="s">
        <v>8</v>
      </c>
      <c r="J7016" t="s">
        <v>9</v>
      </c>
    </row>
    <row r="7017" spans="1:10">
      <c r="A7017" t="s">
        <v>2</v>
      </c>
      <c r="B7017" t="s">
        <v>10</v>
      </c>
      <c r="E7017" t="s">
        <v>11</v>
      </c>
      <c r="F7017" t="s">
        <v>12</v>
      </c>
      <c r="G7017" t="s">
        <v>13</v>
      </c>
      <c r="H7017" t="s">
        <v>14</v>
      </c>
    </row>
    <row r="7018" spans="1:10">
      <c r="A7018" t="s">
        <v>0</v>
      </c>
      <c r="B7018" t="s">
        <v>3203</v>
      </c>
      <c r="D7018">
        <f>Image("https://scontent.cdninstagram.com/t51.2885-15/s640x640/sh0.08/e35/12783320_1584066345240531_1964847348_n.jpg?ig_cache_key=MTIyMDM5MjY1MDA2NDc4MzQ5NQ%3D%3D.2")</f>
        <v>0</v>
      </c>
    </row>
    <row r="7019" spans="1:10">
      <c r="A7019" t="s">
        <v>2</v>
      </c>
      <c r="B7019" t="s">
        <v>3</v>
      </c>
      <c r="E7019" t="s">
        <v>4</v>
      </c>
      <c r="F7019" t="s">
        <v>5</v>
      </c>
      <c r="G7019" t="s">
        <v>6</v>
      </c>
      <c r="H7019" t="s">
        <v>7</v>
      </c>
      <c r="I7019" t="s">
        <v>8</v>
      </c>
      <c r="J7019" t="s">
        <v>9</v>
      </c>
    </row>
    <row r="7020" spans="1:10">
      <c r="A7020" t="s">
        <v>2</v>
      </c>
      <c r="B7020" t="s">
        <v>10</v>
      </c>
      <c r="E7020" t="s">
        <v>11</v>
      </c>
      <c r="F7020" t="s">
        <v>12</v>
      </c>
      <c r="G7020" t="s">
        <v>13</v>
      </c>
      <c r="H7020" t="s">
        <v>14</v>
      </c>
    </row>
    <row r="7021" spans="1:10">
      <c r="A7021" t="s">
        <v>0</v>
      </c>
      <c r="B7021" t="s">
        <v>3204</v>
      </c>
      <c r="D7021">
        <f>Image("https://scontent.cdninstagram.com/t51.2885-15/s640x640/sh0.08/e35/12912787_1784437858453264_1675110251_n.jpg?ig_cache_key=MTIyMDM4NTUwOTU0MTMwNTAzMA%3D%3D.2.l")</f>
        <v>0</v>
      </c>
    </row>
    <row r="7022" spans="1:10">
      <c r="A7022" t="s">
        <v>2</v>
      </c>
      <c r="B7022" t="s">
        <v>3</v>
      </c>
      <c r="E7022" t="s">
        <v>4</v>
      </c>
      <c r="F7022" t="s">
        <v>5</v>
      </c>
      <c r="G7022" t="s">
        <v>6</v>
      </c>
      <c r="H7022" t="s">
        <v>7</v>
      </c>
      <c r="I7022" t="s">
        <v>8</v>
      </c>
      <c r="J7022" t="s">
        <v>9</v>
      </c>
    </row>
    <row r="7023" spans="1:10">
      <c r="A7023" t="s">
        <v>2</v>
      </c>
      <c r="B7023" t="s">
        <v>10</v>
      </c>
      <c r="E7023" t="s">
        <v>11</v>
      </c>
      <c r="F7023" t="s">
        <v>12</v>
      </c>
      <c r="G7023" t="s">
        <v>13</v>
      </c>
      <c r="H7023" t="s">
        <v>14</v>
      </c>
    </row>
    <row r="7024" spans="1:10">
      <c r="A7024" t="s">
        <v>0</v>
      </c>
      <c r="B7024" t="s">
        <v>3205</v>
      </c>
      <c r="D7024">
        <f>Image("https://scontent.cdninstagram.com/t51.2885-15/e35/12950202_578815658964449_1333216967_n.jpg?ig_cache_key=MTIyMDM4NTAxNTI5MTczMjA0MA%3D%3D.2")</f>
        <v>0</v>
      </c>
    </row>
    <row r="7025" spans="1:10">
      <c r="A7025" t="s">
        <v>2</v>
      </c>
      <c r="B7025" t="s">
        <v>3</v>
      </c>
      <c r="E7025" t="s">
        <v>4</v>
      </c>
      <c r="F7025" t="s">
        <v>5</v>
      </c>
      <c r="G7025" t="s">
        <v>6</v>
      </c>
      <c r="H7025" t="s">
        <v>7</v>
      </c>
      <c r="I7025" t="s">
        <v>8</v>
      </c>
      <c r="J7025" t="s">
        <v>9</v>
      </c>
    </row>
    <row r="7026" spans="1:10">
      <c r="A7026" t="s">
        <v>2</v>
      </c>
      <c r="B7026" t="s">
        <v>10</v>
      </c>
      <c r="E7026" t="s">
        <v>11</v>
      </c>
      <c r="F7026" t="s">
        <v>12</v>
      </c>
      <c r="G7026" t="s">
        <v>13</v>
      </c>
      <c r="H7026" t="s">
        <v>14</v>
      </c>
    </row>
    <row r="7027" spans="1:10">
      <c r="A7027" t="s">
        <v>0</v>
      </c>
      <c r="B7027" t="s">
        <v>3206</v>
      </c>
      <c r="D7027">
        <f>Image("https://scontent.cdninstagram.com/t51.2885-15/s640x640/sh0.08/e35/12599289_1162279587115667_535407999_n.jpg?ig_cache_key=MTIyMDM3OTMwNjIwMDE4NDcwMQ%3D%3D.2")</f>
        <v>0</v>
      </c>
    </row>
    <row r="7028" spans="1:10">
      <c r="A7028" t="s">
        <v>2</v>
      </c>
      <c r="B7028" t="s">
        <v>3</v>
      </c>
      <c r="C7028" t="s">
        <v>3207</v>
      </c>
      <c r="E7028" t="s">
        <v>4</v>
      </c>
      <c r="F7028" t="s">
        <v>5</v>
      </c>
      <c r="G7028" t="s">
        <v>6</v>
      </c>
      <c r="H7028" t="s">
        <v>7</v>
      </c>
      <c r="I7028" t="s">
        <v>8</v>
      </c>
      <c r="J7028" t="s">
        <v>9</v>
      </c>
    </row>
    <row r="7029" spans="1:10">
      <c r="A7029" t="s">
        <v>2</v>
      </c>
      <c r="B7029" t="s">
        <v>10</v>
      </c>
      <c r="E7029" t="s">
        <v>11</v>
      </c>
      <c r="F7029" t="s">
        <v>12</v>
      </c>
      <c r="G7029" t="s">
        <v>13</v>
      </c>
      <c r="H7029" t="s">
        <v>14</v>
      </c>
    </row>
    <row r="7030" spans="1:10">
      <c r="A7030" t="s">
        <v>0</v>
      </c>
      <c r="B7030" t="s">
        <v>3208</v>
      </c>
      <c r="D7030">
        <f>Image("https://scontent.cdninstagram.com/t51.2885-15/e15/12930686_755924261211874_455428025_n.jpg?ig_cache_key=MTIyMDM3OTAzMjc2MDI1MTA5Mg%3D%3D.2")</f>
        <v>0</v>
      </c>
    </row>
    <row r="7031" spans="1:10">
      <c r="A7031" t="s">
        <v>2</v>
      </c>
      <c r="B7031" t="s">
        <v>3</v>
      </c>
      <c r="E7031" t="s">
        <v>4</v>
      </c>
      <c r="F7031" t="s">
        <v>5</v>
      </c>
      <c r="G7031" t="s">
        <v>6</v>
      </c>
      <c r="H7031" t="s">
        <v>7</v>
      </c>
      <c r="I7031" t="s">
        <v>8</v>
      </c>
      <c r="J7031" t="s">
        <v>9</v>
      </c>
    </row>
    <row r="7032" spans="1:10">
      <c r="A7032" t="s">
        <v>2</v>
      </c>
      <c r="B7032" t="s">
        <v>10</v>
      </c>
      <c r="E7032" t="s">
        <v>11</v>
      </c>
      <c r="F7032" t="s">
        <v>12</v>
      </c>
      <c r="G7032" t="s">
        <v>13</v>
      </c>
      <c r="H7032" t="s">
        <v>14</v>
      </c>
    </row>
    <row r="7033" spans="1:10">
      <c r="A7033" t="s">
        <v>0</v>
      </c>
      <c r="B7033" t="s">
        <v>3209</v>
      </c>
      <c r="D7033">
        <f>Image("https://scontent.cdninstagram.com/t51.2885-15/s640x640/sh0.08/e35/12912799_133513333710480_190872264_n.jpg?ig_cache_key=MTIxNTM5Mzc2NzM1OTQzNDI3MA%3D%3D.2.l")</f>
        <v>0</v>
      </c>
    </row>
    <row r="7034" spans="1:10">
      <c r="A7034" t="s">
        <v>2</v>
      </c>
      <c r="B7034" t="s">
        <v>3</v>
      </c>
      <c r="E7034" t="s">
        <v>4</v>
      </c>
      <c r="F7034" t="s">
        <v>5</v>
      </c>
      <c r="G7034" t="s">
        <v>6</v>
      </c>
      <c r="H7034" t="s">
        <v>7</v>
      </c>
      <c r="I7034" t="s">
        <v>8</v>
      </c>
      <c r="J7034" t="s">
        <v>9</v>
      </c>
    </row>
    <row r="7035" spans="1:10">
      <c r="A7035" t="s">
        <v>2</v>
      </c>
      <c r="B7035" t="s">
        <v>10</v>
      </c>
      <c r="E7035" t="s">
        <v>11</v>
      </c>
      <c r="F7035" t="s">
        <v>12</v>
      </c>
      <c r="G7035" t="s">
        <v>13</v>
      </c>
      <c r="H7035" t="s">
        <v>14</v>
      </c>
    </row>
    <row r="7036" spans="1:10">
      <c r="A7036" t="s">
        <v>0</v>
      </c>
      <c r="B7036" t="s">
        <v>3210</v>
      </c>
      <c r="D7036">
        <f>Image("https://scontent.cdninstagram.com/t51.2885-15/s640x640/sh0.08/e35/12531176_102670290134347_1757733157_n.jpg?ig_cache_key=MTIxNDcxNzUyMzU0MjMzMDc5OA%3D%3D.2.l")</f>
        <v>0</v>
      </c>
    </row>
    <row r="7037" spans="1:10">
      <c r="A7037" t="s">
        <v>2</v>
      </c>
      <c r="B7037" t="s">
        <v>3</v>
      </c>
      <c r="E7037" t="s">
        <v>4</v>
      </c>
      <c r="F7037" t="s">
        <v>5</v>
      </c>
      <c r="G7037" t="s">
        <v>6</v>
      </c>
      <c r="H7037" t="s">
        <v>7</v>
      </c>
      <c r="I7037" t="s">
        <v>8</v>
      </c>
      <c r="J7037" t="s">
        <v>9</v>
      </c>
    </row>
    <row r="7038" spans="1:10">
      <c r="A7038" t="s">
        <v>2</v>
      </c>
      <c r="B7038" t="s">
        <v>10</v>
      </c>
      <c r="E7038" t="s">
        <v>11</v>
      </c>
      <c r="F7038" t="s">
        <v>12</v>
      </c>
      <c r="G7038" t="s">
        <v>13</v>
      </c>
      <c r="H7038" t="s">
        <v>14</v>
      </c>
    </row>
    <row r="7039" spans="1:10">
      <c r="A7039" t="s">
        <v>0</v>
      </c>
      <c r="B7039" t="s">
        <v>3211</v>
      </c>
      <c r="D7039">
        <f>Image("https://scontent.cdninstagram.com/t51.2885-15/s640x640/sh0.08/e35/12445915_254797911526809_447440226_n.jpg?ig_cache_key=MTIyMDQ3MDQ3OTQ2MzczNDM5OA%3D%3D.2")</f>
        <v>0</v>
      </c>
    </row>
    <row r="7040" spans="1:10">
      <c r="A7040" t="s">
        <v>2</v>
      </c>
      <c r="B7040" t="s">
        <v>3</v>
      </c>
      <c r="E7040" t="s">
        <v>4</v>
      </c>
      <c r="F7040" t="s">
        <v>5</v>
      </c>
      <c r="G7040" t="s">
        <v>6</v>
      </c>
      <c r="H7040" t="s">
        <v>7</v>
      </c>
      <c r="I7040" t="s">
        <v>8</v>
      </c>
      <c r="J7040" t="s">
        <v>9</v>
      </c>
    </row>
    <row r="7041" spans="1:10">
      <c r="A7041" t="s">
        <v>2</v>
      </c>
      <c r="B7041" t="s">
        <v>10</v>
      </c>
      <c r="E7041" t="s">
        <v>11</v>
      </c>
      <c r="F7041" t="s">
        <v>12</v>
      </c>
      <c r="G7041" t="s">
        <v>13</v>
      </c>
      <c r="H7041" t="s">
        <v>14</v>
      </c>
    </row>
    <row r="7042" spans="1:10">
      <c r="A7042" t="s">
        <v>0</v>
      </c>
      <c r="B7042" t="s">
        <v>3212</v>
      </c>
      <c r="D7042">
        <f>Image("https://scontent.cdninstagram.com/t51.2885-15/s640x640/sh0.08/e35/12912302_1338386329520509_380275406_n.jpg?ig_cache_key=MTIxODk0MzQ2NDQ2MTc2NjUwNA%3D%3D.2.l")</f>
        <v>0</v>
      </c>
    </row>
    <row r="7043" spans="1:10">
      <c r="A7043" t="s">
        <v>2</v>
      </c>
      <c r="B7043" t="s">
        <v>3</v>
      </c>
      <c r="C7043" t="s">
        <v>3213</v>
      </c>
      <c r="E7043" t="s">
        <v>4</v>
      </c>
      <c r="F7043" t="s">
        <v>5</v>
      </c>
      <c r="G7043" t="s">
        <v>6</v>
      </c>
      <c r="H7043" t="s">
        <v>7</v>
      </c>
      <c r="I7043" t="s">
        <v>8</v>
      </c>
      <c r="J7043" t="s">
        <v>9</v>
      </c>
    </row>
    <row r="7044" spans="1:10">
      <c r="A7044" t="s">
        <v>2</v>
      </c>
      <c r="B7044" t="s">
        <v>10</v>
      </c>
      <c r="E7044" t="s">
        <v>11</v>
      </c>
      <c r="F7044" t="s">
        <v>12</v>
      </c>
      <c r="G7044" t="s">
        <v>13</v>
      </c>
      <c r="H7044" t="s">
        <v>14</v>
      </c>
    </row>
    <row r="7045" spans="1:10">
      <c r="A7045" t="s">
        <v>0</v>
      </c>
      <c r="B7045" t="s">
        <v>3214</v>
      </c>
      <c r="D7045">
        <f>Image("https://scontent.cdninstagram.com/t51.2885-15/e15/12599323_1564452487218585_255187557_n.jpg?ig_cache_key=MTIyMDQ0MjY4NTgyNDQ0NjkzMg%3D%3D.2")</f>
        <v>0</v>
      </c>
    </row>
    <row r="7046" spans="1:10">
      <c r="A7046" t="s">
        <v>2</v>
      </c>
      <c r="B7046" t="s">
        <v>3</v>
      </c>
      <c r="E7046" t="s">
        <v>4</v>
      </c>
      <c r="F7046" t="s">
        <v>5</v>
      </c>
      <c r="G7046" t="s">
        <v>6</v>
      </c>
      <c r="H7046" t="s">
        <v>7</v>
      </c>
      <c r="I7046" t="s">
        <v>8</v>
      </c>
      <c r="J7046" t="s">
        <v>9</v>
      </c>
    </row>
    <row r="7047" spans="1:10">
      <c r="A7047" t="s">
        <v>2</v>
      </c>
      <c r="B7047" t="s">
        <v>10</v>
      </c>
      <c r="E7047" t="s">
        <v>11</v>
      </c>
      <c r="F7047" t="s">
        <v>12</v>
      </c>
      <c r="G7047" t="s">
        <v>13</v>
      </c>
      <c r="H7047" t="s">
        <v>14</v>
      </c>
    </row>
    <row r="7048" spans="1:10">
      <c r="A7048" t="s">
        <v>0</v>
      </c>
      <c r="B7048" t="s">
        <v>3215</v>
      </c>
      <c r="D7048">
        <f>Image("https://scontent.cdninstagram.com/t51.2885-15/e35/12905269_1119960968025029_1432465365_n.jpg?ig_cache_key=MTIyMDQ0MDkyMjM0NjEwNzI3MA%3D%3D.2")</f>
        <v>0</v>
      </c>
    </row>
    <row r="7049" spans="1:10">
      <c r="A7049" t="s">
        <v>2</v>
      </c>
      <c r="B7049" t="s">
        <v>3</v>
      </c>
      <c r="C7049" t="s">
        <v>3216</v>
      </c>
      <c r="E7049" t="s">
        <v>4</v>
      </c>
      <c r="F7049" t="s">
        <v>5</v>
      </c>
      <c r="G7049" t="s">
        <v>6</v>
      </c>
      <c r="H7049" t="s">
        <v>7</v>
      </c>
      <c r="I7049" t="s">
        <v>8</v>
      </c>
      <c r="J7049" t="s">
        <v>9</v>
      </c>
    </row>
    <row r="7050" spans="1:10">
      <c r="A7050" t="s">
        <v>2</v>
      </c>
      <c r="B7050" t="s">
        <v>10</v>
      </c>
      <c r="E7050" t="s">
        <v>11</v>
      </c>
      <c r="F7050" t="s">
        <v>12</v>
      </c>
      <c r="G7050" t="s">
        <v>13</v>
      </c>
      <c r="H7050" t="s">
        <v>14</v>
      </c>
    </row>
    <row r="7051" spans="1:10">
      <c r="A7051" t="s">
        <v>0</v>
      </c>
      <c r="B7051" t="s">
        <v>3217</v>
      </c>
      <c r="D7051">
        <f>Image("https://scontent.cdninstagram.com/t51.2885-15/s640x640/sh0.08/e35/12383119_984771714933505_1061416285_n.jpg?ig_cache_key=MTIyMDQzNTUyODQxMDM5MjM4NQ%3D%3D.2.l")</f>
        <v>0</v>
      </c>
    </row>
    <row r="7052" spans="1:10">
      <c r="A7052" t="s">
        <v>2</v>
      </c>
      <c r="B7052" t="s">
        <v>3</v>
      </c>
      <c r="E7052" t="s">
        <v>4</v>
      </c>
      <c r="F7052" t="s">
        <v>5</v>
      </c>
      <c r="G7052" t="s">
        <v>6</v>
      </c>
      <c r="H7052" t="s">
        <v>7</v>
      </c>
      <c r="I7052" t="s">
        <v>8</v>
      </c>
      <c r="J7052" t="s">
        <v>9</v>
      </c>
    </row>
    <row r="7053" spans="1:10">
      <c r="A7053" t="s">
        <v>2</v>
      </c>
      <c r="B7053" t="s">
        <v>10</v>
      </c>
      <c r="E7053" t="s">
        <v>11</v>
      </c>
      <c r="F7053" t="s">
        <v>12</v>
      </c>
      <c r="G7053" t="s">
        <v>13</v>
      </c>
      <c r="H7053" t="s">
        <v>14</v>
      </c>
    </row>
    <row r="7054" spans="1:10">
      <c r="A7054" t="s">
        <v>0</v>
      </c>
      <c r="B7054" t="s">
        <v>3218</v>
      </c>
      <c r="D7054">
        <f>Image("https://scontent.cdninstagram.com/t51.2885-15/s640x640/sh0.08/e35/12930747_1679673792296797_715026550_n.jpg?ig_cache_key=MTIyMDQwNDA0MzQyMDAxMTk0Ng%3D%3D.2")</f>
        <v>0</v>
      </c>
    </row>
    <row r="7055" spans="1:10">
      <c r="A7055" t="s">
        <v>2</v>
      </c>
      <c r="B7055" t="s">
        <v>3</v>
      </c>
      <c r="C7055" t="s">
        <v>3219</v>
      </c>
      <c r="E7055" t="s">
        <v>4</v>
      </c>
      <c r="F7055" t="s">
        <v>5</v>
      </c>
      <c r="G7055" t="s">
        <v>6</v>
      </c>
      <c r="H7055" t="s">
        <v>7</v>
      </c>
      <c r="I7055" t="s">
        <v>8</v>
      </c>
      <c r="J7055" t="s">
        <v>9</v>
      </c>
    </row>
    <row r="7056" spans="1:10">
      <c r="A7056" t="s">
        <v>2</v>
      </c>
      <c r="B7056" t="s">
        <v>10</v>
      </c>
      <c r="E7056" t="s">
        <v>11</v>
      </c>
      <c r="F7056" t="s">
        <v>12</v>
      </c>
      <c r="G7056" t="s">
        <v>13</v>
      </c>
      <c r="H7056" t="s">
        <v>14</v>
      </c>
    </row>
    <row r="7057" spans="1:10">
      <c r="A7057" t="s">
        <v>0</v>
      </c>
      <c r="B7057" t="s">
        <v>3220</v>
      </c>
      <c r="D7057">
        <f>Image("https://scontent.cdninstagram.com/t51.2885-15/e35/12960037_1042798922479775_1309107288_n.jpg?ig_cache_key=MTIyMDI1NTI5NDA1MTQ1NjI5OQ%3D%3D.2")</f>
        <v>0</v>
      </c>
    </row>
    <row r="7058" spans="1:10">
      <c r="A7058" t="s">
        <v>2</v>
      </c>
      <c r="B7058" t="s">
        <v>3</v>
      </c>
      <c r="E7058" t="s">
        <v>4</v>
      </c>
      <c r="F7058" t="s">
        <v>5</v>
      </c>
      <c r="G7058" t="s">
        <v>6</v>
      </c>
      <c r="H7058" t="s">
        <v>7</v>
      </c>
      <c r="I7058" t="s">
        <v>8</v>
      </c>
      <c r="J7058" t="s">
        <v>9</v>
      </c>
    </row>
    <row r="7059" spans="1:10">
      <c r="A7059" t="s">
        <v>2</v>
      </c>
      <c r="B7059" t="s">
        <v>10</v>
      </c>
      <c r="E7059" t="s">
        <v>11</v>
      </c>
      <c r="F7059" t="s">
        <v>12</v>
      </c>
      <c r="G7059" t="s">
        <v>13</v>
      </c>
      <c r="H7059" t="s">
        <v>14</v>
      </c>
    </row>
    <row r="7060" spans="1:10">
      <c r="A7060" t="s">
        <v>0</v>
      </c>
      <c r="B7060" t="s">
        <v>3221</v>
      </c>
      <c r="D7060">
        <f>Image("https://scontent.cdninstagram.com/t51.2885-15/s640x640/sh0.08/e35/12940266_1686283001639317_91776459_n.jpg?ig_cache_key=MTIyMDM4MTgxNjg4MzQ5NTYyNQ%3D%3D.2")</f>
        <v>0</v>
      </c>
    </row>
    <row r="7061" spans="1:10">
      <c r="A7061" t="s">
        <v>2</v>
      </c>
      <c r="B7061" t="s">
        <v>3</v>
      </c>
      <c r="C7061" t="s">
        <v>3222</v>
      </c>
      <c r="E7061" t="s">
        <v>4</v>
      </c>
      <c r="F7061" t="s">
        <v>5</v>
      </c>
      <c r="G7061" t="s">
        <v>6</v>
      </c>
      <c r="H7061" t="s">
        <v>7</v>
      </c>
      <c r="I7061" t="s">
        <v>8</v>
      </c>
      <c r="J7061" t="s">
        <v>9</v>
      </c>
    </row>
    <row r="7062" spans="1:10">
      <c r="A7062" t="s">
        <v>2</v>
      </c>
      <c r="B7062" t="s">
        <v>10</v>
      </c>
      <c r="E7062" t="s">
        <v>11</v>
      </c>
      <c r="F7062" t="s">
        <v>12</v>
      </c>
      <c r="G7062" t="s">
        <v>13</v>
      </c>
      <c r="H7062" t="s">
        <v>14</v>
      </c>
    </row>
    <row r="7063" spans="1:10">
      <c r="A7063" t="s">
        <v>0</v>
      </c>
      <c r="B7063" t="s">
        <v>3223</v>
      </c>
      <c r="D7063">
        <f>Image("https://scontent.cdninstagram.com/t51.2885-15/s640x640/sh0.08/e35/12816830_563276717176759_274254978_n.jpg?ig_cache_key=MTIyMDM2MTQyNDEyNTU4NTk4Nw%3D%3D.2")</f>
        <v>0</v>
      </c>
    </row>
    <row r="7064" spans="1:10">
      <c r="A7064" t="s">
        <v>2</v>
      </c>
      <c r="B7064" t="s">
        <v>3</v>
      </c>
      <c r="C7064" t="s">
        <v>3224</v>
      </c>
      <c r="E7064" t="s">
        <v>4</v>
      </c>
      <c r="F7064" t="s">
        <v>5</v>
      </c>
      <c r="G7064" t="s">
        <v>6</v>
      </c>
      <c r="H7064" t="s">
        <v>7</v>
      </c>
      <c r="I7064" t="s">
        <v>8</v>
      </c>
      <c r="J7064" t="s">
        <v>9</v>
      </c>
    </row>
    <row r="7065" spans="1:10">
      <c r="A7065" t="s">
        <v>2</v>
      </c>
      <c r="B7065" t="s">
        <v>10</v>
      </c>
      <c r="E7065" t="s">
        <v>11</v>
      </c>
      <c r="F7065" t="s">
        <v>12</v>
      </c>
      <c r="G7065" t="s">
        <v>13</v>
      </c>
      <c r="H7065" t="s">
        <v>14</v>
      </c>
    </row>
    <row r="7066" spans="1:10">
      <c r="A7066" t="s">
        <v>0</v>
      </c>
      <c r="B7066" t="s">
        <v>3225</v>
      </c>
      <c r="D7066">
        <f>Image("https://scontent.cdninstagram.com/t51.2885-15/s640x640/sh0.08/e35/12445790_1773073999587077_1533470710_n.jpg?ig_cache_key=MTIyMDM0MTQ5MDMyNjAzNTgwMQ%3D%3D.2")</f>
        <v>0</v>
      </c>
    </row>
    <row r="7067" spans="1:10">
      <c r="A7067" t="s">
        <v>2</v>
      </c>
      <c r="B7067" t="s">
        <v>3</v>
      </c>
      <c r="C7067" t="s">
        <v>3226</v>
      </c>
      <c r="E7067" t="s">
        <v>4</v>
      </c>
      <c r="F7067" t="s">
        <v>5</v>
      </c>
      <c r="G7067" t="s">
        <v>6</v>
      </c>
      <c r="H7067" t="s">
        <v>7</v>
      </c>
      <c r="I7067" t="s">
        <v>8</v>
      </c>
      <c r="J7067" t="s">
        <v>9</v>
      </c>
    </row>
    <row r="7068" spans="1:10">
      <c r="A7068" t="s">
        <v>2</v>
      </c>
      <c r="B7068" t="s">
        <v>10</v>
      </c>
      <c r="E7068" t="s">
        <v>11</v>
      </c>
      <c r="F7068" t="s">
        <v>12</v>
      </c>
      <c r="G7068" t="s">
        <v>13</v>
      </c>
      <c r="H7068" t="s">
        <v>14</v>
      </c>
    </row>
    <row r="7069" spans="1:10">
      <c r="A7069" t="s">
        <v>0</v>
      </c>
      <c r="B7069" t="s">
        <v>3227</v>
      </c>
      <c r="D7069">
        <f>Image("https://scontent.cdninstagram.com/t51.2885-15/s640x640/sh0.08/e35/12530921_1766561470240872_1585947170_n.jpg?ig_cache_key=MTIyMDMxNzgwMjM1OTE4NTA4MA%3D%3D.2")</f>
        <v>0</v>
      </c>
    </row>
    <row r="7070" spans="1:10">
      <c r="A7070" t="s">
        <v>2</v>
      </c>
      <c r="B7070" t="s">
        <v>3</v>
      </c>
      <c r="C7070" t="s">
        <v>3228</v>
      </c>
      <c r="E7070" t="s">
        <v>4</v>
      </c>
      <c r="F7070" t="s">
        <v>5</v>
      </c>
      <c r="G7070" t="s">
        <v>6</v>
      </c>
      <c r="H7070" t="s">
        <v>7</v>
      </c>
      <c r="I7070" t="s">
        <v>8</v>
      </c>
      <c r="J7070" t="s">
        <v>9</v>
      </c>
    </row>
    <row r="7071" spans="1:10">
      <c r="A7071" t="s">
        <v>2</v>
      </c>
      <c r="B7071" t="s">
        <v>10</v>
      </c>
      <c r="E7071" t="s">
        <v>11</v>
      </c>
      <c r="F7071" t="s">
        <v>12</v>
      </c>
      <c r="G7071" t="s">
        <v>13</v>
      </c>
      <c r="H7071" t="s">
        <v>14</v>
      </c>
    </row>
    <row r="7072" spans="1:10">
      <c r="A7072" t="s">
        <v>0</v>
      </c>
      <c r="B7072" t="s">
        <v>3229</v>
      </c>
      <c r="D7072">
        <f>Image("https://scontent.cdninstagram.com/t51.2885-15/s640x640/sh0.08/e35/12912346_1693051130969675_670459424_n.jpg?ig_cache_key=MTIyMDMwNTAwNTkyOTgzMDgzMQ%3D%3D.2.l")</f>
        <v>0</v>
      </c>
    </row>
    <row r="7073" spans="1:10">
      <c r="A7073" t="s">
        <v>2</v>
      </c>
      <c r="B7073" t="s">
        <v>3</v>
      </c>
      <c r="C7073" t="s">
        <v>3230</v>
      </c>
      <c r="E7073" t="s">
        <v>4</v>
      </c>
      <c r="F7073" t="s">
        <v>5</v>
      </c>
      <c r="G7073" t="s">
        <v>6</v>
      </c>
      <c r="H7073" t="s">
        <v>7</v>
      </c>
      <c r="I7073" t="s">
        <v>8</v>
      </c>
      <c r="J7073" t="s">
        <v>9</v>
      </c>
    </row>
    <row r="7074" spans="1:10">
      <c r="A7074" t="s">
        <v>2</v>
      </c>
      <c r="B7074" t="s">
        <v>10</v>
      </c>
      <c r="E7074" t="s">
        <v>11</v>
      </c>
      <c r="F7074" t="s">
        <v>12</v>
      </c>
      <c r="G7074" t="s">
        <v>13</v>
      </c>
      <c r="H7074" t="s">
        <v>14</v>
      </c>
    </row>
    <row r="7075" spans="1:10">
      <c r="A7075" t="s">
        <v>0</v>
      </c>
      <c r="B7075" t="s">
        <v>3231</v>
      </c>
      <c r="D7075">
        <f>Image("https://scontent.cdninstagram.com/t51.2885-15/s640x640/sh0.08/e35/12724683_452750624917529_6693401_n.jpg?ig_cache_key=MTIyMDI5OTA5ODAzNzI2MDA2OQ%3D%3D.2.l")</f>
        <v>0</v>
      </c>
    </row>
    <row r="7076" spans="1:10">
      <c r="A7076" t="s">
        <v>2</v>
      </c>
      <c r="B7076" t="s">
        <v>3</v>
      </c>
      <c r="E7076" t="s">
        <v>4</v>
      </c>
      <c r="F7076" t="s">
        <v>5</v>
      </c>
      <c r="G7076" t="s">
        <v>6</v>
      </c>
      <c r="H7076" t="s">
        <v>7</v>
      </c>
      <c r="I7076" t="s">
        <v>8</v>
      </c>
      <c r="J7076" t="s">
        <v>9</v>
      </c>
    </row>
    <row r="7077" spans="1:10">
      <c r="A7077" t="s">
        <v>2</v>
      </c>
      <c r="B7077" t="s">
        <v>10</v>
      </c>
      <c r="E7077" t="s">
        <v>11</v>
      </c>
      <c r="F7077" t="s">
        <v>12</v>
      </c>
      <c r="G7077" t="s">
        <v>13</v>
      </c>
      <c r="H7077" t="s">
        <v>14</v>
      </c>
    </row>
    <row r="7078" spans="1:10">
      <c r="A7078" t="s">
        <v>0</v>
      </c>
      <c r="B7078" t="s">
        <v>3232</v>
      </c>
      <c r="D7078">
        <f>Image("https://scontent.cdninstagram.com/t51.2885-15/s640x640/sh0.08/e35/12940269_604716179690877_303201971_n.jpg?ig_cache_key=MTIyMDI5MzI0NDU1MTAxMDA3Nw%3D%3D.2.l")</f>
        <v>0</v>
      </c>
    </row>
    <row r="7079" spans="1:10">
      <c r="A7079" t="s">
        <v>2</v>
      </c>
      <c r="B7079" t="s">
        <v>3</v>
      </c>
      <c r="E7079" t="s">
        <v>4</v>
      </c>
      <c r="F7079" t="s">
        <v>5</v>
      </c>
      <c r="G7079" t="s">
        <v>6</v>
      </c>
      <c r="H7079" t="s">
        <v>7</v>
      </c>
      <c r="I7079" t="s">
        <v>8</v>
      </c>
      <c r="J7079" t="s">
        <v>9</v>
      </c>
    </row>
    <row r="7080" spans="1:10">
      <c r="A7080" t="s">
        <v>2</v>
      </c>
      <c r="B7080" t="s">
        <v>10</v>
      </c>
      <c r="E7080" t="s">
        <v>11</v>
      </c>
      <c r="F7080" t="s">
        <v>12</v>
      </c>
      <c r="G7080" t="s">
        <v>13</v>
      </c>
      <c r="H7080" t="s">
        <v>14</v>
      </c>
    </row>
    <row r="7081" spans="1:10">
      <c r="A7081" t="s">
        <v>0</v>
      </c>
      <c r="B7081" t="s">
        <v>3233</v>
      </c>
      <c r="D7081">
        <f>Image("https://scontent.cdninstagram.com/t51.2885-15/s640x640/sh0.08/e35/12960080_515886165284849_1810194394_n.jpg?ig_cache_key=MTIyMDI4ODEzNzMyMDIzODg3OA%3D%3D.2")</f>
        <v>0</v>
      </c>
    </row>
    <row r="7082" spans="1:10">
      <c r="A7082" t="s">
        <v>2</v>
      </c>
      <c r="B7082" t="s">
        <v>3</v>
      </c>
      <c r="E7082" t="s">
        <v>4</v>
      </c>
      <c r="F7082" t="s">
        <v>5</v>
      </c>
      <c r="G7082" t="s">
        <v>6</v>
      </c>
      <c r="H7082" t="s">
        <v>7</v>
      </c>
      <c r="I7082" t="s">
        <v>8</v>
      </c>
      <c r="J7082" t="s">
        <v>9</v>
      </c>
    </row>
    <row r="7083" spans="1:10">
      <c r="A7083" t="s">
        <v>2</v>
      </c>
      <c r="B7083" t="s">
        <v>10</v>
      </c>
      <c r="E7083" t="s">
        <v>11</v>
      </c>
      <c r="F7083" t="s">
        <v>12</v>
      </c>
      <c r="G7083" t="s">
        <v>13</v>
      </c>
      <c r="H7083" t="s">
        <v>14</v>
      </c>
    </row>
    <row r="7084" spans="1:10">
      <c r="A7084" t="s">
        <v>0</v>
      </c>
      <c r="B7084" t="s">
        <v>3234</v>
      </c>
      <c r="D7084">
        <f>Image("https://scontent.cdninstagram.com/t51.2885-15/s640x640/sh0.08/e35/12917800_213440939021719_1846685195_n.jpg?ig_cache_key=MTIyMDI3MDczNTg5MjYxNDM1NA%3D%3D.2")</f>
        <v>0</v>
      </c>
    </row>
    <row r="7085" spans="1:10">
      <c r="A7085" t="s">
        <v>2</v>
      </c>
      <c r="B7085" t="s">
        <v>3</v>
      </c>
      <c r="E7085" t="s">
        <v>4</v>
      </c>
      <c r="F7085" t="s">
        <v>5</v>
      </c>
      <c r="G7085" t="s">
        <v>6</v>
      </c>
      <c r="H7085" t="s">
        <v>7</v>
      </c>
      <c r="I7085" t="s">
        <v>8</v>
      </c>
      <c r="J7085" t="s">
        <v>9</v>
      </c>
    </row>
    <row r="7086" spans="1:10">
      <c r="A7086" t="s">
        <v>2</v>
      </c>
      <c r="B7086" t="s">
        <v>10</v>
      </c>
      <c r="E7086" t="s">
        <v>11</v>
      </c>
      <c r="F7086" t="s">
        <v>12</v>
      </c>
      <c r="G7086" t="s">
        <v>13</v>
      </c>
      <c r="H7086" t="s">
        <v>14</v>
      </c>
    </row>
    <row r="7087" spans="1:10">
      <c r="A7087" t="s">
        <v>0</v>
      </c>
      <c r="B7087" t="s">
        <v>3235</v>
      </c>
      <c r="D7087">
        <f>Image("https://scontent.cdninstagram.com/t51.2885-15/e15/1172707_958266470908362_1919419209_n.jpg?ig_cache_key=MTIyMDI2OTI2NzQ5MzU1ODM4MQ%3D%3D.2.l")</f>
        <v>0</v>
      </c>
    </row>
    <row r="7088" spans="1:10">
      <c r="A7088" t="s">
        <v>2</v>
      </c>
      <c r="B7088" t="s">
        <v>3</v>
      </c>
      <c r="E7088" t="s">
        <v>4</v>
      </c>
      <c r="F7088" t="s">
        <v>5</v>
      </c>
      <c r="G7088" t="s">
        <v>6</v>
      </c>
      <c r="H7088" t="s">
        <v>7</v>
      </c>
      <c r="I7088" t="s">
        <v>8</v>
      </c>
      <c r="J7088" t="s">
        <v>9</v>
      </c>
    </row>
    <row r="7089" spans="1:10">
      <c r="A7089" t="s">
        <v>2</v>
      </c>
      <c r="B7089" t="s">
        <v>10</v>
      </c>
      <c r="E7089" t="s">
        <v>11</v>
      </c>
      <c r="F7089" t="s">
        <v>12</v>
      </c>
      <c r="G7089" t="s">
        <v>13</v>
      </c>
      <c r="H7089" t="s">
        <v>14</v>
      </c>
    </row>
    <row r="7090" spans="1:10">
      <c r="A7090" t="s">
        <v>0</v>
      </c>
      <c r="B7090" t="s">
        <v>3236</v>
      </c>
      <c r="D7090">
        <f>Image("https://scontent.cdninstagram.com/t51.2885-15/e15/12383399_968263226597320_201474210_n.jpg?ig_cache_key=MTIyMDI1OTcxMDk5ODM4NzQ5Ng%3D%3D.2.l")</f>
        <v>0</v>
      </c>
    </row>
    <row r="7091" spans="1:10">
      <c r="A7091" t="s">
        <v>2</v>
      </c>
      <c r="B7091" t="s">
        <v>3</v>
      </c>
      <c r="E7091" t="s">
        <v>4</v>
      </c>
      <c r="F7091" t="s">
        <v>5</v>
      </c>
      <c r="G7091" t="s">
        <v>6</v>
      </c>
      <c r="H7091" t="s">
        <v>7</v>
      </c>
      <c r="I7091" t="s">
        <v>8</v>
      </c>
      <c r="J7091" t="s">
        <v>9</v>
      </c>
    </row>
    <row r="7092" spans="1:10">
      <c r="A7092" t="s">
        <v>2</v>
      </c>
      <c r="B7092" t="s">
        <v>10</v>
      </c>
      <c r="E7092" t="s">
        <v>11</v>
      </c>
      <c r="F7092" t="s">
        <v>12</v>
      </c>
      <c r="G7092" t="s">
        <v>13</v>
      </c>
      <c r="H7092" t="s">
        <v>14</v>
      </c>
    </row>
    <row r="7093" spans="1:10">
      <c r="A7093" t="s">
        <v>0</v>
      </c>
      <c r="B7093" t="s">
        <v>3237</v>
      </c>
      <c r="D7093">
        <f>Image("https://scontent.cdninstagram.com/t51.2885-15/s480x480/e35/12912315_259219117749249_1559267527_n.jpg?ig_cache_key=MTIyMDIyMDg3NDk3ODQ0MzM5OA%3D%3D.2")</f>
        <v>0</v>
      </c>
    </row>
    <row r="7094" spans="1:10">
      <c r="A7094" t="s">
        <v>2</v>
      </c>
      <c r="B7094" t="s">
        <v>3</v>
      </c>
      <c r="C7094" t="s">
        <v>3238</v>
      </c>
      <c r="E7094" t="s">
        <v>4</v>
      </c>
      <c r="F7094" t="s">
        <v>5</v>
      </c>
      <c r="G7094" t="s">
        <v>6</v>
      </c>
      <c r="H7094" t="s">
        <v>7</v>
      </c>
      <c r="I7094" t="s">
        <v>8</v>
      </c>
      <c r="J7094" t="s">
        <v>9</v>
      </c>
    </row>
    <row r="7095" spans="1:10">
      <c r="A7095" t="s">
        <v>2</v>
      </c>
      <c r="B7095" t="s">
        <v>10</v>
      </c>
      <c r="E7095" t="s">
        <v>11</v>
      </c>
      <c r="F7095" t="s">
        <v>12</v>
      </c>
      <c r="G7095" t="s">
        <v>13</v>
      </c>
      <c r="H7095" t="s">
        <v>14</v>
      </c>
    </row>
    <row r="7096" spans="1:10">
      <c r="A7096" t="s">
        <v>0</v>
      </c>
      <c r="B7096" t="s">
        <v>3239</v>
      </c>
      <c r="D7096">
        <f>Image("https://scontent.cdninstagram.com/t51.2885-15/s480x480/e35/12940777_864308540345274_1917342874_n.jpg?ig_cache_key=MTIyMDIyMDMyNTM3MzYyNDQzOA%3D%3D.2")</f>
        <v>0</v>
      </c>
    </row>
    <row r="7097" spans="1:10">
      <c r="A7097" t="s">
        <v>2</v>
      </c>
      <c r="B7097" t="s">
        <v>3</v>
      </c>
      <c r="E7097" t="s">
        <v>4</v>
      </c>
      <c r="F7097" t="s">
        <v>5</v>
      </c>
      <c r="G7097" t="s">
        <v>6</v>
      </c>
      <c r="H7097" t="s">
        <v>7</v>
      </c>
      <c r="I7097" t="s">
        <v>8</v>
      </c>
      <c r="J7097" t="s">
        <v>9</v>
      </c>
    </row>
    <row r="7098" spans="1:10">
      <c r="A7098" t="s">
        <v>2</v>
      </c>
      <c r="B7098" t="s">
        <v>10</v>
      </c>
      <c r="E7098" t="s">
        <v>11</v>
      </c>
      <c r="F7098" t="s">
        <v>12</v>
      </c>
      <c r="G7098" t="s">
        <v>13</v>
      </c>
      <c r="H7098" t="s">
        <v>14</v>
      </c>
    </row>
    <row r="7099" spans="1:10">
      <c r="A7099" t="s">
        <v>0</v>
      </c>
      <c r="B7099" t="s">
        <v>3240</v>
      </c>
      <c r="D7099">
        <f>Image("https://scontent.cdninstagram.com/t51.2885-15/e15/12599303_1555002758132133_1304117962_n.jpg?ig_cache_key=MTIxOTM1NzA3NzA4NzU4NTk3Ng%3D%3D.2")</f>
        <v>0</v>
      </c>
    </row>
    <row r="7100" spans="1:10">
      <c r="A7100" t="s">
        <v>2</v>
      </c>
      <c r="B7100" t="s">
        <v>3</v>
      </c>
      <c r="C7100" t="s">
        <v>3241</v>
      </c>
      <c r="E7100" t="s">
        <v>4</v>
      </c>
      <c r="F7100" t="s">
        <v>5</v>
      </c>
      <c r="G7100" t="s">
        <v>6</v>
      </c>
      <c r="H7100" t="s">
        <v>7</v>
      </c>
      <c r="I7100" t="s">
        <v>8</v>
      </c>
      <c r="J7100" t="s">
        <v>9</v>
      </c>
    </row>
    <row r="7101" spans="1:10">
      <c r="A7101" t="s">
        <v>2</v>
      </c>
      <c r="B7101" t="s">
        <v>10</v>
      </c>
      <c r="E7101" t="s">
        <v>11</v>
      </c>
      <c r="F7101" t="s">
        <v>12</v>
      </c>
      <c r="G7101" t="s">
        <v>13</v>
      </c>
      <c r="H7101" t="s">
        <v>14</v>
      </c>
    </row>
    <row r="7102" spans="1:10">
      <c r="A7102" t="s">
        <v>0</v>
      </c>
      <c r="B7102" t="s">
        <v>3242</v>
      </c>
      <c r="D7102">
        <f>Image("https://scontent.cdninstagram.com/t51.2885-15/s640x640/sh0.08/e35/11260592_981744838573864_1513051481_n.jpg?ig_cache_key=MTIyMDQ3MzMxOTg0NDYzMTU1Ng%3D%3D.2")</f>
        <v>0</v>
      </c>
    </row>
    <row r="7103" spans="1:10">
      <c r="A7103" t="s">
        <v>2</v>
      </c>
      <c r="B7103" t="s">
        <v>3</v>
      </c>
      <c r="E7103" t="s">
        <v>4</v>
      </c>
      <c r="F7103" t="s">
        <v>5</v>
      </c>
      <c r="G7103" t="s">
        <v>6</v>
      </c>
      <c r="H7103" t="s">
        <v>7</v>
      </c>
      <c r="I7103" t="s">
        <v>8</v>
      </c>
      <c r="J7103" t="s">
        <v>9</v>
      </c>
    </row>
    <row r="7104" spans="1:10">
      <c r="A7104" t="s">
        <v>2</v>
      </c>
      <c r="B7104" t="s">
        <v>10</v>
      </c>
      <c r="E7104" t="s">
        <v>11</v>
      </c>
      <c r="F7104" t="s">
        <v>12</v>
      </c>
      <c r="G7104" t="s">
        <v>13</v>
      </c>
      <c r="H7104" t="s">
        <v>14</v>
      </c>
    </row>
    <row r="7105" spans="1:10">
      <c r="A7105" t="s">
        <v>0</v>
      </c>
      <c r="B7105" t="s">
        <v>3243</v>
      </c>
      <c r="D7105">
        <f>Image("https://scontent.cdninstagram.com/t51.2885-15/s640x640/sh0.08/e35/12135179_986360468086035_2018190637_n.jpg?ig_cache_key=MTIyMDQ3MDQzMDAxMTU2Nzk2OQ%3D%3D.2.l")</f>
        <v>0</v>
      </c>
    </row>
    <row r="7106" spans="1:10">
      <c r="A7106" t="s">
        <v>2</v>
      </c>
      <c r="B7106" t="s">
        <v>3</v>
      </c>
      <c r="C7106" t="s">
        <v>3244</v>
      </c>
      <c r="E7106" t="s">
        <v>4</v>
      </c>
      <c r="F7106" t="s">
        <v>5</v>
      </c>
      <c r="G7106" t="s">
        <v>6</v>
      </c>
      <c r="H7106" t="s">
        <v>7</v>
      </c>
      <c r="I7106" t="s">
        <v>8</v>
      </c>
      <c r="J7106" t="s">
        <v>9</v>
      </c>
    </row>
    <row r="7107" spans="1:10">
      <c r="A7107" t="s">
        <v>2</v>
      </c>
      <c r="B7107" t="s">
        <v>10</v>
      </c>
      <c r="E7107" t="s">
        <v>11</v>
      </c>
      <c r="F7107" t="s">
        <v>12</v>
      </c>
      <c r="G7107" t="s">
        <v>13</v>
      </c>
      <c r="H7107" t="s">
        <v>14</v>
      </c>
    </row>
    <row r="7108" spans="1:10">
      <c r="A7108" t="s">
        <v>0</v>
      </c>
      <c r="B7108" t="s">
        <v>3245</v>
      </c>
      <c r="D7108">
        <f>Image("https://scontent.cdninstagram.com/t51.2885-15/s640x640/sh0.08/e35/12530694_1523301574644466_206488344_n.jpg?ig_cache_key=MTIyMDQ3MTA2MTg4OTk5ODI1Mg%3D%3D.2")</f>
        <v>0</v>
      </c>
    </row>
    <row r="7109" spans="1:10">
      <c r="A7109" t="s">
        <v>2</v>
      </c>
      <c r="B7109" t="s">
        <v>3</v>
      </c>
      <c r="E7109" t="s">
        <v>4</v>
      </c>
      <c r="F7109" t="s">
        <v>5</v>
      </c>
      <c r="G7109" t="s">
        <v>6</v>
      </c>
      <c r="H7109" t="s">
        <v>7</v>
      </c>
      <c r="I7109" t="s">
        <v>8</v>
      </c>
      <c r="J7109" t="s">
        <v>9</v>
      </c>
    </row>
    <row r="7110" spans="1:10">
      <c r="A7110" t="s">
        <v>2</v>
      </c>
      <c r="B7110" t="s">
        <v>10</v>
      </c>
      <c r="E7110" t="s">
        <v>11</v>
      </c>
      <c r="F7110" t="s">
        <v>12</v>
      </c>
      <c r="G7110" t="s">
        <v>13</v>
      </c>
      <c r="H7110" t="s">
        <v>14</v>
      </c>
    </row>
    <row r="7111" spans="1:10">
      <c r="A7111" t="s">
        <v>0</v>
      </c>
      <c r="B7111" t="s">
        <v>3246</v>
      </c>
      <c r="D7111">
        <f>Image("https://scontent.cdninstagram.com/l/t51.2885-15/s640x640/sh0.08/e35/12446275_998152276937292_531752278_n.jpg?ig_cache_key=MTIyMDQ2OTUzODk4MjIyNzAyMw%3D%3D.2.l")</f>
        <v>0</v>
      </c>
    </row>
    <row r="7112" spans="1:10">
      <c r="A7112" t="s">
        <v>2</v>
      </c>
      <c r="B7112" t="s">
        <v>3</v>
      </c>
      <c r="C7112" t="s">
        <v>3247</v>
      </c>
      <c r="E7112" t="s">
        <v>4</v>
      </c>
      <c r="F7112" t="s">
        <v>5</v>
      </c>
      <c r="G7112" t="s">
        <v>6</v>
      </c>
      <c r="H7112" t="s">
        <v>7</v>
      </c>
      <c r="I7112" t="s">
        <v>8</v>
      </c>
      <c r="J7112" t="s">
        <v>9</v>
      </c>
    </row>
    <row r="7113" spans="1:10">
      <c r="A7113" t="s">
        <v>2</v>
      </c>
      <c r="B7113" t="s">
        <v>10</v>
      </c>
      <c r="E7113" t="s">
        <v>11</v>
      </c>
      <c r="F7113" t="s">
        <v>12</v>
      </c>
      <c r="G7113" t="s">
        <v>13</v>
      </c>
      <c r="H7113" t="s">
        <v>14</v>
      </c>
    </row>
    <row r="7114" spans="1:10">
      <c r="A7114" t="s">
        <v>0</v>
      </c>
      <c r="B7114" t="s">
        <v>3248</v>
      </c>
      <c r="D7114">
        <f>Image("https://scontent.cdninstagram.com/t51.2885-15/s640x640/sh0.08/e35/12912280_569908533176080_86367962_n.jpg?ig_cache_key=MTIyMDQ2ODIzMDAyNDY4MTAwNQ%3D%3D.2")</f>
        <v>0</v>
      </c>
    </row>
    <row r="7115" spans="1:10">
      <c r="A7115" t="s">
        <v>2</v>
      </c>
      <c r="B7115" t="s">
        <v>3</v>
      </c>
      <c r="E7115" t="s">
        <v>4</v>
      </c>
      <c r="F7115" t="s">
        <v>5</v>
      </c>
      <c r="G7115" t="s">
        <v>6</v>
      </c>
      <c r="H7115" t="s">
        <v>7</v>
      </c>
      <c r="I7115" t="s">
        <v>8</v>
      </c>
      <c r="J7115" t="s">
        <v>9</v>
      </c>
    </row>
    <row r="7116" spans="1:10">
      <c r="A7116" t="s">
        <v>2</v>
      </c>
      <c r="B7116" t="s">
        <v>10</v>
      </c>
      <c r="E7116" t="s">
        <v>11</v>
      </c>
      <c r="F7116" t="s">
        <v>12</v>
      </c>
      <c r="G7116" t="s">
        <v>13</v>
      </c>
      <c r="H7116" t="s">
        <v>14</v>
      </c>
    </row>
    <row r="7117" spans="1:10">
      <c r="A7117" t="s">
        <v>0</v>
      </c>
      <c r="B7117" t="s">
        <v>3249</v>
      </c>
      <c r="D7117">
        <f>Image("https://scontent.cdninstagram.com/t51.2885-15/s640x640/sh0.08/e35/12905004_1587848434865056_801147149_n.jpg?ig_cache_key=MTIyMDQ2ODA2MTMxMzE4OTM2MA%3D%3D.2.l")</f>
        <v>0</v>
      </c>
    </row>
    <row r="7118" spans="1:10">
      <c r="A7118" t="s">
        <v>2</v>
      </c>
      <c r="B7118" t="s">
        <v>3</v>
      </c>
      <c r="E7118" t="s">
        <v>4</v>
      </c>
      <c r="F7118" t="s">
        <v>5</v>
      </c>
      <c r="G7118" t="s">
        <v>6</v>
      </c>
      <c r="H7118" t="s">
        <v>7</v>
      </c>
      <c r="I7118" t="s">
        <v>8</v>
      </c>
      <c r="J7118" t="s">
        <v>9</v>
      </c>
    </row>
    <row r="7119" spans="1:10">
      <c r="A7119" t="s">
        <v>2</v>
      </c>
      <c r="B7119" t="s">
        <v>10</v>
      </c>
      <c r="E7119" t="s">
        <v>11</v>
      </c>
      <c r="F7119" t="s">
        <v>12</v>
      </c>
      <c r="G7119" t="s">
        <v>13</v>
      </c>
      <c r="H7119" t="s">
        <v>14</v>
      </c>
    </row>
    <row r="7120" spans="1:10">
      <c r="A7120" t="s">
        <v>0</v>
      </c>
      <c r="B7120" t="s">
        <v>3250</v>
      </c>
      <c r="D7120">
        <f>Image("https://scontent.cdninstagram.com/t51.2885-15/s640x640/sh0.08/e35/12912278_465855666946797_656915741_n.jpg?ig_cache_key=MTIyMDQ2Nzg4NDIzNjg1MDM0Nw%3D%3D.2.l")</f>
        <v>0</v>
      </c>
    </row>
    <row r="7121" spans="1:10">
      <c r="A7121" t="s">
        <v>2</v>
      </c>
      <c r="B7121" t="s">
        <v>3</v>
      </c>
      <c r="E7121" t="s">
        <v>4</v>
      </c>
      <c r="F7121" t="s">
        <v>5</v>
      </c>
      <c r="G7121" t="s">
        <v>6</v>
      </c>
      <c r="H7121" t="s">
        <v>7</v>
      </c>
      <c r="I7121" t="s">
        <v>8</v>
      </c>
      <c r="J7121" t="s">
        <v>9</v>
      </c>
    </row>
    <row r="7122" spans="1:10">
      <c r="A7122" t="s">
        <v>2</v>
      </c>
      <c r="B7122" t="s">
        <v>10</v>
      </c>
      <c r="E7122" t="s">
        <v>11</v>
      </c>
      <c r="F7122" t="s">
        <v>12</v>
      </c>
      <c r="G7122" t="s">
        <v>13</v>
      </c>
      <c r="H7122" t="s">
        <v>14</v>
      </c>
    </row>
    <row r="7123" spans="1:10">
      <c r="A7123" t="s">
        <v>0</v>
      </c>
      <c r="B7123" t="s">
        <v>3251</v>
      </c>
      <c r="D7123">
        <f>Image("https://scontent.cdninstagram.com/t51.2885-15/s640x640/sh0.08/e35/12531047_1695271794088003_1380206250_n.jpg?ig_cache_key=MTIyMDQ2NzM5MTA3OTUzNDg2Mw%3D%3D.2")</f>
        <v>0</v>
      </c>
    </row>
    <row r="7124" spans="1:10">
      <c r="A7124" t="s">
        <v>2</v>
      </c>
      <c r="B7124" t="s">
        <v>3</v>
      </c>
      <c r="E7124" t="s">
        <v>4</v>
      </c>
      <c r="F7124" t="s">
        <v>5</v>
      </c>
      <c r="G7124" t="s">
        <v>6</v>
      </c>
      <c r="H7124" t="s">
        <v>7</v>
      </c>
      <c r="I7124" t="s">
        <v>8</v>
      </c>
      <c r="J7124" t="s">
        <v>9</v>
      </c>
    </row>
    <row r="7125" spans="1:10">
      <c r="A7125" t="s">
        <v>2</v>
      </c>
      <c r="B7125" t="s">
        <v>10</v>
      </c>
      <c r="E7125" t="s">
        <v>11</v>
      </c>
      <c r="F7125" t="s">
        <v>12</v>
      </c>
      <c r="G7125" t="s">
        <v>13</v>
      </c>
      <c r="H7125" t="s">
        <v>14</v>
      </c>
    </row>
    <row r="7126" spans="1:10">
      <c r="A7126" t="s">
        <v>0</v>
      </c>
      <c r="B7126" t="s">
        <v>3252</v>
      </c>
      <c r="D7126">
        <f>Image("https://scontent.cdninstagram.com/t51.2885-15/s640x640/sh0.08/e35/12424934_568316026670795_49337998_n.jpg?ig_cache_key=MTIyMDQ2NjY3NTU3MjgzMDE2Ng%3D%3D.2.l")</f>
        <v>0</v>
      </c>
    </row>
    <row r="7127" spans="1:10">
      <c r="A7127" t="s">
        <v>2</v>
      </c>
      <c r="B7127" t="s">
        <v>3</v>
      </c>
      <c r="E7127" t="s">
        <v>4</v>
      </c>
      <c r="F7127" t="s">
        <v>5</v>
      </c>
      <c r="G7127" t="s">
        <v>6</v>
      </c>
      <c r="H7127" t="s">
        <v>7</v>
      </c>
      <c r="I7127" t="s">
        <v>8</v>
      </c>
      <c r="J7127" t="s">
        <v>9</v>
      </c>
    </row>
    <row r="7128" spans="1:10">
      <c r="A7128" t="s">
        <v>2</v>
      </c>
      <c r="B7128" t="s">
        <v>10</v>
      </c>
      <c r="E7128" t="s">
        <v>11</v>
      </c>
      <c r="F7128" t="s">
        <v>12</v>
      </c>
      <c r="G7128" t="s">
        <v>13</v>
      </c>
      <c r="H7128" t="s">
        <v>14</v>
      </c>
    </row>
    <row r="7129" spans="1:10">
      <c r="A7129" t="s">
        <v>0</v>
      </c>
      <c r="B7129" t="s">
        <v>3253</v>
      </c>
      <c r="D7129">
        <f>Image("https://scontent.cdninstagram.com/t51.2885-15/e15/12142466_979886958757035_1592562960_n.jpg?ig_cache_key=MTIyMDQ2NjYyNzg0MTUyMjg4Nw%3D%3D.2.l")</f>
        <v>0</v>
      </c>
    </row>
    <row r="7130" spans="1:10">
      <c r="A7130" t="s">
        <v>2</v>
      </c>
      <c r="B7130" t="s">
        <v>3</v>
      </c>
      <c r="E7130" t="s">
        <v>4</v>
      </c>
      <c r="F7130" t="s">
        <v>5</v>
      </c>
      <c r="G7130" t="s">
        <v>6</v>
      </c>
      <c r="H7130" t="s">
        <v>7</v>
      </c>
      <c r="I7130" t="s">
        <v>8</v>
      </c>
      <c r="J7130" t="s">
        <v>9</v>
      </c>
    </row>
    <row r="7131" spans="1:10">
      <c r="A7131" t="s">
        <v>2</v>
      </c>
      <c r="B7131" t="s">
        <v>10</v>
      </c>
      <c r="E7131" t="s">
        <v>11</v>
      </c>
      <c r="F7131" t="s">
        <v>12</v>
      </c>
      <c r="G7131" t="s">
        <v>13</v>
      </c>
      <c r="H7131" t="s">
        <v>14</v>
      </c>
    </row>
    <row r="7132" spans="1:10">
      <c r="A7132" t="s">
        <v>0</v>
      </c>
      <c r="B7132" t="s">
        <v>3254</v>
      </c>
      <c r="D7132">
        <f>Image("https://scontent.cdninstagram.com/t51.2885-15/s640x640/sh0.08/e35/12930861_1213189352027952_2084105054_n.jpg?ig_cache_key=MTIyMDQ2NjQ4MDgwNjk0NDk5MA%3D%3D.2")</f>
        <v>0</v>
      </c>
    </row>
    <row r="7133" spans="1:10">
      <c r="A7133" t="s">
        <v>2</v>
      </c>
      <c r="B7133" t="s">
        <v>3</v>
      </c>
      <c r="E7133" t="s">
        <v>4</v>
      </c>
      <c r="F7133" t="s">
        <v>5</v>
      </c>
      <c r="G7133" t="s">
        <v>6</v>
      </c>
      <c r="H7133" t="s">
        <v>7</v>
      </c>
      <c r="I7133" t="s">
        <v>8</v>
      </c>
      <c r="J7133" t="s">
        <v>9</v>
      </c>
    </row>
    <row r="7134" spans="1:10">
      <c r="A7134" t="s">
        <v>2</v>
      </c>
      <c r="B7134" t="s">
        <v>10</v>
      </c>
      <c r="E7134" t="s">
        <v>11</v>
      </c>
      <c r="F7134" t="s">
        <v>12</v>
      </c>
      <c r="G7134" t="s">
        <v>13</v>
      </c>
      <c r="H7134" t="s">
        <v>14</v>
      </c>
    </row>
    <row r="7135" spans="1:10">
      <c r="A7135" t="s">
        <v>0</v>
      </c>
      <c r="B7135" t="s">
        <v>3255</v>
      </c>
      <c r="D7135">
        <f>Image("https://scontent.cdninstagram.com/t51.2885-15/s640x640/sh0.08/e35/12328521_1847779625449157_447273147_n.jpg?ig_cache_key=MTIyMDQ2NjM5MDEwNjcwNzIwNg%3D%3D.2")</f>
        <v>0</v>
      </c>
    </row>
    <row r="7136" spans="1:10">
      <c r="A7136" t="s">
        <v>2</v>
      </c>
      <c r="B7136" t="s">
        <v>3</v>
      </c>
      <c r="E7136" t="s">
        <v>4</v>
      </c>
      <c r="F7136" t="s">
        <v>5</v>
      </c>
      <c r="G7136" t="s">
        <v>6</v>
      </c>
      <c r="H7136" t="s">
        <v>7</v>
      </c>
      <c r="I7136" t="s">
        <v>8</v>
      </c>
      <c r="J7136" t="s">
        <v>9</v>
      </c>
    </row>
    <row r="7137" spans="1:10">
      <c r="A7137" t="s">
        <v>2</v>
      </c>
      <c r="B7137" t="s">
        <v>10</v>
      </c>
      <c r="E7137" t="s">
        <v>11</v>
      </c>
      <c r="F7137" t="s">
        <v>12</v>
      </c>
      <c r="G7137" t="s">
        <v>13</v>
      </c>
      <c r="H7137" t="s">
        <v>14</v>
      </c>
    </row>
    <row r="7138" spans="1:10">
      <c r="A7138" t="s">
        <v>0</v>
      </c>
      <c r="B7138" t="s">
        <v>3256</v>
      </c>
      <c r="D7138">
        <f>Image("https://scontent.cdninstagram.com/t51.2885-15/s640x640/sh0.08/e35/12445808_568156240026821_1487642346_n.jpg?ig_cache_key=MTIyMDQ2NjM5MDMwNzg4MjkxMQ%3D%3D.2")</f>
        <v>0</v>
      </c>
    </row>
    <row r="7139" spans="1:10">
      <c r="A7139" t="s">
        <v>2</v>
      </c>
      <c r="B7139" t="s">
        <v>3</v>
      </c>
      <c r="E7139" t="s">
        <v>4</v>
      </c>
      <c r="F7139" t="s">
        <v>5</v>
      </c>
      <c r="G7139" t="s">
        <v>6</v>
      </c>
      <c r="H7139" t="s">
        <v>7</v>
      </c>
      <c r="I7139" t="s">
        <v>8</v>
      </c>
      <c r="J7139" t="s">
        <v>9</v>
      </c>
    </row>
    <row r="7140" spans="1:10">
      <c r="A7140" t="s">
        <v>2</v>
      </c>
      <c r="B7140" t="s">
        <v>10</v>
      </c>
      <c r="E7140" t="s">
        <v>11</v>
      </c>
      <c r="F7140" t="s">
        <v>12</v>
      </c>
      <c r="G7140" t="s">
        <v>13</v>
      </c>
      <c r="H7140" t="s">
        <v>14</v>
      </c>
    </row>
    <row r="7141" spans="1:10">
      <c r="A7141" t="s">
        <v>0</v>
      </c>
      <c r="B7141" t="s">
        <v>3257</v>
      </c>
      <c r="D7141">
        <f>Image("https://scontent.cdninstagram.com/t51.2885-15/e15/12599303_829151890522646_389653868_n.jpg?ig_cache_key=MTIyMDQ2NjE3ODc0MDM0OTI5MQ%3D%3D.2")</f>
        <v>0</v>
      </c>
    </row>
    <row r="7142" spans="1:10">
      <c r="A7142" t="s">
        <v>2</v>
      </c>
      <c r="B7142" t="s">
        <v>3</v>
      </c>
      <c r="E7142" t="s">
        <v>4</v>
      </c>
      <c r="F7142" t="s">
        <v>5</v>
      </c>
      <c r="G7142" t="s">
        <v>6</v>
      </c>
      <c r="H7142" t="s">
        <v>7</v>
      </c>
      <c r="I7142" t="s">
        <v>8</v>
      </c>
      <c r="J7142" t="s">
        <v>9</v>
      </c>
    </row>
    <row r="7143" spans="1:10">
      <c r="A7143" t="s">
        <v>2</v>
      </c>
      <c r="B7143" t="s">
        <v>10</v>
      </c>
      <c r="E7143" t="s">
        <v>11</v>
      </c>
      <c r="F7143" t="s">
        <v>12</v>
      </c>
      <c r="G7143" t="s">
        <v>13</v>
      </c>
      <c r="H7143" t="s">
        <v>14</v>
      </c>
    </row>
    <row r="7144" spans="1:10">
      <c r="A7144" t="s">
        <v>0</v>
      </c>
      <c r="B7144" t="s">
        <v>3258</v>
      </c>
      <c r="D7144">
        <f>Image("https://scontent.cdninstagram.com/t51.2885-15/s640x640/sh0.08/e35/12530912_1689668881283659_502458263_n.jpg?ig_cache_key=MTIyMDQ2NjAzNjk5ODM2MTAzMQ%3D%3D.2.l")</f>
        <v>0</v>
      </c>
    </row>
    <row r="7145" spans="1:10">
      <c r="A7145" t="s">
        <v>2</v>
      </c>
      <c r="B7145" t="s">
        <v>3</v>
      </c>
      <c r="E7145" t="s">
        <v>4</v>
      </c>
      <c r="F7145" t="s">
        <v>5</v>
      </c>
      <c r="G7145" t="s">
        <v>6</v>
      </c>
      <c r="H7145" t="s">
        <v>7</v>
      </c>
      <c r="I7145" t="s">
        <v>8</v>
      </c>
      <c r="J7145" t="s">
        <v>9</v>
      </c>
    </row>
    <row r="7146" spans="1:10">
      <c r="A7146" t="s">
        <v>2</v>
      </c>
      <c r="B7146" t="s">
        <v>10</v>
      </c>
      <c r="E7146" t="s">
        <v>11</v>
      </c>
      <c r="F7146" t="s">
        <v>12</v>
      </c>
      <c r="G7146" t="s">
        <v>13</v>
      </c>
      <c r="H7146" t="s">
        <v>14</v>
      </c>
    </row>
    <row r="7147" spans="1:10">
      <c r="A7147" t="s">
        <v>0</v>
      </c>
      <c r="B7147" t="s">
        <v>3259</v>
      </c>
      <c r="D7147">
        <f>Image("https://scontent.cdninstagram.com/t51.2885-15/s480x480/e35/12907193_448264072038455_187242181_n.jpg?ig_cache_key=MTIyMDQ2NTY2MjkzMzM4NjYxNw%3D%3D.2")</f>
        <v>0</v>
      </c>
    </row>
    <row r="7148" spans="1:10">
      <c r="A7148" t="s">
        <v>2</v>
      </c>
      <c r="B7148" t="s">
        <v>3</v>
      </c>
      <c r="C7148" t="s">
        <v>3260</v>
      </c>
      <c r="E7148" t="s">
        <v>4</v>
      </c>
      <c r="F7148" t="s">
        <v>5</v>
      </c>
      <c r="G7148" t="s">
        <v>6</v>
      </c>
      <c r="H7148" t="s">
        <v>7</v>
      </c>
      <c r="I7148" t="s">
        <v>8</v>
      </c>
      <c r="J7148" t="s">
        <v>9</v>
      </c>
    </row>
    <row r="7149" spans="1:10">
      <c r="A7149" t="s">
        <v>2</v>
      </c>
      <c r="B7149" t="s">
        <v>10</v>
      </c>
      <c r="E7149" t="s">
        <v>11</v>
      </c>
      <c r="F7149" t="s">
        <v>12</v>
      </c>
      <c r="G7149" t="s">
        <v>13</v>
      </c>
      <c r="H7149" t="s">
        <v>14</v>
      </c>
    </row>
    <row r="7150" spans="1:10">
      <c r="A7150" t="s">
        <v>0</v>
      </c>
      <c r="B7150" t="s">
        <v>3261</v>
      </c>
      <c r="D7150">
        <f>Image("https://scontent.cdninstagram.com/t51.2885-15/s480x480/e35/12545432_560783617405685_481547626_n.jpg?ig_cache_key=MTE2Njg0NDc4MDYzOTU3NzYwNw%3D%3D.2")</f>
        <v>0</v>
      </c>
    </row>
    <row r="7151" spans="1:10">
      <c r="A7151" t="s">
        <v>2</v>
      </c>
      <c r="B7151" t="s">
        <v>3</v>
      </c>
      <c r="C7151" t="s">
        <v>3262</v>
      </c>
      <c r="E7151" t="s">
        <v>4</v>
      </c>
      <c r="F7151" t="s">
        <v>5</v>
      </c>
      <c r="G7151" t="s">
        <v>6</v>
      </c>
      <c r="H7151" t="s">
        <v>7</v>
      </c>
      <c r="I7151" t="s">
        <v>8</v>
      </c>
      <c r="J7151" t="s">
        <v>9</v>
      </c>
    </row>
    <row r="7152" spans="1:10">
      <c r="A7152" t="s">
        <v>2</v>
      </c>
      <c r="B7152" t="s">
        <v>10</v>
      </c>
      <c r="E7152" t="s">
        <v>11</v>
      </c>
      <c r="F7152" t="s">
        <v>12</v>
      </c>
      <c r="G7152" t="s">
        <v>13</v>
      </c>
      <c r="H7152" t="s">
        <v>14</v>
      </c>
    </row>
    <row r="7153" spans="1:10">
      <c r="A7153" t="s">
        <v>0</v>
      </c>
      <c r="B7153" t="s">
        <v>3263</v>
      </c>
      <c r="D7153">
        <f>Image("https://scontent.cdninstagram.com/t51.2885-15/s640x640/sh0.08/e35/12479646_814688308662371_600464664_n.jpg?ig_cache_key=MTIyMDQ2NzM4NTI0ODY4MTkzOA%3D%3D.2")</f>
        <v>0</v>
      </c>
    </row>
    <row r="7154" spans="1:10">
      <c r="A7154" t="s">
        <v>2</v>
      </c>
      <c r="B7154" t="s">
        <v>3</v>
      </c>
      <c r="E7154" t="s">
        <v>4</v>
      </c>
      <c r="F7154" t="s">
        <v>5</v>
      </c>
      <c r="G7154" t="s">
        <v>6</v>
      </c>
      <c r="H7154" t="s">
        <v>7</v>
      </c>
      <c r="I7154" t="s">
        <v>8</v>
      </c>
      <c r="J7154" t="s">
        <v>9</v>
      </c>
    </row>
    <row r="7155" spans="1:10">
      <c r="A7155" t="s">
        <v>2</v>
      </c>
      <c r="B7155" t="s">
        <v>10</v>
      </c>
      <c r="E7155" t="s">
        <v>11</v>
      </c>
      <c r="F7155" t="s">
        <v>12</v>
      </c>
      <c r="G7155" t="s">
        <v>13</v>
      </c>
      <c r="H7155" t="s">
        <v>14</v>
      </c>
    </row>
    <row r="7156" spans="1:10">
      <c r="A7156" t="s">
        <v>0</v>
      </c>
      <c r="B7156" t="s">
        <v>3264</v>
      </c>
      <c r="D7156">
        <f>Image("https://scontent.cdninstagram.com/t51.2885-15/s640x640/sh0.08/e35/12816810_582402565267726_900386183_n.jpg?ig_cache_key=MTIyMDQ2MDI2MzQ2OTUwMTc5OQ%3D%3D.2")</f>
        <v>0</v>
      </c>
    </row>
    <row r="7157" spans="1:10">
      <c r="A7157" t="s">
        <v>2</v>
      </c>
      <c r="B7157" t="s">
        <v>3</v>
      </c>
      <c r="E7157" t="s">
        <v>4</v>
      </c>
      <c r="F7157" t="s">
        <v>5</v>
      </c>
      <c r="G7157" t="s">
        <v>6</v>
      </c>
      <c r="H7157" t="s">
        <v>7</v>
      </c>
      <c r="I7157" t="s">
        <v>8</v>
      </c>
      <c r="J7157" t="s">
        <v>9</v>
      </c>
    </row>
    <row r="7158" spans="1:10">
      <c r="A7158" t="s">
        <v>2</v>
      </c>
      <c r="B7158" t="s">
        <v>10</v>
      </c>
      <c r="E7158" t="s">
        <v>11</v>
      </c>
      <c r="F7158" t="s">
        <v>12</v>
      </c>
      <c r="G7158" t="s">
        <v>13</v>
      </c>
      <c r="H7158" t="s">
        <v>14</v>
      </c>
    </row>
    <row r="7159" spans="1:10">
      <c r="A7159" t="s">
        <v>0</v>
      </c>
      <c r="B7159" t="s">
        <v>3265</v>
      </c>
      <c r="D7159">
        <f>Image("https://scontent.cdninstagram.com/t51.2885-15/e35/12930849_999405580127156_1511196843_n.jpg?ig_cache_key=MTIyMDQ1OTk4ODM5MzU0MjAyMw%3D%3D.2")</f>
        <v>0</v>
      </c>
    </row>
    <row r="7160" spans="1:10">
      <c r="A7160" t="s">
        <v>2</v>
      </c>
      <c r="B7160" t="s">
        <v>3</v>
      </c>
      <c r="E7160" t="s">
        <v>4</v>
      </c>
      <c r="F7160" t="s">
        <v>5</v>
      </c>
      <c r="G7160" t="s">
        <v>6</v>
      </c>
      <c r="H7160" t="s">
        <v>7</v>
      </c>
      <c r="I7160" t="s">
        <v>8</v>
      </c>
      <c r="J7160" t="s">
        <v>9</v>
      </c>
    </row>
    <row r="7161" spans="1:10">
      <c r="A7161" t="s">
        <v>2</v>
      </c>
      <c r="B7161" t="s">
        <v>10</v>
      </c>
      <c r="E7161" t="s">
        <v>11</v>
      </c>
      <c r="F7161" t="s">
        <v>12</v>
      </c>
      <c r="G7161" t="s">
        <v>13</v>
      </c>
      <c r="H7161" t="s">
        <v>14</v>
      </c>
    </row>
    <row r="7162" spans="1:10">
      <c r="A7162" t="s">
        <v>0</v>
      </c>
      <c r="B7162" t="s">
        <v>3266</v>
      </c>
      <c r="D7162">
        <f>Image("https://scontent.cdninstagram.com/t51.2885-15/s640x640/sh0.08/e35/12383695_806575956141577_2136285845_n.jpg?ig_cache_key=MTIyMDQ1OTc5NDY4MDg1NDgxOA%3D%3D.2.l")</f>
        <v>0</v>
      </c>
    </row>
    <row r="7163" spans="1:10">
      <c r="A7163" t="s">
        <v>2</v>
      </c>
      <c r="B7163" t="s">
        <v>3</v>
      </c>
      <c r="E7163" t="s">
        <v>4</v>
      </c>
      <c r="F7163" t="s">
        <v>5</v>
      </c>
      <c r="G7163" t="s">
        <v>6</v>
      </c>
      <c r="H7163" t="s">
        <v>7</v>
      </c>
      <c r="I7163" t="s">
        <v>8</v>
      </c>
      <c r="J7163" t="s">
        <v>9</v>
      </c>
    </row>
    <row r="7164" spans="1:10">
      <c r="A7164" t="s">
        <v>2</v>
      </c>
      <c r="B7164" t="s">
        <v>10</v>
      </c>
      <c r="E7164" t="s">
        <v>11</v>
      </c>
      <c r="F7164" t="s">
        <v>12</v>
      </c>
      <c r="G7164" t="s">
        <v>13</v>
      </c>
      <c r="H7164" t="s">
        <v>14</v>
      </c>
    </row>
    <row r="7165" spans="1:10">
      <c r="A7165" t="s">
        <v>0</v>
      </c>
      <c r="B7165" t="s">
        <v>3267</v>
      </c>
      <c r="D7165">
        <f>Image("https://scontent.cdninstagram.com/t51.2885-15/e35/12724711_220339111659453_1228454200_n.jpg?ig_cache_key=MTIyMDQ1NzEwNDI4ODA5Mjc3Nw%3D%3D.2")</f>
        <v>0</v>
      </c>
    </row>
    <row r="7166" spans="1:10">
      <c r="A7166" t="s">
        <v>2</v>
      </c>
      <c r="B7166" t="s">
        <v>3</v>
      </c>
      <c r="E7166" t="s">
        <v>4</v>
      </c>
      <c r="F7166" t="s">
        <v>5</v>
      </c>
      <c r="G7166" t="s">
        <v>6</v>
      </c>
      <c r="H7166" t="s">
        <v>7</v>
      </c>
      <c r="I7166" t="s">
        <v>8</v>
      </c>
      <c r="J7166" t="s">
        <v>9</v>
      </c>
    </row>
    <row r="7167" spans="1:10">
      <c r="A7167" t="s">
        <v>2</v>
      </c>
      <c r="B7167" t="s">
        <v>10</v>
      </c>
      <c r="E7167" t="s">
        <v>11</v>
      </c>
      <c r="F7167" t="s">
        <v>12</v>
      </c>
      <c r="G7167" t="s">
        <v>13</v>
      </c>
      <c r="H7167" t="s">
        <v>14</v>
      </c>
    </row>
    <row r="7168" spans="1:10">
      <c r="A7168" t="s">
        <v>0</v>
      </c>
      <c r="B7168" t="s">
        <v>3268</v>
      </c>
      <c r="D7168">
        <f>Image("https://scontent.cdninstagram.com/t51.2885-15/s640x640/sh0.08/e35/10387918_1763574057196320_888945792_n.jpg?ig_cache_key=MTIyMDQ1NjEyMjI2NTUzMzk2MA%3D%3D.2")</f>
        <v>0</v>
      </c>
    </row>
    <row r="7169" spans="1:10">
      <c r="A7169" t="s">
        <v>2</v>
      </c>
      <c r="B7169" t="s">
        <v>3</v>
      </c>
      <c r="C7169" t="s">
        <v>3269</v>
      </c>
      <c r="E7169" t="s">
        <v>4</v>
      </c>
      <c r="F7169" t="s">
        <v>5</v>
      </c>
      <c r="G7169" t="s">
        <v>6</v>
      </c>
      <c r="H7169" t="s">
        <v>7</v>
      </c>
      <c r="I7169" t="s">
        <v>8</v>
      </c>
      <c r="J7169" t="s">
        <v>9</v>
      </c>
    </row>
    <row r="7170" spans="1:10">
      <c r="A7170" t="s">
        <v>2</v>
      </c>
      <c r="B7170" t="s">
        <v>10</v>
      </c>
      <c r="E7170" t="s">
        <v>11</v>
      </c>
      <c r="F7170" t="s">
        <v>12</v>
      </c>
      <c r="G7170" t="s">
        <v>13</v>
      </c>
      <c r="H7170" t="s">
        <v>14</v>
      </c>
    </row>
    <row r="7171" spans="1:10">
      <c r="A7171" t="s">
        <v>0</v>
      </c>
      <c r="B7171" t="s">
        <v>3270</v>
      </c>
      <c r="D7171">
        <f>Image("https://scontent.cdninstagram.com/t51.2885-15/e35/12144148_1585993418358197_1840935889_n.jpg?ig_cache_key=MTIyMDQ1MjEwODEwODE1NTIyMQ%3D%3D.2")</f>
        <v>0</v>
      </c>
    </row>
    <row r="7172" spans="1:10">
      <c r="A7172" t="s">
        <v>2</v>
      </c>
      <c r="B7172" t="s">
        <v>3</v>
      </c>
      <c r="E7172" t="s">
        <v>4</v>
      </c>
      <c r="F7172" t="s">
        <v>5</v>
      </c>
      <c r="G7172" t="s">
        <v>6</v>
      </c>
      <c r="H7172" t="s">
        <v>7</v>
      </c>
      <c r="I7172" t="s">
        <v>8</v>
      </c>
      <c r="J7172" t="s">
        <v>9</v>
      </c>
    </row>
    <row r="7173" spans="1:10">
      <c r="A7173" t="s">
        <v>2</v>
      </c>
      <c r="B7173" t="s">
        <v>10</v>
      </c>
      <c r="E7173" t="s">
        <v>11</v>
      </c>
      <c r="F7173" t="s">
        <v>12</v>
      </c>
      <c r="G7173" t="s">
        <v>13</v>
      </c>
      <c r="H7173" t="s">
        <v>14</v>
      </c>
    </row>
    <row r="7174" spans="1:10">
      <c r="A7174" t="s">
        <v>0</v>
      </c>
      <c r="B7174" t="s">
        <v>3271</v>
      </c>
      <c r="D7174">
        <f>Image("https://scontent.cdninstagram.com/t51.2885-15/e15/11363963_210709812636123_1514828207_n.jpg?ig_cache_key=MTIyMDQ1MDA3NjUyMzg0ODMzNw%3D%3D.2.l")</f>
        <v>0</v>
      </c>
    </row>
    <row r="7175" spans="1:10">
      <c r="A7175" t="s">
        <v>2</v>
      </c>
      <c r="B7175" t="s">
        <v>3</v>
      </c>
      <c r="C7175" t="s">
        <v>3272</v>
      </c>
      <c r="E7175" t="s">
        <v>4</v>
      </c>
      <c r="F7175" t="s">
        <v>5</v>
      </c>
      <c r="G7175" t="s">
        <v>6</v>
      </c>
      <c r="H7175" t="s">
        <v>7</v>
      </c>
      <c r="I7175" t="s">
        <v>8</v>
      </c>
      <c r="J7175" t="s">
        <v>9</v>
      </c>
    </row>
    <row r="7176" spans="1:10">
      <c r="A7176" t="s">
        <v>2</v>
      </c>
      <c r="B7176" t="s">
        <v>10</v>
      </c>
      <c r="E7176" t="s">
        <v>11</v>
      </c>
      <c r="F7176" t="s">
        <v>12</v>
      </c>
      <c r="G7176" t="s">
        <v>13</v>
      </c>
      <c r="H7176" t="s">
        <v>14</v>
      </c>
    </row>
    <row r="7177" spans="1:10">
      <c r="A7177" t="s">
        <v>0</v>
      </c>
      <c r="B7177" t="s">
        <v>3273</v>
      </c>
      <c r="D7177">
        <f>Image("https://scontent.cdninstagram.com/t51.2885-15/s480x480/e35/12959911_260569970943869_427016790_n.jpg?ig_cache_key=MTIyMDQ0ODYxNjM5MjM5NjU1Nw%3D%3D.2")</f>
        <v>0</v>
      </c>
    </row>
    <row r="7178" spans="1:10">
      <c r="A7178" t="s">
        <v>2</v>
      </c>
      <c r="B7178" t="s">
        <v>3</v>
      </c>
      <c r="E7178" t="s">
        <v>4</v>
      </c>
      <c r="F7178" t="s">
        <v>5</v>
      </c>
      <c r="G7178" t="s">
        <v>6</v>
      </c>
      <c r="H7178" t="s">
        <v>7</v>
      </c>
      <c r="I7178" t="s">
        <v>8</v>
      </c>
      <c r="J7178" t="s">
        <v>9</v>
      </c>
    </row>
    <row r="7179" spans="1:10">
      <c r="A7179" t="s">
        <v>2</v>
      </c>
      <c r="B7179" t="s">
        <v>10</v>
      </c>
      <c r="E7179" t="s">
        <v>11</v>
      </c>
      <c r="F7179" t="s">
        <v>12</v>
      </c>
      <c r="G7179" t="s">
        <v>13</v>
      </c>
      <c r="H7179" t="s">
        <v>14</v>
      </c>
    </row>
    <row r="7180" spans="1:10">
      <c r="A7180" t="s">
        <v>0</v>
      </c>
      <c r="B7180" t="s">
        <v>3274</v>
      </c>
      <c r="D7180">
        <f>Image("https://scontent.cdninstagram.com/t51.2885-15/s640x640/sh0.08/e35/12599488_1763439727223400_217889535_n.jpg?ig_cache_key=MTIyMDQ0Njc2ODI2NDYxMjUyNA%3D%3D.2")</f>
        <v>0</v>
      </c>
    </row>
    <row r="7181" spans="1:10">
      <c r="A7181" t="s">
        <v>2</v>
      </c>
      <c r="B7181" t="s">
        <v>3</v>
      </c>
      <c r="E7181" t="s">
        <v>4</v>
      </c>
      <c r="F7181" t="s">
        <v>5</v>
      </c>
      <c r="G7181" t="s">
        <v>6</v>
      </c>
      <c r="H7181" t="s">
        <v>7</v>
      </c>
      <c r="I7181" t="s">
        <v>8</v>
      </c>
      <c r="J7181" t="s">
        <v>9</v>
      </c>
    </row>
    <row r="7182" spans="1:10">
      <c r="A7182" t="s">
        <v>2</v>
      </c>
      <c r="B7182" t="s">
        <v>10</v>
      </c>
      <c r="E7182" t="s">
        <v>11</v>
      </c>
      <c r="F7182" t="s">
        <v>12</v>
      </c>
      <c r="G7182" t="s">
        <v>13</v>
      </c>
      <c r="H7182" t="s">
        <v>14</v>
      </c>
    </row>
    <row r="7183" spans="1:10">
      <c r="A7183" t="s">
        <v>0</v>
      </c>
      <c r="B7183" t="s">
        <v>3275</v>
      </c>
      <c r="D7183">
        <f>Image("https://scontent.cdninstagram.com/t51.2885-15/e35/12917867_192273121155826_1829193711_n.jpg?ig_cache_key=MTIyMDQ0MDkyMzA5Njg1OTM3Mg%3D%3D.2")</f>
        <v>0</v>
      </c>
    </row>
    <row r="7184" spans="1:10">
      <c r="A7184" t="s">
        <v>2</v>
      </c>
      <c r="B7184" t="s">
        <v>3</v>
      </c>
      <c r="E7184" t="s">
        <v>4</v>
      </c>
      <c r="F7184" t="s">
        <v>5</v>
      </c>
      <c r="G7184" t="s">
        <v>6</v>
      </c>
      <c r="H7184" t="s">
        <v>7</v>
      </c>
      <c r="I7184" t="s">
        <v>8</v>
      </c>
      <c r="J7184" t="s">
        <v>9</v>
      </c>
    </row>
    <row r="7185" spans="1:10">
      <c r="A7185" t="s">
        <v>2</v>
      </c>
      <c r="B7185" t="s">
        <v>10</v>
      </c>
      <c r="E7185" t="s">
        <v>11</v>
      </c>
      <c r="F7185" t="s">
        <v>12</v>
      </c>
      <c r="G7185" t="s">
        <v>13</v>
      </c>
      <c r="H7185" t="s">
        <v>14</v>
      </c>
    </row>
    <row r="7186" spans="1:10">
      <c r="A7186" t="s">
        <v>0</v>
      </c>
      <c r="B7186" t="s">
        <v>3276</v>
      </c>
      <c r="D7186">
        <f>Image("https://scontent.cdninstagram.com/t51.2885-15/s640x640/e15/12912839_514023645473090_575739693_n.jpg?ig_cache_key=MTIyMDQzNzA3ODgxMDQyMTA0OA%3D%3D.2.l")</f>
        <v>0</v>
      </c>
    </row>
    <row r="7187" spans="1:10">
      <c r="A7187" t="s">
        <v>2</v>
      </c>
      <c r="B7187" t="s">
        <v>3</v>
      </c>
      <c r="C7187" t="s">
        <v>3277</v>
      </c>
      <c r="E7187" t="s">
        <v>4</v>
      </c>
      <c r="F7187" t="s">
        <v>5</v>
      </c>
      <c r="G7187" t="s">
        <v>6</v>
      </c>
      <c r="H7187" t="s">
        <v>7</v>
      </c>
      <c r="I7187" t="s">
        <v>8</v>
      </c>
      <c r="J7187" t="s">
        <v>9</v>
      </c>
    </row>
    <row r="7188" spans="1:10">
      <c r="A7188" t="s">
        <v>2</v>
      </c>
      <c r="B7188" t="s">
        <v>10</v>
      </c>
      <c r="E7188" t="s">
        <v>11</v>
      </c>
      <c r="F7188" t="s">
        <v>12</v>
      </c>
      <c r="G7188" t="s">
        <v>13</v>
      </c>
      <c r="H7188" t="s">
        <v>14</v>
      </c>
    </row>
    <row r="7189" spans="1:10">
      <c r="A7189" t="s">
        <v>0</v>
      </c>
      <c r="B7189" t="s">
        <v>3278</v>
      </c>
      <c r="D7189">
        <f>Image("https://scontent.cdninstagram.com/t51.2885-15/e35/12383663_188406901546705_1519571535_n.jpg?ig_cache_key=MTIyMDQzNTY0NTk5NTQ0NTQ0Ng%3D%3D.2")</f>
        <v>0</v>
      </c>
    </row>
    <row r="7190" spans="1:10">
      <c r="A7190" t="s">
        <v>2</v>
      </c>
      <c r="B7190" t="s">
        <v>3</v>
      </c>
      <c r="E7190" t="s">
        <v>4</v>
      </c>
      <c r="F7190" t="s">
        <v>5</v>
      </c>
      <c r="G7190" t="s">
        <v>6</v>
      </c>
      <c r="H7190" t="s">
        <v>7</v>
      </c>
      <c r="I7190" t="s">
        <v>8</v>
      </c>
      <c r="J7190" t="s">
        <v>9</v>
      </c>
    </row>
    <row r="7191" spans="1:10">
      <c r="A7191" t="s">
        <v>2</v>
      </c>
      <c r="B7191" t="s">
        <v>10</v>
      </c>
      <c r="E7191" t="s">
        <v>11</v>
      </c>
      <c r="F7191" t="s">
        <v>12</v>
      </c>
      <c r="G7191" t="s">
        <v>13</v>
      </c>
      <c r="H7191" t="s">
        <v>14</v>
      </c>
    </row>
    <row r="7192" spans="1:10">
      <c r="A7192" t="s">
        <v>0</v>
      </c>
      <c r="B7192" t="s">
        <v>3279</v>
      </c>
      <c r="D7192">
        <f>Image("https://scontent.cdninstagram.com/t51.2885-15/s640x640/sh0.08/e35/12912321_573221276169669_146813237_n.jpg?ig_cache_key=MTIyMDQyMzkwNDY3NzExMTY0Mw%3D%3D.2")</f>
        <v>0</v>
      </c>
    </row>
    <row r="7193" spans="1:10">
      <c r="A7193" t="s">
        <v>2</v>
      </c>
      <c r="B7193" t="s">
        <v>3</v>
      </c>
      <c r="E7193" t="s">
        <v>4</v>
      </c>
      <c r="F7193" t="s">
        <v>5</v>
      </c>
      <c r="G7193" t="s">
        <v>6</v>
      </c>
      <c r="H7193" t="s">
        <v>7</v>
      </c>
      <c r="I7193" t="s">
        <v>8</v>
      </c>
      <c r="J7193" t="s">
        <v>9</v>
      </c>
    </row>
    <row r="7194" spans="1:10">
      <c r="A7194" t="s">
        <v>2</v>
      </c>
      <c r="B7194" t="s">
        <v>10</v>
      </c>
      <c r="E7194" t="s">
        <v>11</v>
      </c>
      <c r="F7194" t="s">
        <v>12</v>
      </c>
      <c r="G7194" t="s">
        <v>13</v>
      </c>
      <c r="H7194" t="s">
        <v>14</v>
      </c>
    </row>
    <row r="7195" spans="1:10">
      <c r="A7195" t="s">
        <v>0</v>
      </c>
      <c r="B7195" t="s">
        <v>3280</v>
      </c>
      <c r="D7195">
        <f>Image("https://scontent.cdninstagram.com/t51.2885-15/s480x480/e35/12446292_1538527309781746_1013977714_n.jpg?ig_cache_key=MTIyMDQyMjc1ODc1OTE0OTY1NA%3D%3D.2")</f>
        <v>0</v>
      </c>
    </row>
    <row r="7196" spans="1:10">
      <c r="A7196" t="s">
        <v>2</v>
      </c>
      <c r="B7196" t="s">
        <v>3</v>
      </c>
      <c r="E7196" t="s">
        <v>4</v>
      </c>
      <c r="F7196" t="s">
        <v>5</v>
      </c>
      <c r="G7196" t="s">
        <v>6</v>
      </c>
      <c r="H7196" t="s">
        <v>7</v>
      </c>
      <c r="I7196" t="s">
        <v>8</v>
      </c>
      <c r="J7196" t="s">
        <v>9</v>
      </c>
    </row>
    <row r="7197" spans="1:10">
      <c r="A7197" t="s">
        <v>2</v>
      </c>
      <c r="B7197" t="s">
        <v>10</v>
      </c>
      <c r="E7197" t="s">
        <v>11</v>
      </c>
      <c r="F7197" t="s">
        <v>12</v>
      </c>
      <c r="G7197" t="s">
        <v>13</v>
      </c>
      <c r="H7197" t="s">
        <v>14</v>
      </c>
    </row>
    <row r="7198" spans="1:10">
      <c r="A7198" t="s">
        <v>0</v>
      </c>
      <c r="B7198" t="s">
        <v>3281</v>
      </c>
      <c r="D7198">
        <f>Image("https://scontent.cdninstagram.com/t51.2885-15/s480x480/e35/12826133_1053058078074060_953836111_n.jpg?ig_cache_key=MTIyMDQyMjQ3ODkwOTE2MDgzMg%3D%3D.2.l")</f>
        <v>0</v>
      </c>
    </row>
    <row r="7199" spans="1:10">
      <c r="A7199" t="s">
        <v>2</v>
      </c>
      <c r="B7199" t="s">
        <v>3</v>
      </c>
      <c r="E7199" t="s">
        <v>4</v>
      </c>
      <c r="F7199" t="s">
        <v>5</v>
      </c>
      <c r="G7199" t="s">
        <v>6</v>
      </c>
      <c r="H7199" t="s">
        <v>7</v>
      </c>
      <c r="I7199" t="s">
        <v>8</v>
      </c>
      <c r="J7199" t="s">
        <v>9</v>
      </c>
    </row>
    <row r="7200" spans="1:10">
      <c r="A7200" t="s">
        <v>2</v>
      </c>
      <c r="B7200" t="s">
        <v>10</v>
      </c>
      <c r="E7200" t="s">
        <v>11</v>
      </c>
      <c r="F7200" t="s">
        <v>12</v>
      </c>
      <c r="G7200" t="s">
        <v>13</v>
      </c>
      <c r="H7200" t="s">
        <v>14</v>
      </c>
    </row>
    <row r="7201" spans="1:10">
      <c r="A7201" t="s">
        <v>0</v>
      </c>
      <c r="B7201" t="s">
        <v>3282</v>
      </c>
      <c r="D7201">
        <f>Image("https://scontent.cdninstagram.com/t51.2885-15/e15/12940276_1713566972254311_980388026_n.jpg?ig_cache_key=MTIyMDQyMjQyODk2OTM1MzM1Nw%3D%3D.2")</f>
        <v>0</v>
      </c>
    </row>
    <row r="7202" spans="1:10">
      <c r="A7202" t="s">
        <v>2</v>
      </c>
      <c r="B7202" t="s">
        <v>3</v>
      </c>
      <c r="E7202" t="s">
        <v>4</v>
      </c>
      <c r="F7202" t="s">
        <v>5</v>
      </c>
      <c r="G7202" t="s">
        <v>6</v>
      </c>
      <c r="H7202" t="s">
        <v>7</v>
      </c>
      <c r="I7202" t="s">
        <v>8</v>
      </c>
      <c r="J7202" t="s">
        <v>9</v>
      </c>
    </row>
    <row r="7203" spans="1:10">
      <c r="A7203" t="s">
        <v>2</v>
      </c>
      <c r="B7203" t="s">
        <v>10</v>
      </c>
      <c r="E7203" t="s">
        <v>11</v>
      </c>
      <c r="F7203" t="s">
        <v>12</v>
      </c>
      <c r="G7203" t="s">
        <v>13</v>
      </c>
      <c r="H7203" t="s">
        <v>14</v>
      </c>
    </row>
    <row r="7204" spans="1:10">
      <c r="A7204" t="s">
        <v>0</v>
      </c>
      <c r="B7204" t="s">
        <v>3283</v>
      </c>
      <c r="D7204">
        <f>Image("https://scontent.cdninstagram.com/t51.2885-15/s640x640/sh0.08/e35/12940169_783329975134583_1978749152_n.jpg?ig_cache_key=MTIyMDQyMDcxODA4MTMzNDA5OQ%3D%3D.2.l")</f>
        <v>0</v>
      </c>
    </row>
    <row r="7205" spans="1:10">
      <c r="A7205" t="s">
        <v>2</v>
      </c>
      <c r="B7205" t="s">
        <v>3</v>
      </c>
      <c r="C7205" t="s">
        <v>3284</v>
      </c>
      <c r="E7205" t="s">
        <v>4</v>
      </c>
      <c r="F7205" t="s">
        <v>5</v>
      </c>
      <c r="G7205" t="s">
        <v>6</v>
      </c>
      <c r="H7205" t="s">
        <v>7</v>
      </c>
      <c r="I7205" t="s">
        <v>8</v>
      </c>
      <c r="J7205" t="s">
        <v>9</v>
      </c>
    </row>
    <row r="7206" spans="1:10">
      <c r="A7206" t="s">
        <v>2</v>
      </c>
      <c r="B7206" t="s">
        <v>10</v>
      </c>
      <c r="E7206" t="s">
        <v>11</v>
      </c>
      <c r="F7206" t="s">
        <v>12</v>
      </c>
      <c r="G7206" t="s">
        <v>13</v>
      </c>
      <c r="H7206" t="s">
        <v>14</v>
      </c>
    </row>
    <row r="7207" spans="1:10">
      <c r="A7207" t="s">
        <v>0</v>
      </c>
      <c r="B7207" t="s">
        <v>3285</v>
      </c>
      <c r="D7207">
        <f>Image("https://scontent.cdninstagram.com/t51.2885-15/s640x640/e15/12328084_1571460329849375_1501442173_n.jpg?ig_cache_key=MTIyMDQ3MzcxOTU1OTQzOTE4Mg%3D%3D.2.l")</f>
        <v>0</v>
      </c>
    </row>
    <row r="7208" spans="1:10">
      <c r="A7208" t="s">
        <v>2</v>
      </c>
      <c r="B7208" t="s">
        <v>3</v>
      </c>
      <c r="E7208" t="s">
        <v>4</v>
      </c>
      <c r="F7208" t="s">
        <v>5</v>
      </c>
      <c r="G7208" t="s">
        <v>6</v>
      </c>
      <c r="H7208" t="s">
        <v>7</v>
      </c>
      <c r="I7208" t="s">
        <v>8</v>
      </c>
      <c r="J7208" t="s">
        <v>9</v>
      </c>
    </row>
    <row r="7209" spans="1:10">
      <c r="A7209" t="s">
        <v>2</v>
      </c>
      <c r="B7209" t="s">
        <v>10</v>
      </c>
      <c r="E7209" t="s">
        <v>11</v>
      </c>
      <c r="F7209" t="s">
        <v>12</v>
      </c>
      <c r="G7209" t="s">
        <v>13</v>
      </c>
      <c r="H7209" t="s">
        <v>14</v>
      </c>
    </row>
    <row r="7210" spans="1:10">
      <c r="A7210" t="s">
        <v>0</v>
      </c>
      <c r="B7210" t="s">
        <v>3286</v>
      </c>
      <c r="D7210">
        <f>Image("https://scontent.cdninstagram.com/l/t51.2885-15/s640x640/sh0.08/e35/12501841_256786094656090_509155969_n.jpg?ig_cache_key=MTIyMDQ3MjU3NTIwMzE2NzE2Nw%3D%3D.2")</f>
        <v>0</v>
      </c>
    </row>
    <row r="7211" spans="1:10">
      <c r="A7211" t="s">
        <v>2</v>
      </c>
      <c r="B7211" t="s">
        <v>3</v>
      </c>
      <c r="E7211" t="s">
        <v>4</v>
      </c>
      <c r="F7211" t="s">
        <v>5</v>
      </c>
      <c r="G7211" t="s">
        <v>6</v>
      </c>
      <c r="H7211" t="s">
        <v>7</v>
      </c>
      <c r="I7211" t="s">
        <v>8</v>
      </c>
      <c r="J7211" t="s">
        <v>9</v>
      </c>
    </row>
    <row r="7212" spans="1:10">
      <c r="A7212" t="s">
        <v>2</v>
      </c>
      <c r="B7212" t="s">
        <v>10</v>
      </c>
      <c r="E7212" t="s">
        <v>11</v>
      </c>
      <c r="F7212" t="s">
        <v>12</v>
      </c>
      <c r="G7212" t="s">
        <v>13</v>
      </c>
      <c r="H7212" t="s">
        <v>14</v>
      </c>
    </row>
    <row r="7213" spans="1:10">
      <c r="A7213" t="s">
        <v>0</v>
      </c>
      <c r="B7213" t="s">
        <v>3287</v>
      </c>
      <c r="D7213">
        <f>Image("https://scontent.cdninstagram.com/t51.2885-15/s640x640/sh0.08/e35/12930808_1538850866410670_1898415002_n.jpg?ig_cache_key=MTIyMDQ3MjEwNjk5NTA1NzYyNw%3D%3D.2.l")</f>
        <v>0</v>
      </c>
    </row>
    <row r="7214" spans="1:10">
      <c r="A7214" t="s">
        <v>2</v>
      </c>
      <c r="B7214" t="s">
        <v>3</v>
      </c>
      <c r="E7214" t="s">
        <v>4</v>
      </c>
      <c r="F7214" t="s">
        <v>5</v>
      </c>
      <c r="G7214" t="s">
        <v>6</v>
      </c>
      <c r="H7214" t="s">
        <v>7</v>
      </c>
      <c r="I7214" t="s">
        <v>8</v>
      </c>
      <c r="J7214" t="s">
        <v>9</v>
      </c>
    </row>
    <row r="7215" spans="1:10">
      <c r="A7215" t="s">
        <v>2</v>
      </c>
      <c r="B7215" t="s">
        <v>10</v>
      </c>
      <c r="E7215" t="s">
        <v>11</v>
      </c>
      <c r="F7215" t="s">
        <v>12</v>
      </c>
      <c r="G7215" t="s">
        <v>13</v>
      </c>
      <c r="H7215" t="s">
        <v>14</v>
      </c>
    </row>
    <row r="7216" spans="1:10">
      <c r="A7216" t="s">
        <v>0</v>
      </c>
      <c r="B7216" t="s">
        <v>3288</v>
      </c>
      <c r="D7216">
        <f>Image("https://scontent.cdninstagram.com/t51.2885-15/s640x640/sh0.08/e35/12960025_1728547254068583_1436187646_n.jpg?ig_cache_key=MTIyMDQ3MjAzMDQ5MTg0MDQwMg%3D%3D.2")</f>
        <v>0</v>
      </c>
    </row>
    <row r="7217" spans="1:10">
      <c r="A7217" t="s">
        <v>2</v>
      </c>
      <c r="B7217" t="s">
        <v>3</v>
      </c>
      <c r="E7217" t="s">
        <v>4</v>
      </c>
      <c r="F7217" t="s">
        <v>5</v>
      </c>
      <c r="G7217" t="s">
        <v>6</v>
      </c>
      <c r="H7217" t="s">
        <v>7</v>
      </c>
      <c r="I7217" t="s">
        <v>8</v>
      </c>
      <c r="J7217" t="s">
        <v>9</v>
      </c>
    </row>
    <row r="7218" spans="1:10">
      <c r="A7218" t="s">
        <v>2</v>
      </c>
      <c r="B7218" t="s">
        <v>10</v>
      </c>
      <c r="E7218" t="s">
        <v>11</v>
      </c>
      <c r="F7218" t="s">
        <v>12</v>
      </c>
      <c r="G7218" t="s">
        <v>13</v>
      </c>
      <c r="H7218" t="s">
        <v>14</v>
      </c>
    </row>
    <row r="7219" spans="1:10">
      <c r="A7219" t="s">
        <v>0</v>
      </c>
      <c r="B7219" t="s">
        <v>3289</v>
      </c>
      <c r="D7219">
        <f>Image("https://scontent.cdninstagram.com/t51.2885-15/s640x640/sh0.08/e35/12530661_209348599438534_1771910452_n.jpg?ig_cache_key=MTIyMDQ3MTc2MjA2MzA4ODYzMw%3D%3D.2.l")</f>
        <v>0</v>
      </c>
    </row>
    <row r="7220" spans="1:10">
      <c r="A7220" t="s">
        <v>2</v>
      </c>
      <c r="B7220" t="s">
        <v>3</v>
      </c>
      <c r="E7220" t="s">
        <v>4</v>
      </c>
      <c r="F7220" t="s">
        <v>5</v>
      </c>
      <c r="G7220" t="s">
        <v>6</v>
      </c>
      <c r="H7220" t="s">
        <v>7</v>
      </c>
      <c r="I7220" t="s">
        <v>8</v>
      </c>
      <c r="J7220" t="s">
        <v>9</v>
      </c>
    </row>
    <row r="7221" spans="1:10">
      <c r="A7221" t="s">
        <v>2</v>
      </c>
      <c r="B7221" t="s">
        <v>10</v>
      </c>
      <c r="E7221" t="s">
        <v>11</v>
      </c>
      <c r="F7221" t="s">
        <v>12</v>
      </c>
      <c r="G7221" t="s">
        <v>13</v>
      </c>
      <c r="H7221" t="s">
        <v>14</v>
      </c>
    </row>
    <row r="7222" spans="1:10">
      <c r="A7222" t="s">
        <v>0</v>
      </c>
      <c r="B7222" t="s">
        <v>3290</v>
      </c>
      <c r="D7222">
        <f>Image("https://scontent.cdninstagram.com/t51.2885-15/e15/12935041_1709284432643463_1617389573_n.jpg?ig_cache_key=MTIyMDQ3MTQ1NzY3MTcwNzk4OA%3D%3D.2")</f>
        <v>0</v>
      </c>
    </row>
    <row r="7223" spans="1:10">
      <c r="A7223" t="s">
        <v>2</v>
      </c>
      <c r="B7223" t="s">
        <v>3</v>
      </c>
      <c r="E7223" t="s">
        <v>4</v>
      </c>
      <c r="F7223" t="s">
        <v>5</v>
      </c>
      <c r="G7223" t="s">
        <v>6</v>
      </c>
      <c r="H7223" t="s">
        <v>7</v>
      </c>
      <c r="I7223" t="s">
        <v>8</v>
      </c>
      <c r="J7223" t="s">
        <v>9</v>
      </c>
    </row>
    <row r="7224" spans="1:10">
      <c r="A7224" t="s">
        <v>2</v>
      </c>
      <c r="B7224" t="s">
        <v>10</v>
      </c>
      <c r="E7224" t="s">
        <v>11</v>
      </c>
      <c r="F7224" t="s">
        <v>12</v>
      </c>
      <c r="G7224" t="s">
        <v>13</v>
      </c>
      <c r="H7224" t="s">
        <v>14</v>
      </c>
    </row>
    <row r="7225" spans="1:10">
      <c r="A7225" t="s">
        <v>0</v>
      </c>
      <c r="B7225" t="s">
        <v>3291</v>
      </c>
      <c r="D7225">
        <f>Image("https://scontent.cdninstagram.com/t51.2885-15/e15/12930826_1036798923053811_726639230_n.jpg?ig_cache_key=MTIyMDQ3MDk5ODE4NTM0NjE1MA%3D%3D.2")</f>
        <v>0</v>
      </c>
    </row>
    <row r="7226" spans="1:10">
      <c r="A7226" t="s">
        <v>2</v>
      </c>
      <c r="B7226" t="s">
        <v>3</v>
      </c>
      <c r="E7226" t="s">
        <v>4</v>
      </c>
      <c r="F7226" t="s">
        <v>5</v>
      </c>
      <c r="G7226" t="s">
        <v>6</v>
      </c>
      <c r="H7226" t="s">
        <v>7</v>
      </c>
      <c r="I7226" t="s">
        <v>8</v>
      </c>
      <c r="J7226" t="s">
        <v>9</v>
      </c>
    </row>
    <row r="7227" spans="1:10">
      <c r="A7227" t="s">
        <v>2</v>
      </c>
      <c r="B7227" t="s">
        <v>10</v>
      </c>
      <c r="E7227" t="s">
        <v>11</v>
      </c>
      <c r="F7227" t="s">
        <v>12</v>
      </c>
      <c r="G7227" t="s">
        <v>13</v>
      </c>
      <c r="H7227" t="s">
        <v>14</v>
      </c>
    </row>
    <row r="7228" spans="1:10">
      <c r="A7228" t="s">
        <v>0</v>
      </c>
      <c r="B7228" t="s">
        <v>3292</v>
      </c>
      <c r="D7228">
        <f>Image("https://scontent.cdninstagram.com/t51.2885-15/e15/12724645_763604547074220_173214572_n.jpg?ig_cache_key=MTIyMDQ3MDA4MTQ0NjQzNjU4MA%3D%3D.2.l")</f>
        <v>0</v>
      </c>
    </row>
    <row r="7229" spans="1:10">
      <c r="A7229" t="s">
        <v>2</v>
      </c>
      <c r="B7229" t="s">
        <v>3</v>
      </c>
      <c r="C7229" t="s">
        <v>3293</v>
      </c>
      <c r="E7229" t="s">
        <v>4</v>
      </c>
      <c r="F7229" t="s">
        <v>5</v>
      </c>
      <c r="G7229" t="s">
        <v>6</v>
      </c>
      <c r="H7229" t="s">
        <v>7</v>
      </c>
      <c r="I7229" t="s">
        <v>8</v>
      </c>
      <c r="J7229" t="s">
        <v>9</v>
      </c>
    </row>
    <row r="7230" spans="1:10">
      <c r="A7230" t="s">
        <v>2</v>
      </c>
      <c r="B7230" t="s">
        <v>10</v>
      </c>
      <c r="E7230" t="s">
        <v>11</v>
      </c>
      <c r="F7230" t="s">
        <v>12</v>
      </c>
      <c r="G7230" t="s">
        <v>13</v>
      </c>
      <c r="H7230" t="s">
        <v>14</v>
      </c>
    </row>
    <row r="7231" spans="1:10">
      <c r="A7231" t="s">
        <v>0</v>
      </c>
      <c r="B7231" t="s">
        <v>3294</v>
      </c>
      <c r="D7231">
        <f>Image("https://scontent.cdninstagram.com/t51.2885-15/s640x640/sh0.08/e35/12328078_1585598465090627_660945418_n.jpg?ig_cache_key=MTIyMDQ2OTIzNTQ3MTI5ODA2Mg%3D%3D.2")</f>
        <v>0</v>
      </c>
    </row>
    <row r="7232" spans="1:10">
      <c r="A7232" t="s">
        <v>2</v>
      </c>
      <c r="B7232" t="s">
        <v>3</v>
      </c>
      <c r="C7232" t="s">
        <v>3295</v>
      </c>
      <c r="E7232" t="s">
        <v>4</v>
      </c>
      <c r="F7232" t="s">
        <v>5</v>
      </c>
      <c r="G7232" t="s">
        <v>6</v>
      </c>
      <c r="H7232" t="s">
        <v>7</v>
      </c>
      <c r="I7232" t="s">
        <v>8</v>
      </c>
      <c r="J7232" t="s">
        <v>9</v>
      </c>
    </row>
    <row r="7233" spans="1:10">
      <c r="A7233" t="s">
        <v>2</v>
      </c>
      <c r="B7233" t="s">
        <v>10</v>
      </c>
      <c r="E7233" t="s">
        <v>11</v>
      </c>
      <c r="F7233" t="s">
        <v>12</v>
      </c>
      <c r="G7233" t="s">
        <v>13</v>
      </c>
      <c r="H7233" t="s">
        <v>14</v>
      </c>
    </row>
    <row r="7234" spans="1:10">
      <c r="A7234" t="s">
        <v>0</v>
      </c>
      <c r="B7234" t="s">
        <v>3296</v>
      </c>
      <c r="D7234">
        <f>Image("https://scontent.cdninstagram.com/t51.2885-15/s320x320/e35/12599315_1707655549512174_132718485_n.jpg?ig_cache_key=MTIyMDQ2ODQ4MDU2MzAwMzAzNg%3D%3D.2")</f>
        <v>0</v>
      </c>
    </row>
    <row r="7235" spans="1:10">
      <c r="A7235" t="s">
        <v>2</v>
      </c>
      <c r="B7235" t="s">
        <v>3</v>
      </c>
      <c r="C7235" t="s">
        <v>3297</v>
      </c>
      <c r="E7235" t="s">
        <v>4</v>
      </c>
      <c r="F7235" t="s">
        <v>5</v>
      </c>
      <c r="G7235" t="s">
        <v>6</v>
      </c>
      <c r="H7235" t="s">
        <v>7</v>
      </c>
      <c r="I7235" t="s">
        <v>8</v>
      </c>
      <c r="J7235" t="s">
        <v>9</v>
      </c>
    </row>
    <row r="7236" spans="1:10">
      <c r="A7236" t="s">
        <v>2</v>
      </c>
      <c r="B7236" t="s">
        <v>10</v>
      </c>
      <c r="E7236" t="s">
        <v>11</v>
      </c>
      <c r="F7236" t="s">
        <v>12</v>
      </c>
      <c r="G7236" t="s">
        <v>13</v>
      </c>
      <c r="H7236" t="s">
        <v>14</v>
      </c>
    </row>
    <row r="7237" spans="1:10">
      <c r="A7237" t="s">
        <v>0</v>
      </c>
      <c r="B7237" t="s">
        <v>3298</v>
      </c>
      <c r="D7237">
        <f>Image("https://scontent.cdninstagram.com/t51.2885-15/s640x640/sh0.08/e35/12918406_1588551281463923_1194507556_n.jpg?ig_cache_key=MTIyMDQ2NzI5MDQ4MTM0MTc1MA%3D%3D.2.l")</f>
        <v>0</v>
      </c>
    </row>
    <row r="7238" spans="1:10">
      <c r="A7238" t="s">
        <v>2</v>
      </c>
      <c r="B7238" t="s">
        <v>3</v>
      </c>
      <c r="E7238" t="s">
        <v>4</v>
      </c>
      <c r="F7238" t="s">
        <v>5</v>
      </c>
      <c r="G7238" t="s">
        <v>6</v>
      </c>
      <c r="H7238" t="s">
        <v>7</v>
      </c>
      <c r="I7238" t="s">
        <v>8</v>
      </c>
      <c r="J7238" t="s">
        <v>9</v>
      </c>
    </row>
    <row r="7239" spans="1:10">
      <c r="A7239" t="s">
        <v>2</v>
      </c>
      <c r="B7239" t="s">
        <v>10</v>
      </c>
      <c r="E7239" t="s">
        <v>11</v>
      </c>
      <c r="F7239" t="s">
        <v>12</v>
      </c>
      <c r="G7239" t="s">
        <v>13</v>
      </c>
      <c r="H7239" t="s">
        <v>14</v>
      </c>
    </row>
    <row r="7240" spans="1:10">
      <c r="A7240" t="s">
        <v>0</v>
      </c>
      <c r="B7240" t="s">
        <v>3299</v>
      </c>
      <c r="D7240">
        <f>Image("https://scontent.cdninstagram.com/t51.2885-15/e35/12905019_1155635781122970_748285025_n.jpg?ig_cache_key=MTIyMDQ2NjQyNDU3NzAzMDQxMg%3D%3D.2")</f>
        <v>0</v>
      </c>
    </row>
    <row r="7241" spans="1:10">
      <c r="A7241" t="s">
        <v>2</v>
      </c>
      <c r="B7241" t="s">
        <v>3</v>
      </c>
      <c r="E7241" t="s">
        <v>4</v>
      </c>
      <c r="F7241" t="s">
        <v>5</v>
      </c>
      <c r="G7241" t="s">
        <v>6</v>
      </c>
      <c r="H7241" t="s">
        <v>7</v>
      </c>
      <c r="I7241" t="s">
        <v>8</v>
      </c>
      <c r="J7241" t="s">
        <v>9</v>
      </c>
    </row>
    <row r="7242" spans="1:10">
      <c r="A7242" t="s">
        <v>2</v>
      </c>
      <c r="B7242" t="s">
        <v>10</v>
      </c>
      <c r="E7242" t="s">
        <v>11</v>
      </c>
      <c r="F7242" t="s">
        <v>12</v>
      </c>
      <c r="G7242" t="s">
        <v>13</v>
      </c>
      <c r="H7242" t="s">
        <v>14</v>
      </c>
    </row>
    <row r="7243" spans="1:10">
      <c r="A7243" t="s">
        <v>0</v>
      </c>
      <c r="B7243" t="s">
        <v>3300</v>
      </c>
      <c r="D7243">
        <f>Image("https://scontent.cdninstagram.com/t51.2885-15/s640x640/sh0.08/e35/12965799_1014833731898315_1562051450_n.jpg?ig_cache_key=MTIyMDQ2NDM4MzI3Nzc0MDYxNA%3D%3D.2")</f>
        <v>0</v>
      </c>
    </row>
    <row r="7244" spans="1:10">
      <c r="A7244" t="s">
        <v>2</v>
      </c>
      <c r="B7244" t="s">
        <v>3</v>
      </c>
      <c r="E7244" t="s">
        <v>4</v>
      </c>
      <c r="F7244" t="s">
        <v>5</v>
      </c>
      <c r="G7244" t="s">
        <v>6</v>
      </c>
      <c r="H7244" t="s">
        <v>7</v>
      </c>
      <c r="I7244" t="s">
        <v>8</v>
      </c>
      <c r="J7244" t="s">
        <v>9</v>
      </c>
    </row>
    <row r="7245" spans="1:10">
      <c r="A7245" t="s">
        <v>2</v>
      </c>
      <c r="B7245" t="s">
        <v>10</v>
      </c>
      <c r="E7245" t="s">
        <v>11</v>
      </c>
      <c r="F7245" t="s">
        <v>12</v>
      </c>
      <c r="G7245" t="s">
        <v>13</v>
      </c>
      <c r="H7245" t="s">
        <v>14</v>
      </c>
    </row>
    <row r="7246" spans="1:10">
      <c r="A7246" t="s">
        <v>0</v>
      </c>
      <c r="B7246" t="s">
        <v>3301</v>
      </c>
      <c r="D7246">
        <f>Image("https://scontent.cdninstagram.com/t51.2885-15/e35/12445812_1729101640641934_850583299_n.jpg?ig_cache_key=MTIyMDM4MjM2Mjc3MjE2ODI3Ng%3D%3D.2")</f>
        <v>0</v>
      </c>
    </row>
    <row r="7247" spans="1:10">
      <c r="A7247" t="s">
        <v>2</v>
      </c>
      <c r="B7247" t="s">
        <v>3</v>
      </c>
      <c r="E7247" t="s">
        <v>4</v>
      </c>
      <c r="F7247" t="s">
        <v>5</v>
      </c>
      <c r="G7247" t="s">
        <v>6</v>
      </c>
      <c r="H7247" t="s">
        <v>7</v>
      </c>
      <c r="I7247" t="s">
        <v>8</v>
      </c>
      <c r="J7247" t="s">
        <v>9</v>
      </c>
    </row>
    <row r="7248" spans="1:10">
      <c r="A7248" t="s">
        <v>2</v>
      </c>
      <c r="B7248" t="s">
        <v>10</v>
      </c>
      <c r="E7248" t="s">
        <v>11</v>
      </c>
      <c r="F7248" t="s">
        <v>12</v>
      </c>
      <c r="G7248" t="s">
        <v>13</v>
      </c>
      <c r="H7248" t="s">
        <v>14</v>
      </c>
    </row>
    <row r="7249" spans="1:10">
      <c r="A7249" t="s">
        <v>0</v>
      </c>
      <c r="B7249" t="s">
        <v>3302</v>
      </c>
      <c r="D7249">
        <f>Image("https://scontent.cdninstagram.com/t51.2885-15/s640x640/sh0.08/e35/12797637_843250425803329_499349255_n.jpg?ig_cache_key=MTIxOTc0MTMzNzcwNTA1MDM1Mw%3D%3D.2.l")</f>
        <v>0</v>
      </c>
    </row>
    <row r="7250" spans="1:10">
      <c r="A7250" t="s">
        <v>2</v>
      </c>
      <c r="B7250" t="s">
        <v>3</v>
      </c>
      <c r="E7250" t="s">
        <v>4</v>
      </c>
      <c r="F7250" t="s">
        <v>5</v>
      </c>
      <c r="G7250" t="s">
        <v>6</v>
      </c>
      <c r="H7250" t="s">
        <v>7</v>
      </c>
      <c r="I7250" t="s">
        <v>8</v>
      </c>
      <c r="J7250" t="s">
        <v>9</v>
      </c>
    </row>
    <row r="7251" spans="1:10">
      <c r="A7251" t="s">
        <v>2</v>
      </c>
      <c r="B7251" t="s">
        <v>10</v>
      </c>
      <c r="E7251" t="s">
        <v>11</v>
      </c>
      <c r="F7251" t="s">
        <v>12</v>
      </c>
      <c r="G7251" t="s">
        <v>13</v>
      </c>
      <c r="H7251" t="s">
        <v>14</v>
      </c>
    </row>
    <row r="7252" spans="1:10">
      <c r="A7252" t="s">
        <v>0</v>
      </c>
      <c r="B7252" t="s">
        <v>3303</v>
      </c>
      <c r="D7252">
        <f>Image("https://scontent.cdninstagram.com/t51.2885-15/s640x640/sh0.08/e35/12912265_1066813446731560_1489427161_n.jpg?ig_cache_key=MTIyMDMzNzYyNzQxMzY4ODYzMQ%3D%3D.2")</f>
        <v>0</v>
      </c>
    </row>
    <row r="7253" spans="1:10">
      <c r="A7253" t="s">
        <v>2</v>
      </c>
      <c r="B7253" t="s">
        <v>3</v>
      </c>
      <c r="E7253" t="s">
        <v>4</v>
      </c>
      <c r="F7253" t="s">
        <v>5</v>
      </c>
      <c r="G7253" t="s">
        <v>6</v>
      </c>
      <c r="H7253" t="s">
        <v>7</v>
      </c>
      <c r="I7253" t="s">
        <v>8</v>
      </c>
      <c r="J7253" t="s">
        <v>9</v>
      </c>
    </row>
    <row r="7254" spans="1:10">
      <c r="A7254" t="s">
        <v>2</v>
      </c>
      <c r="B7254" t="s">
        <v>10</v>
      </c>
      <c r="E7254" t="s">
        <v>11</v>
      </c>
      <c r="F7254" t="s">
        <v>12</v>
      </c>
      <c r="G7254" t="s">
        <v>13</v>
      </c>
      <c r="H7254" t="s">
        <v>14</v>
      </c>
    </row>
    <row r="7255" spans="1:10">
      <c r="A7255" t="s">
        <v>0</v>
      </c>
      <c r="B7255" t="s">
        <v>3304</v>
      </c>
      <c r="D7255">
        <f>Image("https://scontent.cdninstagram.com/t51.2885-15/s640x640/sh0.08/e35/12950404_874677139308095_1724400369_n.jpg?ig_cache_key=MTIyMDMyNjk5MjE5Njg3MTI5MQ%3D%3D.2")</f>
        <v>0</v>
      </c>
    </row>
    <row r="7256" spans="1:10">
      <c r="A7256" t="s">
        <v>2</v>
      </c>
      <c r="B7256" t="s">
        <v>3</v>
      </c>
      <c r="E7256" t="s">
        <v>4</v>
      </c>
      <c r="F7256" t="s">
        <v>5</v>
      </c>
      <c r="G7256" t="s">
        <v>6</v>
      </c>
      <c r="H7256" t="s">
        <v>7</v>
      </c>
      <c r="I7256" t="s">
        <v>8</v>
      </c>
      <c r="J7256" t="s">
        <v>9</v>
      </c>
    </row>
    <row r="7257" spans="1:10">
      <c r="A7257" t="s">
        <v>2</v>
      </c>
      <c r="B7257" t="s">
        <v>10</v>
      </c>
      <c r="E7257" t="s">
        <v>11</v>
      </c>
      <c r="F7257" t="s">
        <v>12</v>
      </c>
      <c r="G7257" t="s">
        <v>13</v>
      </c>
      <c r="H7257" t="s">
        <v>14</v>
      </c>
    </row>
    <row r="7258" spans="1:10">
      <c r="A7258" t="s">
        <v>0</v>
      </c>
      <c r="B7258" t="s">
        <v>3305</v>
      </c>
      <c r="D7258">
        <f>Image("https://scontent.cdninstagram.com/t51.2885-15/s640x640/sh0.08/e35/12934930_1602293920095932_546754685_n.jpg?ig_cache_key=MTIyMDA2OTE2ODIzNzk2OTc1Nw%3D%3D.2")</f>
        <v>0</v>
      </c>
    </row>
    <row r="7259" spans="1:10">
      <c r="A7259" t="s">
        <v>2</v>
      </c>
      <c r="B7259" t="s">
        <v>3</v>
      </c>
      <c r="E7259" t="s">
        <v>4</v>
      </c>
      <c r="F7259" t="s">
        <v>5</v>
      </c>
      <c r="G7259" t="s">
        <v>6</v>
      </c>
      <c r="H7259" t="s">
        <v>7</v>
      </c>
      <c r="I7259" t="s">
        <v>8</v>
      </c>
      <c r="J7259" t="s">
        <v>9</v>
      </c>
    </row>
    <row r="7260" spans="1:10">
      <c r="A7260" t="s">
        <v>2</v>
      </c>
      <c r="B7260" t="s">
        <v>10</v>
      </c>
      <c r="E7260" t="s">
        <v>11</v>
      </c>
      <c r="F7260" t="s">
        <v>12</v>
      </c>
      <c r="G7260" t="s">
        <v>13</v>
      </c>
      <c r="H7260" t="s">
        <v>14</v>
      </c>
    </row>
    <row r="7261" spans="1:10">
      <c r="A7261" t="s">
        <v>0</v>
      </c>
      <c r="B7261" t="s">
        <v>3306</v>
      </c>
      <c r="D7261">
        <f>Image("https://scontent.cdninstagram.com/t51.2885-15/s640x640/sh0.08/e35/12960073_209757656061430_1730518884_n.jpg?ig_cache_key=MTIyMDMyMzI4MTAwMjA5MTEyMg%3D%3D.2")</f>
        <v>0</v>
      </c>
    </row>
    <row r="7262" spans="1:10">
      <c r="A7262" t="s">
        <v>2</v>
      </c>
      <c r="B7262" t="s">
        <v>3</v>
      </c>
      <c r="C7262" t="s">
        <v>3307</v>
      </c>
      <c r="E7262" t="s">
        <v>4</v>
      </c>
      <c r="F7262" t="s">
        <v>5</v>
      </c>
      <c r="G7262" t="s">
        <v>6</v>
      </c>
      <c r="H7262" t="s">
        <v>7</v>
      </c>
      <c r="I7262" t="s">
        <v>8</v>
      </c>
      <c r="J7262" t="s">
        <v>9</v>
      </c>
    </row>
    <row r="7263" spans="1:10">
      <c r="A7263" t="s">
        <v>2</v>
      </c>
      <c r="B7263" t="s">
        <v>10</v>
      </c>
      <c r="E7263" t="s">
        <v>11</v>
      </c>
      <c r="F7263" t="s">
        <v>12</v>
      </c>
      <c r="G7263" t="s">
        <v>13</v>
      </c>
      <c r="H7263" t="s">
        <v>14</v>
      </c>
    </row>
    <row r="7264" spans="1:10">
      <c r="A7264" t="s">
        <v>0</v>
      </c>
      <c r="B7264" t="s">
        <v>3308</v>
      </c>
      <c r="D7264">
        <f>Image("https://scontent.cdninstagram.com/t51.2885-15/s640x640/sh0.08/e35/12960195_754879091314901_1670287602_n.jpg?ig_cache_key=MTIyMDMxNDE3Mjk2MjE0NTI3Nw%3D%3D.2")</f>
        <v>0</v>
      </c>
    </row>
    <row r="7265" spans="1:10">
      <c r="A7265" t="s">
        <v>2</v>
      </c>
      <c r="B7265" t="s">
        <v>3</v>
      </c>
      <c r="C7265" t="s">
        <v>3309</v>
      </c>
      <c r="E7265" t="s">
        <v>4</v>
      </c>
      <c r="F7265" t="s">
        <v>5</v>
      </c>
      <c r="G7265" t="s">
        <v>6</v>
      </c>
      <c r="H7265" t="s">
        <v>7</v>
      </c>
      <c r="I7265" t="s">
        <v>8</v>
      </c>
      <c r="J7265" t="s">
        <v>9</v>
      </c>
    </row>
    <row r="7266" spans="1:10">
      <c r="A7266" t="s">
        <v>2</v>
      </c>
      <c r="B7266" t="s">
        <v>10</v>
      </c>
      <c r="E7266" t="s">
        <v>11</v>
      </c>
      <c r="F7266" t="s">
        <v>12</v>
      </c>
      <c r="G7266" t="s">
        <v>13</v>
      </c>
      <c r="H7266" t="s">
        <v>14</v>
      </c>
    </row>
    <row r="7267" spans="1:10">
      <c r="A7267" t="s">
        <v>0</v>
      </c>
      <c r="B7267" t="s">
        <v>3310</v>
      </c>
      <c r="D7267">
        <f>Image("https://scontent.cdninstagram.com/t51.2885-15/s640x640/sh0.08/e35/12930713_1318765681486151_933841746_n.jpg?ig_cache_key=MTIyMDMwNTMwNjg3MTE0NTY3Ng%3D%3D.2")</f>
        <v>0</v>
      </c>
    </row>
    <row r="7268" spans="1:10">
      <c r="A7268" t="s">
        <v>2</v>
      </c>
      <c r="B7268" t="s">
        <v>3</v>
      </c>
      <c r="C7268" t="s">
        <v>3311</v>
      </c>
      <c r="E7268" t="s">
        <v>4</v>
      </c>
      <c r="F7268" t="s">
        <v>5</v>
      </c>
      <c r="G7268" t="s">
        <v>6</v>
      </c>
      <c r="H7268" t="s">
        <v>7</v>
      </c>
      <c r="I7268" t="s">
        <v>8</v>
      </c>
      <c r="J7268" t="s">
        <v>9</v>
      </c>
    </row>
    <row r="7269" spans="1:10">
      <c r="A7269" t="s">
        <v>2</v>
      </c>
      <c r="B7269" t="s">
        <v>10</v>
      </c>
      <c r="E7269" t="s">
        <v>11</v>
      </c>
      <c r="F7269" t="s">
        <v>12</v>
      </c>
      <c r="G7269" t="s">
        <v>13</v>
      </c>
      <c r="H7269" t="s">
        <v>14</v>
      </c>
    </row>
    <row r="7270" spans="1:10">
      <c r="A7270" t="s">
        <v>0</v>
      </c>
      <c r="B7270" t="s">
        <v>3312</v>
      </c>
      <c r="D7270">
        <f>Image("https://scontent.cdninstagram.com/t51.2885-15/s480x480/e35/12905054_1010622362364203_616149248_n.jpg?ig_cache_key=MTIyMDI5NzAzNDgzODgxNTIzNA%3D%3D.2")</f>
        <v>0</v>
      </c>
    </row>
    <row r="7271" spans="1:10">
      <c r="A7271" t="s">
        <v>2</v>
      </c>
      <c r="B7271" t="s">
        <v>3</v>
      </c>
      <c r="E7271" t="s">
        <v>4</v>
      </c>
      <c r="F7271" t="s">
        <v>5</v>
      </c>
      <c r="G7271" t="s">
        <v>6</v>
      </c>
      <c r="H7271" t="s">
        <v>7</v>
      </c>
      <c r="I7271" t="s">
        <v>8</v>
      </c>
      <c r="J7271" t="s">
        <v>9</v>
      </c>
    </row>
    <row r="7272" spans="1:10">
      <c r="A7272" t="s">
        <v>2</v>
      </c>
      <c r="B7272" t="s">
        <v>10</v>
      </c>
      <c r="E7272" t="s">
        <v>11</v>
      </c>
      <c r="F7272" t="s">
        <v>12</v>
      </c>
      <c r="G7272" t="s">
        <v>13</v>
      </c>
      <c r="H7272" t="s">
        <v>14</v>
      </c>
    </row>
    <row r="7273" spans="1:10">
      <c r="A7273" t="s">
        <v>0</v>
      </c>
      <c r="B7273" t="s">
        <v>3313</v>
      </c>
      <c r="D7273">
        <f>Image("https://scontent.cdninstagram.com/t51.2885-15/s640x640/sh0.08/e35/12816920_988157704613654_531142860_n.jpg?ig_cache_key=MTIyMDIzMDIzNzE3NDk3MTU1Mw%3D%3D.2.l")</f>
        <v>0</v>
      </c>
    </row>
    <row r="7274" spans="1:10">
      <c r="A7274" t="s">
        <v>2</v>
      </c>
      <c r="B7274" t="s">
        <v>3</v>
      </c>
      <c r="C7274" t="s">
        <v>3314</v>
      </c>
      <c r="E7274" t="s">
        <v>4</v>
      </c>
      <c r="F7274" t="s">
        <v>5</v>
      </c>
      <c r="G7274" t="s">
        <v>6</v>
      </c>
      <c r="H7274" t="s">
        <v>7</v>
      </c>
      <c r="I7274" t="s">
        <v>8</v>
      </c>
      <c r="J7274" t="s">
        <v>9</v>
      </c>
    </row>
    <row r="7275" spans="1:10">
      <c r="A7275" t="s">
        <v>2</v>
      </c>
      <c r="B7275" t="s">
        <v>10</v>
      </c>
      <c r="E7275" t="s">
        <v>11</v>
      </c>
      <c r="F7275" t="s">
        <v>12</v>
      </c>
      <c r="G7275" t="s">
        <v>13</v>
      </c>
      <c r="H7275" t="s">
        <v>14</v>
      </c>
    </row>
    <row r="7276" spans="1:10">
      <c r="A7276" t="s">
        <v>0</v>
      </c>
      <c r="B7276" t="s">
        <v>3315</v>
      </c>
      <c r="D7276">
        <f>Image("https://scontent.cdninstagram.com/t51.2885-15/s640x640/sh0.08/e35/12907440_1582050078789076_1231779865_n.jpg?ig_cache_key=MTIyMDE4NDc1NzkyMTg2NDEwNA%3D%3D.2.l")</f>
        <v>0</v>
      </c>
    </row>
    <row r="7277" spans="1:10">
      <c r="A7277" t="s">
        <v>2</v>
      </c>
      <c r="B7277" t="s">
        <v>3</v>
      </c>
      <c r="E7277" t="s">
        <v>4</v>
      </c>
      <c r="F7277" t="s">
        <v>5</v>
      </c>
      <c r="G7277" t="s">
        <v>6</v>
      </c>
      <c r="H7277" t="s">
        <v>7</v>
      </c>
      <c r="I7277" t="s">
        <v>8</v>
      </c>
      <c r="J7277" t="s">
        <v>9</v>
      </c>
    </row>
    <row r="7278" spans="1:10">
      <c r="A7278" t="s">
        <v>2</v>
      </c>
      <c r="B7278" t="s">
        <v>10</v>
      </c>
      <c r="E7278" t="s">
        <v>11</v>
      </c>
      <c r="F7278" t="s">
        <v>12</v>
      </c>
      <c r="G7278" t="s">
        <v>13</v>
      </c>
      <c r="H7278" t="s">
        <v>14</v>
      </c>
    </row>
    <row r="7279" spans="1:10">
      <c r="A7279" t="s">
        <v>0</v>
      </c>
      <c r="B7279" t="s">
        <v>3316</v>
      </c>
      <c r="D7279">
        <f>Image("https://scontent.cdninstagram.com/t51.2885-15/s640x640/sh0.08/e35/12501594_1681060662147482_250493469_n.jpg?ig_cache_key=MTIyMDAzMzAxNzYzOTQxODI3MA%3D%3D.2")</f>
        <v>0</v>
      </c>
    </row>
    <row r="7280" spans="1:10">
      <c r="A7280" t="s">
        <v>2</v>
      </c>
      <c r="B7280" t="s">
        <v>3</v>
      </c>
      <c r="E7280" t="s">
        <v>4</v>
      </c>
      <c r="F7280" t="s">
        <v>5</v>
      </c>
      <c r="G7280" t="s">
        <v>6</v>
      </c>
      <c r="H7280" t="s">
        <v>7</v>
      </c>
      <c r="I7280" t="s">
        <v>8</v>
      </c>
      <c r="J7280" t="s">
        <v>9</v>
      </c>
    </row>
    <row r="7281" spans="1:10">
      <c r="A7281" t="s">
        <v>2</v>
      </c>
      <c r="B7281" t="s">
        <v>10</v>
      </c>
      <c r="E7281" t="s">
        <v>11</v>
      </c>
      <c r="F7281" t="s">
        <v>12</v>
      </c>
      <c r="G7281" t="s">
        <v>13</v>
      </c>
      <c r="H7281" t="s">
        <v>14</v>
      </c>
    </row>
    <row r="7282" spans="1:10">
      <c r="A7282" t="s">
        <v>0</v>
      </c>
      <c r="B7282" t="s">
        <v>3317</v>
      </c>
      <c r="D7282">
        <f>Image("https://scontent.cdninstagram.com/t51.2885-15/s640x640/sh0.08/e35/12934903_1062327073860459_601124373_n.jpg?ig_cache_key=MTIyMDAzMTkyNzM3MTM5NDIyMw%3D%3D.2")</f>
        <v>0</v>
      </c>
    </row>
    <row r="7283" spans="1:10">
      <c r="A7283" t="s">
        <v>2</v>
      </c>
      <c r="B7283" t="s">
        <v>3</v>
      </c>
      <c r="E7283" t="s">
        <v>4</v>
      </c>
      <c r="F7283" t="s">
        <v>5</v>
      </c>
      <c r="G7283" t="s">
        <v>6</v>
      </c>
      <c r="H7283" t="s">
        <v>7</v>
      </c>
      <c r="I7283" t="s">
        <v>8</v>
      </c>
      <c r="J7283" t="s">
        <v>9</v>
      </c>
    </row>
    <row r="7284" spans="1:10">
      <c r="A7284" t="s">
        <v>2</v>
      </c>
      <c r="B7284" t="s">
        <v>10</v>
      </c>
      <c r="E7284" t="s">
        <v>11</v>
      </c>
      <c r="F7284" t="s">
        <v>12</v>
      </c>
      <c r="G7284" t="s">
        <v>13</v>
      </c>
      <c r="H7284" t="s">
        <v>14</v>
      </c>
    </row>
    <row r="7285" spans="1:10">
      <c r="A7285" t="s">
        <v>0</v>
      </c>
      <c r="B7285" t="s">
        <v>3318</v>
      </c>
      <c r="D7285">
        <f>Image("https://scontent.cdninstagram.com/t51.2885-15/s640x640/sh0.08/e35/12912533_758089484328350_1879050318_n.jpg?ig_cache_key=MTIxOTk5NzI1NjczMzk0MjE0Mw%3D%3D.2.l")</f>
        <v>0</v>
      </c>
    </row>
    <row r="7286" spans="1:10">
      <c r="A7286" t="s">
        <v>2</v>
      </c>
      <c r="B7286" t="s">
        <v>3</v>
      </c>
      <c r="C7286" t="s">
        <v>3319</v>
      </c>
      <c r="E7286" t="s">
        <v>4</v>
      </c>
      <c r="F7286" t="s">
        <v>5</v>
      </c>
      <c r="G7286" t="s">
        <v>6</v>
      </c>
      <c r="H7286" t="s">
        <v>7</v>
      </c>
      <c r="I7286" t="s">
        <v>8</v>
      </c>
      <c r="J7286" t="s">
        <v>9</v>
      </c>
    </row>
    <row r="7287" spans="1:10">
      <c r="A7287" t="s">
        <v>2</v>
      </c>
      <c r="B7287" t="s">
        <v>10</v>
      </c>
      <c r="E7287" t="s">
        <v>11</v>
      </c>
      <c r="F7287" t="s">
        <v>12</v>
      </c>
      <c r="G7287" t="s">
        <v>13</v>
      </c>
      <c r="H7287" t="s">
        <v>14</v>
      </c>
    </row>
    <row r="7288" spans="1:10">
      <c r="A7288" t="s">
        <v>0</v>
      </c>
      <c r="B7288" t="s">
        <v>3320</v>
      </c>
      <c r="D7288">
        <f>Image("https://scontent.cdninstagram.com/t51.2885-15/s640x640/sh0.08/e35/12135182_1703609566563268_99388341_n.jpg?ig_cache_key=MTIxOTk5Njg0MDI5MTAyMzM1Mw%3D%3D.2")</f>
        <v>0</v>
      </c>
    </row>
    <row r="7289" spans="1:10">
      <c r="A7289" t="s">
        <v>2</v>
      </c>
      <c r="B7289" t="s">
        <v>3</v>
      </c>
      <c r="E7289" t="s">
        <v>4</v>
      </c>
      <c r="F7289" t="s">
        <v>5</v>
      </c>
      <c r="G7289" t="s">
        <v>6</v>
      </c>
      <c r="H7289" t="s">
        <v>7</v>
      </c>
      <c r="I7289" t="s">
        <v>8</v>
      </c>
      <c r="J7289" t="s">
        <v>9</v>
      </c>
    </row>
    <row r="7290" spans="1:10">
      <c r="A7290" t="s">
        <v>2</v>
      </c>
      <c r="B7290" t="s">
        <v>10</v>
      </c>
      <c r="E7290" t="s">
        <v>11</v>
      </c>
      <c r="F7290" t="s">
        <v>12</v>
      </c>
      <c r="G7290" t="s">
        <v>13</v>
      </c>
      <c r="H7290" t="s">
        <v>14</v>
      </c>
    </row>
    <row r="7291" spans="1:10">
      <c r="A7291" t="s">
        <v>0</v>
      </c>
      <c r="B7291" t="s">
        <v>3321</v>
      </c>
      <c r="D7291">
        <f>Image("https://scontent.cdninstagram.com/t51.2885-15/s640x640/sh0.08/e35/12918398_1047787258616916_1681461930_n.jpg?ig_cache_key=MTIyMDQ3NDgxNTI5NzE5Njc4Nw%3D%3D.2.l")</f>
        <v>0</v>
      </c>
    </row>
    <row r="7292" spans="1:10">
      <c r="A7292" t="s">
        <v>2</v>
      </c>
      <c r="B7292" t="s">
        <v>3</v>
      </c>
      <c r="E7292" t="s">
        <v>4</v>
      </c>
      <c r="F7292" t="s">
        <v>5</v>
      </c>
      <c r="G7292" t="s">
        <v>6</v>
      </c>
      <c r="H7292" t="s">
        <v>7</v>
      </c>
      <c r="I7292" t="s">
        <v>8</v>
      </c>
      <c r="J7292" t="s">
        <v>9</v>
      </c>
    </row>
    <row r="7293" spans="1:10">
      <c r="A7293" t="s">
        <v>2</v>
      </c>
      <c r="B7293" t="s">
        <v>10</v>
      </c>
      <c r="E7293" t="s">
        <v>11</v>
      </c>
      <c r="F7293" t="s">
        <v>12</v>
      </c>
      <c r="G7293" t="s">
        <v>13</v>
      </c>
      <c r="H7293" t="s">
        <v>14</v>
      </c>
    </row>
    <row r="7294" spans="1:10">
      <c r="A7294" t="s">
        <v>0</v>
      </c>
      <c r="B7294" t="s">
        <v>3322</v>
      </c>
      <c r="D7294">
        <f>Image("https://scontent.cdninstagram.com/t51.2885-15/s640x640/sh0.08/e35/12965191_215918805442727_1943736743_n.jpg?ig_cache_key=MTIyMDQ3NDc5ODQzNTE2NTIyMg%3D%3D.2")</f>
        <v>0</v>
      </c>
    </row>
    <row r="7295" spans="1:10">
      <c r="A7295" t="s">
        <v>2</v>
      </c>
      <c r="B7295" t="s">
        <v>3</v>
      </c>
      <c r="E7295" t="s">
        <v>4</v>
      </c>
      <c r="F7295" t="s">
        <v>5</v>
      </c>
      <c r="G7295" t="s">
        <v>6</v>
      </c>
      <c r="H7295" t="s">
        <v>7</v>
      </c>
      <c r="I7295" t="s">
        <v>8</v>
      </c>
      <c r="J7295" t="s">
        <v>9</v>
      </c>
    </row>
    <row r="7296" spans="1:10">
      <c r="A7296" t="s">
        <v>2</v>
      </c>
      <c r="B7296" t="s">
        <v>10</v>
      </c>
      <c r="E7296" t="s">
        <v>11</v>
      </c>
      <c r="F7296" t="s">
        <v>12</v>
      </c>
      <c r="G7296" t="s">
        <v>13</v>
      </c>
      <c r="H7296" t="s">
        <v>14</v>
      </c>
    </row>
    <row r="7297" spans="1:10">
      <c r="A7297" t="s">
        <v>0</v>
      </c>
      <c r="B7297" t="s">
        <v>3323</v>
      </c>
      <c r="D7297">
        <f>Image("https://scontent.cdninstagram.com/t51.2885-15/s640x640/sh0.08/e35/12940806_1579258635735877_755284281_n.jpg?ig_cache_key=MTIyMDQ3NDU5Mzc4ODAzMDM3Mg%3D%3D.2.l")</f>
        <v>0</v>
      </c>
    </row>
    <row r="7298" spans="1:10">
      <c r="A7298" t="s">
        <v>2</v>
      </c>
      <c r="B7298" t="s">
        <v>3</v>
      </c>
      <c r="E7298" t="s">
        <v>4</v>
      </c>
      <c r="F7298" t="s">
        <v>5</v>
      </c>
      <c r="G7298" t="s">
        <v>6</v>
      </c>
      <c r="H7298" t="s">
        <v>7</v>
      </c>
      <c r="I7298" t="s">
        <v>8</v>
      </c>
      <c r="J7298" t="s">
        <v>9</v>
      </c>
    </row>
    <row r="7299" spans="1:10">
      <c r="A7299" t="s">
        <v>2</v>
      </c>
      <c r="B7299" t="s">
        <v>10</v>
      </c>
      <c r="E7299" t="s">
        <v>11</v>
      </c>
      <c r="F7299" t="s">
        <v>12</v>
      </c>
      <c r="G7299" t="s">
        <v>13</v>
      </c>
      <c r="H7299" t="s">
        <v>14</v>
      </c>
    </row>
    <row r="7300" spans="1:10">
      <c r="A7300" t="s">
        <v>0</v>
      </c>
      <c r="B7300" t="s">
        <v>3324</v>
      </c>
      <c r="D7300">
        <f>Image("https://scontent.cdninstagram.com/t51.2885-15/e15/12501831_206065973101048_182412815_n.jpg?ig_cache_key=MTIyMDQ3MzQ0OTkzNzIyNTM2OQ%3D%3D.2")</f>
        <v>0</v>
      </c>
    </row>
    <row r="7301" spans="1:10">
      <c r="A7301" t="s">
        <v>2</v>
      </c>
      <c r="B7301" t="s">
        <v>3</v>
      </c>
      <c r="E7301" t="s">
        <v>4</v>
      </c>
      <c r="F7301" t="s">
        <v>5</v>
      </c>
      <c r="G7301" t="s">
        <v>6</v>
      </c>
      <c r="H7301" t="s">
        <v>7</v>
      </c>
      <c r="I7301" t="s">
        <v>8</v>
      </c>
      <c r="J7301" t="s">
        <v>9</v>
      </c>
    </row>
    <row r="7302" spans="1:10">
      <c r="A7302" t="s">
        <v>2</v>
      </c>
      <c r="B7302" t="s">
        <v>10</v>
      </c>
      <c r="E7302" t="s">
        <v>11</v>
      </c>
      <c r="F7302" t="s">
        <v>12</v>
      </c>
      <c r="G7302" t="s">
        <v>13</v>
      </c>
      <c r="H7302" t="s">
        <v>14</v>
      </c>
    </row>
    <row r="7303" spans="1:10">
      <c r="A7303" t="s">
        <v>0</v>
      </c>
      <c r="B7303" t="s">
        <v>3325</v>
      </c>
      <c r="D7303">
        <f>Image("https://scontent.cdninstagram.com/t51.2885-15/s640x640/sh0.08/e35/12724958_1089517967756568_1825015465_n.jpg?ig_cache_key=MTIyMDQ3MzQxMDYxNTg0NTk3Nw%3D%3D.2.l")</f>
        <v>0</v>
      </c>
    </row>
    <row r="7304" spans="1:10">
      <c r="A7304" t="s">
        <v>2</v>
      </c>
      <c r="B7304" t="s">
        <v>3</v>
      </c>
      <c r="C7304" t="s">
        <v>3326</v>
      </c>
      <c r="E7304" t="s">
        <v>4</v>
      </c>
      <c r="F7304" t="s">
        <v>5</v>
      </c>
      <c r="G7304" t="s">
        <v>6</v>
      </c>
      <c r="H7304" t="s">
        <v>7</v>
      </c>
      <c r="I7304" t="s">
        <v>8</v>
      </c>
      <c r="J7304" t="s">
        <v>9</v>
      </c>
    </row>
    <row r="7305" spans="1:10">
      <c r="A7305" t="s">
        <v>2</v>
      </c>
      <c r="B7305" t="s">
        <v>10</v>
      </c>
      <c r="E7305" t="s">
        <v>11</v>
      </c>
      <c r="F7305" t="s">
        <v>12</v>
      </c>
      <c r="G7305" t="s">
        <v>13</v>
      </c>
      <c r="H7305" t="s">
        <v>14</v>
      </c>
    </row>
    <row r="7306" spans="1:10">
      <c r="A7306" t="s">
        <v>0</v>
      </c>
      <c r="B7306" t="s">
        <v>3327</v>
      </c>
      <c r="D7306">
        <f>Image("https://scontent.cdninstagram.com/t51.2885-15/e15/12677554_1032492773463271_1779368902_n.jpg?ig_cache_key=MTIyMDQ3MjQzMzQyMDc5MjkxMA%3D%3D.2")</f>
        <v>0</v>
      </c>
    </row>
    <row r="7307" spans="1:10">
      <c r="A7307" t="s">
        <v>2</v>
      </c>
      <c r="B7307" t="s">
        <v>3</v>
      </c>
      <c r="E7307" t="s">
        <v>4</v>
      </c>
      <c r="F7307" t="s">
        <v>5</v>
      </c>
      <c r="G7307" t="s">
        <v>6</v>
      </c>
      <c r="H7307" t="s">
        <v>7</v>
      </c>
      <c r="I7307" t="s">
        <v>8</v>
      </c>
      <c r="J7307" t="s">
        <v>9</v>
      </c>
    </row>
    <row r="7308" spans="1:10">
      <c r="A7308" t="s">
        <v>2</v>
      </c>
      <c r="B7308" t="s">
        <v>10</v>
      </c>
      <c r="E7308" t="s">
        <v>11</v>
      </c>
      <c r="F7308" t="s">
        <v>12</v>
      </c>
      <c r="G7308" t="s">
        <v>13</v>
      </c>
      <c r="H7308" t="s">
        <v>14</v>
      </c>
    </row>
    <row r="7309" spans="1:10">
      <c r="A7309" t="s">
        <v>0</v>
      </c>
      <c r="B7309" t="s">
        <v>3328</v>
      </c>
      <c r="D7309">
        <f>Image("https://scontent.cdninstagram.com/t51.2885-15/s480x480/e35/12940165_209270536118583_369526390_n.jpg?ig_cache_key=MTIyMDQ3MTQyNTUzNjQ4NTI3OQ%3D%3D.2")</f>
        <v>0</v>
      </c>
    </row>
    <row r="7310" spans="1:10">
      <c r="A7310" t="s">
        <v>2</v>
      </c>
      <c r="B7310" t="s">
        <v>3</v>
      </c>
      <c r="C7310" t="s">
        <v>3329</v>
      </c>
      <c r="E7310" t="s">
        <v>4</v>
      </c>
      <c r="F7310" t="s">
        <v>5</v>
      </c>
      <c r="G7310" t="s">
        <v>6</v>
      </c>
      <c r="H7310" t="s">
        <v>7</v>
      </c>
      <c r="I7310" t="s">
        <v>8</v>
      </c>
      <c r="J7310" t="s">
        <v>9</v>
      </c>
    </row>
    <row r="7311" spans="1:10">
      <c r="A7311" t="s">
        <v>2</v>
      </c>
      <c r="B7311" t="s">
        <v>10</v>
      </c>
      <c r="E7311" t="s">
        <v>11</v>
      </c>
      <c r="F7311" t="s">
        <v>12</v>
      </c>
      <c r="G7311" t="s">
        <v>13</v>
      </c>
      <c r="H7311" t="s">
        <v>14</v>
      </c>
    </row>
    <row r="7312" spans="1:10">
      <c r="A7312" t="s">
        <v>0</v>
      </c>
      <c r="B7312" t="s">
        <v>3330</v>
      </c>
      <c r="D7312">
        <f>Image("https://scontent.cdninstagram.com/t51.2885-15/e35/12501857_980265962028973_1681718112_n.jpg?ig_cache_key=MTIyMDQ3MTQ1NjE3MDk2MzkwOQ%3D%3D.2")</f>
        <v>0</v>
      </c>
    </row>
    <row r="7313" spans="1:10">
      <c r="A7313" t="s">
        <v>2</v>
      </c>
      <c r="B7313" t="s">
        <v>3</v>
      </c>
      <c r="E7313" t="s">
        <v>4</v>
      </c>
      <c r="F7313" t="s">
        <v>5</v>
      </c>
      <c r="G7313" t="s">
        <v>6</v>
      </c>
      <c r="H7313" t="s">
        <v>7</v>
      </c>
      <c r="I7313" t="s">
        <v>8</v>
      </c>
      <c r="J7313" t="s">
        <v>9</v>
      </c>
    </row>
    <row r="7314" spans="1:10">
      <c r="A7314" t="s">
        <v>2</v>
      </c>
      <c r="B7314" t="s">
        <v>10</v>
      </c>
      <c r="E7314" t="s">
        <v>11</v>
      </c>
      <c r="F7314" t="s">
        <v>12</v>
      </c>
      <c r="G7314" t="s">
        <v>13</v>
      </c>
      <c r="H7314" t="s">
        <v>14</v>
      </c>
    </row>
    <row r="7315" spans="1:10">
      <c r="A7315" t="s">
        <v>0</v>
      </c>
      <c r="B7315" t="s">
        <v>3331</v>
      </c>
      <c r="D7315">
        <f>Image("https://scontent.cdninstagram.com/t51.2885-15/e15/917550_1318152041545244_2075081396_n.jpg?ig_cache_key=MTIyMDQ3MDc0Mzg5NjU5ODA2NA%3D%3D.2")</f>
        <v>0</v>
      </c>
    </row>
    <row r="7316" spans="1:10">
      <c r="A7316" t="s">
        <v>2</v>
      </c>
      <c r="B7316" t="s">
        <v>3</v>
      </c>
      <c r="E7316" t="s">
        <v>4</v>
      </c>
      <c r="F7316" t="s">
        <v>5</v>
      </c>
      <c r="G7316" t="s">
        <v>6</v>
      </c>
      <c r="H7316" t="s">
        <v>7</v>
      </c>
      <c r="I7316" t="s">
        <v>8</v>
      </c>
      <c r="J7316" t="s">
        <v>9</v>
      </c>
    </row>
    <row r="7317" spans="1:10">
      <c r="A7317" t="s">
        <v>2</v>
      </c>
      <c r="B7317" t="s">
        <v>10</v>
      </c>
      <c r="E7317" t="s">
        <v>11</v>
      </c>
      <c r="F7317" t="s">
        <v>12</v>
      </c>
      <c r="G7317" t="s">
        <v>13</v>
      </c>
      <c r="H7317" t="s">
        <v>14</v>
      </c>
    </row>
    <row r="7318" spans="1:10">
      <c r="A7318" t="s">
        <v>0</v>
      </c>
      <c r="B7318" t="s">
        <v>3332</v>
      </c>
      <c r="D7318">
        <f>Image("https://scontent.cdninstagram.com/t51.2885-15/s640x640/sh0.08/e35/12328062_866326196823486_818091910_n.jpg?ig_cache_key=MTIyMDQ3MTIxOTM0MzY1ODcyNw%3D%3D.2.l")</f>
        <v>0</v>
      </c>
    </row>
    <row r="7319" spans="1:10">
      <c r="A7319" t="s">
        <v>2</v>
      </c>
      <c r="B7319" t="s">
        <v>3</v>
      </c>
      <c r="E7319" t="s">
        <v>4</v>
      </c>
      <c r="F7319" t="s">
        <v>5</v>
      </c>
      <c r="G7319" t="s">
        <v>6</v>
      </c>
      <c r="H7319" t="s">
        <v>7</v>
      </c>
      <c r="I7319" t="s">
        <v>8</v>
      </c>
      <c r="J7319" t="s">
        <v>9</v>
      </c>
    </row>
    <row r="7320" spans="1:10">
      <c r="A7320" t="s">
        <v>2</v>
      </c>
      <c r="B7320" t="s">
        <v>10</v>
      </c>
      <c r="E7320" t="s">
        <v>11</v>
      </c>
      <c r="F7320" t="s">
        <v>12</v>
      </c>
      <c r="G7320" t="s">
        <v>13</v>
      </c>
      <c r="H7320" t="s">
        <v>14</v>
      </c>
    </row>
    <row r="7321" spans="1:10">
      <c r="A7321" t="s">
        <v>0</v>
      </c>
      <c r="B7321" t="s">
        <v>3333</v>
      </c>
      <c r="D7321">
        <f>Image("https://scontent.cdninstagram.com/t51.2885-15/s320x320/e35/12677409_1403883809637628_474587088_n.jpg?ig_cache_key=MTIyMDQ3MTEwODU1OTI4NjU3Nw%3D%3D.2.l")</f>
        <v>0</v>
      </c>
    </row>
    <row r="7322" spans="1:10">
      <c r="A7322" t="s">
        <v>2</v>
      </c>
      <c r="B7322" t="s">
        <v>3</v>
      </c>
      <c r="E7322" t="s">
        <v>4</v>
      </c>
      <c r="F7322" t="s">
        <v>5</v>
      </c>
      <c r="G7322" t="s">
        <v>6</v>
      </c>
      <c r="H7322" t="s">
        <v>7</v>
      </c>
      <c r="I7322" t="s">
        <v>8</v>
      </c>
      <c r="J7322" t="s">
        <v>9</v>
      </c>
    </row>
    <row r="7323" spans="1:10">
      <c r="A7323" t="s">
        <v>2</v>
      </c>
      <c r="B7323" t="s">
        <v>10</v>
      </c>
      <c r="E7323" t="s">
        <v>11</v>
      </c>
      <c r="F7323" t="s">
        <v>12</v>
      </c>
      <c r="G7323" t="s">
        <v>13</v>
      </c>
      <c r="H7323" t="s">
        <v>14</v>
      </c>
    </row>
    <row r="7324" spans="1:10">
      <c r="A7324" t="s">
        <v>0</v>
      </c>
      <c r="B7324" t="s">
        <v>3334</v>
      </c>
      <c r="D7324">
        <f>Image("https://scontent.cdninstagram.com/t51.2885-15/e35/12950347_579945798836104_1742034100_n.jpg?ig_cache_key=MTIyMDQ3MTA1NjEzNTQwMTMxOA%3D%3D.2")</f>
        <v>0</v>
      </c>
    </row>
    <row r="7325" spans="1:10">
      <c r="A7325" t="s">
        <v>2</v>
      </c>
      <c r="B7325" t="s">
        <v>3</v>
      </c>
      <c r="E7325" t="s">
        <v>4</v>
      </c>
      <c r="F7325" t="s">
        <v>5</v>
      </c>
      <c r="G7325" t="s">
        <v>6</v>
      </c>
      <c r="H7325" t="s">
        <v>7</v>
      </c>
      <c r="I7325" t="s">
        <v>8</v>
      </c>
      <c r="J7325" t="s">
        <v>9</v>
      </c>
    </row>
    <row r="7326" spans="1:10">
      <c r="A7326" t="s">
        <v>2</v>
      </c>
      <c r="B7326" t="s">
        <v>10</v>
      </c>
      <c r="E7326" t="s">
        <v>11</v>
      </c>
      <c r="F7326" t="s">
        <v>12</v>
      </c>
      <c r="G7326" t="s">
        <v>13</v>
      </c>
      <c r="H7326" t="s">
        <v>14</v>
      </c>
    </row>
    <row r="7327" spans="1:10">
      <c r="A7327" t="s">
        <v>0</v>
      </c>
      <c r="B7327" t="s">
        <v>3335</v>
      </c>
      <c r="D7327">
        <f>Image("https://scontent.cdninstagram.com/t51.2885-15/s640x640/sh0.08/e35/12959984_459711160886906_2037623125_n.jpg?ig_cache_key=MTIyMDQ3MTAwMzU4MjExNTkyMg%3D%3D.2")</f>
        <v>0</v>
      </c>
    </row>
    <row r="7328" spans="1:10">
      <c r="A7328" t="s">
        <v>2</v>
      </c>
      <c r="B7328" t="s">
        <v>3</v>
      </c>
      <c r="E7328" t="s">
        <v>4</v>
      </c>
      <c r="F7328" t="s">
        <v>5</v>
      </c>
      <c r="G7328" t="s">
        <v>6</v>
      </c>
      <c r="H7328" t="s">
        <v>7</v>
      </c>
      <c r="I7328" t="s">
        <v>8</v>
      </c>
      <c r="J7328" t="s">
        <v>9</v>
      </c>
    </row>
    <row r="7329" spans="1:10">
      <c r="A7329" t="s">
        <v>2</v>
      </c>
      <c r="B7329" t="s">
        <v>10</v>
      </c>
      <c r="E7329" t="s">
        <v>11</v>
      </c>
      <c r="F7329" t="s">
        <v>12</v>
      </c>
      <c r="G7329" t="s">
        <v>13</v>
      </c>
      <c r="H7329" t="s">
        <v>14</v>
      </c>
    </row>
    <row r="7330" spans="1:10">
      <c r="A7330" t="s">
        <v>0</v>
      </c>
      <c r="B7330" t="s">
        <v>3336</v>
      </c>
      <c r="D7330">
        <f>Image("https://scontent.cdninstagram.com/t51.2885-15/s640x640/sh0.08/e35/12912652_214609955570112_1690179954_n.jpg?ig_cache_key=MTIxNDg5NzE2MzM5MzM4MzEzMQ%3D%3D.2")</f>
        <v>0</v>
      </c>
    </row>
    <row r="7331" spans="1:10">
      <c r="A7331" t="s">
        <v>2</v>
      </c>
      <c r="B7331" t="s">
        <v>3</v>
      </c>
      <c r="E7331" t="s">
        <v>4</v>
      </c>
      <c r="F7331" t="s">
        <v>5</v>
      </c>
      <c r="G7331" t="s">
        <v>6</v>
      </c>
      <c r="H7331" t="s">
        <v>7</v>
      </c>
      <c r="I7331" t="s">
        <v>8</v>
      </c>
      <c r="J7331" t="s">
        <v>9</v>
      </c>
    </row>
    <row r="7332" spans="1:10">
      <c r="A7332" t="s">
        <v>2</v>
      </c>
      <c r="B7332" t="s">
        <v>10</v>
      </c>
      <c r="E7332" t="s">
        <v>11</v>
      </c>
      <c r="F7332" t="s">
        <v>12</v>
      </c>
      <c r="G7332" t="s">
        <v>13</v>
      </c>
      <c r="H7332" t="s">
        <v>14</v>
      </c>
    </row>
    <row r="7333" spans="1:10">
      <c r="A7333" t="s">
        <v>0</v>
      </c>
      <c r="B7333" t="s">
        <v>3337</v>
      </c>
      <c r="D7333">
        <f>Image("https://scontent.cdninstagram.com/t51.2885-15/s640x640/sh0.08/e35/12940112_115051562228234_1405765501_n.jpg?ig_cache_key=MTIyMDQ3Mzg3NDYwMDgyODM1OA%3D%3D.2.l")</f>
        <v>0</v>
      </c>
    </row>
    <row r="7334" spans="1:10">
      <c r="A7334" t="s">
        <v>2</v>
      </c>
      <c r="B7334" t="s">
        <v>3</v>
      </c>
      <c r="E7334" t="s">
        <v>4</v>
      </c>
      <c r="F7334" t="s">
        <v>5</v>
      </c>
      <c r="G7334" t="s">
        <v>6</v>
      </c>
      <c r="H7334" t="s">
        <v>7</v>
      </c>
      <c r="I7334" t="s">
        <v>8</v>
      </c>
      <c r="J7334" t="s">
        <v>9</v>
      </c>
    </row>
    <row r="7335" spans="1:10">
      <c r="A7335" t="s">
        <v>2</v>
      </c>
      <c r="B7335" t="s">
        <v>10</v>
      </c>
      <c r="E7335" t="s">
        <v>11</v>
      </c>
      <c r="F7335" t="s">
        <v>12</v>
      </c>
      <c r="G7335" t="s">
        <v>13</v>
      </c>
      <c r="H7335" t="s">
        <v>14</v>
      </c>
    </row>
    <row r="7336" spans="1:10">
      <c r="A7336" t="s">
        <v>0</v>
      </c>
      <c r="B7336" t="s">
        <v>3338</v>
      </c>
      <c r="D7336">
        <f>Image("https://scontent.cdninstagram.com/t51.2885-15/s640x640/sh0.08/e35/12917853_997550027005449_1339977383_n.jpg?ig_cache_key=MTIyMDQ3MTI0NTc0NjQ4OTMyNw%3D%3D.2")</f>
        <v>0</v>
      </c>
    </row>
    <row r="7337" spans="1:10">
      <c r="A7337" t="s">
        <v>2</v>
      </c>
      <c r="B7337" t="s">
        <v>3</v>
      </c>
      <c r="E7337" t="s">
        <v>4</v>
      </c>
      <c r="F7337" t="s">
        <v>5</v>
      </c>
      <c r="G7337" t="s">
        <v>6</v>
      </c>
      <c r="H7337" t="s">
        <v>7</v>
      </c>
      <c r="I7337" t="s">
        <v>8</v>
      </c>
      <c r="J7337" t="s">
        <v>9</v>
      </c>
    </row>
    <row r="7338" spans="1:10">
      <c r="A7338" t="s">
        <v>2</v>
      </c>
      <c r="B7338" t="s">
        <v>10</v>
      </c>
      <c r="E7338" t="s">
        <v>11</v>
      </c>
      <c r="F7338" t="s">
        <v>12</v>
      </c>
      <c r="G7338" t="s">
        <v>13</v>
      </c>
      <c r="H7338" t="s">
        <v>14</v>
      </c>
    </row>
    <row r="7339" spans="1:10">
      <c r="A7339" t="s">
        <v>0</v>
      </c>
      <c r="B7339" t="s">
        <v>3339</v>
      </c>
      <c r="D7339">
        <f>Image("https://scontent.cdninstagram.com/t51.2885-15/e15/12917934_540399356163486_1959959406_n.jpg?ig_cache_key=MTIyMDQ2NDk3MDM1MDEyMTg0NA%3D%3D.2")</f>
        <v>0</v>
      </c>
    </row>
    <row r="7340" spans="1:10">
      <c r="A7340" t="s">
        <v>2</v>
      </c>
      <c r="B7340" t="s">
        <v>3</v>
      </c>
      <c r="C7340" t="s">
        <v>3340</v>
      </c>
      <c r="E7340" t="s">
        <v>4</v>
      </c>
      <c r="F7340" t="s">
        <v>5</v>
      </c>
      <c r="G7340" t="s">
        <v>6</v>
      </c>
      <c r="H7340" t="s">
        <v>7</v>
      </c>
      <c r="I7340" t="s">
        <v>8</v>
      </c>
      <c r="J7340" t="s">
        <v>9</v>
      </c>
    </row>
    <row r="7341" spans="1:10">
      <c r="A7341" t="s">
        <v>2</v>
      </c>
      <c r="B7341" t="s">
        <v>10</v>
      </c>
      <c r="E7341" t="s">
        <v>11</v>
      </c>
      <c r="F7341" t="s">
        <v>12</v>
      </c>
      <c r="G7341" t="s">
        <v>13</v>
      </c>
      <c r="H7341" t="s">
        <v>14</v>
      </c>
    </row>
    <row r="7342" spans="1:10">
      <c r="A7342" t="s">
        <v>0</v>
      </c>
      <c r="B7342" t="s">
        <v>3341</v>
      </c>
      <c r="D7342">
        <f>Image("https://scontent.cdninstagram.com/t51.2885-15/s640x640/sh0.08/e35/12328053_485236134998799_2031118299_n.jpg?ig_cache_key=MTIyMDQ2NjE1ODE0NDM4OTQzNg%3D%3D.2")</f>
        <v>0</v>
      </c>
    </row>
    <row r="7343" spans="1:10">
      <c r="A7343" t="s">
        <v>2</v>
      </c>
      <c r="B7343" t="s">
        <v>3</v>
      </c>
      <c r="E7343" t="s">
        <v>4</v>
      </c>
      <c r="F7343" t="s">
        <v>5</v>
      </c>
      <c r="G7343" t="s">
        <v>6</v>
      </c>
      <c r="H7343" t="s">
        <v>7</v>
      </c>
      <c r="I7343" t="s">
        <v>8</v>
      </c>
      <c r="J7343" t="s">
        <v>9</v>
      </c>
    </row>
    <row r="7344" spans="1:10">
      <c r="A7344" t="s">
        <v>2</v>
      </c>
      <c r="B7344" t="s">
        <v>10</v>
      </c>
      <c r="E7344" t="s">
        <v>11</v>
      </c>
      <c r="F7344" t="s">
        <v>12</v>
      </c>
      <c r="G7344" t="s">
        <v>13</v>
      </c>
      <c r="H7344" t="s">
        <v>14</v>
      </c>
    </row>
    <row r="7345" spans="1:10">
      <c r="A7345" t="s">
        <v>0</v>
      </c>
      <c r="B7345" t="s">
        <v>3342</v>
      </c>
      <c r="D7345">
        <f>Image("https://scontent.cdninstagram.com/t51.2885-15/s640x640/sh0.08/e35/12328031_1604485946542534_907058170_n.jpg?ig_cache_key=MTIyMDQ2MDAyMDI1MTExMTEwNA%3D%3D.2")</f>
        <v>0</v>
      </c>
    </row>
    <row r="7346" spans="1:10">
      <c r="A7346" t="s">
        <v>2</v>
      </c>
      <c r="B7346" t="s">
        <v>3</v>
      </c>
      <c r="C7346" t="s">
        <v>3343</v>
      </c>
      <c r="E7346" t="s">
        <v>4</v>
      </c>
      <c r="F7346" t="s">
        <v>5</v>
      </c>
      <c r="G7346" t="s">
        <v>6</v>
      </c>
      <c r="H7346" t="s">
        <v>7</v>
      </c>
      <c r="I7346" t="s">
        <v>8</v>
      </c>
      <c r="J7346" t="s">
        <v>9</v>
      </c>
    </row>
    <row r="7347" spans="1:10">
      <c r="A7347" t="s">
        <v>2</v>
      </c>
      <c r="B7347" t="s">
        <v>10</v>
      </c>
      <c r="E7347" t="s">
        <v>11</v>
      </c>
      <c r="F7347" t="s">
        <v>12</v>
      </c>
      <c r="G7347" t="s">
        <v>13</v>
      </c>
      <c r="H7347" t="s">
        <v>14</v>
      </c>
    </row>
    <row r="7348" spans="1:10">
      <c r="A7348" t="s">
        <v>0</v>
      </c>
      <c r="B7348" t="s">
        <v>3344</v>
      </c>
      <c r="D7348">
        <f>Image("https://scontent.cdninstagram.com/t51.2885-15/s640x640/sh0.08/e35/12797633_826479784149452_14108244_n.jpg?ig_cache_key=MTIyMDQ0Nzg3MjU5NzYxNzU2NA%3D%3D.2")</f>
        <v>0</v>
      </c>
    </row>
    <row r="7349" spans="1:10">
      <c r="A7349" t="s">
        <v>2</v>
      </c>
      <c r="B7349" t="s">
        <v>3</v>
      </c>
      <c r="C7349" t="s">
        <v>3345</v>
      </c>
      <c r="E7349" t="s">
        <v>4</v>
      </c>
      <c r="F7349" t="s">
        <v>5</v>
      </c>
      <c r="G7349" t="s">
        <v>6</v>
      </c>
      <c r="H7349" t="s">
        <v>7</v>
      </c>
      <c r="I7349" t="s">
        <v>8</v>
      </c>
      <c r="J7349" t="s">
        <v>9</v>
      </c>
    </row>
    <row r="7350" spans="1:10">
      <c r="A7350" t="s">
        <v>2</v>
      </c>
      <c r="B7350" t="s">
        <v>10</v>
      </c>
      <c r="E7350" t="s">
        <v>11</v>
      </c>
      <c r="F7350" t="s">
        <v>12</v>
      </c>
      <c r="G7350" t="s">
        <v>13</v>
      </c>
      <c r="H7350" t="s">
        <v>14</v>
      </c>
    </row>
    <row r="7351" spans="1:10">
      <c r="A7351" t="s">
        <v>0</v>
      </c>
      <c r="B7351" t="s">
        <v>3346</v>
      </c>
      <c r="D7351">
        <f>Image("https://scontent.cdninstagram.com/t51.2885-15/s640x640/sh0.08/e35/10388038_586432404847804_553895128_n.jpg?ig_cache_key=MTIyMDQyNDkzMDA0ODEyOTk5MA%3D%3D.2")</f>
        <v>0</v>
      </c>
    </row>
    <row r="7352" spans="1:10">
      <c r="A7352" t="s">
        <v>2</v>
      </c>
      <c r="B7352" t="s">
        <v>3</v>
      </c>
      <c r="C7352" t="s">
        <v>3347</v>
      </c>
      <c r="E7352" t="s">
        <v>4</v>
      </c>
      <c r="F7352" t="s">
        <v>5</v>
      </c>
      <c r="G7352" t="s">
        <v>6</v>
      </c>
      <c r="H7352" t="s">
        <v>7</v>
      </c>
      <c r="I7352" t="s">
        <v>8</v>
      </c>
      <c r="J7352" t="s">
        <v>9</v>
      </c>
    </row>
    <row r="7353" spans="1:10">
      <c r="A7353" t="s">
        <v>2</v>
      </c>
      <c r="B7353" t="s">
        <v>10</v>
      </c>
      <c r="E7353" t="s">
        <v>11</v>
      </c>
      <c r="F7353" t="s">
        <v>12</v>
      </c>
      <c r="G7353" t="s">
        <v>13</v>
      </c>
      <c r="H7353" t="s">
        <v>14</v>
      </c>
    </row>
    <row r="7354" spans="1:10">
      <c r="A7354" t="s">
        <v>0</v>
      </c>
      <c r="B7354" t="s">
        <v>3348</v>
      </c>
      <c r="D7354">
        <f>Image("https://scontent.cdninstagram.com/t51.2885-15/s640x640/sh0.08/e35/12724922_256615291344976_34024631_n.jpg?ig_cache_key=MTIyMDQ0NTgyMDA0OTUzODA2Mg%3D%3D.2.l")</f>
        <v>0</v>
      </c>
    </row>
    <row r="7355" spans="1:10">
      <c r="A7355" t="s">
        <v>2</v>
      </c>
      <c r="B7355" t="s">
        <v>3</v>
      </c>
      <c r="E7355" t="s">
        <v>4</v>
      </c>
      <c r="F7355" t="s">
        <v>5</v>
      </c>
      <c r="G7355" t="s">
        <v>6</v>
      </c>
      <c r="H7355" t="s">
        <v>7</v>
      </c>
      <c r="I7355" t="s">
        <v>8</v>
      </c>
      <c r="J7355" t="s">
        <v>9</v>
      </c>
    </row>
    <row r="7356" spans="1:10">
      <c r="A7356" t="s">
        <v>2</v>
      </c>
      <c r="B7356" t="s">
        <v>10</v>
      </c>
      <c r="E7356" t="s">
        <v>11</v>
      </c>
      <c r="F7356" t="s">
        <v>12</v>
      </c>
      <c r="G7356" t="s">
        <v>13</v>
      </c>
      <c r="H7356" t="s">
        <v>14</v>
      </c>
    </row>
    <row r="7357" spans="1:10">
      <c r="A7357" t="s">
        <v>0</v>
      </c>
      <c r="B7357" t="s">
        <v>3349</v>
      </c>
      <c r="D7357">
        <f>Image("https://scontent.cdninstagram.com/t51.2885-15/s640x640/sh0.08/e35/12446351_909779755805072_741351873_n.jpg?ig_cache_key=MTIyMDQzMzQ1MjA2MjQzMTk5MA%3D%3D.2.l")</f>
        <v>0</v>
      </c>
    </row>
    <row r="7358" spans="1:10">
      <c r="A7358" t="s">
        <v>2</v>
      </c>
      <c r="B7358" t="s">
        <v>3</v>
      </c>
      <c r="E7358" t="s">
        <v>4</v>
      </c>
      <c r="F7358" t="s">
        <v>5</v>
      </c>
      <c r="G7358" t="s">
        <v>6</v>
      </c>
      <c r="H7358" t="s">
        <v>7</v>
      </c>
      <c r="I7358" t="s">
        <v>8</v>
      </c>
      <c r="J7358" t="s">
        <v>9</v>
      </c>
    </row>
    <row r="7359" spans="1:10">
      <c r="A7359" t="s">
        <v>2</v>
      </c>
      <c r="B7359" t="s">
        <v>10</v>
      </c>
      <c r="E7359" t="s">
        <v>11</v>
      </c>
      <c r="F7359" t="s">
        <v>12</v>
      </c>
      <c r="G7359" t="s">
        <v>13</v>
      </c>
      <c r="H7359" t="s">
        <v>14</v>
      </c>
    </row>
    <row r="7360" spans="1:10">
      <c r="A7360" t="s">
        <v>0</v>
      </c>
      <c r="B7360" t="s">
        <v>3350</v>
      </c>
      <c r="D7360">
        <f>Image("https://scontent.cdninstagram.com/t51.2885-15/s320x320/e35/12905009_1001794629904797_1069950043_n.jpg?ig_cache_key=MTIyMDQxOTQ0MTk0NTk0MjgzMw%3D%3D.2.l")</f>
        <v>0</v>
      </c>
    </row>
    <row r="7361" spans="1:10">
      <c r="A7361" t="s">
        <v>2</v>
      </c>
      <c r="B7361" t="s">
        <v>3</v>
      </c>
      <c r="C7361" t="s">
        <v>3351</v>
      </c>
      <c r="E7361" t="s">
        <v>4</v>
      </c>
      <c r="F7361" t="s">
        <v>5</v>
      </c>
      <c r="G7361" t="s">
        <v>6</v>
      </c>
      <c r="H7361" t="s">
        <v>7</v>
      </c>
      <c r="I7361" t="s">
        <v>8</v>
      </c>
      <c r="J7361" t="s">
        <v>9</v>
      </c>
    </row>
    <row r="7362" spans="1:10">
      <c r="A7362" t="s">
        <v>2</v>
      </c>
      <c r="B7362" t="s">
        <v>10</v>
      </c>
      <c r="E7362" t="s">
        <v>11</v>
      </c>
      <c r="F7362" t="s">
        <v>12</v>
      </c>
      <c r="G7362" t="s">
        <v>13</v>
      </c>
      <c r="H7362" t="s">
        <v>14</v>
      </c>
    </row>
    <row r="7363" spans="1:10">
      <c r="A7363" t="s">
        <v>0</v>
      </c>
      <c r="B7363" t="s">
        <v>3352</v>
      </c>
      <c r="D7363">
        <f>Image("https://scontent.cdninstagram.com/t51.2885-15/s640x640/sh0.08/e35/12599317_1683159358624935_1164908985_n.jpg?ig_cache_key=MTIyMDQxMzI1ODc5MzQzMTgzOQ%3D%3D.2.l")</f>
        <v>0</v>
      </c>
    </row>
    <row r="7364" spans="1:10">
      <c r="A7364" t="s">
        <v>2</v>
      </c>
      <c r="B7364" t="s">
        <v>3</v>
      </c>
      <c r="C7364" t="s">
        <v>3353</v>
      </c>
      <c r="E7364" t="s">
        <v>4</v>
      </c>
      <c r="F7364" t="s">
        <v>5</v>
      </c>
      <c r="G7364" t="s">
        <v>6</v>
      </c>
      <c r="H7364" t="s">
        <v>7</v>
      </c>
      <c r="I7364" t="s">
        <v>8</v>
      </c>
      <c r="J7364" t="s">
        <v>9</v>
      </c>
    </row>
    <row r="7365" spans="1:10">
      <c r="A7365" t="s">
        <v>2</v>
      </c>
      <c r="B7365" t="s">
        <v>10</v>
      </c>
      <c r="E7365" t="s">
        <v>11</v>
      </c>
      <c r="F7365" t="s">
        <v>12</v>
      </c>
      <c r="G7365" t="s">
        <v>13</v>
      </c>
      <c r="H7365" t="s">
        <v>14</v>
      </c>
    </row>
    <row r="7366" spans="1:10">
      <c r="A7366" t="s">
        <v>0</v>
      </c>
      <c r="B7366" t="s">
        <v>3354</v>
      </c>
      <c r="D7366">
        <f>Image("https://scontent.cdninstagram.com/t51.2885-15/s640x640/sh0.08/e35/12907392_1738621306359585_1551188494_n.jpg?ig_cache_key=MTIyMDQxMTE1NTA2Nzc3MDM2OQ%3D%3D.2")</f>
        <v>0</v>
      </c>
    </row>
    <row r="7367" spans="1:10">
      <c r="A7367" t="s">
        <v>2</v>
      </c>
      <c r="B7367" t="s">
        <v>3</v>
      </c>
      <c r="C7367" t="s">
        <v>3355</v>
      </c>
      <c r="E7367" t="s">
        <v>4</v>
      </c>
      <c r="F7367" t="s">
        <v>5</v>
      </c>
      <c r="G7367" t="s">
        <v>6</v>
      </c>
      <c r="H7367" t="s">
        <v>7</v>
      </c>
      <c r="I7367" t="s">
        <v>8</v>
      </c>
      <c r="J7367" t="s">
        <v>9</v>
      </c>
    </row>
    <row r="7368" spans="1:10">
      <c r="A7368" t="s">
        <v>2</v>
      </c>
      <c r="B7368" t="s">
        <v>10</v>
      </c>
      <c r="E7368" t="s">
        <v>11</v>
      </c>
      <c r="F7368" t="s">
        <v>12</v>
      </c>
      <c r="G7368" t="s">
        <v>13</v>
      </c>
      <c r="H7368" t="s">
        <v>14</v>
      </c>
    </row>
    <row r="7369" spans="1:10">
      <c r="A7369" t="s">
        <v>0</v>
      </c>
      <c r="B7369" t="s">
        <v>3356</v>
      </c>
      <c r="D7369">
        <f>Image("https://scontent.cdninstagram.com/t51.2885-15/s640x640/sh0.08/e35/11934829_1621330298089368_1073198679_n.jpg?ig_cache_key=MTIyMDQwMzM3OTI5NjU4NDk2NQ%3D%3D.2")</f>
        <v>0</v>
      </c>
    </row>
    <row r="7370" spans="1:10">
      <c r="A7370" t="s">
        <v>2</v>
      </c>
      <c r="B7370" t="s">
        <v>3</v>
      </c>
      <c r="E7370" t="s">
        <v>4</v>
      </c>
      <c r="F7370" t="s">
        <v>5</v>
      </c>
      <c r="G7370" t="s">
        <v>6</v>
      </c>
      <c r="H7370" t="s">
        <v>7</v>
      </c>
      <c r="I7370" t="s">
        <v>8</v>
      </c>
      <c r="J7370" t="s">
        <v>9</v>
      </c>
    </row>
    <row r="7371" spans="1:10">
      <c r="A7371" t="s">
        <v>2</v>
      </c>
      <c r="B7371" t="s">
        <v>10</v>
      </c>
      <c r="E7371" t="s">
        <v>11</v>
      </c>
      <c r="F7371" t="s">
        <v>12</v>
      </c>
      <c r="G7371" t="s">
        <v>13</v>
      </c>
      <c r="H7371" t="s">
        <v>14</v>
      </c>
    </row>
    <row r="7372" spans="1:10">
      <c r="A7372" t="s">
        <v>0</v>
      </c>
      <c r="B7372" t="s">
        <v>3357</v>
      </c>
      <c r="D7372">
        <f>Image("https://scontent.cdninstagram.com/t51.2885-15/s640x640/sh0.08/e35/12950301_1096041970415977_1436459486_n.jpg?ig_cache_key=MTIyMDM5MTM3OTc2ODYzMTU5NQ%3D%3D.2.l")</f>
        <v>0</v>
      </c>
    </row>
    <row r="7373" spans="1:10">
      <c r="A7373" t="s">
        <v>2</v>
      </c>
      <c r="B7373" t="s">
        <v>3</v>
      </c>
      <c r="C7373" t="s">
        <v>3358</v>
      </c>
      <c r="E7373" t="s">
        <v>4</v>
      </c>
      <c r="F7373" t="s">
        <v>5</v>
      </c>
      <c r="G7373" t="s">
        <v>6</v>
      </c>
      <c r="H7373" t="s">
        <v>7</v>
      </c>
      <c r="I7373" t="s">
        <v>8</v>
      </c>
      <c r="J7373" t="s">
        <v>9</v>
      </c>
    </row>
    <row r="7374" spans="1:10">
      <c r="A7374" t="s">
        <v>2</v>
      </c>
      <c r="B7374" t="s">
        <v>10</v>
      </c>
      <c r="E7374" t="s">
        <v>11</v>
      </c>
      <c r="F7374" t="s">
        <v>12</v>
      </c>
      <c r="G7374" t="s">
        <v>13</v>
      </c>
      <c r="H7374" t="s">
        <v>14</v>
      </c>
    </row>
    <row r="7375" spans="1:10">
      <c r="A7375" t="s">
        <v>0</v>
      </c>
      <c r="B7375" t="s">
        <v>3359</v>
      </c>
      <c r="D7375">
        <f>Image("https://scontent.cdninstagram.com/t51.2885-15/s640x640/sh0.08/e35/12912430_220442451677597_1175973767_n.jpg?ig_cache_key=MTIyMDM4OTk1MDkwNTQ4MjE3Mw%3D%3D.2")</f>
        <v>0</v>
      </c>
    </row>
    <row r="7376" spans="1:10">
      <c r="A7376" t="s">
        <v>2</v>
      </c>
      <c r="B7376" t="s">
        <v>3</v>
      </c>
      <c r="C7376" t="s">
        <v>3360</v>
      </c>
      <c r="E7376" t="s">
        <v>4</v>
      </c>
      <c r="F7376" t="s">
        <v>5</v>
      </c>
      <c r="G7376" t="s">
        <v>6</v>
      </c>
      <c r="H7376" t="s">
        <v>7</v>
      </c>
      <c r="I7376" t="s">
        <v>8</v>
      </c>
      <c r="J7376" t="s">
        <v>9</v>
      </c>
    </row>
    <row r="7377" spans="1:10">
      <c r="A7377" t="s">
        <v>2</v>
      </c>
      <c r="B7377" t="s">
        <v>10</v>
      </c>
      <c r="E7377" t="s">
        <v>11</v>
      </c>
      <c r="F7377" t="s">
        <v>12</v>
      </c>
      <c r="G7377" t="s">
        <v>13</v>
      </c>
      <c r="H7377" t="s">
        <v>14</v>
      </c>
    </row>
    <row r="7378" spans="1:10">
      <c r="A7378" t="s">
        <v>0</v>
      </c>
      <c r="B7378" t="s">
        <v>3361</v>
      </c>
      <c r="D7378">
        <f>Image("https://scontent.cdninstagram.com/t51.2885-15/s320x320/e35/12328275_504318546406896_34762324_n.jpg?ig_cache_key=MTIyMDM4Mjc3MTg5NDI3ODEzNQ%3D%3D.2.l")</f>
        <v>0</v>
      </c>
    </row>
    <row r="7379" spans="1:10">
      <c r="A7379" t="s">
        <v>2</v>
      </c>
      <c r="B7379" t="s">
        <v>3</v>
      </c>
      <c r="E7379" t="s">
        <v>4</v>
      </c>
      <c r="F7379" t="s">
        <v>5</v>
      </c>
      <c r="G7379" t="s">
        <v>6</v>
      </c>
      <c r="H7379" t="s">
        <v>7</v>
      </c>
      <c r="I7379" t="s">
        <v>8</v>
      </c>
      <c r="J7379" t="s">
        <v>9</v>
      </c>
    </row>
    <row r="7380" spans="1:10">
      <c r="A7380" t="s">
        <v>2</v>
      </c>
      <c r="B7380" t="s">
        <v>10</v>
      </c>
      <c r="E7380" t="s">
        <v>11</v>
      </c>
      <c r="F7380" t="s">
        <v>12</v>
      </c>
      <c r="G7380" t="s">
        <v>13</v>
      </c>
      <c r="H7380" t="s">
        <v>14</v>
      </c>
    </row>
    <row r="7381" spans="1:10">
      <c r="A7381" t="s">
        <v>0</v>
      </c>
      <c r="B7381" t="s">
        <v>3362</v>
      </c>
      <c r="D7381">
        <f>Image("https://scontent.cdninstagram.com/t51.2885-15/s640x640/sh0.08/e35/12912461_1738087826427570_766835169_n.jpg?ig_cache_key=MTIyMDM4MjU3NTk5OTgzMjcxMA%3D%3D.2.l")</f>
        <v>0</v>
      </c>
    </row>
    <row r="7382" spans="1:10">
      <c r="A7382" t="s">
        <v>2</v>
      </c>
      <c r="B7382" t="s">
        <v>3</v>
      </c>
      <c r="C7382" t="s">
        <v>3363</v>
      </c>
      <c r="E7382" t="s">
        <v>4</v>
      </c>
      <c r="F7382" t="s">
        <v>5</v>
      </c>
      <c r="G7382" t="s">
        <v>6</v>
      </c>
      <c r="H7382" t="s">
        <v>7</v>
      </c>
      <c r="I7382" t="s">
        <v>8</v>
      </c>
      <c r="J7382" t="s">
        <v>9</v>
      </c>
    </row>
    <row r="7383" spans="1:10">
      <c r="A7383" t="s">
        <v>2</v>
      </c>
      <c r="B7383" t="s">
        <v>10</v>
      </c>
      <c r="E7383" t="s">
        <v>11</v>
      </c>
      <c r="F7383" t="s">
        <v>12</v>
      </c>
      <c r="G7383" t="s">
        <v>13</v>
      </c>
      <c r="H7383" t="s">
        <v>14</v>
      </c>
    </row>
    <row r="7384" spans="1:10">
      <c r="A7384" t="s">
        <v>0</v>
      </c>
      <c r="B7384" t="s">
        <v>3364</v>
      </c>
      <c r="D7384">
        <f>Image("https://scontent.cdninstagram.com/t51.2885-15/s640x640/e15/12328392_1659777390949743_299824791_n.jpg?ig_cache_key=MTIyMDM3NjQ1MzQ2Nzg0ODE0OA%3D%3D.2.l")</f>
        <v>0</v>
      </c>
    </row>
    <row r="7385" spans="1:10">
      <c r="A7385" t="s">
        <v>2</v>
      </c>
      <c r="B7385" t="s">
        <v>3</v>
      </c>
      <c r="E7385" t="s">
        <v>4</v>
      </c>
      <c r="F7385" t="s">
        <v>5</v>
      </c>
      <c r="G7385" t="s">
        <v>6</v>
      </c>
      <c r="H7385" t="s">
        <v>7</v>
      </c>
      <c r="I7385" t="s">
        <v>8</v>
      </c>
      <c r="J7385" t="s">
        <v>9</v>
      </c>
    </row>
    <row r="7386" spans="1:10">
      <c r="A7386" t="s">
        <v>2</v>
      </c>
      <c r="B7386" t="s">
        <v>10</v>
      </c>
      <c r="E7386" t="s">
        <v>11</v>
      </c>
      <c r="F7386" t="s">
        <v>12</v>
      </c>
      <c r="G7386" t="s">
        <v>13</v>
      </c>
      <c r="H7386" t="s">
        <v>14</v>
      </c>
    </row>
    <row r="7387" spans="1:10">
      <c r="A7387" t="s">
        <v>0</v>
      </c>
      <c r="B7387" t="s">
        <v>3365</v>
      </c>
      <c r="D7387">
        <f>Image("https://scontent.cdninstagram.com/t51.2885-15/s640x640/sh0.08/e35/12501629_581690235330303_566205493_n.jpg?ig_cache_key=MTIyMDQzOTQwNjAwMzYzMjgxNw%3D%3D.2")</f>
        <v>0</v>
      </c>
    </row>
    <row r="7388" spans="1:10">
      <c r="A7388" t="s">
        <v>2</v>
      </c>
      <c r="B7388" t="s">
        <v>3</v>
      </c>
      <c r="E7388" t="s">
        <v>4</v>
      </c>
      <c r="F7388" t="s">
        <v>5</v>
      </c>
      <c r="G7388" t="s">
        <v>6</v>
      </c>
      <c r="H7388" t="s">
        <v>7</v>
      </c>
      <c r="I7388" t="s">
        <v>8</v>
      </c>
      <c r="J7388" t="s">
        <v>9</v>
      </c>
    </row>
    <row r="7389" spans="1:10">
      <c r="A7389" t="s">
        <v>2</v>
      </c>
      <c r="B7389" t="s">
        <v>10</v>
      </c>
      <c r="E7389" t="s">
        <v>11</v>
      </c>
      <c r="F7389" t="s">
        <v>12</v>
      </c>
      <c r="G7389" t="s">
        <v>13</v>
      </c>
      <c r="H7389" t="s">
        <v>14</v>
      </c>
    </row>
    <row r="7390" spans="1:10">
      <c r="A7390" t="s">
        <v>0</v>
      </c>
      <c r="B7390" t="s">
        <v>3366</v>
      </c>
      <c r="D7390">
        <f>Image("https://scontent.cdninstagram.com/t51.2885-15/s640x640/sh0.08/e35/12917948_982861585154351_733502284_n.jpg?ig_cache_key=MTIyMDQzNDM3NDQwNzE2Nzc3Ng%3D%3D.2.l")</f>
        <v>0</v>
      </c>
    </row>
    <row r="7391" spans="1:10">
      <c r="A7391" t="s">
        <v>2</v>
      </c>
      <c r="B7391" t="s">
        <v>3</v>
      </c>
      <c r="C7391" t="s">
        <v>3367</v>
      </c>
      <c r="E7391" t="s">
        <v>4</v>
      </c>
      <c r="F7391" t="s">
        <v>5</v>
      </c>
      <c r="G7391" t="s">
        <v>6</v>
      </c>
      <c r="H7391" t="s">
        <v>7</v>
      </c>
      <c r="I7391" t="s">
        <v>8</v>
      </c>
      <c r="J7391" t="s">
        <v>9</v>
      </c>
    </row>
    <row r="7392" spans="1:10">
      <c r="A7392" t="s">
        <v>2</v>
      </c>
      <c r="B7392" t="s">
        <v>10</v>
      </c>
      <c r="E7392" t="s">
        <v>11</v>
      </c>
      <c r="F7392" t="s">
        <v>12</v>
      </c>
      <c r="G7392" t="s">
        <v>13</v>
      </c>
      <c r="H7392" t="s">
        <v>14</v>
      </c>
    </row>
    <row r="7393" spans="1:10">
      <c r="A7393" t="s">
        <v>0</v>
      </c>
      <c r="B7393" t="s">
        <v>3368</v>
      </c>
      <c r="D7393">
        <f>Image("https://scontent.cdninstagram.com/t51.2885-15/s640x640/sh0.08/e35/12519426_213294339039718_1117009857_n.jpg?ig_cache_key=MTIyMDQzNDg0NDIxOTI3MjQxNg%3D%3D.2")</f>
        <v>0</v>
      </c>
    </row>
    <row r="7394" spans="1:10">
      <c r="A7394" t="s">
        <v>2</v>
      </c>
      <c r="B7394" t="s">
        <v>3</v>
      </c>
      <c r="C7394" t="s">
        <v>3369</v>
      </c>
      <c r="E7394" t="s">
        <v>4</v>
      </c>
      <c r="F7394" t="s">
        <v>5</v>
      </c>
      <c r="G7394" t="s">
        <v>6</v>
      </c>
      <c r="H7394" t="s">
        <v>7</v>
      </c>
      <c r="I7394" t="s">
        <v>8</v>
      </c>
      <c r="J7394" t="s">
        <v>9</v>
      </c>
    </row>
    <row r="7395" spans="1:10">
      <c r="A7395" t="s">
        <v>2</v>
      </c>
      <c r="B7395" t="s">
        <v>10</v>
      </c>
      <c r="E7395" t="s">
        <v>11</v>
      </c>
      <c r="F7395" t="s">
        <v>12</v>
      </c>
      <c r="G7395" t="s">
        <v>13</v>
      </c>
      <c r="H7395" t="s">
        <v>14</v>
      </c>
    </row>
    <row r="7396" spans="1:10">
      <c r="A7396" t="s">
        <v>0</v>
      </c>
      <c r="B7396" t="s">
        <v>3370</v>
      </c>
      <c r="D7396">
        <f>Image("https://scontent.cdninstagram.com/t51.2885-15/e35/12950451_1132933340072970_483237765_n.jpg?ig_cache_key=MTIyMDQzMzI4NjU1MzM5NDA5Mw%3D%3D.2")</f>
        <v>0</v>
      </c>
    </row>
    <row r="7397" spans="1:10">
      <c r="A7397" t="s">
        <v>2</v>
      </c>
      <c r="B7397" t="s">
        <v>3</v>
      </c>
      <c r="E7397" t="s">
        <v>4</v>
      </c>
      <c r="F7397" t="s">
        <v>5</v>
      </c>
      <c r="G7397" t="s">
        <v>6</v>
      </c>
      <c r="H7397" t="s">
        <v>7</v>
      </c>
      <c r="I7397" t="s">
        <v>8</v>
      </c>
      <c r="J7397" t="s">
        <v>9</v>
      </c>
    </row>
    <row r="7398" spans="1:10">
      <c r="A7398" t="s">
        <v>2</v>
      </c>
      <c r="B7398" t="s">
        <v>10</v>
      </c>
      <c r="E7398" t="s">
        <v>11</v>
      </c>
      <c r="F7398" t="s">
        <v>12</v>
      </c>
      <c r="G7398" t="s">
        <v>13</v>
      </c>
      <c r="H7398" t="s">
        <v>14</v>
      </c>
    </row>
    <row r="7399" spans="1:10">
      <c r="A7399" t="s">
        <v>0</v>
      </c>
      <c r="B7399" t="s">
        <v>3371</v>
      </c>
      <c r="D7399">
        <f>Image("https://scontent.cdninstagram.com/t51.2885-15/e35/12940318_1690657617849300_201822030_n.jpg?ig_cache_key=MTIyMDQzMjYwMTgzNjQxODgxOQ%3D%3D.2")</f>
        <v>0</v>
      </c>
    </row>
    <row r="7400" spans="1:10">
      <c r="A7400" t="s">
        <v>2</v>
      </c>
      <c r="B7400" t="s">
        <v>3</v>
      </c>
      <c r="E7400" t="s">
        <v>4</v>
      </c>
      <c r="F7400" t="s">
        <v>5</v>
      </c>
      <c r="G7400" t="s">
        <v>6</v>
      </c>
      <c r="H7400" t="s">
        <v>7</v>
      </c>
      <c r="I7400" t="s">
        <v>8</v>
      </c>
      <c r="J7400" t="s">
        <v>9</v>
      </c>
    </row>
    <row r="7401" spans="1:10">
      <c r="A7401" t="s">
        <v>2</v>
      </c>
      <c r="B7401" t="s">
        <v>10</v>
      </c>
      <c r="E7401" t="s">
        <v>11</v>
      </c>
      <c r="F7401" t="s">
        <v>12</v>
      </c>
      <c r="G7401" t="s">
        <v>13</v>
      </c>
      <c r="H7401" t="s">
        <v>14</v>
      </c>
    </row>
    <row r="7402" spans="1:10">
      <c r="A7402" t="s">
        <v>0</v>
      </c>
      <c r="B7402" t="s">
        <v>3372</v>
      </c>
      <c r="D7402">
        <f>Image("https://scontent.cdninstagram.com/t51.2885-15/s640x640/sh0.08/e35/12965215_256853901321034_1991832527_n.jpg?ig_cache_key=MTIyMDQyNjE2NDUyNTE3OTIzNw%3D%3D.2")</f>
        <v>0</v>
      </c>
    </row>
    <row r="7403" spans="1:10">
      <c r="A7403" t="s">
        <v>2</v>
      </c>
      <c r="B7403" t="s">
        <v>3</v>
      </c>
      <c r="E7403" t="s">
        <v>4</v>
      </c>
      <c r="F7403" t="s">
        <v>5</v>
      </c>
      <c r="G7403" t="s">
        <v>6</v>
      </c>
      <c r="H7403" t="s">
        <v>7</v>
      </c>
      <c r="I7403" t="s">
        <v>8</v>
      </c>
      <c r="J7403" t="s">
        <v>9</v>
      </c>
    </row>
    <row r="7404" spans="1:10">
      <c r="A7404" t="s">
        <v>2</v>
      </c>
      <c r="B7404" t="s">
        <v>10</v>
      </c>
      <c r="E7404" t="s">
        <v>11</v>
      </c>
      <c r="F7404" t="s">
        <v>12</v>
      </c>
      <c r="G7404" t="s">
        <v>13</v>
      </c>
      <c r="H7404" t="s">
        <v>14</v>
      </c>
    </row>
    <row r="7405" spans="1:10">
      <c r="A7405" t="s">
        <v>0</v>
      </c>
      <c r="B7405" t="s">
        <v>3373</v>
      </c>
      <c r="D7405">
        <f>Image("https://scontent.cdninstagram.com/t51.2885-15/s640x640/sh0.08/e35/10632429_202894600090700_1263777572_n.jpg?ig_cache_key=MTIyMDQyNTQ4ODA3NDU5ODkwNw%3D%3D.2.l")</f>
        <v>0</v>
      </c>
    </row>
    <row r="7406" spans="1:10">
      <c r="A7406" t="s">
        <v>2</v>
      </c>
      <c r="B7406" t="s">
        <v>3</v>
      </c>
      <c r="E7406" t="s">
        <v>4</v>
      </c>
      <c r="F7406" t="s">
        <v>5</v>
      </c>
      <c r="G7406" t="s">
        <v>6</v>
      </c>
      <c r="H7406" t="s">
        <v>7</v>
      </c>
      <c r="I7406" t="s">
        <v>8</v>
      </c>
      <c r="J7406" t="s">
        <v>9</v>
      </c>
    </row>
    <row r="7407" spans="1:10">
      <c r="A7407" t="s">
        <v>2</v>
      </c>
      <c r="B7407" t="s">
        <v>10</v>
      </c>
      <c r="E7407" t="s">
        <v>11</v>
      </c>
      <c r="F7407" t="s">
        <v>12</v>
      </c>
      <c r="G7407" t="s">
        <v>13</v>
      </c>
      <c r="H7407" t="s">
        <v>14</v>
      </c>
    </row>
    <row r="7408" spans="1:10">
      <c r="A7408" t="s">
        <v>0</v>
      </c>
      <c r="B7408" t="s">
        <v>3374</v>
      </c>
      <c r="D7408">
        <f>Image("https://scontent.cdninstagram.com/t51.2885-15/s640x640/sh0.08/e35/12965884_1702697183349380_1035142235_n.jpg?ig_cache_key=MTIyMDQxNzY4NzA5MTE1NzcwOQ%3D%3D.2.l")</f>
        <v>0</v>
      </c>
    </row>
    <row r="7409" spans="1:10">
      <c r="A7409" t="s">
        <v>2</v>
      </c>
      <c r="B7409" t="s">
        <v>3</v>
      </c>
      <c r="C7409" t="s">
        <v>3375</v>
      </c>
      <c r="E7409" t="s">
        <v>4</v>
      </c>
      <c r="F7409" t="s">
        <v>5</v>
      </c>
      <c r="G7409" t="s">
        <v>6</v>
      </c>
      <c r="H7409" t="s">
        <v>7</v>
      </c>
      <c r="I7409" t="s">
        <v>8</v>
      </c>
      <c r="J7409" t="s">
        <v>9</v>
      </c>
    </row>
    <row r="7410" spans="1:10">
      <c r="A7410" t="s">
        <v>2</v>
      </c>
      <c r="B7410" t="s">
        <v>10</v>
      </c>
      <c r="E7410" t="s">
        <v>11</v>
      </c>
      <c r="F7410" t="s">
        <v>12</v>
      </c>
      <c r="G7410" t="s">
        <v>13</v>
      </c>
      <c r="H7410" t="s">
        <v>14</v>
      </c>
    </row>
    <row r="7411" spans="1:10">
      <c r="A7411" t="s">
        <v>0</v>
      </c>
      <c r="B7411" t="s">
        <v>3376</v>
      </c>
      <c r="D7411">
        <f>Image("https://scontent.cdninstagram.com/t51.2885-15/e35/12519414_1522769261364993_1676934035_n.jpg?ig_cache_key=MTIyMDQxNjIyNTE3MjQ4OTI2MA%3D%3D.2")</f>
        <v>0</v>
      </c>
    </row>
    <row r="7412" spans="1:10">
      <c r="A7412" t="s">
        <v>2</v>
      </c>
      <c r="B7412" t="s">
        <v>3</v>
      </c>
      <c r="E7412" t="s">
        <v>4</v>
      </c>
      <c r="F7412" t="s">
        <v>5</v>
      </c>
      <c r="G7412" t="s">
        <v>6</v>
      </c>
      <c r="H7412" t="s">
        <v>7</v>
      </c>
      <c r="I7412" t="s">
        <v>8</v>
      </c>
      <c r="J7412" t="s">
        <v>9</v>
      </c>
    </row>
    <row r="7413" spans="1:10">
      <c r="A7413" t="s">
        <v>2</v>
      </c>
      <c r="B7413" t="s">
        <v>10</v>
      </c>
      <c r="E7413" t="s">
        <v>11</v>
      </c>
      <c r="F7413" t="s">
        <v>12</v>
      </c>
      <c r="G7413" t="s">
        <v>13</v>
      </c>
      <c r="H7413" t="s">
        <v>14</v>
      </c>
    </row>
    <row r="7414" spans="1:10">
      <c r="A7414" t="s">
        <v>0</v>
      </c>
      <c r="B7414" t="s">
        <v>3377</v>
      </c>
      <c r="D7414">
        <f>Image("https://scontent.cdninstagram.com/t51.2885-15/s640x640/sh0.08/e35/12940684_1030009773759427_2028166308_n.jpg?ig_cache_key=MTIyMDQxNDE1Njc5NTA4OTM3NQ%3D%3D.2")</f>
        <v>0</v>
      </c>
    </row>
    <row r="7415" spans="1:10">
      <c r="A7415" t="s">
        <v>2</v>
      </c>
      <c r="B7415" t="s">
        <v>3</v>
      </c>
      <c r="E7415" t="s">
        <v>4</v>
      </c>
      <c r="F7415" t="s">
        <v>5</v>
      </c>
      <c r="G7415" t="s">
        <v>6</v>
      </c>
      <c r="H7415" t="s">
        <v>7</v>
      </c>
      <c r="I7415" t="s">
        <v>8</v>
      </c>
      <c r="J7415" t="s">
        <v>9</v>
      </c>
    </row>
    <row r="7416" spans="1:10">
      <c r="A7416" t="s">
        <v>2</v>
      </c>
      <c r="B7416" t="s">
        <v>10</v>
      </c>
      <c r="E7416" t="s">
        <v>11</v>
      </c>
      <c r="F7416" t="s">
        <v>12</v>
      </c>
      <c r="G7416" t="s">
        <v>13</v>
      </c>
      <c r="H7416" t="s">
        <v>14</v>
      </c>
    </row>
    <row r="7417" spans="1:10">
      <c r="A7417" t="s">
        <v>0</v>
      </c>
      <c r="B7417" t="s">
        <v>3378</v>
      </c>
      <c r="D7417">
        <f>Image("https://scontent.cdninstagram.com/t51.2885-15/s640x640/sh0.08/e35/12905181_995000110594779_2140435347_n.jpg?ig_cache_key=MTIyMDQxMDg1MjY2NTExODYwNw%3D%3D.2.l")</f>
        <v>0</v>
      </c>
    </row>
    <row r="7418" spans="1:10">
      <c r="A7418" t="s">
        <v>2</v>
      </c>
      <c r="B7418" t="s">
        <v>3</v>
      </c>
      <c r="E7418" t="s">
        <v>4</v>
      </c>
      <c r="F7418" t="s">
        <v>5</v>
      </c>
      <c r="G7418" t="s">
        <v>6</v>
      </c>
      <c r="H7418" t="s">
        <v>7</v>
      </c>
      <c r="I7418" t="s">
        <v>8</v>
      </c>
      <c r="J7418" t="s">
        <v>9</v>
      </c>
    </row>
    <row r="7419" spans="1:10">
      <c r="A7419" t="s">
        <v>2</v>
      </c>
      <c r="B7419" t="s">
        <v>10</v>
      </c>
      <c r="E7419" t="s">
        <v>11</v>
      </c>
      <c r="F7419" t="s">
        <v>12</v>
      </c>
      <c r="G7419" t="s">
        <v>13</v>
      </c>
      <c r="H7419" t="s">
        <v>14</v>
      </c>
    </row>
    <row r="7420" spans="1:10">
      <c r="A7420" t="s">
        <v>0</v>
      </c>
      <c r="B7420" t="s">
        <v>3379</v>
      </c>
      <c r="D7420">
        <f>Image("https://scontent.cdninstagram.com/t51.2885-15/s640x640/sh0.08/e35/12907404_548090242039945_736946707_n.jpg?ig_cache_key=MTIyMDQwNzc2MTg2Mzc1NzM4MA%3D%3D.2")</f>
        <v>0</v>
      </c>
    </row>
    <row r="7421" spans="1:10">
      <c r="A7421" t="s">
        <v>2</v>
      </c>
      <c r="B7421" t="s">
        <v>3</v>
      </c>
      <c r="E7421" t="s">
        <v>4</v>
      </c>
      <c r="F7421" t="s">
        <v>5</v>
      </c>
      <c r="G7421" t="s">
        <v>6</v>
      </c>
      <c r="H7421" t="s">
        <v>7</v>
      </c>
      <c r="I7421" t="s">
        <v>8</v>
      </c>
      <c r="J7421" t="s">
        <v>9</v>
      </c>
    </row>
    <row r="7422" spans="1:10">
      <c r="A7422" t="s">
        <v>2</v>
      </c>
      <c r="B7422" t="s">
        <v>10</v>
      </c>
      <c r="E7422" t="s">
        <v>11</v>
      </c>
      <c r="F7422" t="s">
        <v>12</v>
      </c>
      <c r="G7422" t="s">
        <v>13</v>
      </c>
      <c r="H7422" t="s">
        <v>14</v>
      </c>
    </row>
    <row r="7423" spans="1:10">
      <c r="A7423" t="s">
        <v>0</v>
      </c>
      <c r="B7423" t="s">
        <v>3380</v>
      </c>
      <c r="D7423">
        <f>Image("https://scontent.cdninstagram.com/t51.2885-15/s480x480/e35/12950341_544064689106226_755528204_n.jpg?ig_cache_key=MTIyMDQwMjQ0NTU1MTQxOTkzMA%3D%3D.2")</f>
        <v>0</v>
      </c>
    </row>
    <row r="7424" spans="1:10">
      <c r="A7424" t="s">
        <v>2</v>
      </c>
      <c r="B7424" t="s">
        <v>3</v>
      </c>
      <c r="E7424" t="s">
        <v>4</v>
      </c>
      <c r="F7424" t="s">
        <v>5</v>
      </c>
      <c r="G7424" t="s">
        <v>6</v>
      </c>
      <c r="H7424" t="s">
        <v>7</v>
      </c>
      <c r="I7424" t="s">
        <v>8</v>
      </c>
      <c r="J7424" t="s">
        <v>9</v>
      </c>
    </row>
    <row r="7425" spans="1:10">
      <c r="A7425" t="s">
        <v>2</v>
      </c>
      <c r="B7425" t="s">
        <v>10</v>
      </c>
      <c r="E7425" t="s">
        <v>11</v>
      </c>
      <c r="F7425" t="s">
        <v>12</v>
      </c>
      <c r="G7425" t="s">
        <v>13</v>
      </c>
      <c r="H7425" t="s">
        <v>14</v>
      </c>
    </row>
    <row r="7426" spans="1:10">
      <c r="A7426" t="s">
        <v>0</v>
      </c>
      <c r="B7426" t="s">
        <v>3381</v>
      </c>
      <c r="D7426">
        <f>Image("https://scontent.cdninstagram.com/t51.2885-15/e35/10012571_1709896782615174_1184950536_n.jpg?ig_cache_key=MTIyMDQwMjQxNzg0NjU1MTA0Mw%3D%3D.2.l")</f>
        <v>0</v>
      </c>
    </row>
    <row r="7427" spans="1:10">
      <c r="A7427" t="s">
        <v>2</v>
      </c>
      <c r="B7427" t="s">
        <v>3</v>
      </c>
      <c r="E7427" t="s">
        <v>4</v>
      </c>
      <c r="F7427" t="s">
        <v>5</v>
      </c>
      <c r="G7427" t="s">
        <v>6</v>
      </c>
      <c r="H7427" t="s">
        <v>7</v>
      </c>
      <c r="I7427" t="s">
        <v>8</v>
      </c>
      <c r="J7427" t="s">
        <v>9</v>
      </c>
    </row>
    <row r="7428" spans="1:10">
      <c r="A7428" t="s">
        <v>2</v>
      </c>
      <c r="B7428" t="s">
        <v>10</v>
      </c>
      <c r="E7428" t="s">
        <v>11</v>
      </c>
      <c r="F7428" t="s">
        <v>12</v>
      </c>
      <c r="G7428" t="s">
        <v>13</v>
      </c>
      <c r="H7428" t="s">
        <v>14</v>
      </c>
    </row>
    <row r="7429" spans="1:10">
      <c r="A7429" t="s">
        <v>0</v>
      </c>
      <c r="B7429" t="s">
        <v>3382</v>
      </c>
      <c r="D7429">
        <f>Image("https://scontent.cdninstagram.com/t51.2885-15/s640x640/sh0.08/e35/12950422_628110980670375_941261267_n.jpg?ig_cache_key=MTIyMDQwMDMxMTM0ODA1MzIzOA%3D%3D.2")</f>
        <v>0</v>
      </c>
    </row>
    <row r="7430" spans="1:10">
      <c r="A7430" t="s">
        <v>2</v>
      </c>
      <c r="B7430" t="s">
        <v>3</v>
      </c>
      <c r="E7430" t="s">
        <v>4</v>
      </c>
      <c r="F7430" t="s">
        <v>5</v>
      </c>
      <c r="G7430" t="s">
        <v>6</v>
      </c>
      <c r="H7430" t="s">
        <v>7</v>
      </c>
      <c r="I7430" t="s">
        <v>8</v>
      </c>
      <c r="J7430" t="s">
        <v>9</v>
      </c>
    </row>
    <row r="7431" spans="1:10">
      <c r="A7431" t="s">
        <v>2</v>
      </c>
      <c r="B7431" t="s">
        <v>10</v>
      </c>
      <c r="E7431" t="s">
        <v>11</v>
      </c>
      <c r="F7431" t="s">
        <v>12</v>
      </c>
      <c r="G7431" t="s">
        <v>13</v>
      </c>
      <c r="H7431" t="s">
        <v>14</v>
      </c>
    </row>
    <row r="7432" spans="1:10">
      <c r="A7432" t="s">
        <v>0</v>
      </c>
      <c r="B7432" t="s">
        <v>3383</v>
      </c>
      <c r="D7432">
        <f>Image("https://scontent.cdninstagram.com/t51.2885-15/s640x640/sh0.08/e35/12501524_851466001645538_1910172335_n.jpg?ig_cache_key=MTIyMDM5NTE5NTI0NDc2NTY2MA%3D%3D.2.l")</f>
        <v>0</v>
      </c>
    </row>
    <row r="7433" spans="1:10">
      <c r="A7433" t="s">
        <v>2</v>
      </c>
      <c r="B7433" t="s">
        <v>3</v>
      </c>
      <c r="E7433" t="s">
        <v>4</v>
      </c>
      <c r="F7433" t="s">
        <v>5</v>
      </c>
      <c r="G7433" t="s">
        <v>6</v>
      </c>
      <c r="H7433" t="s">
        <v>7</v>
      </c>
      <c r="I7433" t="s">
        <v>8</v>
      </c>
      <c r="J7433" t="s">
        <v>9</v>
      </c>
    </row>
    <row r="7434" spans="1:10">
      <c r="A7434" t="s">
        <v>2</v>
      </c>
      <c r="B7434" t="s">
        <v>10</v>
      </c>
      <c r="E7434" t="s">
        <v>11</v>
      </c>
      <c r="F7434" t="s">
        <v>12</v>
      </c>
      <c r="G7434" t="s">
        <v>13</v>
      </c>
      <c r="H7434" t="s">
        <v>14</v>
      </c>
    </row>
    <row r="7435" spans="1:10">
      <c r="A7435" t="s">
        <v>0</v>
      </c>
      <c r="B7435" t="s">
        <v>3384</v>
      </c>
      <c r="D7435">
        <f>Image("https://scontent.cdninstagram.com/t51.2885-15/s640x640/sh0.08/e35/12599518_259167067751541_2123729606_n.jpg?ig_cache_key=MTIyMDM5NTA4ODY0ODMxNzE0OA%3D%3D.2")</f>
        <v>0</v>
      </c>
    </row>
    <row r="7436" spans="1:10">
      <c r="A7436" t="s">
        <v>2</v>
      </c>
      <c r="B7436" t="s">
        <v>3</v>
      </c>
      <c r="C7436" t="s">
        <v>3385</v>
      </c>
      <c r="E7436" t="s">
        <v>4</v>
      </c>
      <c r="F7436" t="s">
        <v>5</v>
      </c>
      <c r="G7436" t="s">
        <v>6</v>
      </c>
      <c r="H7436" t="s">
        <v>7</v>
      </c>
      <c r="I7436" t="s">
        <v>8</v>
      </c>
      <c r="J7436" t="s">
        <v>9</v>
      </c>
    </row>
    <row r="7437" spans="1:10">
      <c r="A7437" t="s">
        <v>2</v>
      </c>
      <c r="B7437" t="s">
        <v>10</v>
      </c>
      <c r="E7437" t="s">
        <v>11</v>
      </c>
      <c r="F7437" t="s">
        <v>12</v>
      </c>
      <c r="G7437" t="s">
        <v>13</v>
      </c>
      <c r="H7437" t="s">
        <v>14</v>
      </c>
    </row>
    <row r="7438" spans="1:10">
      <c r="A7438" t="s">
        <v>0</v>
      </c>
      <c r="B7438" t="s">
        <v>3386</v>
      </c>
      <c r="D7438">
        <f>Image("https://scontent.cdninstagram.com/t51.2885-15/s640x640/sh0.08/e35/12445820_250224735316838_1728863849_n.jpg?ig_cache_key=MTIyMDM5MzUzOTQwMDgxMTA2Mg%3D%3D.2.l")</f>
        <v>0</v>
      </c>
    </row>
    <row r="7439" spans="1:10">
      <c r="A7439" t="s">
        <v>2</v>
      </c>
      <c r="B7439" t="s">
        <v>3</v>
      </c>
      <c r="E7439" t="s">
        <v>4</v>
      </c>
      <c r="F7439" t="s">
        <v>5</v>
      </c>
      <c r="G7439" t="s">
        <v>6</v>
      </c>
      <c r="H7439" t="s">
        <v>7</v>
      </c>
      <c r="I7439" t="s">
        <v>8</v>
      </c>
      <c r="J7439" t="s">
        <v>9</v>
      </c>
    </row>
    <row r="7440" spans="1:10">
      <c r="A7440" t="s">
        <v>2</v>
      </c>
      <c r="B7440" t="s">
        <v>10</v>
      </c>
      <c r="E7440" t="s">
        <v>11</v>
      </c>
      <c r="F7440" t="s">
        <v>12</v>
      </c>
      <c r="G7440" t="s">
        <v>13</v>
      </c>
      <c r="H7440" t="s">
        <v>14</v>
      </c>
    </row>
    <row r="7441" spans="1:10">
      <c r="A7441" t="s">
        <v>0</v>
      </c>
      <c r="B7441" t="s">
        <v>3387</v>
      </c>
      <c r="D7441">
        <f>Image("https://scontent.cdninstagram.com/t51.2885-15/e15/12331821_1671914559719373_1446522282_n.jpg?ig_cache_key=MTE0MDIyNDA0OTQyNDQ2NTQ1MQ%3D%3D.2")</f>
        <v>0</v>
      </c>
    </row>
    <row r="7442" spans="1:10">
      <c r="A7442" t="s">
        <v>2</v>
      </c>
      <c r="B7442" t="s">
        <v>3</v>
      </c>
      <c r="C7442" t="s">
        <v>3388</v>
      </c>
      <c r="E7442" t="s">
        <v>4</v>
      </c>
      <c r="F7442" t="s">
        <v>5</v>
      </c>
      <c r="G7442" t="s">
        <v>6</v>
      </c>
      <c r="H7442" t="s">
        <v>7</v>
      </c>
      <c r="I7442" t="s">
        <v>8</v>
      </c>
      <c r="J7442" t="s">
        <v>9</v>
      </c>
    </row>
    <row r="7443" spans="1:10">
      <c r="A7443" t="s">
        <v>2</v>
      </c>
      <c r="B7443" t="s">
        <v>10</v>
      </c>
      <c r="E7443" t="s">
        <v>11</v>
      </c>
      <c r="F7443" t="s">
        <v>12</v>
      </c>
      <c r="G7443" t="s">
        <v>13</v>
      </c>
      <c r="H7443" t="s">
        <v>14</v>
      </c>
    </row>
    <row r="7444" spans="1:10">
      <c r="A7444" t="s">
        <v>0</v>
      </c>
      <c r="B7444" t="s">
        <v>3389</v>
      </c>
      <c r="D7444">
        <f>Image("https://scontent.cdninstagram.com/t51.2885-15/s480x480/e35/12677297_900175540097739_1107900666_n.jpg?ig_cache_key=MTE3OTI3Njc5ODgxMjk5OTA0NQ%3D%3D.2")</f>
        <v>0</v>
      </c>
    </row>
    <row r="7445" spans="1:10">
      <c r="A7445" t="s">
        <v>2</v>
      </c>
      <c r="B7445" t="s">
        <v>3</v>
      </c>
      <c r="C7445" t="s">
        <v>3390</v>
      </c>
      <c r="E7445" t="s">
        <v>4</v>
      </c>
      <c r="F7445" t="s">
        <v>5</v>
      </c>
      <c r="G7445" t="s">
        <v>6</v>
      </c>
      <c r="H7445" t="s">
        <v>7</v>
      </c>
      <c r="I7445" t="s">
        <v>8</v>
      </c>
      <c r="J7445" t="s">
        <v>9</v>
      </c>
    </row>
    <row r="7446" spans="1:10">
      <c r="A7446" t="s">
        <v>2</v>
      </c>
      <c r="B7446" t="s">
        <v>10</v>
      </c>
      <c r="E7446" t="s">
        <v>11</v>
      </c>
      <c r="F7446" t="s">
        <v>12</v>
      </c>
      <c r="G7446" t="s">
        <v>13</v>
      </c>
      <c r="H7446" t="s">
        <v>14</v>
      </c>
    </row>
    <row r="7447" spans="1:10">
      <c r="A7447" t="s">
        <v>0</v>
      </c>
      <c r="B7447" t="s">
        <v>3391</v>
      </c>
      <c r="D7447">
        <f>Image("https://scontent.cdninstagram.com/t51.2885-15/s640x640/sh0.08/e35/12558494_979766238755755_399190839_n.jpg?ig_cache_key=MTE3ODcxODI5MDE0MDI5NTM5OQ%3D%3D.2")</f>
        <v>0</v>
      </c>
    </row>
    <row r="7448" spans="1:10">
      <c r="A7448" t="s">
        <v>2</v>
      </c>
      <c r="B7448" t="s">
        <v>3</v>
      </c>
      <c r="E7448" t="s">
        <v>4</v>
      </c>
      <c r="F7448" t="s">
        <v>5</v>
      </c>
      <c r="G7448" t="s">
        <v>6</v>
      </c>
      <c r="H7448" t="s">
        <v>7</v>
      </c>
      <c r="I7448" t="s">
        <v>8</v>
      </c>
      <c r="J7448" t="s">
        <v>9</v>
      </c>
    </row>
    <row r="7449" spans="1:10">
      <c r="A7449" t="s">
        <v>2</v>
      </c>
      <c r="B7449" t="s">
        <v>10</v>
      </c>
      <c r="E7449" t="s">
        <v>11</v>
      </c>
      <c r="F7449" t="s">
        <v>12</v>
      </c>
      <c r="G7449" t="s">
        <v>13</v>
      </c>
      <c r="H7449" t="s">
        <v>14</v>
      </c>
    </row>
    <row r="7450" spans="1:10">
      <c r="A7450" t="s">
        <v>0</v>
      </c>
      <c r="B7450" t="s">
        <v>3392</v>
      </c>
      <c r="D7450">
        <f>Image("https://scontent.cdninstagram.com/t51.2885-15/s480x480/e35/12797661_227762714249650_1188469084_n.jpg?ig_cache_key=MTIyMDQ2OTc4NTgwODU2MDk1MQ%3D%3D.2")</f>
        <v>0</v>
      </c>
    </row>
    <row r="7451" spans="1:10">
      <c r="A7451" t="s">
        <v>2</v>
      </c>
      <c r="B7451" t="s">
        <v>3</v>
      </c>
      <c r="E7451" t="s">
        <v>4</v>
      </c>
      <c r="F7451" t="s">
        <v>5</v>
      </c>
      <c r="G7451" t="s">
        <v>6</v>
      </c>
      <c r="H7451" t="s">
        <v>7</v>
      </c>
      <c r="I7451" t="s">
        <v>8</v>
      </c>
      <c r="J7451" t="s">
        <v>9</v>
      </c>
    </row>
    <row r="7452" spans="1:10">
      <c r="A7452" t="s">
        <v>2</v>
      </c>
      <c r="B7452" t="s">
        <v>10</v>
      </c>
      <c r="E7452" t="s">
        <v>11</v>
      </c>
      <c r="F7452" t="s">
        <v>12</v>
      </c>
      <c r="G7452" t="s">
        <v>13</v>
      </c>
      <c r="H7452" t="s">
        <v>14</v>
      </c>
    </row>
    <row r="7453" spans="1:10">
      <c r="A7453" t="s">
        <v>0</v>
      </c>
      <c r="B7453" t="s">
        <v>3393</v>
      </c>
      <c r="D7453">
        <f>Image("https://scontent.cdninstagram.com/t51.2885-15/s480x480/e35/12519377_1134351193296262_1321121775_n.jpg?ig_cache_key=MTIyMDQ1NjMzMDI5NDQ5MjYwNQ%3D%3D.2.l")</f>
        <v>0</v>
      </c>
    </row>
    <row r="7454" spans="1:10">
      <c r="A7454" t="s">
        <v>2</v>
      </c>
      <c r="B7454" t="s">
        <v>3</v>
      </c>
      <c r="E7454" t="s">
        <v>4</v>
      </c>
      <c r="F7454" t="s">
        <v>5</v>
      </c>
      <c r="G7454" t="s">
        <v>6</v>
      </c>
      <c r="H7454" t="s">
        <v>7</v>
      </c>
      <c r="I7454" t="s">
        <v>8</v>
      </c>
      <c r="J7454" t="s">
        <v>9</v>
      </c>
    </row>
    <row r="7455" spans="1:10">
      <c r="A7455" t="s">
        <v>2</v>
      </c>
      <c r="B7455" t="s">
        <v>10</v>
      </c>
      <c r="E7455" t="s">
        <v>11</v>
      </c>
      <c r="F7455" t="s">
        <v>12</v>
      </c>
      <c r="G7455" t="s">
        <v>13</v>
      </c>
      <c r="H7455" t="s">
        <v>14</v>
      </c>
    </row>
    <row r="7456" spans="1:10">
      <c r="A7456" t="s">
        <v>0</v>
      </c>
      <c r="B7456" t="s">
        <v>3394</v>
      </c>
      <c r="D7456">
        <f>Image("https://scontent.cdninstagram.com/t51.2885-15/s640x640/sh0.08/e35/12912527_362144123980075_540326739_n.jpg?ig_cache_key=MTIyMDQzNTM5Mzc2Mzc1ODAyMA%3D%3D.2")</f>
        <v>0</v>
      </c>
    </row>
    <row r="7457" spans="1:10">
      <c r="A7457" t="s">
        <v>2</v>
      </c>
      <c r="B7457" t="s">
        <v>3</v>
      </c>
      <c r="E7457" t="s">
        <v>4</v>
      </c>
      <c r="F7457" t="s">
        <v>5</v>
      </c>
      <c r="G7457" t="s">
        <v>6</v>
      </c>
      <c r="H7457" t="s">
        <v>7</v>
      </c>
      <c r="I7457" t="s">
        <v>8</v>
      </c>
      <c r="J7457" t="s">
        <v>9</v>
      </c>
    </row>
    <row r="7458" spans="1:10">
      <c r="A7458" t="s">
        <v>2</v>
      </c>
      <c r="B7458" t="s">
        <v>10</v>
      </c>
      <c r="E7458" t="s">
        <v>11</v>
      </c>
      <c r="F7458" t="s">
        <v>12</v>
      </c>
      <c r="G7458" t="s">
        <v>13</v>
      </c>
      <c r="H7458" t="s">
        <v>14</v>
      </c>
    </row>
    <row r="7459" spans="1:10">
      <c r="A7459" t="s">
        <v>0</v>
      </c>
      <c r="B7459" t="s">
        <v>3395</v>
      </c>
      <c r="D7459">
        <f>Image("https://scontent.cdninstagram.com/t51.2885-15/s480x480/e35/12965099_223270198031764_643250974_n.jpg?ig_cache_key=MTIyMDQyNTk3MzIxMzgxNDQ4OA%3D%3D.2")</f>
        <v>0</v>
      </c>
    </row>
    <row r="7460" spans="1:10">
      <c r="A7460" t="s">
        <v>2</v>
      </c>
      <c r="B7460" t="s">
        <v>3</v>
      </c>
      <c r="C7460" t="s">
        <v>3396</v>
      </c>
      <c r="E7460" t="s">
        <v>4</v>
      </c>
      <c r="F7460" t="s">
        <v>5</v>
      </c>
      <c r="G7460" t="s">
        <v>6</v>
      </c>
      <c r="H7460" t="s">
        <v>7</v>
      </c>
      <c r="I7460" t="s">
        <v>8</v>
      </c>
      <c r="J7460" t="s">
        <v>9</v>
      </c>
    </row>
    <row r="7461" spans="1:10">
      <c r="A7461" t="s">
        <v>2</v>
      </c>
      <c r="B7461" t="s">
        <v>10</v>
      </c>
      <c r="E7461" t="s">
        <v>11</v>
      </c>
      <c r="F7461" t="s">
        <v>12</v>
      </c>
      <c r="G7461" t="s">
        <v>13</v>
      </c>
      <c r="H7461" t="s">
        <v>14</v>
      </c>
    </row>
    <row r="7462" spans="1:10">
      <c r="A7462" t="s">
        <v>0</v>
      </c>
      <c r="B7462" t="s">
        <v>3397</v>
      </c>
      <c r="D7462">
        <f>Image("https://scontent.cdninstagram.com/t51.2885-15/s640x640/sh0.08/e35/12501891_1767241896841472_1300125450_n.jpg?ig_cache_key=MTIyMDQyNDg0OTQ2OTgyOTc4Mw%3D%3D.2")</f>
        <v>0</v>
      </c>
    </row>
    <row r="7463" spans="1:10">
      <c r="A7463" t="s">
        <v>2</v>
      </c>
      <c r="B7463" t="s">
        <v>3</v>
      </c>
      <c r="E7463" t="s">
        <v>4</v>
      </c>
      <c r="F7463" t="s">
        <v>5</v>
      </c>
      <c r="G7463" t="s">
        <v>6</v>
      </c>
      <c r="H7463" t="s">
        <v>7</v>
      </c>
      <c r="I7463" t="s">
        <v>8</v>
      </c>
      <c r="J7463" t="s">
        <v>9</v>
      </c>
    </row>
    <row r="7464" spans="1:10">
      <c r="A7464" t="s">
        <v>2</v>
      </c>
      <c r="B7464" t="s">
        <v>10</v>
      </c>
      <c r="E7464" t="s">
        <v>11</v>
      </c>
      <c r="F7464" t="s">
        <v>12</v>
      </c>
      <c r="G7464" t="s">
        <v>13</v>
      </c>
      <c r="H7464" t="s">
        <v>14</v>
      </c>
    </row>
    <row r="7465" spans="1:10">
      <c r="A7465" t="s">
        <v>0</v>
      </c>
      <c r="B7465" t="s">
        <v>3398</v>
      </c>
      <c r="D7465">
        <f>Image("https://scontent.cdninstagram.com/t51.2885-15/e15/11934803_235227000158761_150641420_n.jpg?ig_cache_key=MTIyMDQxNzIwMzIxODE5NTY3Ng%3D%3D.2")</f>
        <v>0</v>
      </c>
    </row>
    <row r="7466" spans="1:10">
      <c r="A7466" t="s">
        <v>2</v>
      </c>
      <c r="B7466" t="s">
        <v>3</v>
      </c>
      <c r="C7466" t="s">
        <v>3399</v>
      </c>
      <c r="E7466" t="s">
        <v>4</v>
      </c>
      <c r="F7466" t="s">
        <v>5</v>
      </c>
      <c r="G7466" t="s">
        <v>6</v>
      </c>
      <c r="H7466" t="s">
        <v>7</v>
      </c>
      <c r="I7466" t="s">
        <v>8</v>
      </c>
      <c r="J7466" t="s">
        <v>9</v>
      </c>
    </row>
    <row r="7467" spans="1:10">
      <c r="A7467" t="s">
        <v>2</v>
      </c>
      <c r="B7467" t="s">
        <v>10</v>
      </c>
      <c r="E7467" t="s">
        <v>11</v>
      </c>
      <c r="F7467" t="s">
        <v>12</v>
      </c>
      <c r="G7467" t="s">
        <v>13</v>
      </c>
      <c r="H7467" t="s">
        <v>14</v>
      </c>
    </row>
    <row r="7468" spans="1:10">
      <c r="A7468" t="s">
        <v>0</v>
      </c>
      <c r="B7468" t="s">
        <v>3400</v>
      </c>
      <c r="D7468">
        <f>Image("https://scontent.cdninstagram.com/t51.2885-15/e15/12918553_221229508242263_1478067299_n.jpg?ig_cache_key=MTIyMDQwOTYyNzMyMzg4NjEzNw%3D%3D.2")</f>
        <v>0</v>
      </c>
    </row>
    <row r="7469" spans="1:10">
      <c r="A7469" t="s">
        <v>2</v>
      </c>
      <c r="B7469" t="s">
        <v>3</v>
      </c>
      <c r="E7469" t="s">
        <v>4</v>
      </c>
      <c r="F7469" t="s">
        <v>5</v>
      </c>
      <c r="G7469" t="s">
        <v>6</v>
      </c>
      <c r="H7469" t="s">
        <v>7</v>
      </c>
      <c r="I7469" t="s">
        <v>8</v>
      </c>
      <c r="J7469" t="s">
        <v>9</v>
      </c>
    </row>
    <row r="7470" spans="1:10">
      <c r="A7470" t="s">
        <v>2</v>
      </c>
      <c r="B7470" t="s">
        <v>10</v>
      </c>
      <c r="E7470" t="s">
        <v>11</v>
      </c>
      <c r="F7470" t="s">
        <v>12</v>
      </c>
      <c r="G7470" t="s">
        <v>13</v>
      </c>
      <c r="H7470" t="s">
        <v>14</v>
      </c>
    </row>
    <row r="7471" spans="1:10">
      <c r="A7471" t="s">
        <v>0</v>
      </c>
      <c r="B7471" t="s">
        <v>3401</v>
      </c>
      <c r="D7471">
        <f>Image("https://scontent.cdninstagram.com/t51.2885-15/s480x480/e35/12940731_841380282640504_1590652720_n.jpg?ig_cache_key=MTIyMDM5OTQzNDQ4NjU2MDIzNw%3D%3D.2")</f>
        <v>0</v>
      </c>
    </row>
    <row r="7472" spans="1:10">
      <c r="A7472" t="s">
        <v>2</v>
      </c>
      <c r="B7472" t="s">
        <v>3</v>
      </c>
      <c r="E7472" t="s">
        <v>4</v>
      </c>
      <c r="F7472" t="s">
        <v>5</v>
      </c>
      <c r="G7472" t="s">
        <v>6</v>
      </c>
      <c r="H7472" t="s">
        <v>7</v>
      </c>
      <c r="I7472" t="s">
        <v>8</v>
      </c>
      <c r="J7472" t="s">
        <v>9</v>
      </c>
    </row>
    <row r="7473" spans="1:10">
      <c r="A7473" t="s">
        <v>2</v>
      </c>
      <c r="B7473" t="s">
        <v>10</v>
      </c>
      <c r="E7473" t="s">
        <v>11</v>
      </c>
      <c r="F7473" t="s">
        <v>12</v>
      </c>
      <c r="G7473" t="s">
        <v>13</v>
      </c>
      <c r="H7473" t="s">
        <v>14</v>
      </c>
    </row>
    <row r="7474" spans="1:10">
      <c r="A7474" t="s">
        <v>0</v>
      </c>
      <c r="B7474" t="s">
        <v>3402</v>
      </c>
      <c r="D7474">
        <f>Image("https://scontent.cdninstagram.com/t51.2885-15/s640x640/sh0.08/e35/12912389_1061794323882131_433065580_n.jpg?ig_cache_key=MTIyMDM3NTg5NzMwNDQ2MjI2MQ%3D%3D.2.l")</f>
        <v>0</v>
      </c>
    </row>
    <row r="7475" spans="1:10">
      <c r="A7475" t="s">
        <v>2</v>
      </c>
      <c r="B7475" t="s">
        <v>3</v>
      </c>
      <c r="C7475" t="s">
        <v>3403</v>
      </c>
      <c r="E7475" t="s">
        <v>4</v>
      </c>
      <c r="F7475" t="s">
        <v>5</v>
      </c>
      <c r="G7475" t="s">
        <v>6</v>
      </c>
      <c r="H7475" t="s">
        <v>7</v>
      </c>
      <c r="I7475" t="s">
        <v>8</v>
      </c>
      <c r="J7475" t="s">
        <v>9</v>
      </c>
    </row>
    <row r="7476" spans="1:10">
      <c r="A7476" t="s">
        <v>2</v>
      </c>
      <c r="B7476" t="s">
        <v>10</v>
      </c>
      <c r="E7476" t="s">
        <v>11</v>
      </c>
      <c r="F7476" t="s">
        <v>12</v>
      </c>
      <c r="G7476" t="s">
        <v>13</v>
      </c>
      <c r="H7476" t="s">
        <v>14</v>
      </c>
    </row>
    <row r="7477" spans="1:10">
      <c r="A7477" t="s">
        <v>0</v>
      </c>
      <c r="B7477" t="s">
        <v>3404</v>
      </c>
      <c r="D7477">
        <f>Image("https://scontent.cdninstagram.com/t51.2885-15/s320x320/e35/12960165_478816232307452_298798557_n.jpg?ig_cache_key=MTIyMDM2NjM3NTA5MjEwNjc2Ng%3D%3D.2.l")</f>
        <v>0</v>
      </c>
    </row>
    <row r="7478" spans="1:10">
      <c r="A7478" t="s">
        <v>2</v>
      </c>
      <c r="B7478" t="s">
        <v>3</v>
      </c>
      <c r="C7478" t="s">
        <v>3405</v>
      </c>
      <c r="E7478" t="s">
        <v>4</v>
      </c>
      <c r="F7478" t="s">
        <v>5</v>
      </c>
      <c r="G7478" t="s">
        <v>6</v>
      </c>
      <c r="H7478" t="s">
        <v>7</v>
      </c>
      <c r="I7478" t="s">
        <v>8</v>
      </c>
      <c r="J7478" t="s">
        <v>9</v>
      </c>
    </row>
    <row r="7479" spans="1:10">
      <c r="A7479" t="s">
        <v>2</v>
      </c>
      <c r="B7479" t="s">
        <v>10</v>
      </c>
      <c r="E7479" t="s">
        <v>11</v>
      </c>
      <c r="F7479" t="s">
        <v>12</v>
      </c>
      <c r="G7479" t="s">
        <v>13</v>
      </c>
      <c r="H7479" t="s">
        <v>14</v>
      </c>
    </row>
    <row r="7480" spans="1:10">
      <c r="A7480" t="s">
        <v>0</v>
      </c>
      <c r="B7480" t="s">
        <v>3406</v>
      </c>
      <c r="D7480">
        <f>Image("https://scontent.cdninstagram.com/t51.2885-15/s640x640/sh0.08/e35/12934994_1189799227704833_898285468_n.jpg?ig_cache_key=MTIyMDE4ODA0NDY2OTU5NTAwMw%3D%3D.2.l")</f>
        <v>0</v>
      </c>
    </row>
    <row r="7481" spans="1:10">
      <c r="A7481" t="s">
        <v>2</v>
      </c>
      <c r="B7481" t="s">
        <v>3</v>
      </c>
      <c r="C7481" t="s">
        <v>3407</v>
      </c>
      <c r="E7481" t="s">
        <v>4</v>
      </c>
      <c r="F7481" t="s">
        <v>5</v>
      </c>
      <c r="G7481" t="s">
        <v>6</v>
      </c>
      <c r="H7481" t="s">
        <v>7</v>
      </c>
      <c r="I7481" t="s">
        <v>8</v>
      </c>
      <c r="J7481" t="s">
        <v>9</v>
      </c>
    </row>
    <row r="7482" spans="1:10">
      <c r="A7482" t="s">
        <v>2</v>
      </c>
      <c r="B7482" t="s">
        <v>10</v>
      </c>
      <c r="E7482" t="s">
        <v>11</v>
      </c>
      <c r="F7482" t="s">
        <v>12</v>
      </c>
      <c r="G7482" t="s">
        <v>13</v>
      </c>
      <c r="H7482" t="s">
        <v>14</v>
      </c>
    </row>
    <row r="7483" spans="1:10">
      <c r="A7483" t="s">
        <v>0</v>
      </c>
      <c r="B7483" t="s">
        <v>3408</v>
      </c>
      <c r="D7483">
        <f>Image("https://scontent.cdninstagram.com/t51.2885-15/s640x640/sh0.08/e35/12424775_258152477852930_937015636_n.jpg?ig_cache_key=MTIyMDM0Nzk2NjMzNDIwMzEwMQ%3D%3D.2.l")</f>
        <v>0</v>
      </c>
    </row>
    <row r="7484" spans="1:10">
      <c r="A7484" t="s">
        <v>2</v>
      </c>
      <c r="B7484" t="s">
        <v>3</v>
      </c>
      <c r="C7484" t="s">
        <v>3409</v>
      </c>
      <c r="E7484" t="s">
        <v>4</v>
      </c>
      <c r="F7484" t="s">
        <v>5</v>
      </c>
      <c r="G7484" t="s">
        <v>6</v>
      </c>
      <c r="H7484" t="s">
        <v>7</v>
      </c>
      <c r="I7484" t="s">
        <v>8</v>
      </c>
      <c r="J7484" t="s">
        <v>9</v>
      </c>
    </row>
    <row r="7485" spans="1:10">
      <c r="A7485" t="s">
        <v>2</v>
      </c>
      <c r="B7485" t="s">
        <v>10</v>
      </c>
      <c r="E7485" t="s">
        <v>11</v>
      </c>
      <c r="F7485" t="s">
        <v>12</v>
      </c>
      <c r="G7485" t="s">
        <v>13</v>
      </c>
      <c r="H7485" t="s">
        <v>14</v>
      </c>
    </row>
    <row r="7486" spans="1:10">
      <c r="A7486" t="s">
        <v>0</v>
      </c>
      <c r="B7486" t="s">
        <v>3410</v>
      </c>
      <c r="D7486">
        <f>Image("https://scontent.cdninstagram.com/t51.2885-15/s480x480/e35/12070667_1115244318506589_670342133_n.jpg?ig_cache_key=MTIyMDM0NDY3NjU2Mjk4NDkzMA%3D%3D.2.l")</f>
        <v>0</v>
      </c>
    </row>
    <row r="7487" spans="1:10">
      <c r="A7487" t="s">
        <v>2</v>
      </c>
      <c r="B7487" t="s">
        <v>3</v>
      </c>
      <c r="E7487" t="s">
        <v>4</v>
      </c>
      <c r="F7487" t="s">
        <v>5</v>
      </c>
      <c r="G7487" t="s">
        <v>6</v>
      </c>
      <c r="H7487" t="s">
        <v>7</v>
      </c>
      <c r="I7487" t="s">
        <v>8</v>
      </c>
      <c r="J7487" t="s">
        <v>9</v>
      </c>
    </row>
    <row r="7488" spans="1:10">
      <c r="A7488" t="s">
        <v>2</v>
      </c>
      <c r="B7488" t="s">
        <v>10</v>
      </c>
      <c r="E7488" t="s">
        <v>11</v>
      </c>
      <c r="F7488" t="s">
        <v>12</v>
      </c>
      <c r="G7488" t="s">
        <v>13</v>
      </c>
      <c r="H7488" t="s">
        <v>14</v>
      </c>
    </row>
    <row r="7489" spans="1:10">
      <c r="A7489" t="s">
        <v>0</v>
      </c>
      <c r="B7489" t="s">
        <v>3411</v>
      </c>
      <c r="D7489">
        <f>Image("https://scontent.cdninstagram.com/t51.2885-15/s320x320/e35/12950391_1368569356502417_384734432_n.jpg?ig_cache_key=MTIyMDMyNDY3ODM5MzE2MDUyMw%3D%3D.2.l")</f>
        <v>0</v>
      </c>
    </row>
    <row r="7490" spans="1:10">
      <c r="A7490" t="s">
        <v>2</v>
      </c>
      <c r="B7490" t="s">
        <v>3</v>
      </c>
      <c r="E7490" t="s">
        <v>4</v>
      </c>
      <c r="F7490" t="s">
        <v>5</v>
      </c>
      <c r="G7490" t="s">
        <v>6</v>
      </c>
      <c r="H7490" t="s">
        <v>7</v>
      </c>
      <c r="I7490" t="s">
        <v>8</v>
      </c>
      <c r="J7490" t="s">
        <v>9</v>
      </c>
    </row>
    <row r="7491" spans="1:10">
      <c r="A7491" t="s">
        <v>2</v>
      </c>
      <c r="B7491" t="s">
        <v>10</v>
      </c>
      <c r="E7491" t="s">
        <v>11</v>
      </c>
      <c r="F7491" t="s">
        <v>12</v>
      </c>
      <c r="G7491" t="s">
        <v>13</v>
      </c>
      <c r="H7491" t="s">
        <v>14</v>
      </c>
    </row>
    <row r="7492" spans="1:10">
      <c r="A7492" t="s">
        <v>0</v>
      </c>
      <c r="B7492" t="s">
        <v>3412</v>
      </c>
      <c r="D7492">
        <f>Image("https://scontent.cdninstagram.com/t51.2885-15/s640x640/sh0.08/e35/12677554_509510979235319_1251579303_n.jpg?ig_cache_key=MTIyMDMyMjIyNDAwNDA2NTU4Mw%3D%3D.2")</f>
        <v>0</v>
      </c>
    </row>
    <row r="7493" spans="1:10">
      <c r="A7493" t="s">
        <v>2</v>
      </c>
      <c r="B7493" t="s">
        <v>3</v>
      </c>
      <c r="E7493" t="s">
        <v>4</v>
      </c>
      <c r="F7493" t="s">
        <v>5</v>
      </c>
      <c r="G7493" t="s">
        <v>6</v>
      </c>
      <c r="H7493" t="s">
        <v>7</v>
      </c>
      <c r="I7493" t="s">
        <v>8</v>
      </c>
      <c r="J7493" t="s">
        <v>9</v>
      </c>
    </row>
    <row r="7494" spans="1:10">
      <c r="A7494" t="s">
        <v>2</v>
      </c>
      <c r="B7494" t="s">
        <v>10</v>
      </c>
      <c r="E7494" t="s">
        <v>11</v>
      </c>
      <c r="F7494" t="s">
        <v>12</v>
      </c>
      <c r="G7494" t="s">
        <v>13</v>
      </c>
      <c r="H7494" t="s">
        <v>14</v>
      </c>
    </row>
    <row r="7495" spans="1:10">
      <c r="A7495" t="s">
        <v>0</v>
      </c>
      <c r="B7495" t="s">
        <v>3413</v>
      </c>
      <c r="D7495">
        <f>Image("https://scontent.cdninstagram.com/t51.2885-15/s640x640/e15/12530683_1054116027981748_476345756_n.jpg?ig_cache_key=MTIyMDMyMTY1ODIxNzcxOTk0MQ%3D%3D.2.l")</f>
        <v>0</v>
      </c>
    </row>
    <row r="7496" spans="1:10">
      <c r="A7496" t="s">
        <v>2</v>
      </c>
      <c r="B7496" t="s">
        <v>3</v>
      </c>
      <c r="E7496" t="s">
        <v>4</v>
      </c>
      <c r="F7496" t="s">
        <v>5</v>
      </c>
      <c r="G7496" t="s">
        <v>6</v>
      </c>
      <c r="H7496" t="s">
        <v>7</v>
      </c>
      <c r="I7496" t="s">
        <v>8</v>
      </c>
      <c r="J7496" t="s">
        <v>9</v>
      </c>
    </row>
    <row r="7497" spans="1:10">
      <c r="A7497" t="s">
        <v>2</v>
      </c>
      <c r="B7497" t="s">
        <v>10</v>
      </c>
      <c r="E7497" t="s">
        <v>11</v>
      </c>
      <c r="F7497" t="s">
        <v>12</v>
      </c>
      <c r="G7497" t="s">
        <v>13</v>
      </c>
      <c r="H7497" t="s">
        <v>14</v>
      </c>
    </row>
    <row r="7498" spans="1:10">
      <c r="A7498" t="s">
        <v>0</v>
      </c>
      <c r="B7498" t="s">
        <v>3414</v>
      </c>
      <c r="D7498">
        <f>Image("https://scontent.cdninstagram.com/t51.2885-15/s640x640/sh0.08/e35/12445836_1587925011534804_209196613_n.jpg?ig_cache_key=MTIyMDI5MDQwNzM5NDgzNzA5Nw%3D%3D.2.l")</f>
        <v>0</v>
      </c>
    </row>
    <row r="7499" spans="1:10">
      <c r="A7499" t="s">
        <v>2</v>
      </c>
      <c r="B7499" t="s">
        <v>3</v>
      </c>
      <c r="E7499" t="s">
        <v>4</v>
      </c>
      <c r="F7499" t="s">
        <v>5</v>
      </c>
      <c r="G7499" t="s">
        <v>6</v>
      </c>
      <c r="H7499" t="s">
        <v>7</v>
      </c>
      <c r="I7499" t="s">
        <v>8</v>
      </c>
      <c r="J7499" t="s">
        <v>9</v>
      </c>
    </row>
    <row r="7500" spans="1:10">
      <c r="A7500" t="s">
        <v>2</v>
      </c>
      <c r="B7500" t="s">
        <v>10</v>
      </c>
      <c r="E7500" t="s">
        <v>11</v>
      </c>
      <c r="F7500" t="s">
        <v>12</v>
      </c>
      <c r="G7500" t="s">
        <v>13</v>
      </c>
      <c r="H7500" t="s">
        <v>14</v>
      </c>
    </row>
    <row r="7501" spans="1:10">
      <c r="A7501" t="s">
        <v>0</v>
      </c>
      <c r="B7501" t="s">
        <v>3415</v>
      </c>
      <c r="D7501">
        <f>Image("https://scontent.cdninstagram.com/t51.2885-15/s640x640/sh0.08/e35/12724892_1790360734520579_329188839_n.jpg?ig_cache_key=MTIyMDI4NTA3MDQ3MjUxOTY1NQ%3D%3D.2.l")</f>
        <v>0</v>
      </c>
    </row>
    <row r="7502" spans="1:10">
      <c r="A7502" t="s">
        <v>2</v>
      </c>
      <c r="B7502" t="s">
        <v>3</v>
      </c>
      <c r="C7502" t="s">
        <v>3416</v>
      </c>
      <c r="E7502" t="s">
        <v>4</v>
      </c>
      <c r="F7502" t="s">
        <v>5</v>
      </c>
      <c r="G7502" t="s">
        <v>6</v>
      </c>
      <c r="H7502" t="s">
        <v>7</v>
      </c>
      <c r="I7502" t="s">
        <v>8</v>
      </c>
      <c r="J7502" t="s">
        <v>9</v>
      </c>
    </row>
    <row r="7503" spans="1:10">
      <c r="A7503" t="s">
        <v>2</v>
      </c>
      <c r="B7503" t="s">
        <v>10</v>
      </c>
      <c r="E7503" t="s">
        <v>11</v>
      </c>
      <c r="F7503" t="s">
        <v>12</v>
      </c>
      <c r="G7503" t="s">
        <v>13</v>
      </c>
      <c r="H7503" t="s">
        <v>14</v>
      </c>
    </row>
    <row r="7504" spans="1:10">
      <c r="A7504" t="s">
        <v>0</v>
      </c>
      <c r="B7504" t="s">
        <v>3417</v>
      </c>
      <c r="D7504">
        <f>Image("https://scontent.cdninstagram.com/t51.2885-15/s640x640/sh0.08/e35/12940863_1582758565375258_1728270777_n.jpg?ig_cache_key=MTIxOTc5MTI1MzcyMjE4MjMxMw%3D%3D.2")</f>
        <v>0</v>
      </c>
    </row>
    <row r="7505" spans="1:10">
      <c r="A7505" t="s">
        <v>2</v>
      </c>
      <c r="B7505" t="s">
        <v>3</v>
      </c>
      <c r="C7505" t="s">
        <v>3418</v>
      </c>
      <c r="E7505" t="s">
        <v>4</v>
      </c>
      <c r="F7505" t="s">
        <v>5</v>
      </c>
      <c r="G7505" t="s">
        <v>6</v>
      </c>
      <c r="H7505" t="s">
        <v>7</v>
      </c>
      <c r="I7505" t="s">
        <v>8</v>
      </c>
      <c r="J7505" t="s">
        <v>9</v>
      </c>
    </row>
    <row r="7506" spans="1:10">
      <c r="A7506" t="s">
        <v>2</v>
      </c>
      <c r="B7506" t="s">
        <v>10</v>
      </c>
      <c r="E7506" t="s">
        <v>11</v>
      </c>
      <c r="F7506" t="s">
        <v>12</v>
      </c>
      <c r="G7506" t="s">
        <v>13</v>
      </c>
      <c r="H7506" t="s">
        <v>14</v>
      </c>
    </row>
    <row r="7507" spans="1:10">
      <c r="A7507" t="s">
        <v>0</v>
      </c>
      <c r="B7507" t="s">
        <v>3419</v>
      </c>
      <c r="D7507">
        <f>Image("https://scontent.cdninstagram.com/t51.2885-15/s640x640/sh0.08/e35/12950471_1589974687984712_740229546_n.jpg?ig_cache_key=MTIxOTc3ODM2OTg2ODY2NzY4Ng%3D%3D.2.l")</f>
        <v>0</v>
      </c>
    </row>
    <row r="7508" spans="1:10">
      <c r="A7508" t="s">
        <v>2</v>
      </c>
      <c r="B7508" t="s">
        <v>3</v>
      </c>
      <c r="C7508" t="s">
        <v>3420</v>
      </c>
      <c r="E7508" t="s">
        <v>4</v>
      </c>
      <c r="F7508" t="s">
        <v>5</v>
      </c>
      <c r="G7508" t="s">
        <v>6</v>
      </c>
      <c r="H7508" t="s">
        <v>7</v>
      </c>
      <c r="I7508" t="s">
        <v>8</v>
      </c>
      <c r="J7508" t="s">
        <v>9</v>
      </c>
    </row>
    <row r="7509" spans="1:10">
      <c r="A7509" t="s">
        <v>2</v>
      </c>
      <c r="B7509" t="s">
        <v>10</v>
      </c>
      <c r="E7509" t="s">
        <v>11</v>
      </c>
      <c r="F7509" t="s">
        <v>12</v>
      </c>
      <c r="G7509" t="s">
        <v>13</v>
      </c>
      <c r="H7509" t="s">
        <v>14</v>
      </c>
    </row>
    <row r="7510" spans="1:10">
      <c r="A7510" t="s">
        <v>0</v>
      </c>
      <c r="B7510" t="s">
        <v>3421</v>
      </c>
      <c r="D7510">
        <f>Image("https://scontent.cdninstagram.com/t51.2885-15/e15/12501829_1626875767534845_1938814714_n.jpg?ig_cache_key=MTIxOTc2NzE1Njg3NTgxNjMxNA%3D%3D.2")</f>
        <v>0</v>
      </c>
    </row>
    <row r="7511" spans="1:10">
      <c r="A7511" t="s">
        <v>2</v>
      </c>
      <c r="B7511" t="s">
        <v>3</v>
      </c>
      <c r="C7511" t="s">
        <v>3422</v>
      </c>
      <c r="E7511" t="s">
        <v>4</v>
      </c>
      <c r="F7511" t="s">
        <v>5</v>
      </c>
      <c r="G7511" t="s">
        <v>6</v>
      </c>
      <c r="H7511" t="s">
        <v>7</v>
      </c>
      <c r="I7511" t="s">
        <v>8</v>
      </c>
      <c r="J7511" t="s">
        <v>9</v>
      </c>
    </row>
    <row r="7512" spans="1:10">
      <c r="A7512" t="s">
        <v>2</v>
      </c>
      <c r="B7512" t="s">
        <v>10</v>
      </c>
      <c r="E7512" t="s">
        <v>11</v>
      </c>
      <c r="F7512" t="s">
        <v>12</v>
      </c>
      <c r="G7512" t="s">
        <v>13</v>
      </c>
      <c r="H7512" t="s">
        <v>14</v>
      </c>
    </row>
    <row r="7513" spans="1:10">
      <c r="A7513" t="s">
        <v>0</v>
      </c>
      <c r="B7513" t="s">
        <v>3423</v>
      </c>
      <c r="D7513">
        <f>Image("https://scontent.cdninstagram.com/t51.2885-15/s640x640/e15/12231003_1259584594055876_1258085911_n.jpg?ig_cache_key=MTIxOTczODg5MTQ2ODE0Nzc0OQ%3D%3D.2")</f>
        <v>0</v>
      </c>
    </row>
    <row r="7514" spans="1:10">
      <c r="A7514" t="s">
        <v>2</v>
      </c>
      <c r="B7514" t="s">
        <v>3</v>
      </c>
      <c r="C7514" t="s">
        <v>3424</v>
      </c>
      <c r="E7514" t="s">
        <v>4</v>
      </c>
      <c r="F7514" t="s">
        <v>5</v>
      </c>
      <c r="G7514" t="s">
        <v>6</v>
      </c>
      <c r="H7514" t="s">
        <v>7</v>
      </c>
      <c r="I7514" t="s">
        <v>8</v>
      </c>
      <c r="J7514" t="s">
        <v>9</v>
      </c>
    </row>
    <row r="7515" spans="1:10">
      <c r="A7515" t="s">
        <v>2</v>
      </c>
      <c r="B7515" t="s">
        <v>10</v>
      </c>
      <c r="E7515" t="s">
        <v>11</v>
      </c>
      <c r="F7515" t="s">
        <v>12</v>
      </c>
      <c r="G7515" t="s">
        <v>13</v>
      </c>
      <c r="H7515" t="s">
        <v>14</v>
      </c>
    </row>
    <row r="7516" spans="1:10">
      <c r="A7516" t="s">
        <v>0</v>
      </c>
      <c r="B7516" t="s">
        <v>3425</v>
      </c>
      <c r="D7516">
        <f>Image("https://scontent.cdninstagram.com/t51.2885-15/s640x640/sh0.08/e35/12960004_1092717617415554_1388804846_n.jpg?ig_cache_key=MTIxOTcyMTQ3NDc0ODA1NDUwMw%3D%3D.2.l")</f>
        <v>0</v>
      </c>
    </row>
    <row r="7517" spans="1:10">
      <c r="A7517" t="s">
        <v>2</v>
      </c>
      <c r="B7517" t="s">
        <v>3</v>
      </c>
      <c r="C7517" t="s">
        <v>3426</v>
      </c>
      <c r="E7517" t="s">
        <v>4</v>
      </c>
      <c r="F7517" t="s">
        <v>5</v>
      </c>
      <c r="G7517" t="s">
        <v>6</v>
      </c>
      <c r="H7517" t="s">
        <v>7</v>
      </c>
      <c r="I7517" t="s">
        <v>8</v>
      </c>
      <c r="J7517" t="s">
        <v>9</v>
      </c>
    </row>
    <row r="7518" spans="1:10">
      <c r="A7518" t="s">
        <v>2</v>
      </c>
      <c r="B7518" t="s">
        <v>10</v>
      </c>
      <c r="E7518" t="s">
        <v>11</v>
      </c>
      <c r="F7518" t="s">
        <v>12</v>
      </c>
      <c r="G7518" t="s">
        <v>13</v>
      </c>
      <c r="H7518" t="s">
        <v>14</v>
      </c>
    </row>
    <row r="7519" spans="1:10">
      <c r="A7519" t="s">
        <v>0</v>
      </c>
      <c r="B7519" t="s">
        <v>3427</v>
      </c>
      <c r="D7519">
        <f>Image("https://scontent.cdninstagram.com/t51.2885-15/s640x640/e15/12724678_1345980432095553_797417241_n.jpg?ig_cache_key=MTIxOTcwNjQyNTY1NzkwNTk2NQ%3D%3D.2.l")</f>
        <v>0</v>
      </c>
    </row>
    <row r="7520" spans="1:10">
      <c r="A7520" t="s">
        <v>2</v>
      </c>
      <c r="B7520" t="s">
        <v>3</v>
      </c>
      <c r="C7520" t="s">
        <v>3428</v>
      </c>
      <c r="E7520" t="s">
        <v>4</v>
      </c>
      <c r="F7520" t="s">
        <v>5</v>
      </c>
      <c r="G7520" t="s">
        <v>6</v>
      </c>
      <c r="H7520" t="s">
        <v>7</v>
      </c>
      <c r="I7520" t="s">
        <v>8</v>
      </c>
      <c r="J7520" t="s">
        <v>9</v>
      </c>
    </row>
    <row r="7521" spans="1:10">
      <c r="A7521" t="s">
        <v>2</v>
      </c>
      <c r="B7521" t="s">
        <v>10</v>
      </c>
      <c r="E7521" t="s">
        <v>11</v>
      </c>
      <c r="F7521" t="s">
        <v>12</v>
      </c>
      <c r="G7521" t="s">
        <v>13</v>
      </c>
      <c r="H7521" t="s">
        <v>14</v>
      </c>
    </row>
    <row r="7522" spans="1:10">
      <c r="A7522" t="s">
        <v>0</v>
      </c>
      <c r="B7522" t="s">
        <v>3429</v>
      </c>
      <c r="D7522">
        <f>Image("https://scontent.cdninstagram.com/t51.2885-15/s640x640/sh0.08/e35/12599383_866605366800568_1190971644_n.jpg?ig_cache_key=MTIxOTYzNjEyNjI2MzAxNzExNg%3D%3D.2")</f>
        <v>0</v>
      </c>
    </row>
    <row r="7523" spans="1:10">
      <c r="A7523" t="s">
        <v>2</v>
      </c>
      <c r="B7523" t="s">
        <v>3</v>
      </c>
      <c r="E7523" t="s">
        <v>4</v>
      </c>
      <c r="F7523" t="s">
        <v>5</v>
      </c>
      <c r="G7523" t="s">
        <v>6</v>
      </c>
      <c r="H7523" t="s">
        <v>7</v>
      </c>
      <c r="I7523" t="s">
        <v>8</v>
      </c>
      <c r="J7523" t="s">
        <v>9</v>
      </c>
    </row>
    <row r="7524" spans="1:10">
      <c r="A7524" t="s">
        <v>2</v>
      </c>
      <c r="B7524" t="s">
        <v>10</v>
      </c>
      <c r="E7524" t="s">
        <v>11</v>
      </c>
      <c r="F7524" t="s">
        <v>12</v>
      </c>
      <c r="G7524" t="s">
        <v>13</v>
      </c>
      <c r="H7524" t="s">
        <v>14</v>
      </c>
    </row>
    <row r="7525" spans="1:10">
      <c r="A7525" t="s">
        <v>0</v>
      </c>
      <c r="B7525" t="s">
        <v>3430</v>
      </c>
      <c r="D7525">
        <f>Image("https://scontent.cdninstagram.com/t51.2885-15/s640x640/sh0.08/e35/12940197_1763460950541523_862655457_n.jpg?ig_cache_key=MTIxOTk4MzE1Mjg4NDM2NTYyMw%3D%3D.2")</f>
        <v>0</v>
      </c>
    </row>
    <row r="7526" spans="1:10">
      <c r="A7526" t="s">
        <v>2</v>
      </c>
      <c r="B7526" t="s">
        <v>3</v>
      </c>
      <c r="C7526" t="s">
        <v>3431</v>
      </c>
      <c r="E7526" t="s">
        <v>4</v>
      </c>
      <c r="F7526" t="s">
        <v>5</v>
      </c>
      <c r="G7526" t="s">
        <v>6</v>
      </c>
      <c r="H7526" t="s">
        <v>7</v>
      </c>
      <c r="I7526" t="s">
        <v>8</v>
      </c>
      <c r="J7526" t="s">
        <v>9</v>
      </c>
    </row>
    <row r="7527" spans="1:10">
      <c r="A7527" t="s">
        <v>2</v>
      </c>
      <c r="B7527" t="s">
        <v>10</v>
      </c>
      <c r="E7527" t="s">
        <v>11</v>
      </c>
      <c r="F7527" t="s">
        <v>12</v>
      </c>
      <c r="G7527" t="s">
        <v>13</v>
      </c>
      <c r="H7527" t="s">
        <v>14</v>
      </c>
    </row>
    <row r="7528" spans="1:10">
      <c r="A7528" t="s">
        <v>0</v>
      </c>
      <c r="B7528" t="s">
        <v>3432</v>
      </c>
      <c r="D7528">
        <f>Image("https://scontent.cdninstagram.com/t51.2885-15/s640x640/sh0.08/e35/12912432_1716075178648964_763149833_n.jpg?ig_cache_key=MTIxOTk4MTE4MzM5Mjg4Njg3OQ%3D%3D.2")</f>
        <v>0</v>
      </c>
    </row>
    <row r="7529" spans="1:10">
      <c r="A7529" t="s">
        <v>2</v>
      </c>
      <c r="B7529" t="s">
        <v>3</v>
      </c>
      <c r="C7529" t="s">
        <v>3433</v>
      </c>
      <c r="E7529" t="s">
        <v>4</v>
      </c>
      <c r="F7529" t="s">
        <v>5</v>
      </c>
      <c r="G7529" t="s">
        <v>6</v>
      </c>
      <c r="H7529" t="s">
        <v>7</v>
      </c>
      <c r="I7529" t="s">
        <v>8</v>
      </c>
      <c r="J7529" t="s">
        <v>9</v>
      </c>
    </row>
    <row r="7530" spans="1:10">
      <c r="A7530" t="s">
        <v>2</v>
      </c>
      <c r="B7530" t="s">
        <v>10</v>
      </c>
      <c r="E7530" t="s">
        <v>11</v>
      </c>
      <c r="F7530" t="s">
        <v>12</v>
      </c>
      <c r="G7530" t="s">
        <v>13</v>
      </c>
      <c r="H7530" t="s">
        <v>14</v>
      </c>
    </row>
    <row r="7531" spans="1:10">
      <c r="A7531" t="s">
        <v>0</v>
      </c>
      <c r="B7531" t="s">
        <v>3434</v>
      </c>
      <c r="D7531">
        <f>Image("https://scontent.cdninstagram.com/t51.2885-15/s640x640/sh0.08/e35/12959998_1670172753245198_847735195_n.jpg?ig_cache_key=MTIxOTk1MTM3ODE3MTMzMzE1OA%3D%3D.2")</f>
        <v>0</v>
      </c>
    </row>
    <row r="7532" spans="1:10">
      <c r="A7532" t="s">
        <v>2</v>
      </c>
      <c r="B7532" t="s">
        <v>3</v>
      </c>
      <c r="C7532" t="s">
        <v>3435</v>
      </c>
      <c r="E7532" t="s">
        <v>4</v>
      </c>
      <c r="F7532" t="s">
        <v>5</v>
      </c>
      <c r="G7532" t="s">
        <v>6</v>
      </c>
      <c r="H7532" t="s">
        <v>7</v>
      </c>
      <c r="I7532" t="s">
        <v>8</v>
      </c>
      <c r="J7532" t="s">
        <v>9</v>
      </c>
    </row>
    <row r="7533" spans="1:10">
      <c r="A7533" t="s">
        <v>2</v>
      </c>
      <c r="B7533" t="s">
        <v>10</v>
      </c>
      <c r="E7533" t="s">
        <v>11</v>
      </c>
      <c r="F7533" t="s">
        <v>12</v>
      </c>
      <c r="G7533" t="s">
        <v>13</v>
      </c>
      <c r="H7533" t="s">
        <v>14</v>
      </c>
    </row>
    <row r="7534" spans="1:10">
      <c r="A7534" t="s">
        <v>0</v>
      </c>
      <c r="B7534" t="s">
        <v>3436</v>
      </c>
      <c r="D7534">
        <f>Image("https://scontent.cdninstagram.com/t51.2885-15/s640x640/sh0.08/e35/12918416_250683248611668_1674371876_n.jpg?ig_cache_key=MTIxOTkyNTgzODMzMDMzNzM0MQ%3D%3D.2.l")</f>
        <v>0</v>
      </c>
    </row>
    <row r="7535" spans="1:10">
      <c r="A7535" t="s">
        <v>2</v>
      </c>
      <c r="B7535" t="s">
        <v>3</v>
      </c>
      <c r="C7535" t="s">
        <v>3437</v>
      </c>
      <c r="E7535" t="s">
        <v>4</v>
      </c>
      <c r="F7535" t="s">
        <v>5</v>
      </c>
      <c r="G7535" t="s">
        <v>6</v>
      </c>
      <c r="H7535" t="s">
        <v>7</v>
      </c>
      <c r="I7535" t="s">
        <v>8</v>
      </c>
      <c r="J7535" t="s">
        <v>9</v>
      </c>
    </row>
    <row r="7536" spans="1:10">
      <c r="A7536" t="s">
        <v>2</v>
      </c>
      <c r="B7536" t="s">
        <v>10</v>
      </c>
      <c r="E7536" t="s">
        <v>11</v>
      </c>
      <c r="F7536" t="s">
        <v>12</v>
      </c>
      <c r="G7536" t="s">
        <v>13</v>
      </c>
      <c r="H7536" t="s">
        <v>14</v>
      </c>
    </row>
    <row r="7537" spans="1:10">
      <c r="A7537" t="s">
        <v>0</v>
      </c>
      <c r="B7537" t="s">
        <v>3438</v>
      </c>
      <c r="D7537">
        <f>Image("https://scontent.cdninstagram.com/t51.2885-15/e35/12959918_1147605471957920_2132704214_n.jpg?ig_cache_key=MTIxOTkxNDQ3ODM2MTA2NjI0NQ%3D%3D.2")</f>
        <v>0</v>
      </c>
    </row>
    <row r="7538" spans="1:10">
      <c r="A7538" t="s">
        <v>2</v>
      </c>
      <c r="B7538" t="s">
        <v>3</v>
      </c>
      <c r="E7538" t="s">
        <v>4</v>
      </c>
      <c r="F7538" t="s">
        <v>5</v>
      </c>
      <c r="G7538" t="s">
        <v>6</v>
      </c>
      <c r="H7538" t="s">
        <v>7</v>
      </c>
      <c r="I7538" t="s">
        <v>8</v>
      </c>
      <c r="J7538" t="s">
        <v>9</v>
      </c>
    </row>
    <row r="7539" spans="1:10">
      <c r="A7539" t="s">
        <v>2</v>
      </c>
      <c r="B7539" t="s">
        <v>10</v>
      </c>
      <c r="E7539" t="s">
        <v>11</v>
      </c>
      <c r="F7539" t="s">
        <v>12</v>
      </c>
      <c r="G7539" t="s">
        <v>13</v>
      </c>
      <c r="H7539" t="s">
        <v>14</v>
      </c>
    </row>
    <row r="7540" spans="1:10">
      <c r="A7540" t="s">
        <v>0</v>
      </c>
      <c r="B7540" t="s">
        <v>3439</v>
      </c>
      <c r="D7540">
        <f>Image("https://scontent.cdninstagram.com/t51.2885-15/s640x640/sh0.08/e35/10388012_823416664429337_561863119_n.jpg?ig_cache_key=MTIxOTg4OTgyNzg2MTAyNjQ4NQ%3D%3D.2")</f>
        <v>0</v>
      </c>
    </row>
    <row r="7541" spans="1:10">
      <c r="A7541" t="s">
        <v>2</v>
      </c>
      <c r="B7541" t="s">
        <v>3</v>
      </c>
      <c r="E7541" t="s">
        <v>4</v>
      </c>
      <c r="F7541" t="s">
        <v>5</v>
      </c>
      <c r="G7541" t="s">
        <v>6</v>
      </c>
      <c r="H7541" t="s">
        <v>7</v>
      </c>
      <c r="I7541" t="s">
        <v>8</v>
      </c>
      <c r="J7541" t="s">
        <v>9</v>
      </c>
    </row>
    <row r="7542" spans="1:10">
      <c r="A7542" t="s">
        <v>2</v>
      </c>
      <c r="B7542" t="s">
        <v>10</v>
      </c>
      <c r="E7542" t="s">
        <v>11</v>
      </c>
      <c r="F7542" t="s">
        <v>12</v>
      </c>
      <c r="G7542" t="s">
        <v>13</v>
      </c>
      <c r="H7542" t="s">
        <v>14</v>
      </c>
    </row>
    <row r="7543" spans="1:10">
      <c r="A7543" t="s">
        <v>0</v>
      </c>
      <c r="B7543" t="s">
        <v>3440</v>
      </c>
      <c r="D7543">
        <f>Image("https://scontent.cdninstagram.com/t51.2885-15/s480x480/e35/12950464_1592357737756931_788682159_n.jpg?ig_cache_key=MTIxOTg3ODY3NDc5MTM4NTk0MA%3D%3D.2.l")</f>
        <v>0</v>
      </c>
    </row>
    <row r="7544" spans="1:10">
      <c r="A7544" t="s">
        <v>2</v>
      </c>
      <c r="B7544" t="s">
        <v>3</v>
      </c>
      <c r="E7544" t="s">
        <v>4</v>
      </c>
      <c r="F7544" t="s">
        <v>5</v>
      </c>
      <c r="G7544" t="s">
        <v>6</v>
      </c>
      <c r="H7544" t="s">
        <v>7</v>
      </c>
      <c r="I7544" t="s">
        <v>8</v>
      </c>
      <c r="J7544" t="s">
        <v>9</v>
      </c>
    </row>
    <row r="7545" spans="1:10">
      <c r="A7545" t="s">
        <v>2</v>
      </c>
      <c r="B7545" t="s">
        <v>10</v>
      </c>
      <c r="E7545" t="s">
        <v>11</v>
      </c>
      <c r="F7545" t="s">
        <v>12</v>
      </c>
      <c r="G7545" t="s">
        <v>13</v>
      </c>
      <c r="H7545" t="s">
        <v>14</v>
      </c>
    </row>
    <row r="7546" spans="1:10">
      <c r="A7546" t="s">
        <v>0</v>
      </c>
      <c r="B7546" t="s">
        <v>3441</v>
      </c>
      <c r="D7546">
        <f>Image("https://scontent.cdninstagram.com/t51.2885-15/s640x640/sh0.08/e35/12445884_837075329749298_1684526569_n.jpg?ig_cache_key=MTIxOTg3MDUxNjQyMDM0MTg0OQ%3D%3D.2.l")</f>
        <v>0</v>
      </c>
    </row>
    <row r="7547" spans="1:10">
      <c r="A7547" t="s">
        <v>2</v>
      </c>
      <c r="B7547" t="s">
        <v>3</v>
      </c>
      <c r="E7547" t="s">
        <v>4</v>
      </c>
      <c r="F7547" t="s">
        <v>5</v>
      </c>
      <c r="G7547" t="s">
        <v>6</v>
      </c>
      <c r="H7547" t="s">
        <v>7</v>
      </c>
      <c r="I7547" t="s">
        <v>8</v>
      </c>
      <c r="J7547" t="s">
        <v>9</v>
      </c>
    </row>
    <row r="7548" spans="1:10">
      <c r="A7548" t="s">
        <v>2</v>
      </c>
      <c r="B7548" t="s">
        <v>10</v>
      </c>
      <c r="E7548" t="s">
        <v>11</v>
      </c>
      <c r="F7548" t="s">
        <v>12</v>
      </c>
      <c r="G7548" t="s">
        <v>13</v>
      </c>
      <c r="H7548" t="s">
        <v>14</v>
      </c>
    </row>
    <row r="7549" spans="1:10">
      <c r="A7549" t="s">
        <v>0</v>
      </c>
      <c r="B7549" t="s">
        <v>3442</v>
      </c>
      <c r="D7549">
        <f>Image("https://scontent.cdninstagram.com/t51.2885-15/e35/12120402_632866826879494_537522531_n.jpg?ig_cache_key=MTIxOTY0MjYzMDQ5NDUwNTI2Mw%3D%3D.2")</f>
        <v>0</v>
      </c>
    </row>
    <row r="7550" spans="1:10">
      <c r="A7550" t="s">
        <v>2</v>
      </c>
      <c r="B7550" t="s">
        <v>3</v>
      </c>
      <c r="C7550" t="s">
        <v>3443</v>
      </c>
      <c r="E7550" t="s">
        <v>4</v>
      </c>
      <c r="F7550" t="s">
        <v>5</v>
      </c>
      <c r="G7550" t="s">
        <v>6</v>
      </c>
      <c r="H7550" t="s">
        <v>7</v>
      </c>
      <c r="I7550" t="s">
        <v>8</v>
      </c>
      <c r="J7550" t="s">
        <v>9</v>
      </c>
    </row>
    <row r="7551" spans="1:10">
      <c r="A7551" t="s">
        <v>2</v>
      </c>
      <c r="B7551" t="s">
        <v>10</v>
      </c>
      <c r="E7551" t="s">
        <v>11</v>
      </c>
      <c r="F7551" t="s">
        <v>12</v>
      </c>
      <c r="G7551" t="s">
        <v>13</v>
      </c>
      <c r="H7551" t="s">
        <v>14</v>
      </c>
    </row>
    <row r="7552" spans="1:10">
      <c r="A7552" t="s">
        <v>0</v>
      </c>
      <c r="B7552" t="s">
        <v>3444</v>
      </c>
      <c r="D7552">
        <f>Image("https://scontent.cdninstagram.com/t51.2885-15/s640x640/sh0.08/e35/12501605_1137208009630741_656687803_n.jpg?ig_cache_key=MTIxOTY0NTU2NzgxMTgxODU5Mg%3D%3D.2")</f>
        <v>0</v>
      </c>
    </row>
    <row r="7553" spans="1:10">
      <c r="A7553" t="s">
        <v>2</v>
      </c>
      <c r="B7553" t="s">
        <v>3</v>
      </c>
      <c r="E7553" t="s">
        <v>4</v>
      </c>
      <c r="F7553" t="s">
        <v>5</v>
      </c>
      <c r="G7553" t="s">
        <v>6</v>
      </c>
      <c r="H7553" t="s">
        <v>7</v>
      </c>
      <c r="I7553" t="s">
        <v>8</v>
      </c>
      <c r="J7553" t="s">
        <v>9</v>
      </c>
    </row>
    <row r="7554" spans="1:10">
      <c r="A7554" t="s">
        <v>2</v>
      </c>
      <c r="B7554" t="s">
        <v>10</v>
      </c>
      <c r="E7554" t="s">
        <v>11</v>
      </c>
      <c r="F7554" t="s">
        <v>12</v>
      </c>
      <c r="G7554" t="s">
        <v>13</v>
      </c>
      <c r="H7554" t="s">
        <v>14</v>
      </c>
    </row>
    <row r="7555" spans="1:10">
      <c r="A7555" t="s">
        <v>0</v>
      </c>
      <c r="B7555" t="s">
        <v>3445</v>
      </c>
      <c r="D7555">
        <f>Image("https://scontent.cdninstagram.com/t51.2885-15/s640x640/sh0.08/e35/12816833_1669634819969067_367906727_n.jpg?ig_cache_key=MTIyMDQ3NjMyMTk5OTIxOTE0OQ%3D%3D.2")</f>
        <v>0</v>
      </c>
    </row>
    <row r="7556" spans="1:10">
      <c r="A7556" t="s">
        <v>2</v>
      </c>
      <c r="B7556" t="s">
        <v>3</v>
      </c>
      <c r="E7556" t="s">
        <v>4</v>
      </c>
      <c r="F7556" t="s">
        <v>5</v>
      </c>
      <c r="G7556" t="s">
        <v>6</v>
      </c>
      <c r="H7556" t="s">
        <v>7</v>
      </c>
      <c r="I7556" t="s">
        <v>8</v>
      </c>
      <c r="J7556" t="s">
        <v>9</v>
      </c>
    </row>
    <row r="7557" spans="1:10">
      <c r="A7557" t="s">
        <v>2</v>
      </c>
      <c r="B7557" t="s">
        <v>10</v>
      </c>
      <c r="E7557" t="s">
        <v>11</v>
      </c>
      <c r="F7557" t="s">
        <v>12</v>
      </c>
      <c r="G7557" t="s">
        <v>13</v>
      </c>
      <c r="H7557" t="s">
        <v>14</v>
      </c>
    </row>
    <row r="7558" spans="1:10">
      <c r="A7558" t="s">
        <v>0</v>
      </c>
      <c r="B7558" t="s">
        <v>3446</v>
      </c>
      <c r="D7558">
        <f>Image("https://scontent.cdninstagram.com/t51.2885-15/s640x640/sh0.08/e35/12930959_225970564430931_2015196095_n.jpg?ig_cache_key=MTIyMDQ3NjA1ODYyNTE0NzMwOA%3D%3D.2.l")</f>
        <v>0</v>
      </c>
    </row>
    <row r="7559" spans="1:10">
      <c r="A7559" t="s">
        <v>2</v>
      </c>
      <c r="B7559" t="s">
        <v>3</v>
      </c>
      <c r="E7559" t="s">
        <v>4</v>
      </c>
      <c r="F7559" t="s">
        <v>5</v>
      </c>
      <c r="G7559" t="s">
        <v>6</v>
      </c>
      <c r="H7559" t="s">
        <v>7</v>
      </c>
      <c r="I7559" t="s">
        <v>8</v>
      </c>
      <c r="J7559" t="s">
        <v>9</v>
      </c>
    </row>
    <row r="7560" spans="1:10">
      <c r="A7560" t="s">
        <v>2</v>
      </c>
      <c r="B7560" t="s">
        <v>10</v>
      </c>
      <c r="E7560" t="s">
        <v>11</v>
      </c>
      <c r="F7560" t="s">
        <v>12</v>
      </c>
      <c r="G7560" t="s">
        <v>13</v>
      </c>
      <c r="H7560" t="s">
        <v>14</v>
      </c>
    </row>
    <row r="7561" spans="1:10">
      <c r="A7561" t="s">
        <v>0</v>
      </c>
      <c r="B7561" t="s">
        <v>3447</v>
      </c>
      <c r="D7561">
        <f>Image("https://scontent.cdninstagram.com/t51.2885-15/e35/12530956_1766467140252942_206590792_n.jpg?ig_cache_key=MTIyMDQ3NTM0Mjk0NzM5NDAxMg%3D%3D.2")</f>
        <v>0</v>
      </c>
    </row>
    <row r="7562" spans="1:10">
      <c r="A7562" t="s">
        <v>2</v>
      </c>
      <c r="B7562" t="s">
        <v>3</v>
      </c>
      <c r="E7562" t="s">
        <v>4</v>
      </c>
      <c r="F7562" t="s">
        <v>5</v>
      </c>
      <c r="G7562" t="s">
        <v>6</v>
      </c>
      <c r="H7562" t="s">
        <v>7</v>
      </c>
      <c r="I7562" t="s">
        <v>8</v>
      </c>
      <c r="J7562" t="s">
        <v>9</v>
      </c>
    </row>
    <row r="7563" spans="1:10">
      <c r="A7563" t="s">
        <v>2</v>
      </c>
      <c r="B7563" t="s">
        <v>10</v>
      </c>
      <c r="E7563" t="s">
        <v>11</v>
      </c>
      <c r="F7563" t="s">
        <v>12</v>
      </c>
      <c r="G7563" t="s">
        <v>13</v>
      </c>
      <c r="H7563" t="s">
        <v>14</v>
      </c>
    </row>
    <row r="7564" spans="1:10">
      <c r="A7564" t="s">
        <v>0</v>
      </c>
      <c r="B7564" t="s">
        <v>3448</v>
      </c>
      <c r="D7564">
        <f>Image("https://scontent.cdninstagram.com/t51.2885-15/e35/12918582_1089562784436663_1450781382_n.jpg?ig_cache_key=MTIyMDQ3NDE3OTYzNjE0MDg4MQ%3D%3D.2")</f>
        <v>0</v>
      </c>
    </row>
    <row r="7565" spans="1:10">
      <c r="A7565" t="s">
        <v>2</v>
      </c>
      <c r="B7565" t="s">
        <v>3</v>
      </c>
      <c r="E7565" t="s">
        <v>4</v>
      </c>
      <c r="F7565" t="s">
        <v>5</v>
      </c>
      <c r="G7565" t="s">
        <v>6</v>
      </c>
      <c r="H7565" t="s">
        <v>7</v>
      </c>
      <c r="I7565" t="s">
        <v>8</v>
      </c>
      <c r="J7565" t="s">
        <v>9</v>
      </c>
    </row>
    <row r="7566" spans="1:10">
      <c r="A7566" t="s">
        <v>2</v>
      </c>
      <c r="B7566" t="s">
        <v>10</v>
      </c>
      <c r="E7566" t="s">
        <v>11</v>
      </c>
      <c r="F7566" t="s">
        <v>12</v>
      </c>
      <c r="G7566" t="s">
        <v>13</v>
      </c>
      <c r="H7566" t="s">
        <v>14</v>
      </c>
    </row>
    <row r="7567" spans="1:10">
      <c r="A7567" t="s">
        <v>0</v>
      </c>
      <c r="B7567" t="s">
        <v>3449</v>
      </c>
      <c r="D7567">
        <f>Image("https://scontent.cdninstagram.com/t51.2885-15/s640x640/sh0.08/e35/12940867_1711344565779787_62385154_n.jpg?ig_cache_key=MTIyMDQ3MDM1NjQ5MDY1MDYyNA%3D%3D.2")</f>
        <v>0</v>
      </c>
    </row>
    <row r="7568" spans="1:10">
      <c r="A7568" t="s">
        <v>2</v>
      </c>
      <c r="B7568" t="s">
        <v>3</v>
      </c>
      <c r="C7568" t="s">
        <v>3450</v>
      </c>
      <c r="E7568" t="s">
        <v>4</v>
      </c>
      <c r="F7568" t="s">
        <v>5</v>
      </c>
      <c r="G7568" t="s">
        <v>6</v>
      </c>
      <c r="H7568" t="s">
        <v>7</v>
      </c>
      <c r="I7568" t="s">
        <v>8</v>
      </c>
      <c r="J7568" t="s">
        <v>9</v>
      </c>
    </row>
    <row r="7569" spans="1:10">
      <c r="A7569" t="s">
        <v>2</v>
      </c>
      <c r="B7569" t="s">
        <v>10</v>
      </c>
      <c r="E7569" t="s">
        <v>11</v>
      </c>
      <c r="F7569" t="s">
        <v>12</v>
      </c>
      <c r="G7569" t="s">
        <v>13</v>
      </c>
      <c r="H7569" t="s">
        <v>14</v>
      </c>
    </row>
    <row r="7570" spans="1:10">
      <c r="A7570" t="s">
        <v>0</v>
      </c>
      <c r="B7570" t="s">
        <v>3451</v>
      </c>
      <c r="D7570">
        <f>Image("https://scontent.cdninstagram.com/t51.2885-15/s320x320/e35/12918596_1752889128264062_920528330_n.jpg?ig_cache_key=MTIyMDMzODE2OTczODkwMTg3Nw%3D%3D.2.l")</f>
        <v>0</v>
      </c>
    </row>
    <row r="7571" spans="1:10">
      <c r="A7571" t="s">
        <v>2</v>
      </c>
      <c r="B7571" t="s">
        <v>3</v>
      </c>
      <c r="E7571" t="s">
        <v>4</v>
      </c>
      <c r="F7571" t="s">
        <v>5</v>
      </c>
      <c r="G7571" t="s">
        <v>6</v>
      </c>
      <c r="H7571" t="s">
        <v>7</v>
      </c>
      <c r="I7571" t="s">
        <v>8</v>
      </c>
      <c r="J7571" t="s">
        <v>9</v>
      </c>
    </row>
    <row r="7572" spans="1:10">
      <c r="A7572" t="s">
        <v>2</v>
      </c>
      <c r="B7572" t="s">
        <v>10</v>
      </c>
      <c r="E7572" t="s">
        <v>11</v>
      </c>
      <c r="F7572" t="s">
        <v>12</v>
      </c>
      <c r="G7572" t="s">
        <v>13</v>
      </c>
      <c r="H7572" t="s">
        <v>14</v>
      </c>
    </row>
    <row r="7573" spans="1:10">
      <c r="A7573" t="s">
        <v>0</v>
      </c>
      <c r="B7573" t="s">
        <v>3452</v>
      </c>
      <c r="D7573">
        <f>Image("https://scontent.cdninstagram.com/t51.2885-15/e35/12907327_1715804048642246_869275859_n.jpg?ig_cache_key=MTIyMDQ3MDAwNTI3ODM5MDgxMw%3D%3D.2")</f>
        <v>0</v>
      </c>
    </row>
    <row r="7574" spans="1:10">
      <c r="A7574" t="s">
        <v>2</v>
      </c>
      <c r="B7574" t="s">
        <v>3</v>
      </c>
      <c r="E7574" t="s">
        <v>4</v>
      </c>
      <c r="F7574" t="s">
        <v>5</v>
      </c>
      <c r="G7574" t="s">
        <v>6</v>
      </c>
      <c r="H7574" t="s">
        <v>7</v>
      </c>
      <c r="I7574" t="s">
        <v>8</v>
      </c>
      <c r="J7574" t="s">
        <v>9</v>
      </c>
    </row>
    <row r="7575" spans="1:10">
      <c r="A7575" t="s">
        <v>2</v>
      </c>
      <c r="B7575" t="s">
        <v>10</v>
      </c>
      <c r="E7575" t="s">
        <v>11</v>
      </c>
      <c r="F7575" t="s">
        <v>12</v>
      </c>
      <c r="G7575" t="s">
        <v>13</v>
      </c>
      <c r="H7575" t="s">
        <v>14</v>
      </c>
    </row>
    <row r="7576" spans="1:10">
      <c r="A7576" t="s">
        <v>0</v>
      </c>
      <c r="B7576" t="s">
        <v>3453</v>
      </c>
      <c r="D7576">
        <f>Image("https://scontent.cdninstagram.com/t51.2885-15/s640x640/sh0.08/e35/12230997_480190202173018_215809084_n.jpg?ig_cache_key=MTIyMDQ2ODQ2MzUwMjQ5OTU5Ng%3D%3D.2.l")</f>
        <v>0</v>
      </c>
    </row>
    <row r="7577" spans="1:10">
      <c r="A7577" t="s">
        <v>2</v>
      </c>
      <c r="B7577" t="s">
        <v>3</v>
      </c>
      <c r="E7577" t="s">
        <v>4</v>
      </c>
      <c r="F7577" t="s">
        <v>5</v>
      </c>
      <c r="G7577" t="s">
        <v>6</v>
      </c>
      <c r="H7577" t="s">
        <v>7</v>
      </c>
      <c r="I7577" t="s">
        <v>8</v>
      </c>
      <c r="J7577" t="s">
        <v>9</v>
      </c>
    </row>
    <row r="7578" spans="1:10">
      <c r="A7578" t="s">
        <v>2</v>
      </c>
      <c r="B7578" t="s">
        <v>10</v>
      </c>
      <c r="E7578" t="s">
        <v>11</v>
      </c>
      <c r="F7578" t="s">
        <v>12</v>
      </c>
      <c r="G7578" t="s">
        <v>13</v>
      </c>
      <c r="H7578" t="s">
        <v>14</v>
      </c>
    </row>
    <row r="7579" spans="1:10">
      <c r="A7579" t="s">
        <v>0</v>
      </c>
      <c r="B7579" t="s">
        <v>3454</v>
      </c>
      <c r="D7579">
        <f>Image("https://scontent.cdninstagram.com/t51.2885-15/s640x640/sh0.08/e35/12445849_128223527575426_1237570744_n.jpg?ig_cache_key=MTIyMDQ2NzgyMzM2ODc5NjA1Mg%3D%3D.2")</f>
        <v>0</v>
      </c>
    </row>
    <row r="7580" spans="1:10">
      <c r="A7580" t="s">
        <v>2</v>
      </c>
      <c r="B7580" t="s">
        <v>3</v>
      </c>
      <c r="E7580" t="s">
        <v>4</v>
      </c>
      <c r="F7580" t="s">
        <v>5</v>
      </c>
      <c r="G7580" t="s">
        <v>6</v>
      </c>
      <c r="H7580" t="s">
        <v>7</v>
      </c>
      <c r="I7580" t="s">
        <v>8</v>
      </c>
      <c r="J7580" t="s">
        <v>9</v>
      </c>
    </row>
    <row r="7581" spans="1:10">
      <c r="A7581" t="s">
        <v>2</v>
      </c>
      <c r="B7581" t="s">
        <v>10</v>
      </c>
      <c r="E7581" t="s">
        <v>11</v>
      </c>
      <c r="F7581" t="s">
        <v>12</v>
      </c>
      <c r="G7581" t="s">
        <v>13</v>
      </c>
      <c r="H7581" t="s">
        <v>14</v>
      </c>
    </row>
    <row r="7582" spans="1:10">
      <c r="A7582" t="s">
        <v>0</v>
      </c>
      <c r="B7582" t="s">
        <v>3455</v>
      </c>
      <c r="D7582">
        <f>Image("https://scontent.cdninstagram.com/t51.2885-15/e35/12070786_1701861336753185_1537810349_n.jpg?ig_cache_key=MTIyMDQ2NzIxMDQwNjI0NjM5MA%3D%3D.2.l")</f>
        <v>0</v>
      </c>
    </row>
    <row r="7583" spans="1:10">
      <c r="A7583" t="s">
        <v>2</v>
      </c>
      <c r="B7583" t="s">
        <v>3</v>
      </c>
      <c r="C7583" t="s">
        <v>3456</v>
      </c>
      <c r="E7583" t="s">
        <v>4</v>
      </c>
      <c r="F7583" t="s">
        <v>5</v>
      </c>
      <c r="G7583" t="s">
        <v>6</v>
      </c>
      <c r="H7583" t="s">
        <v>7</v>
      </c>
      <c r="I7583" t="s">
        <v>8</v>
      </c>
      <c r="J7583" t="s">
        <v>9</v>
      </c>
    </row>
    <row r="7584" spans="1:10">
      <c r="A7584" t="s">
        <v>2</v>
      </c>
      <c r="B7584" t="s">
        <v>10</v>
      </c>
      <c r="E7584" t="s">
        <v>11</v>
      </c>
      <c r="F7584" t="s">
        <v>12</v>
      </c>
      <c r="G7584" t="s">
        <v>13</v>
      </c>
      <c r="H7584" t="s">
        <v>14</v>
      </c>
    </row>
    <row r="7585" spans="1:10">
      <c r="A7585" t="s">
        <v>0</v>
      </c>
      <c r="B7585" t="s">
        <v>3457</v>
      </c>
      <c r="D7585">
        <f>Image("https://scontent.cdninstagram.com/t51.2885-15/s640x640/sh0.08/e35/924990_1678617929070143_963593983_n.jpg?ig_cache_key=MTIyMDQ2NjM3MjUzMTkzODI3OA%3D%3D.2.l")</f>
        <v>0</v>
      </c>
    </row>
    <row r="7586" spans="1:10">
      <c r="A7586" t="s">
        <v>2</v>
      </c>
      <c r="B7586" t="s">
        <v>3</v>
      </c>
      <c r="C7586" t="s">
        <v>3458</v>
      </c>
      <c r="E7586" t="s">
        <v>4</v>
      </c>
      <c r="F7586" t="s">
        <v>5</v>
      </c>
      <c r="G7586" t="s">
        <v>6</v>
      </c>
      <c r="H7586" t="s">
        <v>7</v>
      </c>
      <c r="I7586" t="s">
        <v>8</v>
      </c>
      <c r="J7586" t="s">
        <v>9</v>
      </c>
    </row>
    <row r="7587" spans="1:10">
      <c r="A7587" t="s">
        <v>2</v>
      </c>
      <c r="B7587" t="s">
        <v>10</v>
      </c>
      <c r="E7587" t="s">
        <v>11</v>
      </c>
      <c r="F7587" t="s">
        <v>12</v>
      </c>
      <c r="G7587" t="s">
        <v>13</v>
      </c>
      <c r="H7587" t="s">
        <v>14</v>
      </c>
    </row>
    <row r="7588" spans="1:10">
      <c r="A7588" t="s">
        <v>0</v>
      </c>
      <c r="B7588" t="s">
        <v>3459</v>
      </c>
      <c r="D7588">
        <f>Image("https://scontent.cdninstagram.com/t51.2885-15/s480x480/e35/12935053_1724234711130934_680346662_n.jpg?ig_cache_key=MTIyMDQ2NTE2NTIzNTExNTM0OQ%3D%3D.2.l")</f>
        <v>0</v>
      </c>
    </row>
    <row r="7589" spans="1:10">
      <c r="A7589" t="s">
        <v>2</v>
      </c>
      <c r="B7589" t="s">
        <v>3</v>
      </c>
      <c r="E7589" t="s">
        <v>4</v>
      </c>
      <c r="F7589" t="s">
        <v>5</v>
      </c>
      <c r="G7589" t="s">
        <v>6</v>
      </c>
      <c r="H7589" t="s">
        <v>7</v>
      </c>
      <c r="I7589" t="s">
        <v>8</v>
      </c>
      <c r="J7589" t="s">
        <v>9</v>
      </c>
    </row>
    <row r="7590" spans="1:10">
      <c r="A7590" t="s">
        <v>2</v>
      </c>
      <c r="B7590" t="s">
        <v>10</v>
      </c>
      <c r="E7590" t="s">
        <v>11</v>
      </c>
      <c r="F7590" t="s">
        <v>12</v>
      </c>
      <c r="G7590" t="s">
        <v>13</v>
      </c>
      <c r="H7590" t="s">
        <v>14</v>
      </c>
    </row>
    <row r="7591" spans="1:10">
      <c r="A7591" t="s">
        <v>0</v>
      </c>
      <c r="B7591" t="s">
        <v>3460</v>
      </c>
      <c r="D7591">
        <f>Image("https://scontent.cdninstagram.com/t51.2885-15/s640x640/sh0.08/e35/12965239_1694751894097505_346220178_n.jpg?ig_cache_key=MTIyMDQ2NTEzMDA3MTIxNTY0NA%3D%3D.2")</f>
        <v>0</v>
      </c>
    </row>
    <row r="7592" spans="1:10">
      <c r="A7592" t="s">
        <v>2</v>
      </c>
      <c r="B7592" t="s">
        <v>3</v>
      </c>
      <c r="E7592" t="s">
        <v>4</v>
      </c>
      <c r="F7592" t="s">
        <v>5</v>
      </c>
      <c r="G7592" t="s">
        <v>6</v>
      </c>
      <c r="H7592" t="s">
        <v>7</v>
      </c>
      <c r="I7592" t="s">
        <v>8</v>
      </c>
      <c r="J7592" t="s">
        <v>9</v>
      </c>
    </row>
    <row r="7593" spans="1:10">
      <c r="A7593" t="s">
        <v>2</v>
      </c>
      <c r="B7593" t="s">
        <v>10</v>
      </c>
      <c r="E7593" t="s">
        <v>11</v>
      </c>
      <c r="F7593" t="s">
        <v>12</v>
      </c>
      <c r="G7593" t="s">
        <v>13</v>
      </c>
      <c r="H7593" t="s">
        <v>14</v>
      </c>
    </row>
    <row r="7594" spans="1:10">
      <c r="A7594" t="s">
        <v>0</v>
      </c>
      <c r="B7594" t="s">
        <v>3461</v>
      </c>
      <c r="D7594">
        <f>Image("https://scontent.cdninstagram.com/t51.2885-15/s640x640/sh0.08/e35/12905140_493388484179346_877699223_n.jpg?ig_cache_key=MTIyMDQ2NDI3MjkwODE3NjU1Mg%3D%3D.2")</f>
        <v>0</v>
      </c>
    </row>
    <row r="7595" spans="1:10">
      <c r="A7595" t="s">
        <v>2</v>
      </c>
      <c r="B7595" t="s">
        <v>3</v>
      </c>
      <c r="E7595" t="s">
        <v>4</v>
      </c>
      <c r="F7595" t="s">
        <v>5</v>
      </c>
      <c r="G7595" t="s">
        <v>6</v>
      </c>
      <c r="H7595" t="s">
        <v>7</v>
      </c>
      <c r="I7595" t="s">
        <v>8</v>
      </c>
      <c r="J7595" t="s">
        <v>9</v>
      </c>
    </row>
    <row r="7596" spans="1:10">
      <c r="A7596" t="s">
        <v>2</v>
      </c>
      <c r="B7596" t="s">
        <v>10</v>
      </c>
      <c r="E7596" t="s">
        <v>11</v>
      </c>
      <c r="F7596" t="s">
        <v>12</v>
      </c>
      <c r="G7596" t="s">
        <v>13</v>
      </c>
      <c r="H7596" t="s">
        <v>14</v>
      </c>
    </row>
    <row r="7597" spans="1:10">
      <c r="A7597" t="s">
        <v>0</v>
      </c>
      <c r="B7597" t="s">
        <v>3462</v>
      </c>
      <c r="D7597">
        <f>Image("https://scontent.cdninstagram.com/t51.2885-15/s640x640/sh0.08/e35/12120434_1066939726682195_2109110747_n.jpg?ig_cache_key=MTIyMDQ1OTgwOTE2MjcwOTAwNg%3D%3D.2")</f>
        <v>0</v>
      </c>
    </row>
    <row r="7598" spans="1:10">
      <c r="A7598" t="s">
        <v>2</v>
      </c>
      <c r="B7598" t="s">
        <v>3</v>
      </c>
      <c r="C7598" t="s">
        <v>3463</v>
      </c>
      <c r="E7598" t="s">
        <v>4</v>
      </c>
      <c r="F7598" t="s">
        <v>5</v>
      </c>
      <c r="G7598" t="s">
        <v>6</v>
      </c>
      <c r="H7598" t="s">
        <v>7</v>
      </c>
      <c r="I7598" t="s">
        <v>8</v>
      </c>
      <c r="J7598" t="s">
        <v>9</v>
      </c>
    </row>
    <row r="7599" spans="1:10">
      <c r="A7599" t="s">
        <v>2</v>
      </c>
      <c r="B7599" t="s">
        <v>10</v>
      </c>
      <c r="E7599" t="s">
        <v>11</v>
      </c>
      <c r="F7599" t="s">
        <v>12</v>
      </c>
      <c r="G7599" t="s">
        <v>13</v>
      </c>
      <c r="H7599" t="s">
        <v>14</v>
      </c>
    </row>
    <row r="7600" spans="1:10">
      <c r="A7600" t="s">
        <v>0</v>
      </c>
      <c r="B7600" t="s">
        <v>3464</v>
      </c>
      <c r="D7600">
        <f>Image("https://scontent.cdninstagram.com/t51.2885-15/s640x640/sh0.08/e35/12907331_250834841930883_1964005295_n.jpg?ig_cache_key=MTIyMDQ1ODE4ODYyMjM4ODI0OQ%3D%3D.2")</f>
        <v>0</v>
      </c>
    </row>
    <row r="7601" spans="1:10">
      <c r="A7601" t="s">
        <v>2</v>
      </c>
      <c r="B7601" t="s">
        <v>3</v>
      </c>
      <c r="E7601" t="s">
        <v>4</v>
      </c>
      <c r="F7601" t="s">
        <v>5</v>
      </c>
      <c r="G7601" t="s">
        <v>6</v>
      </c>
      <c r="H7601" t="s">
        <v>7</v>
      </c>
      <c r="I7601" t="s">
        <v>8</v>
      </c>
      <c r="J7601" t="s">
        <v>9</v>
      </c>
    </row>
    <row r="7602" spans="1:10">
      <c r="A7602" t="s">
        <v>2</v>
      </c>
      <c r="B7602" t="s">
        <v>10</v>
      </c>
      <c r="E7602" t="s">
        <v>11</v>
      </c>
      <c r="F7602" t="s">
        <v>12</v>
      </c>
      <c r="G7602" t="s">
        <v>13</v>
      </c>
      <c r="H7602" t="s">
        <v>14</v>
      </c>
    </row>
    <row r="7603" spans="1:10">
      <c r="A7603" t="s">
        <v>0</v>
      </c>
      <c r="B7603" t="s">
        <v>3465</v>
      </c>
      <c r="D7603">
        <f>Image("https://scontent.cdninstagram.com/t51.2885-15/s640x640/sh0.08/e35/12383351_1572782086385271_1139244270_n.jpg?ig_cache_key=MTIyMDQ1NDczNzg2Mjg1ODYyOQ%3D%3D.2")</f>
        <v>0</v>
      </c>
    </row>
    <row r="7604" spans="1:10">
      <c r="A7604" t="s">
        <v>2</v>
      </c>
      <c r="B7604" t="s">
        <v>3</v>
      </c>
      <c r="E7604" t="s">
        <v>4</v>
      </c>
      <c r="F7604" t="s">
        <v>5</v>
      </c>
      <c r="G7604" t="s">
        <v>6</v>
      </c>
      <c r="H7604" t="s">
        <v>7</v>
      </c>
      <c r="I7604" t="s">
        <v>8</v>
      </c>
      <c r="J7604" t="s">
        <v>9</v>
      </c>
    </row>
    <row r="7605" spans="1:10">
      <c r="A7605" t="s">
        <v>2</v>
      </c>
      <c r="B7605" t="s">
        <v>10</v>
      </c>
      <c r="E7605" t="s">
        <v>11</v>
      </c>
      <c r="F7605" t="s">
        <v>12</v>
      </c>
      <c r="G7605" t="s">
        <v>13</v>
      </c>
      <c r="H7605" t="s">
        <v>14</v>
      </c>
    </row>
    <row r="7606" spans="1:10">
      <c r="A7606" t="s">
        <v>0</v>
      </c>
      <c r="B7606" t="s">
        <v>3466</v>
      </c>
      <c r="D7606">
        <f>Image("https://scontent.cdninstagram.com/t51.2885-15/s640x640/sh0.08/e35/12445913_1693963187544941_1183492235_n.jpg?ig_cache_key=MTIyMDQ1MTM2MjU0NTI2NzU5Nw%3D%3D.2")</f>
        <v>0</v>
      </c>
    </row>
    <row r="7607" spans="1:10">
      <c r="A7607" t="s">
        <v>2</v>
      </c>
      <c r="B7607" t="s">
        <v>3</v>
      </c>
      <c r="E7607" t="s">
        <v>4</v>
      </c>
      <c r="F7607" t="s">
        <v>5</v>
      </c>
      <c r="G7607" t="s">
        <v>6</v>
      </c>
      <c r="H7607" t="s">
        <v>7</v>
      </c>
      <c r="I7607" t="s">
        <v>8</v>
      </c>
      <c r="J7607" t="s">
        <v>9</v>
      </c>
    </row>
    <row r="7608" spans="1:10">
      <c r="A7608" t="s">
        <v>2</v>
      </c>
      <c r="B7608" t="s">
        <v>10</v>
      </c>
      <c r="E7608" t="s">
        <v>11</v>
      </c>
      <c r="F7608" t="s">
        <v>12</v>
      </c>
      <c r="G7608" t="s">
        <v>13</v>
      </c>
      <c r="H7608" t="s">
        <v>14</v>
      </c>
    </row>
    <row r="7609" spans="1:10">
      <c r="A7609" t="s">
        <v>0</v>
      </c>
      <c r="B7609" t="s">
        <v>3467</v>
      </c>
      <c r="D7609">
        <f>Image("https://scontent.cdninstagram.com/t51.2885-15/s640x640/sh0.08/e35/12383154_258276244512045_1166054380_n.jpg?ig_cache_key=MTIyMDQ3MTIzMjA1MzE5NzUxNQ%3D%3D.2")</f>
        <v>0</v>
      </c>
    </row>
    <row r="7610" spans="1:10">
      <c r="A7610" t="s">
        <v>2</v>
      </c>
      <c r="B7610" t="s">
        <v>3</v>
      </c>
      <c r="E7610" t="s">
        <v>4</v>
      </c>
      <c r="F7610" t="s">
        <v>5</v>
      </c>
      <c r="G7610" t="s">
        <v>6</v>
      </c>
      <c r="H7610" t="s">
        <v>7</v>
      </c>
      <c r="I7610" t="s">
        <v>8</v>
      </c>
      <c r="J7610" t="s">
        <v>9</v>
      </c>
    </row>
    <row r="7611" spans="1:10">
      <c r="A7611" t="s">
        <v>2</v>
      </c>
      <c r="B7611" t="s">
        <v>10</v>
      </c>
      <c r="E7611" t="s">
        <v>11</v>
      </c>
      <c r="F7611" t="s">
        <v>12</v>
      </c>
      <c r="G7611" t="s">
        <v>13</v>
      </c>
      <c r="H7611" t="s">
        <v>14</v>
      </c>
    </row>
    <row r="7612" spans="1:10">
      <c r="A7612" t="s">
        <v>0</v>
      </c>
      <c r="B7612" t="s">
        <v>3468</v>
      </c>
      <c r="D7612">
        <f>Image("https://scontent.cdninstagram.com/t51.2885-15/s640x640/sh0.08/e35/12912679_1685816191669614_1177710059_n.jpg?ig_cache_key=MTIyMDQ3MDc0OTA0NzExOTI2MA%3D%3D.2.l")</f>
        <v>0</v>
      </c>
    </row>
    <row r="7613" spans="1:10">
      <c r="A7613" t="s">
        <v>2</v>
      </c>
      <c r="B7613" t="s">
        <v>3</v>
      </c>
      <c r="E7613" t="s">
        <v>4</v>
      </c>
      <c r="F7613" t="s">
        <v>5</v>
      </c>
      <c r="G7613" t="s">
        <v>6</v>
      </c>
      <c r="H7613" t="s">
        <v>7</v>
      </c>
      <c r="I7613" t="s">
        <v>8</v>
      </c>
      <c r="J7613" t="s">
        <v>9</v>
      </c>
    </row>
    <row r="7614" spans="1:10">
      <c r="A7614" t="s">
        <v>2</v>
      </c>
      <c r="B7614" t="s">
        <v>10</v>
      </c>
      <c r="E7614" t="s">
        <v>11</v>
      </c>
      <c r="F7614" t="s">
        <v>12</v>
      </c>
      <c r="G7614" t="s">
        <v>13</v>
      </c>
      <c r="H7614" t="s">
        <v>14</v>
      </c>
    </row>
    <row r="7615" spans="1:10">
      <c r="A7615" t="s">
        <v>0</v>
      </c>
      <c r="B7615" t="s">
        <v>3469</v>
      </c>
      <c r="D7615">
        <f>Image("https://scontent.cdninstagram.com/t51.2885-15/s640x640/sh0.08/e35/12907341_120876594978082_1525959508_n.jpg?ig_cache_key=MTIyMDQ2ODEzMjM0NjcyNDQ3Nw%3D%3D.2")</f>
        <v>0</v>
      </c>
    </row>
    <row r="7616" spans="1:10">
      <c r="A7616" t="s">
        <v>2</v>
      </c>
      <c r="B7616" t="s">
        <v>3</v>
      </c>
      <c r="C7616" t="s">
        <v>3470</v>
      </c>
      <c r="E7616" t="s">
        <v>4</v>
      </c>
      <c r="F7616" t="s">
        <v>5</v>
      </c>
      <c r="G7616" t="s">
        <v>6</v>
      </c>
      <c r="H7616" t="s">
        <v>7</v>
      </c>
      <c r="I7616" t="s">
        <v>8</v>
      </c>
      <c r="J7616" t="s">
        <v>9</v>
      </c>
    </row>
    <row r="7617" spans="1:10">
      <c r="A7617" t="s">
        <v>2</v>
      </c>
      <c r="B7617" t="s">
        <v>10</v>
      </c>
      <c r="E7617" t="s">
        <v>11</v>
      </c>
      <c r="F7617" t="s">
        <v>12</v>
      </c>
      <c r="G7617" t="s">
        <v>13</v>
      </c>
      <c r="H7617" t="s">
        <v>14</v>
      </c>
    </row>
    <row r="7618" spans="1:10">
      <c r="A7618" t="s">
        <v>0</v>
      </c>
      <c r="B7618" t="s">
        <v>3471</v>
      </c>
      <c r="D7618">
        <f>Image("https://scontent.cdninstagram.com/t51.2885-15/s640x640/sh0.08/e35/12912693_1599848903673195_1561062758_n.jpg?ig_cache_key=MTIyMDQ2Nzg3MzI5OTIwODg1MQ%3D%3D.2")</f>
        <v>0</v>
      </c>
    </row>
    <row r="7619" spans="1:10">
      <c r="A7619" t="s">
        <v>2</v>
      </c>
      <c r="B7619" t="s">
        <v>3</v>
      </c>
      <c r="C7619" t="s">
        <v>3472</v>
      </c>
      <c r="E7619" t="s">
        <v>4</v>
      </c>
      <c r="F7619" t="s">
        <v>5</v>
      </c>
      <c r="G7619" t="s">
        <v>6</v>
      </c>
      <c r="H7619" t="s">
        <v>7</v>
      </c>
      <c r="I7619" t="s">
        <v>8</v>
      </c>
      <c r="J7619" t="s">
        <v>9</v>
      </c>
    </row>
    <row r="7620" spans="1:10">
      <c r="A7620" t="s">
        <v>2</v>
      </c>
      <c r="B7620" t="s">
        <v>10</v>
      </c>
      <c r="E7620" t="s">
        <v>11</v>
      </c>
      <c r="F7620" t="s">
        <v>12</v>
      </c>
      <c r="G7620" t="s">
        <v>13</v>
      </c>
      <c r="H7620" t="s">
        <v>14</v>
      </c>
    </row>
    <row r="7621" spans="1:10">
      <c r="A7621" t="s">
        <v>0</v>
      </c>
      <c r="B7621" t="s">
        <v>3473</v>
      </c>
      <c r="D7621">
        <f>Image("https://scontent.cdninstagram.com/t51.2885-15/s640x640/sh0.08/e35/12940026_211333925905169_2125657237_n.jpg?ig_cache_key=MTIyMDQ2NTIzNDM2Njc3MzQyMQ%3D%3D.2")</f>
        <v>0</v>
      </c>
    </row>
    <row r="7622" spans="1:10">
      <c r="A7622" t="s">
        <v>2</v>
      </c>
      <c r="B7622" t="s">
        <v>3</v>
      </c>
      <c r="E7622" t="s">
        <v>4</v>
      </c>
      <c r="F7622" t="s">
        <v>5</v>
      </c>
      <c r="G7622" t="s">
        <v>6</v>
      </c>
      <c r="H7622" t="s">
        <v>7</v>
      </c>
      <c r="I7622" t="s">
        <v>8</v>
      </c>
      <c r="J7622" t="s">
        <v>9</v>
      </c>
    </row>
    <row r="7623" spans="1:10">
      <c r="A7623" t="s">
        <v>2</v>
      </c>
      <c r="B7623" t="s">
        <v>10</v>
      </c>
      <c r="E7623" t="s">
        <v>11</v>
      </c>
      <c r="F7623" t="s">
        <v>12</v>
      </c>
      <c r="G7623" t="s">
        <v>13</v>
      </c>
      <c r="H7623" t="s">
        <v>14</v>
      </c>
    </row>
    <row r="7624" spans="1:10">
      <c r="A7624" t="s">
        <v>0</v>
      </c>
      <c r="B7624" t="s">
        <v>3474</v>
      </c>
      <c r="D7624">
        <f>Image("https://scontent.cdninstagram.com/t51.2885-15/e35/12716511_470552793131757_874467377_n.jpg?ig_cache_key=MTE4NzA1NDA1NTI5NjY5MzMxNA%3D%3D.2")</f>
        <v>0</v>
      </c>
    </row>
    <row r="7625" spans="1:10">
      <c r="A7625" t="s">
        <v>2</v>
      </c>
      <c r="B7625" t="s">
        <v>3</v>
      </c>
      <c r="C7625" t="s">
        <v>3475</v>
      </c>
      <c r="E7625" t="s">
        <v>4</v>
      </c>
      <c r="F7625" t="s">
        <v>5</v>
      </c>
      <c r="G7625" t="s">
        <v>6</v>
      </c>
      <c r="H7625" t="s">
        <v>7</v>
      </c>
      <c r="I7625" t="s">
        <v>8</v>
      </c>
      <c r="J7625" t="s">
        <v>9</v>
      </c>
    </row>
    <row r="7626" spans="1:10">
      <c r="A7626" t="s">
        <v>2</v>
      </c>
      <c r="B7626" t="s">
        <v>10</v>
      </c>
      <c r="E7626" t="s">
        <v>11</v>
      </c>
      <c r="F7626" t="s">
        <v>12</v>
      </c>
      <c r="G7626" t="s">
        <v>13</v>
      </c>
      <c r="H7626" t="s">
        <v>14</v>
      </c>
    </row>
    <row r="7627" spans="1:10">
      <c r="A7627" t="s">
        <v>0</v>
      </c>
      <c r="B7627" t="s">
        <v>3476</v>
      </c>
      <c r="D7627">
        <f>Image("https://scontent.cdninstagram.com/t51.2885-15/s640x640/sh0.08/e35/12905068_585994898224010_942768736_n.jpg?ig_cache_key=MTIyMDQ2MzczODA2NTU5ODU3MQ%3D%3D.2")</f>
        <v>0</v>
      </c>
    </row>
    <row r="7628" spans="1:10">
      <c r="A7628" t="s">
        <v>2</v>
      </c>
      <c r="B7628" t="s">
        <v>3</v>
      </c>
      <c r="E7628" t="s">
        <v>4</v>
      </c>
      <c r="F7628" t="s">
        <v>5</v>
      </c>
      <c r="G7628" t="s">
        <v>6</v>
      </c>
      <c r="H7628" t="s">
        <v>7</v>
      </c>
      <c r="I7628" t="s">
        <v>8</v>
      </c>
      <c r="J7628" t="s">
        <v>9</v>
      </c>
    </row>
    <row r="7629" spans="1:10">
      <c r="A7629" t="s">
        <v>2</v>
      </c>
      <c r="B7629" t="s">
        <v>10</v>
      </c>
      <c r="E7629" t="s">
        <v>11</v>
      </c>
      <c r="F7629" t="s">
        <v>12</v>
      </c>
      <c r="G7629" t="s">
        <v>13</v>
      </c>
      <c r="H7629" t="s">
        <v>14</v>
      </c>
    </row>
    <row r="7630" spans="1:10">
      <c r="A7630" t="s">
        <v>0</v>
      </c>
      <c r="B7630" t="s">
        <v>3477</v>
      </c>
      <c r="D7630">
        <f>Image("https://scontent.cdninstagram.com/t51.2885-15/s640x640/sh0.08/e35/12530926_1747264012174584_1855694124_n.jpg?ig_cache_key=MTIyMDQ2MzU5NDAwOTIwMDU5MA%3D%3D.2")</f>
        <v>0</v>
      </c>
    </row>
    <row r="7631" spans="1:10">
      <c r="A7631" t="s">
        <v>2</v>
      </c>
      <c r="B7631" t="s">
        <v>3</v>
      </c>
      <c r="C7631" t="s">
        <v>3478</v>
      </c>
      <c r="E7631" t="s">
        <v>4</v>
      </c>
      <c r="F7631" t="s">
        <v>5</v>
      </c>
      <c r="G7631" t="s">
        <v>6</v>
      </c>
      <c r="H7631" t="s">
        <v>7</v>
      </c>
      <c r="I7631" t="s">
        <v>8</v>
      </c>
      <c r="J7631" t="s">
        <v>9</v>
      </c>
    </row>
    <row r="7632" spans="1:10">
      <c r="A7632" t="s">
        <v>2</v>
      </c>
      <c r="B7632" t="s">
        <v>10</v>
      </c>
      <c r="E7632" t="s">
        <v>11</v>
      </c>
      <c r="F7632" t="s">
        <v>12</v>
      </c>
      <c r="G7632" t="s">
        <v>13</v>
      </c>
      <c r="H7632" t="s">
        <v>14</v>
      </c>
    </row>
    <row r="7633" spans="1:10">
      <c r="A7633" t="s">
        <v>0</v>
      </c>
      <c r="B7633" t="s">
        <v>3479</v>
      </c>
      <c r="D7633">
        <f>Image("https://scontent.cdninstagram.com/t51.2885-15/s640x640/sh0.08/e35/12918487_187881488265086_1026952594_n.jpg?ig_cache_key=MTIyMDQ2MzU3MjU1MTA3NDcyNQ%3D%3D.2")</f>
        <v>0</v>
      </c>
    </row>
    <row r="7634" spans="1:10">
      <c r="A7634" t="s">
        <v>2</v>
      </c>
      <c r="B7634" t="s">
        <v>3</v>
      </c>
      <c r="C7634" t="s">
        <v>3480</v>
      </c>
      <c r="E7634" t="s">
        <v>4</v>
      </c>
      <c r="F7634" t="s">
        <v>5</v>
      </c>
      <c r="G7634" t="s">
        <v>6</v>
      </c>
      <c r="H7634" t="s">
        <v>7</v>
      </c>
      <c r="I7634" t="s">
        <v>8</v>
      </c>
      <c r="J7634" t="s">
        <v>9</v>
      </c>
    </row>
    <row r="7635" spans="1:10">
      <c r="A7635" t="s">
        <v>2</v>
      </c>
      <c r="B7635" t="s">
        <v>10</v>
      </c>
      <c r="E7635" t="s">
        <v>11</v>
      </c>
      <c r="F7635" t="s">
        <v>12</v>
      </c>
      <c r="G7635" t="s">
        <v>13</v>
      </c>
      <c r="H7635" t="s">
        <v>14</v>
      </c>
    </row>
    <row r="7636" spans="1:10">
      <c r="A7636" t="s">
        <v>0</v>
      </c>
      <c r="B7636" t="s">
        <v>3481</v>
      </c>
      <c r="D7636">
        <f>Image("https://scontent.cdninstagram.com/t51.2885-15/s640x640/sh0.08/e35/12328062_245873479097454_656589060_n.jpg?ig_cache_key=MTIyMDQ2MTQ5ODA0NzgwMTMwMw%3D%3D.2")</f>
        <v>0</v>
      </c>
    </row>
    <row r="7637" spans="1:10">
      <c r="A7637" t="s">
        <v>2</v>
      </c>
      <c r="B7637" t="s">
        <v>3</v>
      </c>
      <c r="E7637" t="s">
        <v>4</v>
      </c>
      <c r="F7637" t="s">
        <v>5</v>
      </c>
      <c r="G7637" t="s">
        <v>6</v>
      </c>
      <c r="H7637" t="s">
        <v>7</v>
      </c>
      <c r="I7637" t="s">
        <v>8</v>
      </c>
      <c r="J7637" t="s">
        <v>9</v>
      </c>
    </row>
    <row r="7638" spans="1:10">
      <c r="A7638" t="s">
        <v>2</v>
      </c>
      <c r="B7638" t="s">
        <v>10</v>
      </c>
      <c r="E7638" t="s">
        <v>11</v>
      </c>
      <c r="F7638" t="s">
        <v>12</v>
      </c>
      <c r="G7638" t="s">
        <v>13</v>
      </c>
      <c r="H7638" t="s">
        <v>14</v>
      </c>
    </row>
    <row r="7639" spans="1:10">
      <c r="A7639" t="s">
        <v>0</v>
      </c>
      <c r="B7639" t="s">
        <v>3482</v>
      </c>
      <c r="D7639">
        <f>Image("https://scontent.cdninstagram.com/t51.2885-15/s640x640/sh0.08/e35/12965155_241590392858510_1385759376_n.jpg?ig_cache_key=MTIyMDQ2MTAzMjU1NjA2OTY1MQ%3D%3D.2")</f>
        <v>0</v>
      </c>
    </row>
    <row r="7640" spans="1:10">
      <c r="A7640" t="s">
        <v>2</v>
      </c>
      <c r="B7640" t="s">
        <v>3</v>
      </c>
      <c r="C7640" t="s">
        <v>3483</v>
      </c>
      <c r="E7640" t="s">
        <v>4</v>
      </c>
      <c r="F7640" t="s">
        <v>5</v>
      </c>
      <c r="G7640" t="s">
        <v>6</v>
      </c>
      <c r="H7640" t="s">
        <v>7</v>
      </c>
      <c r="I7640" t="s">
        <v>8</v>
      </c>
      <c r="J7640" t="s">
        <v>9</v>
      </c>
    </row>
    <row r="7641" spans="1:10">
      <c r="A7641" t="s">
        <v>2</v>
      </c>
      <c r="B7641" t="s">
        <v>10</v>
      </c>
      <c r="E7641" t="s">
        <v>11</v>
      </c>
      <c r="F7641" t="s">
        <v>12</v>
      </c>
      <c r="G7641" t="s">
        <v>13</v>
      </c>
      <c r="H7641" t="s">
        <v>14</v>
      </c>
    </row>
    <row r="7642" spans="1:10">
      <c r="A7642" t="s">
        <v>0</v>
      </c>
      <c r="B7642" t="s">
        <v>3484</v>
      </c>
      <c r="D7642">
        <f>Image("https://scontent.cdninstagram.com/t51.2885-15/s640x640/sh0.08/e35/12912564_493565724160349_1676442124_n.jpg?ig_cache_key=MTIyMDQ1OTM3OTExMTEwMTEzNA%3D%3D.2")</f>
        <v>0</v>
      </c>
    </row>
    <row r="7643" spans="1:10">
      <c r="A7643" t="s">
        <v>2</v>
      </c>
      <c r="B7643" t="s">
        <v>3</v>
      </c>
      <c r="C7643" t="s">
        <v>3485</v>
      </c>
      <c r="E7643" t="s">
        <v>4</v>
      </c>
      <c r="F7643" t="s">
        <v>5</v>
      </c>
      <c r="G7643" t="s">
        <v>6</v>
      </c>
      <c r="H7643" t="s">
        <v>7</v>
      </c>
      <c r="I7643" t="s">
        <v>8</v>
      </c>
      <c r="J7643" t="s">
        <v>9</v>
      </c>
    </row>
    <row r="7644" spans="1:10">
      <c r="A7644" t="s">
        <v>2</v>
      </c>
      <c r="B7644" t="s">
        <v>10</v>
      </c>
      <c r="E7644" t="s">
        <v>11</v>
      </c>
      <c r="F7644" t="s">
        <v>12</v>
      </c>
      <c r="G7644" t="s">
        <v>13</v>
      </c>
      <c r="H7644" t="s">
        <v>14</v>
      </c>
    </row>
    <row r="7645" spans="1:10">
      <c r="A7645" t="s">
        <v>0</v>
      </c>
      <c r="B7645" t="s">
        <v>3486</v>
      </c>
      <c r="D7645">
        <f>Image("https://scontent.cdninstagram.com/t51.2885-15/s480x480/e35/12519648_1178611762157235_33951191_n.jpg?ig_cache_key=MTIyMDQ1NDkwMDYyNjA2OTE3OA%3D%3D.2")</f>
        <v>0</v>
      </c>
    </row>
    <row r="7646" spans="1:10">
      <c r="A7646" t="s">
        <v>2</v>
      </c>
      <c r="B7646" t="s">
        <v>3</v>
      </c>
      <c r="E7646" t="s">
        <v>4</v>
      </c>
      <c r="F7646" t="s">
        <v>5</v>
      </c>
      <c r="G7646" t="s">
        <v>6</v>
      </c>
      <c r="H7646" t="s">
        <v>7</v>
      </c>
      <c r="I7646" t="s">
        <v>8</v>
      </c>
      <c r="J7646" t="s">
        <v>9</v>
      </c>
    </row>
    <row r="7647" spans="1:10">
      <c r="A7647" t="s">
        <v>2</v>
      </c>
      <c r="B7647" t="s">
        <v>10</v>
      </c>
      <c r="E7647" t="s">
        <v>11</v>
      </c>
      <c r="F7647" t="s">
        <v>12</v>
      </c>
      <c r="G7647" t="s">
        <v>13</v>
      </c>
      <c r="H7647" t="s">
        <v>14</v>
      </c>
    </row>
    <row r="7648" spans="1:10">
      <c r="A7648" t="s">
        <v>0</v>
      </c>
      <c r="B7648" t="s">
        <v>3487</v>
      </c>
      <c r="D7648">
        <f>Image("https://scontent.cdninstagram.com/t51.2885-15/s640x640/sh0.08/e35/12917823_694160404019606_32665901_n.jpg?ig_cache_key=MTIyMDQ1MzI0OTQ4NzU0NTE0Ng%3D%3D.2")</f>
        <v>0</v>
      </c>
    </row>
    <row r="7649" spans="1:10">
      <c r="A7649" t="s">
        <v>2</v>
      </c>
      <c r="B7649" t="s">
        <v>3</v>
      </c>
      <c r="C7649" t="s">
        <v>3488</v>
      </c>
      <c r="E7649" t="s">
        <v>4</v>
      </c>
      <c r="F7649" t="s">
        <v>5</v>
      </c>
      <c r="G7649" t="s">
        <v>6</v>
      </c>
      <c r="H7649" t="s">
        <v>7</v>
      </c>
      <c r="I7649" t="s">
        <v>8</v>
      </c>
      <c r="J7649" t="s">
        <v>9</v>
      </c>
    </row>
    <row r="7650" spans="1:10">
      <c r="A7650" t="s">
        <v>2</v>
      </c>
      <c r="B7650" t="s">
        <v>10</v>
      </c>
      <c r="E7650" t="s">
        <v>11</v>
      </c>
      <c r="F7650" t="s">
        <v>12</v>
      </c>
      <c r="G7650" t="s">
        <v>13</v>
      </c>
      <c r="H7650" t="s">
        <v>14</v>
      </c>
    </row>
    <row r="7651" spans="1:10">
      <c r="A7651" t="s">
        <v>0</v>
      </c>
      <c r="B7651" t="s">
        <v>3489</v>
      </c>
      <c r="D7651">
        <f>Image("https://scontent.cdninstagram.com/t51.2885-15/s640x640/sh0.08/e35/12383680_1723913394559790_1915041834_n.jpg?ig_cache_key=MTIyMDQ0OTcwNjYzNDIxODg4Nw%3D%3D.2.l")</f>
        <v>0</v>
      </c>
    </row>
    <row r="7652" spans="1:10">
      <c r="A7652" t="s">
        <v>2</v>
      </c>
      <c r="B7652" t="s">
        <v>3</v>
      </c>
      <c r="E7652" t="s">
        <v>4</v>
      </c>
      <c r="F7652" t="s">
        <v>5</v>
      </c>
      <c r="G7652" t="s">
        <v>6</v>
      </c>
      <c r="H7652" t="s">
        <v>7</v>
      </c>
      <c r="I7652" t="s">
        <v>8</v>
      </c>
      <c r="J7652" t="s">
        <v>9</v>
      </c>
    </row>
    <row r="7653" spans="1:10">
      <c r="A7653" t="s">
        <v>2</v>
      </c>
      <c r="B7653" t="s">
        <v>10</v>
      </c>
      <c r="E7653" t="s">
        <v>11</v>
      </c>
      <c r="F7653" t="s">
        <v>12</v>
      </c>
      <c r="G7653" t="s">
        <v>13</v>
      </c>
      <c r="H7653" t="s">
        <v>14</v>
      </c>
    </row>
    <row r="7654" spans="1:10">
      <c r="A7654" t="s">
        <v>0</v>
      </c>
      <c r="B7654" t="s">
        <v>3490</v>
      </c>
      <c r="D7654">
        <f>Image("https://scontent.cdninstagram.com/t51.2885-15/s640x640/sh0.08/e35/12725043_618145741681924_273316127_n.jpg?ig_cache_key=MTIyMDQzOTczNjMxODkwOTQ1OQ%3D%3D.2")</f>
        <v>0</v>
      </c>
    </row>
    <row r="7655" spans="1:10">
      <c r="A7655" t="s">
        <v>2</v>
      </c>
      <c r="B7655" t="s">
        <v>3</v>
      </c>
      <c r="C7655" t="s">
        <v>3491</v>
      </c>
      <c r="E7655" t="s">
        <v>4</v>
      </c>
      <c r="F7655" t="s">
        <v>5</v>
      </c>
      <c r="G7655" t="s">
        <v>6</v>
      </c>
      <c r="H7655" t="s">
        <v>7</v>
      </c>
      <c r="I7655" t="s">
        <v>8</v>
      </c>
      <c r="J7655" t="s">
        <v>9</v>
      </c>
    </row>
    <row r="7656" spans="1:10">
      <c r="A7656" t="s">
        <v>2</v>
      </c>
      <c r="B7656" t="s">
        <v>10</v>
      </c>
      <c r="E7656" t="s">
        <v>11</v>
      </c>
      <c r="F7656" t="s">
        <v>12</v>
      </c>
      <c r="G7656" t="s">
        <v>13</v>
      </c>
      <c r="H7656" t="s">
        <v>14</v>
      </c>
    </row>
    <row r="7657" spans="1:10">
      <c r="A7657" t="s">
        <v>0</v>
      </c>
      <c r="B7657" t="s">
        <v>3492</v>
      </c>
      <c r="D7657">
        <f>Image("https://scontent.cdninstagram.com/t51.2885-15/s640x640/sh0.08/e35/12907442_933283723459825_224852527_n.jpg?ig_cache_key=MTIyMDQzODU5ODAzNTEzNjQ4MQ%3D%3D.2")</f>
        <v>0</v>
      </c>
    </row>
    <row r="7658" spans="1:10">
      <c r="A7658" t="s">
        <v>2</v>
      </c>
      <c r="B7658" t="s">
        <v>3</v>
      </c>
      <c r="C7658" t="s">
        <v>3493</v>
      </c>
      <c r="E7658" t="s">
        <v>4</v>
      </c>
      <c r="F7658" t="s">
        <v>5</v>
      </c>
      <c r="G7658" t="s">
        <v>6</v>
      </c>
      <c r="H7658" t="s">
        <v>7</v>
      </c>
      <c r="I7658" t="s">
        <v>8</v>
      </c>
      <c r="J7658" t="s">
        <v>9</v>
      </c>
    </row>
    <row r="7659" spans="1:10">
      <c r="A7659" t="s">
        <v>2</v>
      </c>
      <c r="B7659" t="s">
        <v>10</v>
      </c>
      <c r="E7659" t="s">
        <v>11</v>
      </c>
      <c r="F7659" t="s">
        <v>12</v>
      </c>
      <c r="G7659" t="s">
        <v>13</v>
      </c>
      <c r="H7659" t="s">
        <v>14</v>
      </c>
    </row>
    <row r="7660" spans="1:10">
      <c r="A7660" t="s">
        <v>0</v>
      </c>
      <c r="B7660" t="s">
        <v>3494</v>
      </c>
      <c r="D7660">
        <f>Image("https://scontent.cdninstagram.com/t51.2885-15/s480x480/e35/12445798_215803775446810_32878991_n.jpg?ig_cache_key=MTIxNDY2NDA5NDIzOTc1ODc3Mw%3D%3D.2.l")</f>
        <v>0</v>
      </c>
    </row>
    <row r="7661" spans="1:10">
      <c r="A7661" t="s">
        <v>2</v>
      </c>
      <c r="B7661" t="s">
        <v>3</v>
      </c>
      <c r="E7661" t="s">
        <v>4</v>
      </c>
      <c r="F7661" t="s">
        <v>5</v>
      </c>
      <c r="G7661" t="s">
        <v>6</v>
      </c>
      <c r="H7661" t="s">
        <v>7</v>
      </c>
      <c r="I7661" t="s">
        <v>8</v>
      </c>
      <c r="J7661" t="s">
        <v>9</v>
      </c>
    </row>
    <row r="7662" spans="1:10">
      <c r="A7662" t="s">
        <v>2</v>
      </c>
      <c r="B7662" t="s">
        <v>10</v>
      </c>
      <c r="E7662" t="s">
        <v>11</v>
      </c>
      <c r="F7662" t="s">
        <v>12</v>
      </c>
      <c r="G7662" t="s">
        <v>13</v>
      </c>
      <c r="H7662" t="s">
        <v>14</v>
      </c>
    </row>
    <row r="7663" spans="1:10">
      <c r="A7663" t="s">
        <v>0</v>
      </c>
      <c r="B7663" t="s">
        <v>3495</v>
      </c>
      <c r="D7663">
        <f>Image("https://scontent.cdninstagram.com/t51.2885-15/s640x640/sh0.08/e35/12479227_750558031712827_2056557262_n.jpg?ig_cache_key=MTIxNDM3NDQxNzYyMzUyODE1NA%3D%3D.2")</f>
        <v>0</v>
      </c>
    </row>
    <row r="7664" spans="1:10">
      <c r="A7664" t="s">
        <v>2</v>
      </c>
      <c r="B7664" t="s">
        <v>3</v>
      </c>
      <c r="C7664" t="s">
        <v>3496</v>
      </c>
      <c r="E7664" t="s">
        <v>4</v>
      </c>
      <c r="F7664" t="s">
        <v>5</v>
      </c>
      <c r="G7664" t="s">
        <v>6</v>
      </c>
      <c r="H7664" t="s">
        <v>7</v>
      </c>
      <c r="I7664" t="s">
        <v>8</v>
      </c>
      <c r="J7664" t="s">
        <v>9</v>
      </c>
    </row>
    <row r="7665" spans="1:10">
      <c r="A7665" t="s">
        <v>2</v>
      </c>
      <c r="B7665" t="s">
        <v>10</v>
      </c>
      <c r="E7665" t="s">
        <v>11</v>
      </c>
      <c r="F7665" t="s">
        <v>12</v>
      </c>
      <c r="G7665" t="s">
        <v>13</v>
      </c>
      <c r="H7665" t="s">
        <v>14</v>
      </c>
    </row>
    <row r="7666" spans="1:10">
      <c r="A7666" t="s">
        <v>0</v>
      </c>
      <c r="B7666" t="s">
        <v>3497</v>
      </c>
      <c r="D7666">
        <f>Image("https://scontent.cdninstagram.com/t51.2885-15/s640x640/sh0.08/e35/12501642_1669391786659185_1174339475_n.jpg?ig_cache_key=MTIyMDI5NjE4NTA4MjEyODkwOA%3D%3D.2")</f>
        <v>0</v>
      </c>
    </row>
    <row r="7667" spans="1:10">
      <c r="A7667" t="s">
        <v>2</v>
      </c>
      <c r="B7667" t="s">
        <v>3</v>
      </c>
      <c r="E7667" t="s">
        <v>4</v>
      </c>
      <c r="F7667" t="s">
        <v>5</v>
      </c>
      <c r="G7667" t="s">
        <v>6</v>
      </c>
      <c r="H7667" t="s">
        <v>7</v>
      </c>
      <c r="I7667" t="s">
        <v>8</v>
      </c>
      <c r="J7667" t="s">
        <v>9</v>
      </c>
    </row>
    <row r="7668" spans="1:10">
      <c r="A7668" t="s">
        <v>2</v>
      </c>
      <c r="B7668" t="s">
        <v>10</v>
      </c>
      <c r="E7668" t="s">
        <v>11</v>
      </c>
      <c r="F7668" t="s">
        <v>12</v>
      </c>
      <c r="G7668" t="s">
        <v>13</v>
      </c>
      <c r="H7668" t="s">
        <v>14</v>
      </c>
    </row>
    <row r="7669" spans="1:10">
      <c r="A7669" t="s">
        <v>0</v>
      </c>
      <c r="B7669" t="s">
        <v>3498</v>
      </c>
      <c r="D7669">
        <f>Image("https://scontent.cdninstagram.com/t51.2885-15/s640x640/sh0.08/e35/12912269_1193834564021811_1475298299_n.jpg?ig_cache_key=MTIxODQwMzc4MzE1MjM0NTk2OA%3D%3D.2")</f>
        <v>0</v>
      </c>
    </row>
    <row r="7670" spans="1:10">
      <c r="A7670" t="s">
        <v>2</v>
      </c>
      <c r="B7670" t="s">
        <v>3</v>
      </c>
      <c r="E7670" t="s">
        <v>4</v>
      </c>
      <c r="F7670" t="s">
        <v>5</v>
      </c>
      <c r="G7670" t="s">
        <v>6</v>
      </c>
      <c r="H7670" t="s">
        <v>7</v>
      </c>
      <c r="I7670" t="s">
        <v>8</v>
      </c>
      <c r="J7670" t="s">
        <v>9</v>
      </c>
    </row>
    <row r="7671" spans="1:10">
      <c r="A7671" t="s">
        <v>2</v>
      </c>
      <c r="B7671" t="s">
        <v>10</v>
      </c>
      <c r="E7671" t="s">
        <v>11</v>
      </c>
      <c r="F7671" t="s">
        <v>12</v>
      </c>
      <c r="G7671" t="s">
        <v>13</v>
      </c>
      <c r="H7671" t="s">
        <v>14</v>
      </c>
    </row>
    <row r="7672" spans="1:10">
      <c r="A7672" t="s">
        <v>0</v>
      </c>
      <c r="B7672" t="s">
        <v>3499</v>
      </c>
      <c r="D7672">
        <f>Image("https://scontent.cdninstagram.com/t51.2885-15/s640x640/sh0.08/e35/12917865_630035587148492_2144353087_n.jpg?ig_cache_key=MTIxODI3MzczMzM3MTQ2MzU4OA%3D%3D.2.l")</f>
        <v>0</v>
      </c>
    </row>
    <row r="7673" spans="1:10">
      <c r="A7673" t="s">
        <v>2</v>
      </c>
      <c r="B7673" t="s">
        <v>3</v>
      </c>
      <c r="C7673" t="s">
        <v>3500</v>
      </c>
      <c r="E7673" t="s">
        <v>4</v>
      </c>
      <c r="F7673" t="s">
        <v>5</v>
      </c>
      <c r="G7673" t="s">
        <v>6</v>
      </c>
      <c r="H7673" t="s">
        <v>7</v>
      </c>
      <c r="I7673" t="s">
        <v>8</v>
      </c>
      <c r="J7673" t="s">
        <v>9</v>
      </c>
    </row>
    <row r="7674" spans="1:10">
      <c r="A7674" t="s">
        <v>2</v>
      </c>
      <c r="B7674" t="s">
        <v>10</v>
      </c>
      <c r="E7674" t="s">
        <v>11</v>
      </c>
      <c r="F7674" t="s">
        <v>12</v>
      </c>
      <c r="G7674" t="s">
        <v>13</v>
      </c>
      <c r="H7674" t="s">
        <v>14</v>
      </c>
    </row>
    <row r="7675" spans="1:10">
      <c r="A7675" t="s">
        <v>0</v>
      </c>
      <c r="B7675" t="s">
        <v>3501</v>
      </c>
      <c r="D7675">
        <f>Image("https://scontent.cdninstagram.com/t51.2885-15/s640x640/sh0.08/e35/12479230_1698124870472363_657624115_n.jpg?ig_cache_key=MTIxODI0MjMyMjY1NTY5OTM4NA%3D%3D.2.l")</f>
        <v>0</v>
      </c>
    </row>
    <row r="7676" spans="1:10">
      <c r="A7676" t="s">
        <v>2</v>
      </c>
      <c r="B7676" t="s">
        <v>3</v>
      </c>
      <c r="C7676" t="s">
        <v>3502</v>
      </c>
      <c r="E7676" t="s">
        <v>4</v>
      </c>
      <c r="F7676" t="s">
        <v>5</v>
      </c>
      <c r="G7676" t="s">
        <v>6</v>
      </c>
      <c r="H7676" t="s">
        <v>7</v>
      </c>
      <c r="I7676" t="s">
        <v>8</v>
      </c>
      <c r="J7676" t="s">
        <v>9</v>
      </c>
    </row>
    <row r="7677" spans="1:10">
      <c r="A7677" t="s">
        <v>2</v>
      </c>
      <c r="B7677" t="s">
        <v>10</v>
      </c>
      <c r="E7677" t="s">
        <v>11</v>
      </c>
      <c r="F7677" t="s">
        <v>12</v>
      </c>
      <c r="G7677" t="s">
        <v>13</v>
      </c>
      <c r="H7677" t="s">
        <v>14</v>
      </c>
    </row>
    <row r="7678" spans="1:10">
      <c r="A7678" t="s">
        <v>0</v>
      </c>
      <c r="B7678" t="s">
        <v>3503</v>
      </c>
      <c r="D7678">
        <f>Image("https://scontent.cdninstagram.com/t51.2885-15/s480x480/e35/12424414_988816854532847_1746199063_n.jpg?ig_cache_key=MTIxODIwNzM1NDg1MDI1MjQzNA%3D%3D.2.l")</f>
        <v>0</v>
      </c>
    </row>
    <row r="7679" spans="1:10">
      <c r="A7679" t="s">
        <v>2</v>
      </c>
      <c r="B7679" t="s">
        <v>3</v>
      </c>
      <c r="E7679" t="s">
        <v>4</v>
      </c>
      <c r="F7679" t="s">
        <v>5</v>
      </c>
      <c r="G7679" t="s">
        <v>6</v>
      </c>
      <c r="H7679" t="s">
        <v>7</v>
      </c>
      <c r="I7679" t="s">
        <v>8</v>
      </c>
      <c r="J7679" t="s">
        <v>9</v>
      </c>
    </row>
    <row r="7680" spans="1:10">
      <c r="A7680" t="s">
        <v>2</v>
      </c>
      <c r="B7680" t="s">
        <v>10</v>
      </c>
      <c r="E7680" t="s">
        <v>11</v>
      </c>
      <c r="F7680" t="s">
        <v>12</v>
      </c>
      <c r="G7680" t="s">
        <v>13</v>
      </c>
      <c r="H7680" t="s">
        <v>14</v>
      </c>
    </row>
    <row r="7681" spans="1:10">
      <c r="A7681" t="s">
        <v>0</v>
      </c>
      <c r="B7681" t="s">
        <v>3504</v>
      </c>
      <c r="D7681">
        <f>Image("https://scontent.cdninstagram.com/t51.2885-15/s640x640/sh0.08/e35/12935061_251664171845244_291419606_n.jpg?ig_cache_key=MTIxODgzMjU5NDYzOTU3NDYwNw%3D%3D.2.l")</f>
        <v>0</v>
      </c>
    </row>
    <row r="7682" spans="1:10">
      <c r="A7682" t="s">
        <v>2</v>
      </c>
      <c r="B7682" t="s">
        <v>3</v>
      </c>
      <c r="E7682" t="s">
        <v>4</v>
      </c>
      <c r="F7682" t="s">
        <v>5</v>
      </c>
      <c r="G7682" t="s">
        <v>6</v>
      </c>
      <c r="H7682" t="s">
        <v>7</v>
      </c>
      <c r="I7682" t="s">
        <v>8</v>
      </c>
      <c r="J7682" t="s">
        <v>9</v>
      </c>
    </row>
    <row r="7683" spans="1:10">
      <c r="A7683" t="s">
        <v>2</v>
      </c>
      <c r="B7683" t="s">
        <v>10</v>
      </c>
      <c r="E7683" t="s">
        <v>11</v>
      </c>
      <c r="F7683" t="s">
        <v>12</v>
      </c>
      <c r="G7683" t="s">
        <v>13</v>
      </c>
      <c r="H7683" t="s">
        <v>14</v>
      </c>
    </row>
    <row r="7684" spans="1:10">
      <c r="A7684" t="s">
        <v>0</v>
      </c>
      <c r="B7684" t="s">
        <v>3505</v>
      </c>
      <c r="D7684">
        <f>Image("https://scontent.cdninstagram.com/t51.2885-15/s640x640/sh0.08/e35/10817924_477365975807018_798669681_n.jpg?ig_cache_key=MTIxODgyMTIwODg2NTgyMTk0OQ%3D%3D.2.l")</f>
        <v>0</v>
      </c>
    </row>
    <row r="7685" spans="1:10">
      <c r="A7685" t="s">
        <v>2</v>
      </c>
      <c r="B7685" t="s">
        <v>3</v>
      </c>
      <c r="E7685" t="s">
        <v>4</v>
      </c>
      <c r="F7685" t="s">
        <v>5</v>
      </c>
      <c r="G7685" t="s">
        <v>6</v>
      </c>
      <c r="H7685" t="s">
        <v>7</v>
      </c>
      <c r="I7685" t="s">
        <v>8</v>
      </c>
      <c r="J7685" t="s">
        <v>9</v>
      </c>
    </row>
    <row r="7686" spans="1:10">
      <c r="A7686" t="s">
        <v>2</v>
      </c>
      <c r="B7686" t="s">
        <v>10</v>
      </c>
      <c r="E7686" t="s">
        <v>11</v>
      </c>
      <c r="F7686" t="s">
        <v>12</v>
      </c>
      <c r="G7686" t="s">
        <v>13</v>
      </c>
      <c r="H7686" t="s">
        <v>14</v>
      </c>
    </row>
    <row r="7687" spans="1:10">
      <c r="A7687" t="s">
        <v>0</v>
      </c>
      <c r="B7687" t="s">
        <v>3506</v>
      </c>
      <c r="D7687">
        <f>Image("https://scontent.cdninstagram.com/t51.2885-15/s480x480/e35/12918504_523345661170387_449363262_n.jpg?ig_cache_key=MTIxODcyMTAwMTY0MzQxMjYyNQ%3D%3D.2")</f>
        <v>0</v>
      </c>
    </row>
    <row r="7688" spans="1:10">
      <c r="A7688" t="s">
        <v>2</v>
      </c>
      <c r="B7688" t="s">
        <v>3</v>
      </c>
      <c r="C7688" t="s">
        <v>3507</v>
      </c>
      <c r="E7688" t="s">
        <v>4</v>
      </c>
      <c r="F7688" t="s">
        <v>5</v>
      </c>
      <c r="G7688" t="s">
        <v>6</v>
      </c>
      <c r="H7688" t="s">
        <v>7</v>
      </c>
      <c r="I7688" t="s">
        <v>8</v>
      </c>
      <c r="J7688" t="s">
        <v>9</v>
      </c>
    </row>
    <row r="7689" spans="1:10">
      <c r="A7689" t="s">
        <v>2</v>
      </c>
      <c r="B7689" t="s">
        <v>10</v>
      </c>
      <c r="E7689" t="s">
        <v>11</v>
      </c>
      <c r="F7689" t="s">
        <v>12</v>
      </c>
      <c r="G7689" t="s">
        <v>13</v>
      </c>
      <c r="H7689" t="s">
        <v>14</v>
      </c>
    </row>
    <row r="7690" spans="1:10">
      <c r="A7690" t="s">
        <v>0</v>
      </c>
      <c r="B7690" t="s">
        <v>3508</v>
      </c>
      <c r="D7690">
        <f>Image("https://scontent.cdninstagram.com/t51.2885-15/s640x640/sh0.08/e35/12599177_1041903352547115_1123675725_n.jpg?ig_cache_key=MTIyMDQ3NzM3MzgzMjQxNTgwOA%3D%3D.2")</f>
        <v>0</v>
      </c>
    </row>
    <row r="7691" spans="1:10">
      <c r="A7691" t="s">
        <v>2</v>
      </c>
      <c r="B7691" t="s">
        <v>3</v>
      </c>
      <c r="E7691" t="s">
        <v>4</v>
      </c>
      <c r="F7691" t="s">
        <v>5</v>
      </c>
      <c r="G7691" t="s">
        <v>6</v>
      </c>
      <c r="H7691" t="s">
        <v>7</v>
      </c>
      <c r="I7691" t="s">
        <v>8</v>
      </c>
      <c r="J7691" t="s">
        <v>9</v>
      </c>
    </row>
    <row r="7692" spans="1:10">
      <c r="A7692" t="s">
        <v>2</v>
      </c>
      <c r="B7692" t="s">
        <v>10</v>
      </c>
      <c r="E7692" t="s">
        <v>11</v>
      </c>
      <c r="F7692" t="s">
        <v>12</v>
      </c>
      <c r="G7692" t="s">
        <v>13</v>
      </c>
      <c r="H7692" t="s">
        <v>14</v>
      </c>
    </row>
    <row r="7693" spans="1:10">
      <c r="A7693" t="s">
        <v>0</v>
      </c>
      <c r="B7693" t="s">
        <v>3509</v>
      </c>
      <c r="D7693">
        <f>Image("https://scontent.cdninstagram.com/t51.2885-15/s640x640/sh0.08/e35/12907336_1728182430733012_1917638082_n.jpg?ig_cache_key=MTIyMDQ3NzIyODgwMTEwMzM2OQ%3D%3D.2")</f>
        <v>0</v>
      </c>
    </row>
    <row r="7694" spans="1:10">
      <c r="A7694" t="s">
        <v>2</v>
      </c>
      <c r="B7694" t="s">
        <v>3</v>
      </c>
      <c r="E7694" t="s">
        <v>4</v>
      </c>
      <c r="F7694" t="s">
        <v>5</v>
      </c>
      <c r="G7694" t="s">
        <v>6</v>
      </c>
      <c r="H7694" t="s">
        <v>7</v>
      </c>
      <c r="I7694" t="s">
        <v>8</v>
      </c>
      <c r="J7694" t="s">
        <v>9</v>
      </c>
    </row>
    <row r="7695" spans="1:10">
      <c r="A7695" t="s">
        <v>2</v>
      </c>
      <c r="B7695" t="s">
        <v>10</v>
      </c>
      <c r="E7695" t="s">
        <v>11</v>
      </c>
      <c r="F7695" t="s">
        <v>12</v>
      </c>
      <c r="G7695" t="s">
        <v>13</v>
      </c>
      <c r="H7695" t="s">
        <v>14</v>
      </c>
    </row>
    <row r="7696" spans="1:10">
      <c r="A7696" t="s">
        <v>0</v>
      </c>
      <c r="B7696" t="s">
        <v>3510</v>
      </c>
      <c r="D7696">
        <f>Image("https://scontent.cdninstagram.com/t51.2885-15/s640x640/sh0.08/e35/10632528_1711105725773130_1737511419_n.jpg?ig_cache_key=MTIyMDQ3NzA5MzIzMzUxNzYxNA%3D%3D.2")</f>
        <v>0</v>
      </c>
    </row>
    <row r="7697" spans="1:10">
      <c r="A7697" t="s">
        <v>2</v>
      </c>
      <c r="B7697" t="s">
        <v>3</v>
      </c>
      <c r="E7697" t="s">
        <v>4</v>
      </c>
      <c r="F7697" t="s">
        <v>5</v>
      </c>
      <c r="G7697" t="s">
        <v>6</v>
      </c>
      <c r="H7697" t="s">
        <v>7</v>
      </c>
      <c r="I7697" t="s">
        <v>8</v>
      </c>
      <c r="J7697" t="s">
        <v>9</v>
      </c>
    </row>
    <row r="7698" spans="1:10">
      <c r="A7698" t="s">
        <v>2</v>
      </c>
      <c r="B7698" t="s">
        <v>10</v>
      </c>
      <c r="E7698" t="s">
        <v>11</v>
      </c>
      <c r="F7698" t="s">
        <v>12</v>
      </c>
      <c r="G7698" t="s">
        <v>13</v>
      </c>
      <c r="H7698" t="s">
        <v>14</v>
      </c>
    </row>
    <row r="7699" spans="1:10">
      <c r="A7699" t="s">
        <v>0</v>
      </c>
      <c r="B7699" t="s">
        <v>3511</v>
      </c>
      <c r="D7699">
        <f>Image("https://scontent.cdninstagram.com/t51.2885-15/s640x640/sh0.08/e35/12531059_249752692037276_1700775202_n.jpg?ig_cache_key=MTIyMDQ3NjUzNTYyNTkzNzQ0NQ%3D%3D.2")</f>
        <v>0</v>
      </c>
    </row>
    <row r="7700" spans="1:10">
      <c r="A7700" t="s">
        <v>2</v>
      </c>
      <c r="B7700" t="s">
        <v>3</v>
      </c>
      <c r="E7700" t="s">
        <v>4</v>
      </c>
      <c r="F7700" t="s">
        <v>5</v>
      </c>
      <c r="G7700" t="s">
        <v>6</v>
      </c>
      <c r="H7700" t="s">
        <v>7</v>
      </c>
      <c r="I7700" t="s">
        <v>8</v>
      </c>
      <c r="J7700" t="s">
        <v>9</v>
      </c>
    </row>
    <row r="7701" spans="1:10">
      <c r="A7701" t="s">
        <v>2</v>
      </c>
      <c r="B7701" t="s">
        <v>10</v>
      </c>
      <c r="E7701" t="s">
        <v>11</v>
      </c>
      <c r="F7701" t="s">
        <v>12</v>
      </c>
      <c r="G7701" t="s">
        <v>13</v>
      </c>
      <c r="H7701" t="s">
        <v>14</v>
      </c>
    </row>
    <row r="7702" spans="1:10">
      <c r="A7702" t="s">
        <v>0</v>
      </c>
      <c r="B7702" t="s">
        <v>3512</v>
      </c>
      <c r="D7702">
        <f>Image("https://scontent.cdninstagram.com/t51.2885-15/s640x640/sh0.08/e35/12479242_1699905613627106_1053998041_n.jpg?ig_cache_key=MTIyMDQ3NjAxOTMwNDI2MjE4OQ%3D%3D.2.l")</f>
        <v>0</v>
      </c>
    </row>
    <row r="7703" spans="1:10">
      <c r="A7703" t="s">
        <v>2</v>
      </c>
      <c r="B7703" t="s">
        <v>3</v>
      </c>
      <c r="E7703" t="s">
        <v>4</v>
      </c>
      <c r="F7703" t="s">
        <v>5</v>
      </c>
      <c r="G7703" t="s">
        <v>6</v>
      </c>
      <c r="H7703" t="s">
        <v>7</v>
      </c>
      <c r="I7703" t="s">
        <v>8</v>
      </c>
      <c r="J7703" t="s">
        <v>9</v>
      </c>
    </row>
    <row r="7704" spans="1:10">
      <c r="A7704" t="s">
        <v>2</v>
      </c>
      <c r="B7704" t="s">
        <v>10</v>
      </c>
      <c r="E7704" t="s">
        <v>11</v>
      </c>
      <c r="F7704" t="s">
        <v>12</v>
      </c>
      <c r="G7704" t="s">
        <v>13</v>
      </c>
      <c r="H7704" t="s">
        <v>14</v>
      </c>
    </row>
    <row r="7705" spans="1:10">
      <c r="A7705" t="s">
        <v>0</v>
      </c>
      <c r="B7705" t="s">
        <v>3512</v>
      </c>
      <c r="D7705">
        <f>Image("https://scontent.cdninstagram.com/t51.2885-15/e15/12912779_1703180606596924_901944859_n.jpg?ig_cache_key=MTIyMDQ3NTczOTY5NTE4MDMyMA%3D%3D.2")</f>
        <v>0</v>
      </c>
    </row>
    <row r="7706" spans="1:10">
      <c r="A7706" t="s">
        <v>2</v>
      </c>
      <c r="B7706" t="s">
        <v>3</v>
      </c>
      <c r="E7706" t="s">
        <v>4</v>
      </c>
      <c r="F7706" t="s">
        <v>5</v>
      </c>
      <c r="G7706" t="s">
        <v>6</v>
      </c>
      <c r="H7706" t="s">
        <v>7</v>
      </c>
      <c r="I7706" t="s">
        <v>8</v>
      </c>
      <c r="J7706" t="s">
        <v>9</v>
      </c>
    </row>
    <row r="7707" spans="1:10">
      <c r="A7707" t="s">
        <v>2</v>
      </c>
      <c r="B7707" t="s">
        <v>10</v>
      </c>
      <c r="E7707" t="s">
        <v>11</v>
      </c>
      <c r="F7707" t="s">
        <v>12</v>
      </c>
      <c r="G7707" t="s">
        <v>13</v>
      </c>
      <c r="H7707" t="s">
        <v>14</v>
      </c>
    </row>
    <row r="7708" spans="1:10">
      <c r="A7708" t="s">
        <v>0</v>
      </c>
      <c r="B7708" t="s">
        <v>3513</v>
      </c>
      <c r="D7708">
        <f>Image("https://scontent.cdninstagram.com/t51.2885-15/s640x640/sh0.08/e35/12960086_1659662344280557_1805010070_n.jpg?ig_cache_key=MTIyMDQ3NTQ4MTM4OTEzNTEzNQ%3D%3D.2")</f>
        <v>0</v>
      </c>
    </row>
    <row r="7709" spans="1:10">
      <c r="A7709" t="s">
        <v>2</v>
      </c>
      <c r="B7709" t="s">
        <v>3</v>
      </c>
      <c r="C7709" t="s">
        <v>3514</v>
      </c>
      <c r="E7709" t="s">
        <v>4</v>
      </c>
      <c r="F7709" t="s">
        <v>5</v>
      </c>
      <c r="G7709" t="s">
        <v>6</v>
      </c>
      <c r="H7709" t="s">
        <v>7</v>
      </c>
      <c r="I7709" t="s">
        <v>8</v>
      </c>
      <c r="J7709" t="s">
        <v>9</v>
      </c>
    </row>
    <row r="7710" spans="1:10">
      <c r="A7710" t="s">
        <v>2</v>
      </c>
      <c r="B7710" t="s">
        <v>10</v>
      </c>
      <c r="E7710" t="s">
        <v>11</v>
      </c>
      <c r="F7710" t="s">
        <v>12</v>
      </c>
      <c r="G7710" t="s">
        <v>13</v>
      </c>
      <c r="H7710" t="s">
        <v>14</v>
      </c>
    </row>
    <row r="7711" spans="1:10">
      <c r="A7711" t="s">
        <v>0</v>
      </c>
      <c r="B7711" t="s">
        <v>3515</v>
      </c>
      <c r="D7711">
        <f>Image("https://scontent.cdninstagram.com/t51.2885-15/s640x640/sh0.08/e35/12677381_881808908598674_1126937566_n.jpg?ig_cache_key=MTIyMDQ3NTQ3MDM4MjIzOTc4Ng%3D%3D.2.l")</f>
        <v>0</v>
      </c>
    </row>
    <row r="7712" spans="1:10">
      <c r="A7712" t="s">
        <v>2</v>
      </c>
      <c r="B7712" t="s">
        <v>3</v>
      </c>
      <c r="C7712" t="s">
        <v>3516</v>
      </c>
      <c r="E7712" t="s">
        <v>4</v>
      </c>
      <c r="F7712" t="s">
        <v>5</v>
      </c>
      <c r="G7712" t="s">
        <v>6</v>
      </c>
      <c r="H7712" t="s">
        <v>7</v>
      </c>
      <c r="I7712" t="s">
        <v>8</v>
      </c>
      <c r="J7712" t="s">
        <v>9</v>
      </c>
    </row>
    <row r="7713" spans="1:10">
      <c r="A7713" t="s">
        <v>2</v>
      </c>
      <c r="B7713" t="s">
        <v>10</v>
      </c>
      <c r="E7713" t="s">
        <v>11</v>
      </c>
      <c r="F7713" t="s">
        <v>12</v>
      </c>
      <c r="G7713" t="s">
        <v>13</v>
      </c>
      <c r="H7713" t="s">
        <v>14</v>
      </c>
    </row>
    <row r="7714" spans="1:10">
      <c r="A7714" t="s">
        <v>0</v>
      </c>
      <c r="B7714" t="s">
        <v>3517</v>
      </c>
      <c r="D7714">
        <f>Image("https://scontent.cdninstagram.com/t51.2885-15/s640x640/sh0.08/e35/11243834_1002379616525023_1974767466_n.jpg?ig_cache_key=MTIyMDQ3NTQyMzgxNjYxMDI4OQ%3D%3D.2")</f>
        <v>0</v>
      </c>
    </row>
    <row r="7715" spans="1:10">
      <c r="A7715" t="s">
        <v>2</v>
      </c>
      <c r="B7715" t="s">
        <v>3</v>
      </c>
      <c r="E7715" t="s">
        <v>4</v>
      </c>
      <c r="F7715" t="s">
        <v>5</v>
      </c>
      <c r="G7715" t="s">
        <v>6</v>
      </c>
      <c r="H7715" t="s">
        <v>7</v>
      </c>
      <c r="I7715" t="s">
        <v>8</v>
      </c>
      <c r="J7715" t="s">
        <v>9</v>
      </c>
    </row>
    <row r="7716" spans="1:10">
      <c r="A7716" t="s">
        <v>2</v>
      </c>
      <c r="B7716" t="s">
        <v>10</v>
      </c>
      <c r="E7716" t="s">
        <v>11</v>
      </c>
      <c r="F7716" t="s">
        <v>12</v>
      </c>
      <c r="G7716" t="s">
        <v>13</v>
      </c>
      <c r="H7716" t="s">
        <v>14</v>
      </c>
    </row>
    <row r="7717" spans="1:10">
      <c r="A7717" t="s">
        <v>0</v>
      </c>
      <c r="B7717" t="s">
        <v>3512</v>
      </c>
      <c r="D7717">
        <f>Image("https://scontent.cdninstagram.com/t51.2885-15/e15/12135196_1685857748346792_836743000_n.jpg?ig_cache_key=MTIyMDQ3NTQyMzU5NTY1MzY0Ng%3D%3D.2")</f>
        <v>0</v>
      </c>
    </row>
    <row r="7718" spans="1:10">
      <c r="A7718" t="s">
        <v>2</v>
      </c>
      <c r="B7718" t="s">
        <v>3</v>
      </c>
      <c r="E7718" t="s">
        <v>4</v>
      </c>
      <c r="F7718" t="s">
        <v>5</v>
      </c>
      <c r="G7718" t="s">
        <v>6</v>
      </c>
      <c r="H7718" t="s">
        <v>7</v>
      </c>
      <c r="I7718" t="s">
        <v>8</v>
      </c>
      <c r="J7718" t="s">
        <v>9</v>
      </c>
    </row>
    <row r="7719" spans="1:10">
      <c r="A7719" t="s">
        <v>2</v>
      </c>
      <c r="B7719" t="s">
        <v>10</v>
      </c>
      <c r="E7719" t="s">
        <v>11</v>
      </c>
      <c r="F7719" t="s">
        <v>12</v>
      </c>
      <c r="G7719" t="s">
        <v>13</v>
      </c>
      <c r="H7719" t="s">
        <v>14</v>
      </c>
    </row>
    <row r="7720" spans="1:10">
      <c r="A7720" t="s">
        <v>0</v>
      </c>
      <c r="B7720" t="s">
        <v>3518</v>
      </c>
      <c r="D7720">
        <f>Image("https://scontent.cdninstagram.com/t51.2885-15/s480x480/e35/12918058_914058408712436_469334823_n.jpg?ig_cache_key=MTIyMDQ3NTIxNTcyMTkxNDcxMg%3D%3D.2")</f>
        <v>0</v>
      </c>
    </row>
    <row r="7721" spans="1:10">
      <c r="A7721" t="s">
        <v>2</v>
      </c>
      <c r="B7721" t="s">
        <v>3</v>
      </c>
      <c r="E7721" t="s">
        <v>4</v>
      </c>
      <c r="F7721" t="s">
        <v>5</v>
      </c>
      <c r="G7721" t="s">
        <v>6</v>
      </c>
      <c r="H7721" t="s">
        <v>7</v>
      </c>
      <c r="I7721" t="s">
        <v>8</v>
      </c>
      <c r="J7721" t="s">
        <v>9</v>
      </c>
    </row>
    <row r="7722" spans="1:10">
      <c r="A7722" t="s">
        <v>2</v>
      </c>
      <c r="B7722" t="s">
        <v>10</v>
      </c>
      <c r="E7722" t="s">
        <v>11</v>
      </c>
      <c r="F7722" t="s">
        <v>12</v>
      </c>
      <c r="G7722" t="s">
        <v>13</v>
      </c>
      <c r="H7722" t="s">
        <v>14</v>
      </c>
    </row>
    <row r="7723" spans="1:10">
      <c r="A7723" t="s">
        <v>0</v>
      </c>
      <c r="B7723" t="s">
        <v>3519</v>
      </c>
      <c r="D7723">
        <f>Image("https://scontent.cdninstagram.com/t51.2885-15/s640x640/sh0.08/e35/12918461_1257519094288092_983955753_n.jpg?ig_cache_key=MTIyMDQ3NDgwMTM1MDAzNzYzMQ%3D%3D.2.l")</f>
        <v>0</v>
      </c>
    </row>
    <row r="7724" spans="1:10">
      <c r="A7724" t="s">
        <v>2</v>
      </c>
      <c r="B7724" t="s">
        <v>3</v>
      </c>
      <c r="E7724" t="s">
        <v>4</v>
      </c>
      <c r="F7724" t="s">
        <v>5</v>
      </c>
      <c r="G7724" t="s">
        <v>6</v>
      </c>
      <c r="H7724" t="s">
        <v>7</v>
      </c>
      <c r="I7724" t="s">
        <v>8</v>
      </c>
      <c r="J7724" t="s">
        <v>9</v>
      </c>
    </row>
    <row r="7725" spans="1:10">
      <c r="A7725" t="s">
        <v>2</v>
      </c>
      <c r="B7725" t="s">
        <v>10</v>
      </c>
      <c r="E7725" t="s">
        <v>11</v>
      </c>
      <c r="F7725" t="s">
        <v>12</v>
      </c>
      <c r="G7725" t="s">
        <v>13</v>
      </c>
      <c r="H7725" t="s">
        <v>14</v>
      </c>
    </row>
    <row r="7726" spans="1:10">
      <c r="A7726" t="s">
        <v>0</v>
      </c>
      <c r="B7726" t="s">
        <v>3520</v>
      </c>
      <c r="D7726">
        <f>Image("https://scontent.cdninstagram.com/t51.2885-15/s640x640/sh0.08/e35/12940299_121021048297053_1358260942_n.jpg?ig_cache_key=MTIyMDQ3NDc2MzkyNjc2MTk0MA%3D%3D.2")</f>
        <v>0</v>
      </c>
    </row>
    <row r="7727" spans="1:10">
      <c r="A7727" t="s">
        <v>2</v>
      </c>
      <c r="B7727" t="s">
        <v>3</v>
      </c>
      <c r="E7727" t="s">
        <v>4</v>
      </c>
      <c r="F7727" t="s">
        <v>5</v>
      </c>
      <c r="G7727" t="s">
        <v>6</v>
      </c>
      <c r="H7727" t="s">
        <v>7</v>
      </c>
      <c r="I7727" t="s">
        <v>8</v>
      </c>
      <c r="J7727" t="s">
        <v>9</v>
      </c>
    </row>
    <row r="7728" spans="1:10">
      <c r="A7728" t="s">
        <v>2</v>
      </c>
      <c r="B7728" t="s">
        <v>10</v>
      </c>
      <c r="E7728" t="s">
        <v>11</v>
      </c>
      <c r="F7728" t="s">
        <v>12</v>
      </c>
      <c r="G7728" t="s">
        <v>13</v>
      </c>
      <c r="H7728" t="s">
        <v>14</v>
      </c>
    </row>
    <row r="7729" spans="1:10">
      <c r="A7729" t="s">
        <v>0</v>
      </c>
      <c r="B7729" t="s">
        <v>3521</v>
      </c>
      <c r="D7729">
        <f>Image("https://scontent.cdninstagram.com/t51.2885-15/s640x640/sh0.08/e35/12519673_2012389632318722_684138378_n.jpg?ig_cache_key=MTIyMDQ3NDE1NzY4MjA1MTUxMQ%3D%3D.2")</f>
        <v>0</v>
      </c>
    </row>
    <row r="7730" spans="1:10">
      <c r="A7730" t="s">
        <v>2</v>
      </c>
      <c r="B7730" t="s">
        <v>3</v>
      </c>
      <c r="E7730" t="s">
        <v>4</v>
      </c>
      <c r="F7730" t="s">
        <v>5</v>
      </c>
      <c r="G7730" t="s">
        <v>6</v>
      </c>
      <c r="H7730" t="s">
        <v>7</v>
      </c>
      <c r="I7730" t="s">
        <v>8</v>
      </c>
      <c r="J7730" t="s">
        <v>9</v>
      </c>
    </row>
    <row r="7731" spans="1:10">
      <c r="A7731" t="s">
        <v>2</v>
      </c>
      <c r="B7731" t="s">
        <v>10</v>
      </c>
      <c r="E7731" t="s">
        <v>11</v>
      </c>
      <c r="F7731" t="s">
        <v>12</v>
      </c>
      <c r="G7731" t="s">
        <v>13</v>
      </c>
      <c r="H7731" t="s">
        <v>14</v>
      </c>
    </row>
    <row r="7732" spans="1:10">
      <c r="A7732" t="s">
        <v>0</v>
      </c>
      <c r="B7732" t="s">
        <v>3522</v>
      </c>
      <c r="D7732">
        <f>Image("https://scontent.cdninstagram.com/t51.2885-15/e35/12531048_1123203881047813_790430755_n.jpg?ig_cache_key=MTIyMDQ3Mzg1MzA1MDE1MDQ3NQ%3D%3D.2")</f>
        <v>0</v>
      </c>
    </row>
    <row r="7733" spans="1:10">
      <c r="A7733" t="s">
        <v>2</v>
      </c>
      <c r="B7733" t="s">
        <v>3</v>
      </c>
      <c r="E7733" t="s">
        <v>4</v>
      </c>
      <c r="F7733" t="s">
        <v>5</v>
      </c>
      <c r="G7733" t="s">
        <v>6</v>
      </c>
      <c r="H7733" t="s">
        <v>7</v>
      </c>
      <c r="I7733" t="s">
        <v>8</v>
      </c>
      <c r="J7733" t="s">
        <v>9</v>
      </c>
    </row>
    <row r="7734" spans="1:10">
      <c r="A7734" t="s">
        <v>2</v>
      </c>
      <c r="B7734" t="s">
        <v>10</v>
      </c>
      <c r="E7734" t="s">
        <v>11</v>
      </c>
      <c r="F7734" t="s">
        <v>12</v>
      </c>
      <c r="G7734" t="s">
        <v>13</v>
      </c>
      <c r="H7734" t="s">
        <v>14</v>
      </c>
    </row>
    <row r="7735" spans="1:10">
      <c r="A7735" t="s">
        <v>0</v>
      </c>
      <c r="B7735" t="s">
        <v>3523</v>
      </c>
      <c r="D7735">
        <f>Image("https://scontent.cdninstagram.com/t51.2885-15/s640x640/sh0.08/e35/1172313_922387747876684_339295580_n.jpg?ig_cache_key=MTIyMDQ3MzQ4MjAzMDE1NDc5Mw%3D%3D.2")</f>
        <v>0</v>
      </c>
    </row>
    <row r="7736" spans="1:10">
      <c r="A7736" t="s">
        <v>2</v>
      </c>
      <c r="B7736" t="s">
        <v>3</v>
      </c>
      <c r="E7736" t="s">
        <v>4</v>
      </c>
      <c r="F7736" t="s">
        <v>5</v>
      </c>
      <c r="G7736" t="s">
        <v>6</v>
      </c>
      <c r="H7736" t="s">
        <v>7</v>
      </c>
      <c r="I7736" t="s">
        <v>8</v>
      </c>
      <c r="J7736" t="s">
        <v>9</v>
      </c>
    </row>
    <row r="7737" spans="1:10">
      <c r="A7737" t="s">
        <v>2</v>
      </c>
      <c r="B7737" t="s">
        <v>10</v>
      </c>
      <c r="E7737" t="s">
        <v>11</v>
      </c>
      <c r="F7737" t="s">
        <v>12</v>
      </c>
      <c r="G7737" t="s">
        <v>13</v>
      </c>
      <c r="H7737" t="s">
        <v>14</v>
      </c>
    </row>
    <row r="7738" spans="1:10">
      <c r="A7738" t="s">
        <v>0</v>
      </c>
      <c r="B7738" t="s">
        <v>3524</v>
      </c>
      <c r="D7738">
        <f>Image("https://scontent.cdninstagram.com/t51.2885-15/e35/12934956_167818676944516_523114659_n.jpg?ig_cache_key=MTIyMDQ3MjU3ODk3MDI4MTg3OQ%3D%3D.2")</f>
        <v>0</v>
      </c>
    </row>
    <row r="7739" spans="1:10">
      <c r="A7739" t="s">
        <v>2</v>
      </c>
      <c r="B7739" t="s">
        <v>3</v>
      </c>
      <c r="C7739" t="s">
        <v>3525</v>
      </c>
      <c r="E7739" t="s">
        <v>4</v>
      </c>
      <c r="F7739" t="s">
        <v>5</v>
      </c>
      <c r="G7739" t="s">
        <v>6</v>
      </c>
      <c r="H7739" t="s">
        <v>7</v>
      </c>
      <c r="I7739" t="s">
        <v>8</v>
      </c>
      <c r="J7739" t="s">
        <v>9</v>
      </c>
    </row>
    <row r="7740" spans="1:10">
      <c r="A7740" t="s">
        <v>2</v>
      </c>
      <c r="B7740" t="s">
        <v>10</v>
      </c>
      <c r="E7740" t="s">
        <v>11</v>
      </c>
      <c r="F7740" t="s">
        <v>12</v>
      </c>
      <c r="G7740" t="s">
        <v>13</v>
      </c>
      <c r="H7740" t="s">
        <v>14</v>
      </c>
    </row>
    <row r="7741" spans="1:10">
      <c r="A7741" t="s">
        <v>0</v>
      </c>
      <c r="B7741" t="s">
        <v>3526</v>
      </c>
      <c r="D7741">
        <f>Image("https://scontent.cdninstagram.com/t51.2885-15/s640x640/sh0.08/e35/12905246_143655186030151_1570345424_n.jpg?ig_cache_key=MTIyMDQ3NTg2NjM0NjU0OTE3Mg%3D%3D.2.l")</f>
        <v>0</v>
      </c>
    </row>
    <row r="7742" spans="1:10">
      <c r="A7742" t="s">
        <v>2</v>
      </c>
      <c r="B7742" t="s">
        <v>3</v>
      </c>
      <c r="E7742" t="s">
        <v>4</v>
      </c>
      <c r="F7742" t="s">
        <v>5</v>
      </c>
      <c r="G7742" t="s">
        <v>6</v>
      </c>
      <c r="H7742" t="s">
        <v>7</v>
      </c>
      <c r="I7742" t="s">
        <v>8</v>
      </c>
      <c r="J7742" t="s">
        <v>9</v>
      </c>
    </row>
    <row r="7743" spans="1:10">
      <c r="A7743" t="s">
        <v>2</v>
      </c>
      <c r="B7743" t="s">
        <v>10</v>
      </c>
      <c r="E7743" t="s">
        <v>11</v>
      </c>
      <c r="F7743" t="s">
        <v>12</v>
      </c>
      <c r="G7743" t="s">
        <v>13</v>
      </c>
      <c r="H7743" t="s">
        <v>14</v>
      </c>
    </row>
    <row r="7744" spans="1:10">
      <c r="A7744" t="s">
        <v>0</v>
      </c>
      <c r="B7744" t="s">
        <v>3527</v>
      </c>
      <c r="D7744">
        <f>Image("https://scontent.cdninstagram.com/t51.2885-15/s640x640/sh0.08/e35/12907188_556112491232912_1458282757_n.jpg?ig_cache_key=MTIyMDQ3NjcyNDYwNDAyNTg5NQ%3D%3D.2")</f>
        <v>0</v>
      </c>
    </row>
    <row r="7745" spans="1:10">
      <c r="A7745" t="s">
        <v>2</v>
      </c>
      <c r="B7745" t="s">
        <v>3</v>
      </c>
      <c r="E7745" t="s">
        <v>4</v>
      </c>
      <c r="F7745" t="s">
        <v>5</v>
      </c>
      <c r="G7745" t="s">
        <v>6</v>
      </c>
      <c r="H7745" t="s">
        <v>7</v>
      </c>
      <c r="I7745" t="s">
        <v>8</v>
      </c>
      <c r="J7745" t="s">
        <v>9</v>
      </c>
    </row>
    <row r="7746" spans="1:10">
      <c r="A7746" t="s">
        <v>2</v>
      </c>
      <c r="B7746" t="s">
        <v>10</v>
      </c>
      <c r="E7746" t="s">
        <v>11</v>
      </c>
      <c r="F7746" t="s">
        <v>12</v>
      </c>
      <c r="G7746" t="s">
        <v>13</v>
      </c>
      <c r="H7746" t="s">
        <v>14</v>
      </c>
    </row>
    <row r="7747" spans="1:10">
      <c r="A7747" t="s">
        <v>0</v>
      </c>
      <c r="B7747" t="s">
        <v>3528</v>
      </c>
      <c r="D7747">
        <f>Image("https://scontent.cdninstagram.com/t51.2885-15/s640x640/sh0.08/e35/10632010_955992651174797_2121917135_n.jpg?ig_cache_key=MTIyMDQ3NDg5MzUzMjQzNjc3Mw%3D%3D.2")</f>
        <v>0</v>
      </c>
    </row>
    <row r="7748" spans="1:10">
      <c r="A7748" t="s">
        <v>2</v>
      </c>
      <c r="B7748" t="s">
        <v>3</v>
      </c>
      <c r="E7748" t="s">
        <v>4</v>
      </c>
      <c r="F7748" t="s">
        <v>5</v>
      </c>
      <c r="G7748" t="s">
        <v>6</v>
      </c>
      <c r="H7748" t="s">
        <v>7</v>
      </c>
      <c r="I7748" t="s">
        <v>8</v>
      </c>
      <c r="J7748" t="s">
        <v>9</v>
      </c>
    </row>
    <row r="7749" spans="1:10">
      <c r="A7749" t="s">
        <v>2</v>
      </c>
      <c r="B7749" t="s">
        <v>10</v>
      </c>
      <c r="E7749" t="s">
        <v>11</v>
      </c>
      <c r="F7749" t="s">
        <v>12</v>
      </c>
      <c r="G7749" t="s">
        <v>13</v>
      </c>
      <c r="H7749" t="s">
        <v>14</v>
      </c>
    </row>
    <row r="7750" spans="1:10">
      <c r="A7750" t="s">
        <v>0</v>
      </c>
      <c r="B7750" t="s">
        <v>3529</v>
      </c>
      <c r="D7750">
        <f>Image("https://scontent.cdninstagram.com/t51.2885-15/s640x640/sh0.08/e35/12965160_992996000785915_2076909390_n.jpg?ig_cache_key=MTIyMDQ3MTgxNjk3MzY4OTE1OQ%3D%3D.2.l")</f>
        <v>0</v>
      </c>
    </row>
    <row r="7751" spans="1:10">
      <c r="A7751" t="s">
        <v>2</v>
      </c>
      <c r="B7751" t="s">
        <v>3</v>
      </c>
      <c r="E7751" t="s">
        <v>4</v>
      </c>
      <c r="F7751" t="s">
        <v>5</v>
      </c>
      <c r="G7751" t="s">
        <v>6</v>
      </c>
      <c r="H7751" t="s">
        <v>7</v>
      </c>
      <c r="I7751" t="s">
        <v>8</v>
      </c>
      <c r="J7751" t="s">
        <v>9</v>
      </c>
    </row>
    <row r="7752" spans="1:10">
      <c r="A7752" t="s">
        <v>2</v>
      </c>
      <c r="B7752" t="s">
        <v>10</v>
      </c>
      <c r="E7752" t="s">
        <v>11</v>
      </c>
      <c r="F7752" t="s">
        <v>12</v>
      </c>
      <c r="G7752" t="s">
        <v>13</v>
      </c>
      <c r="H7752" t="s">
        <v>14</v>
      </c>
    </row>
    <row r="7753" spans="1:10">
      <c r="A7753" t="s">
        <v>0</v>
      </c>
      <c r="B7753" t="s">
        <v>3530</v>
      </c>
      <c r="D7753">
        <f>Image("https://scontent.cdninstagram.com/t51.2885-15/e15/12940673_1705587449713080_280330371_n.jpg?ig_cache_key=MTIyMDQ3MDQ0MjU3NzAyMDAxNA%3D%3D.2")</f>
        <v>0</v>
      </c>
    </row>
    <row r="7754" spans="1:10">
      <c r="A7754" t="s">
        <v>2</v>
      </c>
      <c r="B7754" t="s">
        <v>3</v>
      </c>
      <c r="E7754" t="s">
        <v>4</v>
      </c>
      <c r="F7754" t="s">
        <v>5</v>
      </c>
      <c r="G7754" t="s">
        <v>6</v>
      </c>
      <c r="H7754" t="s">
        <v>7</v>
      </c>
      <c r="I7754" t="s">
        <v>8</v>
      </c>
      <c r="J7754" t="s">
        <v>9</v>
      </c>
    </row>
    <row r="7755" spans="1:10">
      <c r="A7755" t="s">
        <v>2</v>
      </c>
      <c r="B7755" t="s">
        <v>10</v>
      </c>
      <c r="E7755" t="s">
        <v>11</v>
      </c>
      <c r="F7755" t="s">
        <v>12</v>
      </c>
      <c r="G7755" t="s">
        <v>13</v>
      </c>
      <c r="H7755" t="s">
        <v>14</v>
      </c>
    </row>
    <row r="7756" spans="1:10">
      <c r="A7756" t="s">
        <v>0</v>
      </c>
      <c r="B7756" t="s">
        <v>3531</v>
      </c>
      <c r="D7756">
        <f>Image("https://scontent.cdninstagram.com/t51.2885-15/s640x640/e15/12519404_544734742396757_415601641_n.jpg?ig_cache_key=MTIyMDQ2OTgzMzE4NDEyMjY1Mg%3D%3D.2")</f>
        <v>0</v>
      </c>
    </row>
    <row r="7757" spans="1:10">
      <c r="A7757" t="s">
        <v>2</v>
      </c>
      <c r="B7757" t="s">
        <v>3</v>
      </c>
      <c r="E7757" t="s">
        <v>4</v>
      </c>
      <c r="F7757" t="s">
        <v>5</v>
      </c>
      <c r="G7757" t="s">
        <v>6</v>
      </c>
      <c r="H7757" t="s">
        <v>7</v>
      </c>
      <c r="I7757" t="s">
        <v>8</v>
      </c>
      <c r="J7757" t="s">
        <v>9</v>
      </c>
    </row>
    <row r="7758" spans="1:10">
      <c r="A7758" t="s">
        <v>2</v>
      </c>
      <c r="B7758" t="s">
        <v>10</v>
      </c>
      <c r="E7758" t="s">
        <v>11</v>
      </c>
      <c r="F7758" t="s">
        <v>12</v>
      </c>
      <c r="G7758" t="s">
        <v>13</v>
      </c>
      <c r="H7758" t="s">
        <v>14</v>
      </c>
    </row>
    <row r="7759" spans="1:10">
      <c r="A7759" t="s">
        <v>0</v>
      </c>
      <c r="B7759" t="s">
        <v>3532</v>
      </c>
      <c r="D7759">
        <f>Image("https://scontent.cdninstagram.com/t51.2885-15/s640x640/sh0.08/e35/12724948_758934957576961_452410025_n.jpg?ig_cache_key=MTIyMDQ2NzkwOTIyNDQxNDAwNA%3D%3D.2")</f>
        <v>0</v>
      </c>
    </row>
    <row r="7760" spans="1:10">
      <c r="A7760" t="s">
        <v>2</v>
      </c>
      <c r="B7760" t="s">
        <v>3</v>
      </c>
      <c r="C7760" t="s">
        <v>3533</v>
      </c>
      <c r="E7760" t="s">
        <v>4</v>
      </c>
      <c r="F7760" t="s">
        <v>5</v>
      </c>
      <c r="G7760" t="s">
        <v>6</v>
      </c>
      <c r="H7760" t="s">
        <v>7</v>
      </c>
      <c r="I7760" t="s">
        <v>8</v>
      </c>
      <c r="J7760" t="s">
        <v>9</v>
      </c>
    </row>
    <row r="7761" spans="1:10">
      <c r="A7761" t="s">
        <v>2</v>
      </c>
      <c r="B7761" t="s">
        <v>10</v>
      </c>
      <c r="E7761" t="s">
        <v>11</v>
      </c>
      <c r="F7761" t="s">
        <v>12</v>
      </c>
      <c r="G7761" t="s">
        <v>13</v>
      </c>
      <c r="H7761" t="s">
        <v>14</v>
      </c>
    </row>
    <row r="7762" spans="1:10">
      <c r="A7762" t="s">
        <v>0</v>
      </c>
      <c r="B7762" t="s">
        <v>3534</v>
      </c>
      <c r="D7762">
        <f>Image("https://scontent.cdninstagram.com/t51.2885-15/s480x480/e35/12424446_989600701089839_205518938_n.jpg?ig_cache_key=MTIyMDQ2NzExNDUxMzk5OTUwNw%3D%3D.2")</f>
        <v>0</v>
      </c>
    </row>
    <row r="7763" spans="1:10">
      <c r="A7763" t="s">
        <v>2</v>
      </c>
      <c r="B7763" t="s">
        <v>3</v>
      </c>
      <c r="E7763" t="s">
        <v>4</v>
      </c>
      <c r="F7763" t="s">
        <v>5</v>
      </c>
      <c r="G7763" t="s">
        <v>6</v>
      </c>
      <c r="H7763" t="s">
        <v>7</v>
      </c>
      <c r="I7763" t="s">
        <v>8</v>
      </c>
      <c r="J7763" t="s">
        <v>9</v>
      </c>
    </row>
    <row r="7764" spans="1:10">
      <c r="A7764" t="s">
        <v>2</v>
      </c>
      <c r="B7764" t="s">
        <v>10</v>
      </c>
      <c r="E7764" t="s">
        <v>11</v>
      </c>
      <c r="F7764" t="s">
        <v>12</v>
      </c>
      <c r="G7764" t="s">
        <v>13</v>
      </c>
      <c r="H7764" t="s">
        <v>14</v>
      </c>
    </row>
    <row r="7765" spans="1:10">
      <c r="A7765" t="s">
        <v>0</v>
      </c>
      <c r="B7765" t="s">
        <v>3535</v>
      </c>
      <c r="D7765">
        <f>Image("https://scontent.cdninstagram.com/t51.2885-15/e15/12328047_1058984060832032_1984356323_n.jpg?ig_cache_key=MTIyMDQ2Njk3MzYyOTgwOTcwOA%3D%3D.2")</f>
        <v>0</v>
      </c>
    </row>
    <row r="7766" spans="1:10">
      <c r="A7766" t="s">
        <v>2</v>
      </c>
      <c r="B7766" t="s">
        <v>3</v>
      </c>
      <c r="E7766" t="s">
        <v>4</v>
      </c>
      <c r="F7766" t="s">
        <v>5</v>
      </c>
      <c r="G7766" t="s">
        <v>6</v>
      </c>
      <c r="H7766" t="s">
        <v>7</v>
      </c>
      <c r="I7766" t="s">
        <v>8</v>
      </c>
      <c r="J7766" t="s">
        <v>9</v>
      </c>
    </row>
    <row r="7767" spans="1:10">
      <c r="A7767" t="s">
        <v>2</v>
      </c>
      <c r="B7767" t="s">
        <v>10</v>
      </c>
      <c r="E7767" t="s">
        <v>11</v>
      </c>
      <c r="F7767" t="s">
        <v>12</v>
      </c>
      <c r="G7767" t="s">
        <v>13</v>
      </c>
      <c r="H7767" t="s">
        <v>14</v>
      </c>
    </row>
    <row r="7768" spans="1:10">
      <c r="A7768" t="s">
        <v>0</v>
      </c>
      <c r="B7768" t="s">
        <v>3536</v>
      </c>
      <c r="D7768">
        <f>Image("https://scontent.cdninstagram.com/t51.2885-15/s640x640/sh0.08/e35/12383108_243284099352876_1379244840_n.jpg?ig_cache_key=MTIyMDQ2NjcwNTY2MTcwODcxNw%3D%3D.2.l")</f>
        <v>0</v>
      </c>
    </row>
    <row r="7769" spans="1:10">
      <c r="A7769" t="s">
        <v>2</v>
      </c>
      <c r="B7769" t="s">
        <v>3</v>
      </c>
      <c r="E7769" t="s">
        <v>4</v>
      </c>
      <c r="F7769" t="s">
        <v>5</v>
      </c>
      <c r="G7769" t="s">
        <v>6</v>
      </c>
      <c r="H7769" t="s">
        <v>7</v>
      </c>
      <c r="I7769" t="s">
        <v>8</v>
      </c>
      <c r="J7769" t="s">
        <v>9</v>
      </c>
    </row>
    <row r="7770" spans="1:10">
      <c r="A7770" t="s">
        <v>2</v>
      </c>
      <c r="B7770" t="s">
        <v>10</v>
      </c>
      <c r="E7770" t="s">
        <v>11</v>
      </c>
      <c r="F7770" t="s">
        <v>12</v>
      </c>
      <c r="G7770" t="s">
        <v>13</v>
      </c>
      <c r="H7770" t="s">
        <v>14</v>
      </c>
    </row>
    <row r="7771" spans="1:10">
      <c r="A7771" t="s">
        <v>0</v>
      </c>
      <c r="B7771" t="s">
        <v>3537</v>
      </c>
      <c r="D7771">
        <f>Image("https://scontent.cdninstagram.com/t51.2885-15/s640x640/sh0.08/e35/12960112_962500313857512_2129516438_n.jpg?ig_cache_key=MTIyMDQ2NDQ2MTM1NDYwMDE0Ng%3D%3D.2.l")</f>
        <v>0</v>
      </c>
    </row>
    <row r="7772" spans="1:10">
      <c r="A7772" t="s">
        <v>2</v>
      </c>
      <c r="B7772" t="s">
        <v>3</v>
      </c>
      <c r="E7772" t="s">
        <v>4</v>
      </c>
      <c r="F7772" t="s">
        <v>5</v>
      </c>
      <c r="G7772" t="s">
        <v>6</v>
      </c>
      <c r="H7772" t="s">
        <v>7</v>
      </c>
      <c r="I7772" t="s">
        <v>8</v>
      </c>
      <c r="J7772" t="s">
        <v>9</v>
      </c>
    </row>
    <row r="7773" spans="1:10">
      <c r="A7773" t="s">
        <v>2</v>
      </c>
      <c r="B7773" t="s">
        <v>10</v>
      </c>
      <c r="E7773" t="s">
        <v>11</v>
      </c>
      <c r="F7773" t="s">
        <v>12</v>
      </c>
      <c r="G7773" t="s">
        <v>13</v>
      </c>
      <c r="H7773" t="s">
        <v>14</v>
      </c>
    </row>
    <row r="7774" spans="1:10">
      <c r="A7774" t="s">
        <v>0</v>
      </c>
      <c r="B7774" t="s">
        <v>3538</v>
      </c>
      <c r="D7774">
        <f>Image("https://scontent.cdninstagram.com/t51.2885-15/s640x640/sh0.08/e35/12912578_466179653581128_373854351_n.jpg?ig_cache_key=MTIyMDQ2Mjk5MDc0MzYwMzk0Ng%3D%3D.2")</f>
        <v>0</v>
      </c>
    </row>
    <row r="7775" spans="1:10">
      <c r="A7775" t="s">
        <v>2</v>
      </c>
      <c r="B7775" t="s">
        <v>3</v>
      </c>
      <c r="E7775" t="s">
        <v>4</v>
      </c>
      <c r="F7775" t="s">
        <v>5</v>
      </c>
      <c r="G7775" t="s">
        <v>6</v>
      </c>
      <c r="H7775" t="s">
        <v>7</v>
      </c>
      <c r="I7775" t="s">
        <v>8</v>
      </c>
      <c r="J7775" t="s">
        <v>9</v>
      </c>
    </row>
    <row r="7776" spans="1:10">
      <c r="A7776" t="s">
        <v>2</v>
      </c>
      <c r="B7776" t="s">
        <v>10</v>
      </c>
      <c r="E7776" t="s">
        <v>11</v>
      </c>
      <c r="F7776" t="s">
        <v>12</v>
      </c>
      <c r="G7776" t="s">
        <v>13</v>
      </c>
      <c r="H7776" t="s">
        <v>14</v>
      </c>
    </row>
    <row r="7777" spans="1:10">
      <c r="A7777" t="s">
        <v>0</v>
      </c>
      <c r="B7777" t="s">
        <v>3539</v>
      </c>
      <c r="D7777">
        <f>Image("https://scontent.cdninstagram.com/t51.2885-15/s640x640/sh0.08/e35/12930974_632760940208425_815245083_n.jpg?ig_cache_key=MTIyMDQ2Mjc5NjU4MDc4NjU2Mw%3D%3D.2.l")</f>
        <v>0</v>
      </c>
    </row>
    <row r="7778" spans="1:10">
      <c r="A7778" t="s">
        <v>2</v>
      </c>
      <c r="B7778" t="s">
        <v>3</v>
      </c>
      <c r="E7778" t="s">
        <v>4</v>
      </c>
      <c r="F7778" t="s">
        <v>5</v>
      </c>
      <c r="G7778" t="s">
        <v>6</v>
      </c>
      <c r="H7778" t="s">
        <v>7</v>
      </c>
      <c r="I7778" t="s">
        <v>8</v>
      </c>
      <c r="J7778" t="s">
        <v>9</v>
      </c>
    </row>
    <row r="7779" spans="1:10">
      <c r="A7779" t="s">
        <v>2</v>
      </c>
      <c r="B7779" t="s">
        <v>10</v>
      </c>
      <c r="E7779" t="s">
        <v>11</v>
      </c>
      <c r="F7779" t="s">
        <v>12</v>
      </c>
      <c r="G7779" t="s">
        <v>13</v>
      </c>
      <c r="H7779" t="s">
        <v>14</v>
      </c>
    </row>
    <row r="7780" spans="1:10">
      <c r="A7780" t="s">
        <v>0</v>
      </c>
      <c r="B7780" t="s">
        <v>3540</v>
      </c>
      <c r="D7780">
        <f>Image("https://scontent.cdninstagram.com/t51.2885-15/s640x640/sh0.08/e35/12383351_958937854174933_1893995714_n.jpg?ig_cache_key=MTIyMDQ2MDk4MTQ4NjA0MTQ1NQ%3D%3D.2.l")</f>
        <v>0</v>
      </c>
    </row>
    <row r="7781" spans="1:10">
      <c r="A7781" t="s">
        <v>2</v>
      </c>
      <c r="B7781" t="s">
        <v>3</v>
      </c>
      <c r="E7781" t="s">
        <v>4</v>
      </c>
      <c r="F7781" t="s">
        <v>5</v>
      </c>
      <c r="G7781" t="s">
        <v>6</v>
      </c>
      <c r="H7781" t="s">
        <v>7</v>
      </c>
      <c r="I7781" t="s">
        <v>8</v>
      </c>
      <c r="J7781" t="s">
        <v>9</v>
      </c>
    </row>
    <row r="7782" spans="1:10">
      <c r="A7782" t="s">
        <v>2</v>
      </c>
      <c r="B7782" t="s">
        <v>10</v>
      </c>
      <c r="E7782" t="s">
        <v>11</v>
      </c>
      <c r="F7782" t="s">
        <v>12</v>
      </c>
      <c r="G7782" t="s">
        <v>13</v>
      </c>
      <c r="H7782" t="s">
        <v>14</v>
      </c>
    </row>
    <row r="7783" spans="1:10">
      <c r="A7783" t="s">
        <v>0</v>
      </c>
      <c r="B7783" t="s">
        <v>3541</v>
      </c>
      <c r="D7783">
        <f>Image("https://scontent.cdninstagram.com/t51.2885-15/s640x640/sh0.08/e35/12479385_865646330247270_1495581371_n.jpg?ig_cache_key=MTIyMDQ1Njg5MzkzNzAxMjE1NA%3D%3D.2")</f>
        <v>0</v>
      </c>
    </row>
    <row r="7784" spans="1:10">
      <c r="A7784" t="s">
        <v>2</v>
      </c>
      <c r="B7784" t="s">
        <v>3</v>
      </c>
      <c r="E7784" t="s">
        <v>4</v>
      </c>
      <c r="F7784" t="s">
        <v>5</v>
      </c>
      <c r="G7784" t="s">
        <v>6</v>
      </c>
      <c r="H7784" t="s">
        <v>7</v>
      </c>
      <c r="I7784" t="s">
        <v>8</v>
      </c>
      <c r="J7784" t="s">
        <v>9</v>
      </c>
    </row>
    <row r="7785" spans="1:10">
      <c r="A7785" t="s">
        <v>2</v>
      </c>
      <c r="B7785" t="s">
        <v>10</v>
      </c>
      <c r="E7785" t="s">
        <v>11</v>
      </c>
      <c r="F7785" t="s">
        <v>12</v>
      </c>
      <c r="G7785" t="s">
        <v>13</v>
      </c>
      <c r="H7785" t="s">
        <v>14</v>
      </c>
    </row>
    <row r="7786" spans="1:10">
      <c r="A7786" t="s">
        <v>0</v>
      </c>
      <c r="B7786" t="s">
        <v>3542</v>
      </c>
      <c r="D7786">
        <f>Image("https://scontent.cdninstagram.com/t51.2885-15/s640x640/sh0.08/e35/12934885_1712985882307366_1266773743_n.jpg?ig_cache_key=MTIyMDQ1NTQ1NTQ0NTc3NjgwOQ%3D%3D.2")</f>
        <v>0</v>
      </c>
    </row>
    <row r="7787" spans="1:10">
      <c r="A7787" t="s">
        <v>2</v>
      </c>
      <c r="B7787" t="s">
        <v>3</v>
      </c>
      <c r="E7787" t="s">
        <v>4</v>
      </c>
      <c r="F7787" t="s">
        <v>5</v>
      </c>
      <c r="G7787" t="s">
        <v>6</v>
      </c>
      <c r="H7787" t="s">
        <v>7</v>
      </c>
      <c r="I7787" t="s">
        <v>8</v>
      </c>
      <c r="J7787" t="s">
        <v>9</v>
      </c>
    </row>
    <row r="7788" spans="1:10">
      <c r="A7788" t="s">
        <v>2</v>
      </c>
      <c r="B7788" t="s">
        <v>10</v>
      </c>
      <c r="E7788" t="s">
        <v>11</v>
      </c>
      <c r="F7788" t="s">
        <v>12</v>
      </c>
      <c r="G7788" t="s">
        <v>13</v>
      </c>
      <c r="H7788" t="s">
        <v>14</v>
      </c>
    </row>
    <row r="7789" spans="1:10">
      <c r="A7789" t="s">
        <v>0</v>
      </c>
      <c r="B7789" t="s">
        <v>3543</v>
      </c>
      <c r="D7789">
        <f>Image("https://scontent.cdninstagram.com/t51.2885-15/s640x640/sh0.08/e35/12822440_1218209638207816_404739805_n.jpg?ig_cache_key=MTIyMDQ1NDE0MjQ0Mzg1MjkzMA%3D%3D.2")</f>
        <v>0</v>
      </c>
    </row>
    <row r="7790" spans="1:10">
      <c r="A7790" t="s">
        <v>2</v>
      </c>
      <c r="B7790" t="s">
        <v>3</v>
      </c>
      <c r="E7790" t="s">
        <v>4</v>
      </c>
      <c r="F7790" t="s">
        <v>5</v>
      </c>
      <c r="G7790" t="s">
        <v>6</v>
      </c>
      <c r="H7790" t="s">
        <v>7</v>
      </c>
      <c r="I7790" t="s">
        <v>8</v>
      </c>
      <c r="J7790" t="s">
        <v>9</v>
      </c>
    </row>
    <row r="7791" spans="1:10">
      <c r="A7791" t="s">
        <v>2</v>
      </c>
      <c r="B7791" t="s">
        <v>10</v>
      </c>
      <c r="E7791" t="s">
        <v>11</v>
      </c>
      <c r="F7791" t="s">
        <v>12</v>
      </c>
      <c r="G7791" t="s">
        <v>13</v>
      </c>
      <c r="H7791" t="s">
        <v>14</v>
      </c>
    </row>
    <row r="7792" spans="1:10">
      <c r="A7792" t="s">
        <v>0</v>
      </c>
      <c r="B7792" t="s">
        <v>3544</v>
      </c>
      <c r="D7792">
        <f>Image("https://scontent.cdninstagram.com/t51.2885-15/s640x640/sh0.08/e35/12530689_958697390845702_1520575386_n.jpg?ig_cache_key=MTIyMDQ1Mzk4MzY5MjM2OTE2MA%3D%3D.2")</f>
        <v>0</v>
      </c>
    </row>
    <row r="7793" spans="1:10">
      <c r="A7793" t="s">
        <v>2</v>
      </c>
      <c r="B7793" t="s">
        <v>3</v>
      </c>
      <c r="C7793" t="s">
        <v>3545</v>
      </c>
      <c r="E7793" t="s">
        <v>4</v>
      </c>
      <c r="F7793" t="s">
        <v>5</v>
      </c>
      <c r="G7793" t="s">
        <v>6</v>
      </c>
      <c r="H7793" t="s">
        <v>7</v>
      </c>
      <c r="I7793" t="s">
        <v>8</v>
      </c>
      <c r="J7793" t="s">
        <v>9</v>
      </c>
    </row>
    <row r="7794" spans="1:10">
      <c r="A7794" t="s">
        <v>2</v>
      </c>
      <c r="B7794" t="s">
        <v>10</v>
      </c>
      <c r="E7794" t="s">
        <v>11</v>
      </c>
      <c r="F7794" t="s">
        <v>12</v>
      </c>
      <c r="G7794" t="s">
        <v>13</v>
      </c>
      <c r="H7794" t="s">
        <v>14</v>
      </c>
    </row>
    <row r="7795" spans="1:10">
      <c r="A7795" t="s">
        <v>0</v>
      </c>
      <c r="B7795" t="s">
        <v>3546</v>
      </c>
      <c r="D7795">
        <f>Image("https://scontent.cdninstagram.com/t51.2885-15/s640x640/sh0.08/e35/12383116_983949934974440_154758647_n.jpg?ig_cache_key=MTIyMDQ1MDYyMzUxNzk5NDEwNA%3D%3D.2")</f>
        <v>0</v>
      </c>
    </row>
    <row r="7796" spans="1:10">
      <c r="A7796" t="s">
        <v>2</v>
      </c>
      <c r="B7796" t="s">
        <v>3</v>
      </c>
      <c r="E7796" t="s">
        <v>4</v>
      </c>
      <c r="F7796" t="s">
        <v>5</v>
      </c>
      <c r="G7796" t="s">
        <v>6</v>
      </c>
      <c r="H7796" t="s">
        <v>7</v>
      </c>
      <c r="I7796" t="s">
        <v>8</v>
      </c>
      <c r="J7796" t="s">
        <v>9</v>
      </c>
    </row>
    <row r="7797" spans="1:10">
      <c r="A7797" t="s">
        <v>2</v>
      </c>
      <c r="B7797" t="s">
        <v>10</v>
      </c>
      <c r="E7797" t="s">
        <v>11</v>
      </c>
      <c r="F7797" t="s">
        <v>12</v>
      </c>
      <c r="G7797" t="s">
        <v>13</v>
      </c>
      <c r="H7797" t="s">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2016-04-20T07:10:12Z</dcterms:created>
  <dcterms:modified xsi:type="dcterms:W3CDTF">2016-04-20T07:10:12Z</dcterms:modified>
</cp:coreProperties>
</file>