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8B74B7CB-BE31-4A26-9977-FE4F7B016EEF}" xr6:coauthVersionLast="45" xr6:coauthVersionMax="45" xr10:uidLastSave="{00000000-0000-0000-0000-000000000000}"/>
  <bookViews>
    <workbookView showHorizontalScroll="0" showVerticalScroll="0" xWindow="6090" yWindow="465" windowWidth="28800" windowHeight="22935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temp" sheetId="7" state="hidden" r:id="rId5"/>
    <sheet name="temp2" sheetId="8" state="hidden" r:id="rId6"/>
    <sheet name="Networth" sheetId="6" state="hidden" r:id="rId7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Ausgaben!$A$1:$S$95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<sst xmlns="http://schemas.openxmlformats.org/spreadsheetml/2006/main" count="2474" uniqueCount="102">
  <si>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</si>
  <si>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</si>
  <si>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</si>
  <si>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</si>
  <si>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</si>
  <si>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</si>
  <si>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</si>
  <si>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</si>
  <si>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</si>
  <si>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</si>
  <si>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</si>
  <si>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</si>
  <si>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</si>
  <si>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</si>
  <si>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</si>
  <si>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</si>
  <si>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</si>
  <si>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</si>
  <si>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</si>
  <si>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</si>
  <si>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</si>
  <si>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</si>
  <si>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</si>
  <si>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</si>
  <si>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</si>
  <si>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</si>
  <si>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</si>
  <si>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</si>
  <si>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</si>
  <si>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</si>
  <si>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</si>
  <si>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</si>
  <si>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</si>
  <si>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</si>
  <si>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</si>
  <si>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</si>
  <si>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</si>
  <si>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</si>
  <si>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</si>
  <si>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</si>
  <si>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</si>
  <si>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</si>
  <si>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</si>
  <si>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</si>
  <si>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</si>
  <si>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</si>
  <si>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</si>
  <si>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</si>
  <si>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</si>
  <si>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</si>
  <si>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</si>
  <si>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23.763,61 €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</si>
  <si>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</si>
  <si>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</si>
  <si>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</si>
  <si>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</si>
  <si>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</si>
  <si>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</si>
  <si>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</si>
  <si>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</si>
  <si>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</si>
  <si>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</si>
  <si>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</si>
  <si>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</si>
  <si>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</si>
  <si>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</si>
  <si>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</si>
  <si>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</si>
  <si>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</si>
  <si>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</si>
  <si>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</si>
  <si>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</si>
  <si>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</si>
  <si>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</si>
  <si>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</si>
  <si>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</si>
  <si>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</si>
  <si>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</si>
  <si>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</si>
  <si>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</si>
  <si>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AccountBalanceValueSum</t>
  </si>
  <si>
    <t>AccountBalanceDate</t>
  </si>
  <si>
    <t>Kategorie zum Auswerten auswählen</t>
  </si>
  <si>
    <t>Jahr zum Auswerten auswählen</t>
  </si>
  <si>
    <t>Gesamtausgaben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</si>
  <si>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</si>
  <si>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</si>
  <si>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</si>
  <si>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</si>
  <si>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</si>
  <si>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</si>
  <si>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</si>
  <si>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</si>
  <si>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</si>
  <si>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</si>
  <si>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</si>
  <si>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</si>
  <si>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</si>
  <si>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</si>
  <si>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Beinhaltet alle FIRE-relevanten Rücklagen in ETFs</t>
  </si>
  <si>
    <t>Gewinn pro Jahr vor Steuern</t>
  </si>
  <si>
    <t>Gewinn pro Jahr nach Steuern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</si>
</sst>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0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1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 applyAlignment="1">
      <alignment vertical="top" wrapText="1"/>
    </xf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0" fontId="1" fillId="3" borderId="1" xfId="1" applyNumberFormat="1" applyFont="1" applyFill="1" applyBorder="1" applyProtection="1">
      <protection locked="0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4" borderId="0" xfId="0" applyFont="1" applyFill="1"/>
    <xf numFmtId="14" fontId="10" fillId="4" borderId="0" xfId="0" applyNumberFormat="1" applyFont="1" applyFill="1"/>
    <xf numFmtId="2" fontId="10" fillId="4" borderId="0" xfId="0" applyNumberFormat="1" applyFont="1" applyFill="1"/>
    <xf numFmtId="49" fontId="10" fillId="4" borderId="0" xfId="0" applyNumberFormat="1" applyFont="1" applyFill="1"/>
    <xf numFmtId="49" fontId="10" fillId="4" borderId="0" xfId="2" applyNumberFormat="1" applyFont="1" applyFill="1"/>
    <xf numFmtId="170" fontId="10" fillId="4" borderId="0" xfId="0" applyNumberFormat="1" applyFont="1" applyFill="1"/>
    <xf numFmtId="0" fontId="11" fillId="4" borderId="0" xfId="0" applyFont="1" applyFill="1"/>
    <xf numFmtId="0" fontId="11" fillId="0" borderId="0" xfId="0" applyFont="1" applyFill="1"/>
    <xf numFmtId="170" fontId="10" fillId="0" borderId="0" xfId="2" applyNumberFormat="1" applyFont="1" applyFill="1"/>
    <xf numFmtId="0" fontId="10" fillId="4" borderId="0" xfId="0" applyFont="1" applyFill="1" applyBorder="1"/>
    <xf numFmtId="164" fontId="12" fillId="5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4" borderId="0" xfId="0" applyFont="1" applyFill="1" applyAlignment="1">
      <alignment horizontal="center" vertical="center" wrapText="1"/>
    </xf>
    <xf numFmtId="0" fontId="14" fillId="5" borderId="0" xfId="0" applyFont="1" applyFill="1" applyAlignment="1">
      <alignment horizontal="center" vertical="center" wrapText="1"/>
    </xf>
    <xf numFmtId="170" fontId="17" fillId="0" borderId="0" xfId="0" applyNumberFormat="1" applyFont="1" applyFill="1"/>
    <xf numFmtId="170" fontId="18" fillId="0" borderId="0" xfId="0" applyNumberFormat="1" applyFont="1" applyFill="1"/>
    <xf numFmtId="170" fontId="18" fillId="0" borderId="0" xfId="2" applyNumberFormat="1" applyFont="1" applyFill="1"/>
    <xf numFmtId="170" fontId="17" fillId="0" borderId="0" xfId="2" applyNumberFormat="1" applyFont="1" applyFill="1"/>
    <xf numFmtId="170" fontId="16" fillId="0" borderId="0" xfId="0" applyNumberFormat="1" applyFont="1" applyFill="1"/>
    <xf numFmtId="170" fontId="16" fillId="0" borderId="0" xfId="2" applyNumberFormat="1" applyFont="1" applyFill="1"/>
    <xf numFmtId="0" fontId="11" fillId="0" borderId="0" xfId="0" applyFont="1" applyFill="1" applyAlignment="1">
      <alignment horizontal="center"/>
    </xf>
    <xf numFmtId="171" fontId="11" fillId="0" borderId="0" xfId="0" applyNumberFormat="1" applyFont="1" applyFill="1" applyAlignment="1">
      <alignment horizontal="center"/>
    </xf>
    <xf numFmtId="0" fontId="11" fillId="0" borderId="0" xfId="0" applyFont="1" applyAlignment="1">
      <alignment horizontal="center"/>
    </xf>
    <xf numFmtId="0" fontId="19" fillId="4" borderId="0" xfId="0" applyFont="1" applyFill="1"/>
    <xf numFmtId="170" fontId="0" fillId="0" borderId="0" xfId="2" applyNumberFormat="1" applyFont="1"/>
    <xf numFmtId="14" fontId="0" fillId="0" borderId="0" xfId="2" applyNumberFormat="1" applyFont="1"/>
    <xf numFmtId="170" fontId="11" fillId="0" borderId="0" xfId="0" applyNumberFormat="1" applyFont="1" applyFill="1"/>
    <xf numFmtId="14" fontId="0" fillId="0" borderId="0" xfId="0" applyNumberFormat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3" borderId="2" xfId="2" applyNumberFormat="1" applyFont="1" applyFill="1" applyBorder="1" applyAlignment="1" applyProtection="1">
      <alignment horizontal="right" vertical="center"/>
      <protection locked="0"/>
    </xf>
    <xf numFmtId="169" fontId="1" fillId="3" borderId="3" xfId="2" applyNumberFormat="1" applyFont="1" applyFill="1" applyBorder="1" applyAlignment="1" applyProtection="1">
      <alignment horizontal="right" vertical="center"/>
      <protection locked="0"/>
    </xf>
    <xf numFmtId="0" fontId="15" fillId="4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F8F8F8"/>
      <color rgb="FFB7B7B7"/>
      <color rgb="FFEFEFEF"/>
      <color rgb="FFD66466"/>
      <color rgb="FF404040"/>
      <color rgb="FFD9D9D9"/>
      <color rgb="FFFFFFCC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7"/>
              <c:pt idx="0">
                <c:v>42978</c:v>
              </c:pt>
              <c:pt idx="1">
                <c:v>43008</c:v>
              </c:pt>
              <c:pt idx="2">
                <c:v>43039</c:v>
              </c:pt>
              <c:pt idx="3">
                <c:v>43069</c:v>
              </c:pt>
              <c:pt idx="4">
                <c:v>43100</c:v>
              </c:pt>
              <c:pt idx="5">
                <c:v>43131</c:v>
              </c:pt>
              <c:pt idx="6">
                <c:v>43159</c:v>
              </c:pt>
              <c:pt idx="7">
                <c:v>43190</c:v>
              </c:pt>
              <c:pt idx="8">
                <c:v>43220</c:v>
              </c:pt>
              <c:pt idx="9">
                <c:v>43251</c:v>
              </c:pt>
              <c:pt idx="10">
                <c:v>43281</c:v>
              </c:pt>
              <c:pt idx="11">
                <c:v>43312</c:v>
              </c:pt>
              <c:pt idx="12">
                <c:v>43343</c:v>
              </c:pt>
              <c:pt idx="13">
                <c:v>43373</c:v>
              </c:pt>
              <c:pt idx="14">
                <c:v>43404</c:v>
              </c:pt>
              <c:pt idx="15">
                <c:v>43434</c:v>
              </c:pt>
              <c:pt idx="16">
                <c:v>43465</c:v>
              </c:pt>
              <c:pt idx="17">
                <c:v>43496</c:v>
              </c:pt>
              <c:pt idx="18">
                <c:v>43524</c:v>
              </c:pt>
              <c:pt idx="19">
                <c:v>43555</c:v>
              </c:pt>
              <c:pt idx="20">
                <c:v>43585</c:v>
              </c:pt>
              <c:pt idx="21">
                <c:v>43616</c:v>
              </c:pt>
              <c:pt idx="22">
                <c:v>43646</c:v>
              </c:pt>
              <c:pt idx="23">
                <c:v>43708</c:v>
              </c:pt>
              <c:pt idx="24">
                <c:v>43738</c:v>
              </c:pt>
              <c:pt idx="25">
                <c:v>43769</c:v>
              </c:pt>
              <c:pt idx="26">
                <c:v>43800</c:v>
              </c:pt>
            </c:numLit>
          </c:cat>
          <c:val>
            <c:numLit>
              <c:formatCode>General</c:formatCode>
              <c:ptCount val="27"/>
              <c:pt idx="0">
                <c:v>67515.23000000001</c:v>
              </c:pt>
              <c:pt idx="1">
                <c:v>75267.13</c:v>
              </c:pt>
              <c:pt idx="2">
                <c:v>76222.040000000008</c:v>
              </c:pt>
              <c:pt idx="3">
                <c:v>76663.409999999989</c:v>
              </c:pt>
              <c:pt idx="4">
                <c:v>77037.86</c:v>
              </c:pt>
              <c:pt idx="5">
                <c:v>76293.37999999999</c:v>
              </c:pt>
              <c:pt idx="6">
                <c:v>76668.67</c:v>
              </c:pt>
              <c:pt idx="7">
                <c:v>77220.05</c:v>
              </c:pt>
              <c:pt idx="8">
                <c:v>78929.010000000009</c:v>
              </c:pt>
              <c:pt idx="9">
                <c:v>80361.760000000009</c:v>
              </c:pt>
              <c:pt idx="10">
                <c:v>76887.37000000001</c:v>
              </c:pt>
              <c:pt idx="11">
                <c:v>82802.200000000012</c:v>
              </c:pt>
              <c:pt idx="12">
                <c:v>85403.020000000019</c:v>
              </c:pt>
              <c:pt idx="13">
                <c:v>93362.680000000008</c:v>
              </c:pt>
              <c:pt idx="14">
                <c:v>95939.290000000008</c:v>
              </c:pt>
              <c:pt idx="15">
                <c:v>99178.89</c:v>
              </c:pt>
              <c:pt idx="16">
                <c:v>97134.488100000046</c:v>
              </c:pt>
              <c:pt idx="17">
                <c:v>106324.8627</c:v>
              </c:pt>
              <c:pt idx="18">
                <c:v>112109.69000000002</c:v>
              </c:pt>
              <c:pt idx="19">
                <c:v>118429.85</c:v>
              </c:pt>
              <c:pt idx="20">
                <c:v>122519.63999999998</c:v>
              </c:pt>
              <c:pt idx="21">
                <c:v>119321.70999999998</c:v>
              </c:pt>
              <c:pt idx="22">
                <c:v>123680.09</c:v>
              </c:pt>
              <c:pt idx="23">
                <c:v>132801.75</c:v>
              </c:pt>
              <c:pt idx="24">
                <c:v>145626.88</c:v>
              </c:pt>
              <c:pt idx="25">
                <c:v>149661.56999999998</c:v>
              </c:pt>
              <c:pt idx="26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21-25FC-4E9F-8E67-AC4F64D286B3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7"/>
              <c:pt idx="0">
                <c:v>42978</c:v>
              </c:pt>
              <c:pt idx="1">
                <c:v>43008</c:v>
              </c:pt>
              <c:pt idx="2">
                <c:v>43039</c:v>
              </c:pt>
              <c:pt idx="3">
                <c:v>43069</c:v>
              </c:pt>
              <c:pt idx="4">
                <c:v>43100</c:v>
              </c:pt>
              <c:pt idx="5">
                <c:v>43131</c:v>
              </c:pt>
              <c:pt idx="6">
                <c:v>43159</c:v>
              </c:pt>
              <c:pt idx="7">
                <c:v>43190</c:v>
              </c:pt>
              <c:pt idx="8">
                <c:v>43220</c:v>
              </c:pt>
              <c:pt idx="9">
                <c:v>43251</c:v>
              </c:pt>
              <c:pt idx="10">
                <c:v>43281</c:v>
              </c:pt>
              <c:pt idx="11">
                <c:v>43312</c:v>
              </c:pt>
              <c:pt idx="12">
                <c:v>43343</c:v>
              </c:pt>
              <c:pt idx="13">
                <c:v>43373</c:v>
              </c:pt>
              <c:pt idx="14">
                <c:v>43404</c:v>
              </c:pt>
              <c:pt idx="15">
                <c:v>43434</c:v>
              </c:pt>
              <c:pt idx="16">
                <c:v>43465</c:v>
              </c:pt>
              <c:pt idx="17">
                <c:v>43496</c:v>
              </c:pt>
              <c:pt idx="18">
                <c:v>43524</c:v>
              </c:pt>
              <c:pt idx="19">
                <c:v>43555</c:v>
              </c:pt>
              <c:pt idx="20">
                <c:v>43585</c:v>
              </c:pt>
              <c:pt idx="21">
                <c:v>43616</c:v>
              </c:pt>
              <c:pt idx="22">
                <c:v>43646</c:v>
              </c:pt>
              <c:pt idx="23">
                <c:v>43708</c:v>
              </c:pt>
              <c:pt idx="24">
                <c:v>43738</c:v>
              </c:pt>
              <c:pt idx="25">
                <c:v>43769</c:v>
              </c:pt>
              <c:pt idx="26">
                <c:v>43800</c:v>
              </c:pt>
            </c:numLit>
          </c:cat>
          <c:val>
            <c:numLit>
              <c:formatCode>General</c:formatCode>
              <c:ptCount val="27"/>
              <c:pt idx="0">
                <c:v>120318.58599999998</c:v>
              </c:pt>
              <c:pt idx="1">
                <c:v>112566.68599999999</c:v>
              </c:pt>
              <c:pt idx="2">
                <c:v>111611.77599999998</c:v>
              </c:pt>
              <c:pt idx="3">
                <c:v>111170.406</c:v>
              </c:pt>
              <c:pt idx="4">
                <c:v>110795.95599999999</c:v>
              </c:pt>
              <c:pt idx="5">
                <c:v>111540.436</c:v>
              </c:pt>
              <c:pt idx="6">
                <c:v>111165.14599999999</c:v>
              </c:pt>
              <c:pt idx="7">
                <c:v>110613.76599999999</c:v>
              </c:pt>
              <c:pt idx="8">
                <c:v>108904.80599999998</c:v>
              </c:pt>
              <c:pt idx="9">
                <c:v>107472.05599999998</c:v>
              </c:pt>
              <c:pt idx="10">
                <c:v>110946.44599999998</c:v>
              </c:pt>
              <c:pt idx="11">
                <c:v>105031.61599999998</c:v>
              </c:pt>
              <c:pt idx="12">
                <c:v>102430.79599999997</c:v>
              </c:pt>
              <c:pt idx="13">
                <c:v>94471.135999999984</c:v>
              </c:pt>
              <c:pt idx="14">
                <c:v>91894.525999999983</c:v>
              </c:pt>
              <c:pt idx="15">
                <c:v>88654.925999999992</c:v>
              </c:pt>
              <c:pt idx="16">
                <c:v>90699.327899999946</c:v>
              </c:pt>
              <c:pt idx="17">
                <c:v>81508.953299999994</c:v>
              </c:pt>
              <c:pt idx="18">
                <c:v>75724.125999999975</c:v>
              </c:pt>
              <c:pt idx="19">
                <c:v>69403.965999999986</c:v>
              </c:pt>
              <c:pt idx="20">
                <c:v>65314.176000000007</c:v>
              </c:pt>
              <c:pt idx="21">
                <c:v>68512.106000000014</c:v>
              </c:pt>
              <c:pt idx="22">
                <c:v>64153.725999999995</c:v>
              </c:pt>
              <c:pt idx="23">
                <c:v>55032.065999999992</c:v>
              </c:pt>
              <c:pt idx="24">
                <c:v>42206.935999999987</c:v>
              </c:pt>
              <c:pt idx="25">
                <c:v>38172.246000000014</c:v>
              </c:pt>
              <c:pt idx="26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22-25FC-4E9F-8E67-AC4F64D286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132801.75</c:v>
              </c:pt>
              <c:pt idx="1">
                <c:v>145626.88</c:v>
              </c:pt>
              <c:pt idx="2">
                <c:v>149661.56999999998</c:v>
              </c:pt>
              <c:pt idx="3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09-5DF6-448F-A305-5515EE7CF247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55032.065999999992</c:v>
              </c:pt>
              <c:pt idx="1">
                <c:v>42206.935999999987</c:v>
              </c:pt>
              <c:pt idx="2">
                <c:v>38172.246000000014</c:v>
              </c:pt>
              <c:pt idx="3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0A-5DF6-448F-A305-5515EE7CF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6"/>
              <c:pt idx="0">
                <c:v>42978</c:v>
              </c:pt>
              <c:pt idx="1">
                <c:v>43008</c:v>
              </c:pt>
              <c:pt idx="2">
                <c:v>43039</c:v>
              </c:pt>
              <c:pt idx="3">
                <c:v>43069</c:v>
              </c:pt>
              <c:pt idx="4">
                <c:v>43100</c:v>
              </c:pt>
              <c:pt idx="5">
                <c:v>43131</c:v>
              </c:pt>
              <c:pt idx="6">
                <c:v>43159</c:v>
              </c:pt>
              <c:pt idx="7">
                <c:v>43190</c:v>
              </c:pt>
              <c:pt idx="8">
                <c:v>43220</c:v>
              </c:pt>
              <c:pt idx="9">
                <c:v>43251</c:v>
              </c:pt>
              <c:pt idx="10">
                <c:v>43281</c:v>
              </c:pt>
              <c:pt idx="11">
                <c:v>43312</c:v>
              </c:pt>
              <c:pt idx="12">
                <c:v>43343</c:v>
              </c:pt>
              <c:pt idx="13">
                <c:v>43373</c:v>
              </c:pt>
              <c:pt idx="14">
                <c:v>43404</c:v>
              </c:pt>
              <c:pt idx="15">
                <c:v>43434</c:v>
              </c:pt>
              <c:pt idx="16">
                <c:v>43465</c:v>
              </c:pt>
              <c:pt idx="17">
                <c:v>43496</c:v>
              </c:pt>
              <c:pt idx="18">
                <c:v>43524</c:v>
              </c:pt>
              <c:pt idx="19">
                <c:v>43555</c:v>
              </c:pt>
              <c:pt idx="20">
                <c:v>43585</c:v>
              </c:pt>
              <c:pt idx="21">
                <c:v>43616</c:v>
              </c:pt>
              <c:pt idx="22">
                <c:v>43646</c:v>
              </c:pt>
              <c:pt idx="23">
                <c:v>43708</c:v>
              </c:pt>
              <c:pt idx="24">
                <c:v>43738</c:v>
              </c:pt>
              <c:pt idx="25">
                <c:v>43769</c:v>
              </c:pt>
            </c:numLit>
          </c:cat>
          <c:val>
            <c:numLit>
              <c:formatCode>General</c:formatCode>
              <c:ptCount val="26"/>
              <c:pt idx="0">
                <c:v>0.6</c:v>
              </c:pt>
              <c:pt idx="1">
                <c:v>0.56999999999999995</c:v>
              </c:pt>
              <c:pt idx="2">
                <c:v>1.02</c:v>
              </c:pt>
              <c:pt idx="3">
                <c:v>0.34</c:v>
              </c:pt>
              <c:pt idx="4">
                <c:v>0.19</c:v>
              </c:pt>
              <c:pt idx="5">
                <c:v>0.19</c:v>
              </c:pt>
              <c:pt idx="6">
                <c:v>0.19</c:v>
              </c:pt>
              <c:pt idx="7">
                <c:v>0.18</c:v>
              </c:pt>
              <c:pt idx="8">
                <c:v>0.19</c:v>
              </c:pt>
              <c:pt idx="9">
                <c:v>0.43</c:v>
              </c:pt>
              <c:pt idx="10">
                <c:v>0.19</c:v>
              </c:pt>
              <c:pt idx="11">
                <c:v>0.19</c:v>
              </c:pt>
              <c:pt idx="12">
                <c:v>0.19</c:v>
              </c:pt>
              <c:pt idx="13">
                <c:v>0.59</c:v>
              </c:pt>
              <c:pt idx="14">
                <c:v>0.33</c:v>
              </c:pt>
              <c:pt idx="15">
                <c:v>0.38</c:v>
              </c:pt>
              <c:pt idx="16">
                <c:v>0.37</c:v>
              </c:pt>
              <c:pt idx="17">
                <c:v>0.56999999999999995</c:v>
              </c:pt>
              <c:pt idx="18">
                <c:v>0.46</c:v>
              </c:pt>
              <c:pt idx="19">
                <c:v>0.42</c:v>
              </c:pt>
              <c:pt idx="20">
                <c:v>0.44</c:v>
              </c:pt>
              <c:pt idx="21">
                <c:v>0.46</c:v>
              </c:pt>
              <c:pt idx="22">
                <c:v>0.45</c:v>
              </c:pt>
              <c:pt idx="23">
                <c:v>0.93</c:v>
              </c:pt>
              <c:pt idx="24">
                <c:v>0.57999999999999996</c:v>
              </c:pt>
              <c:pt idx="25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11-EB40-4288-B0C8-042EBF7C7F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"/>
              <c:pt idx="0">
                <c:v>43708</c:v>
              </c:pt>
              <c:pt idx="1">
                <c:v>43738</c:v>
              </c:pt>
              <c:pt idx="2">
                <c:v>43769</c:v>
              </c:pt>
            </c:numLit>
          </c:cat>
          <c:val>
            <c:numLit>
              <c:formatCode>General</c:formatCode>
              <c:ptCount val="3"/>
              <c:pt idx="0">
                <c:v>0.93</c:v>
              </c:pt>
              <c:pt idx="1">
                <c:v>0.57999999999999996</c:v>
              </c:pt>
              <c:pt idx="2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DCCF-4429-8542-A4DBC92A1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5-1178-4D57-AFCC-11342002BF12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52</c:v>
              </c:pt>
            </c:numLit>
          </c:val>
          <c:extLst>
            <c:ext xmlns:c16="http://schemas.microsoft.com/office/drawing/2014/chart" uri="{C3380CC4-5D6E-409C-BE32-E72D297353CC}">
              <c16:uniqueId val="{00000006-1178-4D57-AFCC-11342002BF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Miete</c:v>
              </c:pt>
              <c:pt idx="1">
                <c:v>Krankenversicherung</c:v>
              </c:pt>
              <c:pt idx="2">
                <c:v>Urlaub</c:v>
              </c:pt>
              <c:pt idx="3">
                <c:v>Kleidung</c:v>
              </c:pt>
              <c:pt idx="4">
                <c:v>Büroausgaben</c:v>
              </c:pt>
              <c:pt idx="5">
                <c:v>Lebensmittel</c:v>
              </c:pt>
              <c:pt idx="6">
                <c:v>Barabhebung</c:v>
              </c:pt>
              <c:pt idx="7">
                <c:v>Ausgehen</c:v>
              </c:pt>
              <c:pt idx="8">
                <c:v>Arzt</c:v>
              </c:pt>
              <c:pt idx="9">
                <c:v>Hobby</c:v>
              </c:pt>
            </c:strLit>
          </c:cat>
          <c:val>
            <c:numLit>
              <c:formatCode>General</c:formatCode>
              <c:ptCount val="10"/>
              <c:pt idx="0">
                <c:v>24966.399999999994</c:v>
              </c:pt>
              <c:pt idx="1">
                <c:v>17334.339999999989</c:v>
              </c:pt>
              <c:pt idx="2">
                <c:v>12531.989999999998</c:v>
              </c:pt>
              <c:pt idx="3">
                <c:v>6824.4699999999984</c:v>
              </c:pt>
              <c:pt idx="4">
                <c:v>5792.1299999999947</c:v>
              </c:pt>
              <c:pt idx="5">
                <c:v>5462.5199999999977</c:v>
              </c:pt>
              <c:pt idx="6">
                <c:v>4882.5200000000004</c:v>
              </c:pt>
              <c:pt idx="7">
                <c:v>3901.2599999999989</c:v>
              </c:pt>
              <c:pt idx="8">
                <c:v>3609.84</c:v>
              </c:pt>
              <c:pt idx="9">
                <c:v>3457.369999999999</c:v>
              </c:pt>
            </c:numLit>
          </c:val>
          <c:extLst>
            <c:ext xmlns:c16="http://schemas.microsoft.com/office/drawing/2014/chart" uri="{C3380CC4-5D6E-409C-BE32-E72D297353CC}">
              <c16:uniqueId val="{00000013-B829-43EF-A335-4DDFAD8B75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segoe ui" panose="020B0502040204020203" pitchFamily="34" charset="0"/>
                    <a:cs typeface="segoe ui" panose="020B0502040204020203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5125.2299999999996</c:v>
              </c:pt>
              <c:pt idx="1">
                <c:v>85729.97</c:v>
              </c:pt>
              <c:pt idx="2">
                <c:v>7813.26</c:v>
              </c:pt>
              <c:pt idx="3">
                <c:v>28045.71</c:v>
              </c:pt>
            </c:numLit>
          </c:val>
          <c:extLst>
            <c:ext xmlns:c16="http://schemas.microsoft.com/office/drawing/2014/chart" uri="{C3380CC4-5D6E-409C-BE32-E72D297353CC}">
              <c16:uniqueId val="{00000013-CD28-4D45-9164-DCE170373A55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7</c:v>
              </c:pt>
            </c:numLit>
          </c:val>
          <c:extLst>
            <c:ext xmlns:c16="http://schemas.microsoft.com/office/drawing/2014/chart" uri="{C3380CC4-5D6E-409C-BE32-E72D297353CC}">
              <c16:uniqueId val="{00000007-431F-4061-A93C-84574439DBF1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93</c:v>
              </c:pt>
            </c:numLit>
          </c:val>
          <c:extLst>
            <c:ext xmlns:c16="http://schemas.microsoft.com/office/drawing/2014/chart" uri="{C3380CC4-5D6E-409C-BE32-E72D297353CC}">
              <c16:uniqueId val="{00000008-431F-4061-A93C-84574439DB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16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  <c:pt idx="14">
                <c:v>48945</c:v>
              </c:pt>
              <c:pt idx="15">
                <c:v>49310</c:v>
              </c:pt>
            </c:numLit>
          </c:cat>
          <c:val>
            <c:numLit>
              <c:formatCode>General</c:formatCode>
              <c:ptCount val="16"/>
              <c:pt idx="0">
                <c:v>222392</c:v>
              </c:pt>
              <c:pt idx="1">
                <c:v>288256</c:v>
              </c:pt>
              <c:pt idx="2">
                <c:v>354120</c:v>
              </c:pt>
              <c:pt idx="3">
                <c:v>419984</c:v>
              </c:pt>
              <c:pt idx="4">
                <c:v>485848</c:v>
              </c:pt>
              <c:pt idx="5">
                <c:v>551712</c:v>
              </c:pt>
              <c:pt idx="6">
                <c:v>617576</c:v>
              </c:pt>
              <c:pt idx="7">
                <c:v>683440</c:v>
              </c:pt>
              <c:pt idx="8">
                <c:v>749304</c:v>
              </c:pt>
              <c:pt idx="9">
                <c:v>815168</c:v>
              </c:pt>
              <c:pt idx="10">
                <c:v>881032</c:v>
              </c:pt>
              <c:pt idx="11">
                <c:v>946896</c:v>
              </c:pt>
              <c:pt idx="12">
                <c:v>1012760</c:v>
              </c:pt>
              <c:pt idx="13">
                <c:v>1078624</c:v>
              </c:pt>
              <c:pt idx="14">
                <c:v>1144488</c:v>
              </c:pt>
              <c:pt idx="15">
                <c:v>1210352</c:v>
              </c:pt>
            </c:numLit>
          </c:val>
          <c:extLst>
            <c:ext xmlns:c16="http://schemas.microsoft.com/office/drawing/2014/chart" uri="{C3380CC4-5D6E-409C-BE32-E72D297353CC}">
              <c16:uniqueId val="{0000001D-D6E9-4141-9C50-375028620F21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16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  <c:pt idx="14">
                <c:v>48945</c:v>
              </c:pt>
              <c:pt idx="15">
                <c:v>49310</c:v>
              </c:pt>
            </c:numLit>
          </c:cat>
          <c:val>
            <c:numLit>
              <c:formatCode>General</c:formatCode>
              <c:ptCount val="16"/>
              <c:pt idx="0">
                <c:v>7502</c:v>
              </c:pt>
              <c:pt idx="1">
                <c:v>18521</c:v>
              </c:pt>
              <c:pt idx="2">
                <c:v>33225</c:v>
              </c:pt>
              <c:pt idx="3">
                <c:v>51790</c:v>
              </c:pt>
              <c:pt idx="4">
                <c:v>74402</c:v>
              </c:pt>
              <c:pt idx="5">
                <c:v>101255</c:v>
              </c:pt>
              <c:pt idx="6">
                <c:v>132552</c:v>
              </c:pt>
              <c:pt idx="7">
                <c:v>168506</c:v>
              </c:pt>
              <c:pt idx="8">
                <c:v>209340</c:v>
              </c:pt>
              <c:pt idx="9">
                <c:v>255288</c:v>
              </c:pt>
              <c:pt idx="10">
                <c:v>306595</c:v>
              </c:pt>
              <c:pt idx="11">
                <c:v>363518</c:v>
              </c:pt>
              <c:pt idx="12">
                <c:v>426326</c:v>
              </c:pt>
              <c:pt idx="13">
                <c:v>495301</c:v>
              </c:pt>
              <c:pt idx="14">
                <c:v>570739</c:v>
              </c:pt>
              <c:pt idx="15">
                <c:v>652950</c:v>
              </c:pt>
            </c:numLit>
          </c:val>
          <c:extLst>
            <c:ext xmlns:c16="http://schemas.microsoft.com/office/drawing/2014/chart" uri="{C3380CC4-5D6E-409C-BE32-E72D297353CC}">
              <c16:uniqueId val="{0000001E-D6E9-4141-9C50-375028620F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17"/>
              <c:pt idx="0">
                <c:v>867229</c:v>
              </c:pt>
              <c:pt idx="1">
                <c:v>867229</c:v>
              </c:pt>
              <c:pt idx="2">
                <c:v>867229</c:v>
              </c:pt>
              <c:pt idx="3">
                <c:v>867229</c:v>
              </c:pt>
              <c:pt idx="4">
                <c:v>867229</c:v>
              </c:pt>
              <c:pt idx="5">
                <c:v>867229</c:v>
              </c:pt>
              <c:pt idx="6">
                <c:v>867229</c:v>
              </c:pt>
              <c:pt idx="7">
                <c:v>867229</c:v>
              </c:pt>
              <c:pt idx="8">
                <c:v>867229</c:v>
              </c:pt>
              <c:pt idx="9">
                <c:v>867229</c:v>
              </c:pt>
              <c:pt idx="10">
                <c:v>867229</c:v>
              </c:pt>
              <c:pt idx="11">
                <c:v>867229</c:v>
              </c:pt>
              <c:pt idx="12">
                <c:v>867229</c:v>
              </c:pt>
              <c:pt idx="13">
                <c:v>867229</c:v>
              </c:pt>
              <c:pt idx="14">
                <c:v>867229</c:v>
              </c:pt>
              <c:pt idx="15">
                <c:v>867229</c:v>
              </c:pt>
              <c:pt idx="16">
                <c:v>867229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20-D6E9-4141-9C50-375028620F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46753</c:v>
              </c:pt>
            </c:numLit>
          </c:xVal>
          <c:yVal>
            <c:numLit>
              <c:formatCode>General</c:formatCode>
              <c:ptCount val="1"/>
              <c:pt idx="0">
                <c:v>867229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F-D6E9-4141-9C50-375028620F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49310"/>
          <c:min val="44197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304311.39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4E-225B-499D-ABDD-E21C24E30DF9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4F-225B-499D-ABDD-E21C24E30DF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2.529,44 €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4E-225B-499D-ABDD-E21C24E30DF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2.354,49 €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4F-225B-499D-ABDD-E21C24E30DF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2529.44</c:v>
              </c:pt>
              <c:pt idx="1">
                <c:v>2354.4899999999998</c:v>
              </c:pt>
            </c:numLit>
          </c:val>
          <c:extLst>
            <c:ext xmlns:c16="http://schemas.microsoft.com/office/drawing/2014/chart" uri="{C3380CC4-5D6E-409C-BE32-E72D297353CC}">
              <c16:uniqueId val="{0000004D-225B-499D-ABDD-E21C24E30DF9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51-225B-499D-ABDD-E21C24E30DF9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1-225B-499D-ABDD-E21C24E30DF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174.95000000000027</c:v>
              </c:pt>
            </c:numLit>
          </c:val>
          <c:extLst>
            <c:ext xmlns:c16="http://schemas.microsoft.com/office/drawing/2014/chart" uri="{C3380CC4-5D6E-409C-BE32-E72D297353CC}">
              <c16:uniqueId val="{00000050-225B-499D-ABDD-E21C24E30DF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2782.3840000000005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125</c:v>
              </c:pt>
              <c:pt idx="1">
                <c:v>0</c:v>
              </c:pt>
              <c:pt idx="2">
                <c:v>150</c:v>
              </c:pt>
              <c:pt idx="3">
                <c:v>85</c:v>
              </c:pt>
              <c:pt idx="4">
                <c:v>150</c:v>
              </c:pt>
              <c:pt idx="5">
                <c:v>210</c:v>
              </c:pt>
              <c:pt idx="6">
                <c:v>60</c:v>
              </c:pt>
              <c:pt idx="7">
                <c:v>25</c:v>
              </c:pt>
            </c:numLit>
          </c:val>
          <c:extLst>
            <c:ext xmlns:c16="http://schemas.microsoft.com/office/drawing/2014/chart" uri="{C3380CC4-5D6E-409C-BE32-E72D297353CC}">
              <c16:uniqueId val="{00000000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100.625</c:v>
              </c:pt>
              <c:pt idx="1">
                <c:v>100.625</c:v>
              </c:pt>
              <c:pt idx="2">
                <c:v>100.625</c:v>
              </c:pt>
              <c:pt idx="3">
                <c:v>100.625</c:v>
              </c:pt>
              <c:pt idx="4">
                <c:v>100.625</c:v>
              </c:pt>
              <c:pt idx="5">
                <c:v>100.625</c:v>
              </c:pt>
              <c:pt idx="6">
                <c:v>100.625</c:v>
              </c:pt>
              <c:pt idx="7">
                <c:v>100.625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BFE-4827-B1E7-3B7E0BAC336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BFE-4827-B1E7-3B7E0BAC3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10-EA93-449E-B46D-39AE642AF30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182704.636</c:v>
              </c:pt>
              <c:pt idx="1">
                <c:v>182940.81599999999</c:v>
              </c:pt>
              <c:pt idx="2">
                <c:v>182860.93599999999</c:v>
              </c:pt>
              <c:pt idx="3">
                <c:v>182767.55599999998</c:v>
              </c:pt>
              <c:pt idx="4">
                <c:v>174073.736</c:v>
              </c:pt>
              <c:pt idx="5">
                <c:v>177335.95600000001</c:v>
              </c:pt>
              <c:pt idx="6">
                <c:v>175248.87599999999</c:v>
              </c:pt>
              <c:pt idx="7">
                <c:v>161678.266</c:v>
              </c:pt>
              <c:pt idx="8">
                <c:v>158894.58599999998</c:v>
              </c:pt>
              <c:pt idx="9">
                <c:v>158890.48599999998</c:v>
              </c:pt>
              <c:pt idx="10">
                <c:v>158476.59599999999</c:v>
              </c:pt>
              <c:pt idx="11">
                <c:v>158006.946</c:v>
              </c:pt>
              <c:pt idx="12">
                <c:v>157450.14599999998</c:v>
              </c:pt>
              <c:pt idx="13">
                <c:v>157297.78599999999</c:v>
              </c:pt>
              <c:pt idx="14">
                <c:v>157937.726</c:v>
              </c:pt>
              <c:pt idx="15">
                <c:v>155363.576</c:v>
              </c:pt>
              <c:pt idx="16">
                <c:v>153383.92599999998</c:v>
              </c:pt>
              <c:pt idx="17">
                <c:v>152993.65599999999</c:v>
              </c:pt>
              <c:pt idx="18">
                <c:v>150523.136</c:v>
              </c:pt>
              <c:pt idx="19">
                <c:v>150051.976</c:v>
              </c:pt>
              <c:pt idx="20">
                <c:v>148222.05599999998</c:v>
              </c:pt>
              <c:pt idx="21">
                <c:v>147838.61599999998</c:v>
              </c:pt>
              <c:pt idx="22">
                <c:v>145935.21599999999</c:v>
              </c:pt>
              <c:pt idx="23">
                <c:v>144090.74599999998</c:v>
              </c:pt>
              <c:pt idx="24">
                <c:v>142214.92600000001</c:v>
              </c:pt>
              <c:pt idx="25">
                <c:v>143630.96599999999</c:v>
              </c:pt>
              <c:pt idx="26">
                <c:v>140988.11599999998</c:v>
              </c:pt>
              <c:pt idx="27">
                <c:v>135893.54599999997</c:v>
              </c:pt>
              <c:pt idx="28">
                <c:v>134094.99599999998</c:v>
              </c:pt>
              <c:pt idx="29">
                <c:v>134499.64600000001</c:v>
              </c:pt>
              <c:pt idx="30">
                <c:v>134528.40599999999</c:v>
              </c:pt>
              <c:pt idx="31">
                <c:v>133538.166</c:v>
              </c:pt>
              <c:pt idx="32">
                <c:v>132814.17599999998</c:v>
              </c:pt>
              <c:pt idx="33">
                <c:v>129911.12599999999</c:v>
              </c:pt>
              <c:pt idx="34">
                <c:v>128632.976</c:v>
              </c:pt>
              <c:pt idx="35">
                <c:v>126473.46599999999</c:v>
              </c:pt>
              <c:pt idx="36">
                <c:v>124232.36599999998</c:v>
              </c:pt>
              <c:pt idx="37">
                <c:v>121158.71599999999</c:v>
              </c:pt>
              <c:pt idx="38">
                <c:v>120318.58599999998</c:v>
              </c:pt>
              <c:pt idx="39">
                <c:v>112566.68599999999</c:v>
              </c:pt>
              <c:pt idx="40">
                <c:v>111611.77599999998</c:v>
              </c:pt>
              <c:pt idx="41">
                <c:v>111170.406</c:v>
              </c:pt>
              <c:pt idx="42">
                <c:v>110795.95599999999</c:v>
              </c:pt>
              <c:pt idx="43">
                <c:v>111540.436</c:v>
              </c:pt>
              <c:pt idx="44">
                <c:v>111165.14599999999</c:v>
              </c:pt>
              <c:pt idx="45">
                <c:v>110613.76599999999</c:v>
              </c:pt>
              <c:pt idx="46">
                <c:v>108904.80599999998</c:v>
              </c:pt>
              <c:pt idx="47">
                <c:v>107472.05599999998</c:v>
              </c:pt>
              <c:pt idx="48">
                <c:v>110946.44599999998</c:v>
              </c:pt>
              <c:pt idx="49">
                <c:v>105031.61599999998</c:v>
              </c:pt>
              <c:pt idx="50">
                <c:v>102430.79599999997</c:v>
              </c:pt>
              <c:pt idx="51">
                <c:v>94471.135999999984</c:v>
              </c:pt>
              <c:pt idx="52">
                <c:v>91894.525999999983</c:v>
              </c:pt>
              <c:pt idx="53">
                <c:v>88654.925999999992</c:v>
              </c:pt>
              <c:pt idx="54">
                <c:v>90699.327899999946</c:v>
              </c:pt>
              <c:pt idx="55">
                <c:v>81508.953299999994</c:v>
              </c:pt>
              <c:pt idx="56">
                <c:v>75724.125999999975</c:v>
              </c:pt>
              <c:pt idx="57">
                <c:v>69403.965999999986</c:v>
              </c:pt>
              <c:pt idx="58">
                <c:v>65314.176000000007</c:v>
              </c:pt>
              <c:pt idx="59">
                <c:v>68512.106000000014</c:v>
              </c:pt>
              <c:pt idx="60">
                <c:v>64153.725999999995</c:v>
              </c:pt>
              <c:pt idx="61">
                <c:v>55032.065999999992</c:v>
              </c:pt>
              <c:pt idx="62">
                <c:v>42206.935999999987</c:v>
              </c:pt>
              <c:pt idx="63">
                <c:v>38172.246000000014</c:v>
              </c:pt>
              <c:pt idx="6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11-EA93-449E-B46D-39AE642A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image" Target="../media/image3.png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20</xdr:row>
      <xdr:rowOff>12593</xdr:rowOff>
    </xdr:from>
    <xdr:to>
      <xdr:col>8</xdr:col>
      <xdr:colOff>164152</xdr:colOff>
      <xdr:row>33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20</xdr:row>
      <xdr:rowOff>19591</xdr:rowOff>
    </xdr:from>
    <xdr:to>
      <xdr:col>10</xdr:col>
      <xdr:colOff>157842</xdr:colOff>
      <xdr:row>22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89.012,95 €</a:t>
          </a:r>
        </a:p>
      </xdr:txBody>
    </xdr:sp>
    <xdr:clientData/>
  </xdr:twoCellAnchor>
  <xdr:twoCellAnchor>
    <xdr:from>
      <xdr:col>8</xdr:col>
      <xdr:colOff>232549</xdr:colOff>
      <xdr:row>23</xdr:row>
      <xdr:rowOff>82473</xdr:rowOff>
    </xdr:from>
    <xdr:to>
      <xdr:col>9</xdr:col>
      <xdr:colOff>624568</xdr:colOff>
      <xdr:row>25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16</xdr:row>
      <xdr:rowOff>0</xdr:rowOff>
    </xdr:from>
    <xdr:to>
      <xdr:col>2</xdr:col>
      <xdr:colOff>4081</xdr:colOff>
      <xdr:row>17</xdr:row>
      <xdr:rowOff>125184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3048000"/>
          <a:ext cx="1185182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09.08.2017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16</xdr:row>
      <xdr:rowOff>9525</xdr:rowOff>
    </xdr:from>
    <xdr:to>
      <xdr:col>3</xdr:col>
      <xdr:colOff>521153</xdr:colOff>
      <xdr:row>17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3057525"/>
          <a:ext cx="11593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09.08.2020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16</xdr:row>
      <xdr:rowOff>0</xdr:rowOff>
    </xdr:from>
    <xdr:to>
      <xdr:col>6</xdr:col>
      <xdr:colOff>542925</xdr:colOff>
      <xdr:row>17</xdr:row>
      <xdr:rowOff>126300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6</xdr:col>
      <xdr:colOff>581025</xdr:colOff>
      <xdr:row>16</xdr:row>
      <xdr:rowOff>0</xdr:rowOff>
    </xdr:from>
    <xdr:to>
      <xdr:col>8</xdr:col>
      <xdr:colOff>114300</xdr:colOff>
      <xdr:row>17</xdr:row>
      <xdr:rowOff>126300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8</xdr:col>
      <xdr:colOff>152400</xdr:colOff>
      <xdr:row>16</xdr:row>
      <xdr:rowOff>0</xdr:rowOff>
    </xdr:from>
    <xdr:to>
      <xdr:col>9</xdr:col>
      <xdr:colOff>447675</xdr:colOff>
      <xdr:row>17</xdr:row>
      <xdr:rowOff>126300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3</xdr:col>
      <xdr:colOff>676275</xdr:colOff>
      <xdr:row>16</xdr:row>
      <xdr:rowOff>0</xdr:rowOff>
    </xdr:from>
    <xdr:to>
      <xdr:col>5</xdr:col>
      <xdr:colOff>209550</xdr:colOff>
      <xdr:row>17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1</xdr:col>
      <xdr:colOff>278788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830606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+ 18%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13</xdr:row>
      <xdr:rowOff>38100</xdr:rowOff>
    </xdr:from>
    <xdr:to>
      <xdr:col>2</xdr:col>
      <xdr:colOff>209549</xdr:colOff>
      <xdr:row>15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20</xdr:row>
      <xdr:rowOff>20757</xdr:rowOff>
    </xdr:from>
    <xdr:to>
      <xdr:col>17</xdr:col>
      <xdr:colOff>459428</xdr:colOff>
      <xdr:row>33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22</xdr:row>
      <xdr:rowOff>57150</xdr:rowOff>
    </xdr:from>
    <xdr:to>
      <xdr:col>20</xdr:col>
      <xdr:colOff>295272</xdr:colOff>
      <xdr:row>24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+ 44% Durchschnitt</a:t>
          </a:r>
        </a:p>
      </xdr:txBody>
    </xdr:sp>
    <xdr:clientData/>
  </xdr:twoCellAnchor>
  <xdr:twoCellAnchor>
    <xdr:from>
      <xdr:col>17</xdr:col>
      <xdr:colOff>542922</xdr:colOff>
      <xdr:row>24</xdr:row>
      <xdr:rowOff>0</xdr:rowOff>
    </xdr:from>
    <xdr:to>
      <xdr:col>19</xdr:col>
      <xdr:colOff>562461</xdr:colOff>
      <xdr:row>25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+ 42% Median</a:t>
          </a:r>
        </a:p>
      </xdr:txBody>
    </xdr:sp>
    <xdr:clientData/>
  </xdr:twoCellAnchor>
  <xdr:twoCellAnchor>
    <xdr:from>
      <xdr:col>8</xdr:col>
      <xdr:colOff>148318</xdr:colOff>
      <xdr:row>21</xdr:row>
      <xdr:rowOff>123825</xdr:rowOff>
    </xdr:from>
    <xdr:to>
      <xdr:col>10</xdr:col>
      <xdr:colOff>167857</xdr:colOff>
      <xdr:row>23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+ 132%</a:t>
          </a:r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11</xdr:row>
      <xdr:rowOff>123824</xdr:rowOff>
    </xdr:to>
    <xdr:sp macro="" textlink="">
      <xdr:nvSpPr>
        <xdr:cNvPr id="59" name="Rectangle 5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943225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5</xdr:row>
      <xdr:rowOff>163141</xdr:rowOff>
    </xdr:to>
    <xdr:sp macro="" textlink="">
      <xdr:nvSpPr>
        <xdr:cNvPr id="60" name="Rectangle 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2943225" y="504824"/>
          <a:ext cx="2590800" cy="610817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676275</xdr:colOff>
      <xdr:row>2</xdr:row>
      <xdr:rowOff>144885</xdr:rowOff>
    </xdr:from>
    <xdr:to>
      <xdr:col>7</xdr:col>
      <xdr:colOff>180974</xdr:colOff>
      <xdr:row>4</xdr:row>
      <xdr:rowOff>57148</xdr:rowOff>
    </xdr:to>
    <xdr:sp macro="" textlink="">
      <xdr:nvSpPr>
        <xdr:cNvPr id="61" name="TextBox.res_0502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2962275" y="525885"/>
          <a:ext cx="2552699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Sparrate Median Jahr</a:t>
          </a:r>
        </a:p>
      </xdr:txBody>
    </xdr:sp>
    <xdr:clientData/>
  </xdr:twoCellAnchor>
  <xdr:twoCellAnchor>
    <xdr:from>
      <xdr:col>3</xdr:col>
      <xdr:colOff>685800</xdr:colOff>
      <xdr:row>4</xdr:row>
      <xdr:rowOff>38100</xdr:rowOff>
    </xdr:from>
    <xdr:to>
      <xdr:col>5</xdr:col>
      <xdr:colOff>2563</xdr:colOff>
      <xdr:row>5</xdr:row>
      <xdr:rowOff>133350</xdr:rowOff>
    </xdr:to>
    <xdr:sp macro="" textlink="">
      <xdr:nvSpPr>
        <xdr:cNvPr id="62" name="TextBox_OverviewSavingsRateYearP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/>
      </xdr:nvSpPr>
      <xdr:spPr>
        <a:xfrm>
          <a:off x="2971800" y="800100"/>
          <a:ext cx="840763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+ 93%</a:t>
          </a:r>
        </a:p>
      </xdr:txBody>
    </xdr:sp>
    <xdr:clientData/>
  </xdr:twoCellAnchor>
  <xdr:twoCellAnchor>
    <xdr:from>
      <xdr:col>3</xdr:col>
      <xdr:colOff>657227</xdr:colOff>
      <xdr:row>6</xdr:row>
      <xdr:rowOff>73741</xdr:rowOff>
    </xdr:from>
    <xdr:to>
      <xdr:col>7</xdr:col>
      <xdr:colOff>195722</xdr:colOff>
      <xdr:row>11</xdr:row>
      <xdr:rowOff>119610</xdr:rowOff>
    </xdr:to>
    <xdr:graphicFrame macro="">
      <xdr:nvGraphicFramePr>
        <xdr:cNvPr id="63" name="Chart_OverviewSavingsRateYear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558395</xdr:colOff>
      <xdr:row>1</xdr:row>
      <xdr:rowOff>85725</xdr:rowOff>
    </xdr:from>
    <xdr:to>
      <xdr:col>14</xdr:col>
      <xdr:colOff>432395</xdr:colOff>
      <xdr:row>6</xdr:row>
      <xdr:rowOff>114300</xdr:rowOff>
    </xdr:to>
    <xdr:sp macro="" textlink="">
      <xdr:nvSpPr>
        <xdr:cNvPr id="65" name="Rectangle 19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8940395" y="2762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584180</xdr:colOff>
      <xdr:row>1</xdr:row>
      <xdr:rowOff>107771</xdr:rowOff>
    </xdr:from>
    <xdr:to>
      <xdr:col>14</xdr:col>
      <xdr:colOff>350606</xdr:colOff>
      <xdr:row>3</xdr:row>
      <xdr:rowOff>24401</xdr:rowOff>
    </xdr:to>
    <xdr:sp macro="" textlink="">
      <xdr:nvSpPr>
        <xdr:cNvPr id="66" name="TextBox.res_0504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/>
      </xdr:nvSpPr>
      <xdr:spPr>
        <a:xfrm>
          <a:off x="8966180" y="2982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solidFill>
                <a:schemeClr val="bg1">
                  <a:lumMod val="65000"/>
                </a:schemeClr>
              </a:solidFill>
            </a:rPr>
            <a:t>Ruhestand</a:t>
          </a:r>
        </a:p>
      </xdr:txBody>
    </xdr:sp>
    <xdr:clientData/>
  </xdr:twoCellAnchor>
  <xdr:twoCellAnchor>
    <xdr:from>
      <xdr:col>11</xdr:col>
      <xdr:colOff>542925</xdr:colOff>
      <xdr:row>2</xdr:row>
      <xdr:rowOff>104668</xdr:rowOff>
    </xdr:from>
    <xdr:to>
      <xdr:col>14</xdr:col>
      <xdr:colOff>391860</xdr:colOff>
      <xdr:row>5</xdr:row>
      <xdr:rowOff>106380</xdr:rowOff>
    </xdr:to>
    <xdr:graphicFrame macro="">
      <xdr:nvGraphicFramePr>
        <xdr:cNvPr id="67" name="Chart_OverviewRetirement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599649</xdr:colOff>
      <xdr:row>4</xdr:row>
      <xdr:rowOff>66406</xdr:rowOff>
    </xdr:from>
    <xdr:to>
      <xdr:col>13</xdr:col>
      <xdr:colOff>6461</xdr:colOff>
      <xdr:row>6</xdr:row>
      <xdr:rowOff>71222</xdr:rowOff>
    </xdr:to>
    <xdr:sp macro="" textlink="">
      <xdr:nvSpPr>
        <xdr:cNvPr id="68" name="TextBox_OverviewRetirement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/>
      </xdr:nvSpPr>
      <xdr:spPr>
        <a:xfrm>
          <a:off x="8981649" y="8284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48%</a:t>
          </a:r>
        </a:p>
      </xdr:txBody>
    </xdr:sp>
    <xdr:clientData/>
  </xdr:twoCellAnchor>
  <xdr:twoCellAnchor>
    <xdr:from>
      <xdr:col>12</xdr:col>
      <xdr:colOff>723901</xdr:colOff>
      <xdr:row>4</xdr:row>
      <xdr:rowOff>131531</xdr:rowOff>
    </xdr:from>
    <xdr:to>
      <xdr:col>14</xdr:col>
      <xdr:colOff>400050</xdr:colOff>
      <xdr:row>6</xdr:row>
      <xdr:rowOff>53672</xdr:rowOff>
    </xdr:to>
    <xdr:sp macro="" textlink="">
      <xdr:nvSpPr>
        <xdr:cNvPr id="69" name="TextBox_OverviewRetiremenentLeft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9867901" y="893531"/>
          <a:ext cx="1200149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35 Jahre übrig</a:t>
          </a:r>
        </a:p>
      </xdr:txBody>
    </xdr:sp>
    <xdr:clientData/>
  </xdr:twoCellAnchor>
  <xdr:twoCellAnchor>
    <xdr:from>
      <xdr:col>14</xdr:col>
      <xdr:colOff>567544</xdr:colOff>
      <xdr:row>1</xdr:row>
      <xdr:rowOff>85725</xdr:rowOff>
    </xdr:from>
    <xdr:to>
      <xdr:col>17</xdr:col>
      <xdr:colOff>685800</xdr:colOff>
      <xdr:row>6</xdr:row>
      <xdr:rowOff>116025</xdr:rowOff>
    </xdr:to>
    <xdr:sp macro="" textlink="">
      <xdr:nvSpPr>
        <xdr:cNvPr id="73" name="Rectangle 26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11235544" y="276225"/>
          <a:ext cx="2404256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567545</xdr:colOff>
      <xdr:row>1</xdr:row>
      <xdr:rowOff>85725</xdr:rowOff>
    </xdr:from>
    <xdr:to>
      <xdr:col>17</xdr:col>
      <xdr:colOff>409575</xdr:colOff>
      <xdr:row>3</xdr:row>
      <xdr:rowOff>420</xdr:rowOff>
    </xdr:to>
    <xdr:sp macro="" textlink="">
      <xdr:nvSpPr>
        <xdr:cNvPr id="74" name="TextBox.res_0506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/>
      </xdr:nvSpPr>
      <xdr:spPr>
        <a:xfrm>
          <a:off x="11235545" y="276225"/>
          <a:ext cx="2128030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Aktuelles Vermögen</a:t>
          </a:r>
        </a:p>
      </xdr:txBody>
    </xdr:sp>
    <xdr:clientData/>
  </xdr:twoCellAnchor>
  <xdr:twoCellAnchor>
    <xdr:from>
      <xdr:col>14</xdr:col>
      <xdr:colOff>558248</xdr:colOff>
      <xdr:row>2</xdr:row>
      <xdr:rowOff>123825</xdr:rowOff>
    </xdr:from>
    <xdr:to>
      <xdr:col>17</xdr:col>
      <xdr:colOff>342900</xdr:colOff>
      <xdr:row>4</xdr:row>
      <xdr:rowOff>182033</xdr:rowOff>
    </xdr:to>
    <xdr:sp macro="" textlink="">
      <xdr:nvSpPr>
        <xdr:cNvPr id="75" name="TextBox_CurrentNW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11226248" y="504825"/>
          <a:ext cx="207065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156.528,18 €</a:t>
          </a:r>
        </a:p>
      </xdr:txBody>
    </xdr:sp>
    <xdr:clientData/>
  </xdr:twoCellAnchor>
  <xdr:twoCellAnchor>
    <xdr:from>
      <xdr:col>0</xdr:col>
      <xdr:colOff>319085</xdr:colOff>
      <xdr:row>36</xdr:row>
      <xdr:rowOff>14287</xdr:rowOff>
    </xdr:from>
    <xdr:to>
      <xdr:col>8</xdr:col>
      <xdr:colOff>168914</xdr:colOff>
      <xdr:row>49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185060</xdr:colOff>
      <xdr:row>36</xdr:row>
      <xdr:rowOff>85725</xdr:rowOff>
    </xdr:from>
    <xdr:to>
      <xdr:col>10</xdr:col>
      <xdr:colOff>204599</xdr:colOff>
      <xdr:row>38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112.766,21 €</a:t>
          </a:r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11</xdr:row>
      <xdr:rowOff>123824</xdr:rowOff>
    </xdr:to>
    <xdr:sp macro="" textlink="">
      <xdr:nvSpPr>
        <xdr:cNvPr id="94" name="Rectangle 5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5715000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5</xdr:row>
      <xdr:rowOff>163141</xdr:rowOff>
    </xdr:to>
    <xdr:sp macro="" textlink="">
      <xdr:nvSpPr>
        <xdr:cNvPr id="95" name="Rectangle 6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5715000" y="504824"/>
          <a:ext cx="2590800" cy="610817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419733</xdr:colOff>
      <xdr:row>2</xdr:row>
      <xdr:rowOff>144885</xdr:rowOff>
    </xdr:from>
    <xdr:to>
      <xdr:col>10</xdr:col>
      <xdr:colOff>628650</xdr:colOff>
      <xdr:row>4</xdr:row>
      <xdr:rowOff>57148</xdr:rowOff>
    </xdr:to>
    <xdr:sp macro="" textlink="">
      <xdr:nvSpPr>
        <xdr:cNvPr id="96" name="TextBox.res_0503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 txBox="1"/>
      </xdr:nvSpPr>
      <xdr:spPr>
        <a:xfrm>
          <a:off x="5753733" y="525885"/>
          <a:ext cx="249491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Aktuelle Investitionen</a:t>
          </a:r>
        </a:p>
      </xdr:txBody>
    </xdr:sp>
    <xdr:clientData/>
  </xdr:twoCellAnchor>
  <xdr:twoCellAnchor>
    <xdr:from>
      <xdr:col>7</xdr:col>
      <xdr:colOff>409575</xdr:colOff>
      <xdr:row>3</xdr:row>
      <xdr:rowOff>142874</xdr:rowOff>
    </xdr:from>
    <xdr:to>
      <xdr:col>10</xdr:col>
      <xdr:colOff>657225</xdr:colOff>
      <xdr:row>5</xdr:row>
      <xdr:rowOff>123825</xdr:rowOff>
    </xdr:to>
    <xdr:sp macro="" textlink="">
      <xdr:nvSpPr>
        <xdr:cNvPr id="99" name="TextBox_CurrentHoldingsTotalVal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 txBox="1"/>
      </xdr:nvSpPr>
      <xdr:spPr>
        <a:xfrm>
          <a:off x="5743575" y="714374"/>
          <a:ext cx="2533650" cy="3619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000">
              <a:solidFill>
                <a:schemeClr val="bg1"/>
              </a:solidFill>
            </a:rPr>
            <a:t>126.714,17 €</a:t>
          </a:r>
        </a:p>
      </xdr:txBody>
    </xdr:sp>
    <xdr:clientData/>
  </xdr:twoCellAnchor>
  <xdr:twoCellAnchor>
    <xdr:from>
      <xdr:col>7</xdr:col>
      <xdr:colOff>381001</xdr:colOff>
      <xdr:row>5</xdr:row>
      <xdr:rowOff>161926</xdr:rowOff>
    </xdr:from>
    <xdr:to>
      <xdr:col>10</xdr:col>
      <xdr:colOff>676275</xdr:colOff>
      <xdr:row>11</xdr:row>
      <xdr:rowOff>133350</xdr:rowOff>
    </xdr:to>
    <xdr:graphicFrame macro="">
      <xdr:nvGraphicFramePr>
        <xdr:cNvPr id="17" name="Chart_OverviewHoldings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591355</xdr:colOff>
      <xdr:row>7</xdr:row>
      <xdr:rowOff>142875</xdr:rowOff>
    </xdr:from>
    <xdr:to>
      <xdr:col>17</xdr:col>
      <xdr:colOff>695325</xdr:colOff>
      <xdr:row>12</xdr:row>
      <xdr:rowOff>173175</xdr:rowOff>
    </xdr:to>
    <xdr:sp macro="" textlink="">
      <xdr:nvSpPr>
        <xdr:cNvPr id="108" name="Rectangle 26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>
          <a:off x="11259355" y="1476375"/>
          <a:ext cx="2389970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591356</xdr:colOff>
      <xdr:row>7</xdr:row>
      <xdr:rowOff>142875</xdr:rowOff>
    </xdr:from>
    <xdr:to>
      <xdr:col>17</xdr:col>
      <xdr:colOff>670129</xdr:colOff>
      <xdr:row>9</xdr:row>
      <xdr:rowOff>57570</xdr:rowOff>
    </xdr:to>
    <xdr:sp macro="" textlink="">
      <xdr:nvSpPr>
        <xdr:cNvPr id="109" name="TextBox.res_0507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 txBox="1"/>
      </xdr:nvSpPr>
      <xdr:spPr>
        <a:xfrm>
          <a:off x="11259356" y="1476375"/>
          <a:ext cx="2364773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Aktueller Pensionsanspruch</a:t>
          </a:r>
        </a:p>
      </xdr:txBody>
    </xdr:sp>
    <xdr:clientData/>
  </xdr:twoCellAnchor>
  <xdr:twoCellAnchor>
    <xdr:from>
      <xdr:col>14</xdr:col>
      <xdr:colOff>581025</xdr:colOff>
      <xdr:row>8</xdr:row>
      <xdr:rowOff>180975</xdr:rowOff>
    </xdr:from>
    <xdr:to>
      <xdr:col>17</xdr:col>
      <xdr:colOff>596037</xdr:colOff>
      <xdr:row>11</xdr:row>
      <xdr:rowOff>48683</xdr:rowOff>
    </xdr:to>
    <xdr:sp macro="" textlink="">
      <xdr:nvSpPr>
        <xdr:cNvPr id="110" name="TextBox_CurrentPensionClaim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 txBox="1"/>
      </xdr:nvSpPr>
      <xdr:spPr>
        <a:xfrm>
          <a:off x="11249025" y="1704975"/>
          <a:ext cx="230101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513,00 €</a:t>
          </a:r>
        </a:p>
      </xdr:txBody>
    </xdr:sp>
    <xdr:clientData/>
  </xdr:twoCellAnchor>
  <xdr:twoCellAnchor>
    <xdr:from>
      <xdr:col>14</xdr:col>
      <xdr:colOff>581025</xdr:colOff>
      <xdr:row>11</xdr:row>
      <xdr:rowOff>66675</xdr:rowOff>
    </xdr:from>
    <xdr:to>
      <xdr:col>17</xdr:col>
      <xdr:colOff>404006</xdr:colOff>
      <xdr:row>12</xdr:row>
      <xdr:rowOff>177032</xdr:rowOff>
    </xdr:to>
    <xdr:sp macro="" textlink="">
      <xdr:nvSpPr>
        <xdr:cNvPr id="112" name="TextBox.res_0508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11249025" y="2162175"/>
          <a:ext cx="2108981" cy="300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>
                  <a:lumMod val="85000"/>
                </a:schemeClr>
              </a:solidFill>
            </a:rPr>
            <a:t>Pro Monat</a:t>
          </a:r>
        </a:p>
      </xdr:txBody>
    </xdr:sp>
    <xdr:clientData/>
  </xdr:twoCellAnchor>
  <xdr:twoCellAnchor>
    <xdr:from>
      <xdr:col>11</xdr:col>
      <xdr:colOff>567920</xdr:colOff>
      <xdr:row>7</xdr:row>
      <xdr:rowOff>123825</xdr:rowOff>
    </xdr:from>
    <xdr:to>
      <xdr:col>14</xdr:col>
      <xdr:colOff>441920</xdr:colOff>
      <xdr:row>12</xdr:row>
      <xdr:rowOff>152400</xdr:rowOff>
    </xdr:to>
    <xdr:sp macro="" textlink="">
      <xdr:nvSpPr>
        <xdr:cNvPr id="114" name="Rectangle 19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>
          <a:off x="8949920" y="14573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593705</xdr:colOff>
      <xdr:row>7</xdr:row>
      <xdr:rowOff>145871</xdr:rowOff>
    </xdr:from>
    <xdr:to>
      <xdr:col>14</xdr:col>
      <xdr:colOff>360131</xdr:colOff>
      <xdr:row>9</xdr:row>
      <xdr:rowOff>62501</xdr:rowOff>
    </xdr:to>
    <xdr:sp macro="" textlink="">
      <xdr:nvSpPr>
        <xdr:cNvPr id="115" name="TextBox.res_0505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/>
      </xdr:nvSpPr>
      <xdr:spPr>
        <a:xfrm>
          <a:off x="8975705" y="14793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bg1">
                  <a:lumMod val="65000"/>
                </a:schemeClr>
              </a:solidFill>
            </a:rPr>
            <a:t>Rentenlücke</a:t>
          </a:r>
        </a:p>
      </xdr:txBody>
    </xdr:sp>
    <xdr:clientData/>
  </xdr:twoCellAnchor>
  <xdr:twoCellAnchor>
    <xdr:from>
      <xdr:col>11</xdr:col>
      <xdr:colOff>552450</xdr:colOff>
      <xdr:row>8</xdr:row>
      <xdr:rowOff>142768</xdr:rowOff>
    </xdr:from>
    <xdr:to>
      <xdr:col>14</xdr:col>
      <xdr:colOff>401385</xdr:colOff>
      <xdr:row>11</xdr:row>
      <xdr:rowOff>144480</xdr:rowOff>
    </xdr:to>
    <xdr:graphicFrame macro="">
      <xdr:nvGraphicFramePr>
        <xdr:cNvPr id="116" name="Chart_OverviewPensionGap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609174</xdr:colOff>
      <xdr:row>10</xdr:row>
      <xdr:rowOff>104506</xdr:rowOff>
    </xdr:from>
    <xdr:to>
      <xdr:col>13</xdr:col>
      <xdr:colOff>15986</xdr:colOff>
      <xdr:row>12</xdr:row>
      <xdr:rowOff>109322</xdr:rowOff>
    </xdr:to>
    <xdr:sp macro="" textlink="">
      <xdr:nvSpPr>
        <xdr:cNvPr id="117" name="TextBox_OverviewPensionGap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/>
      </xdr:nvSpPr>
      <xdr:spPr>
        <a:xfrm>
          <a:off x="8991174" y="20095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7%</a:t>
          </a:r>
        </a:p>
      </xdr:txBody>
    </xdr:sp>
    <xdr:clientData/>
  </xdr:twoCellAnchor>
  <xdr:twoCellAnchor>
    <xdr:from>
      <xdr:col>12</xdr:col>
      <xdr:colOff>571501</xdr:colOff>
      <xdr:row>10</xdr:row>
      <xdr:rowOff>169631</xdr:rowOff>
    </xdr:from>
    <xdr:to>
      <xdr:col>14</xdr:col>
      <xdr:colOff>400051</xdr:colOff>
      <xdr:row>12</xdr:row>
      <xdr:rowOff>91772</xdr:rowOff>
    </xdr:to>
    <xdr:sp macro="" textlink="">
      <xdr:nvSpPr>
        <xdr:cNvPr id="118" name="TextBox_OverviewPensionGapLeft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/>
      </xdr:nvSpPr>
      <xdr:spPr>
        <a:xfrm>
          <a:off x="9715501" y="2074631"/>
          <a:ext cx="1352550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175,00 € übrig</a:t>
          </a:r>
        </a:p>
      </xdr:txBody>
    </xdr:sp>
    <xdr:clientData/>
  </xdr:twoCellAnchor>
  <xdr:twoCellAnchor>
    <xdr:from>
      <xdr:col>8</xdr:col>
      <xdr:colOff>261260</xdr:colOff>
      <xdr:row>38</xdr:row>
      <xdr:rowOff>9525</xdr:rowOff>
    </xdr:from>
    <xdr:to>
      <xdr:col>9</xdr:col>
      <xdr:colOff>653279</xdr:colOff>
      <xdr:row>39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26</xdr:row>
      <xdr:rowOff>9525</xdr:rowOff>
    </xdr:from>
    <xdr:to>
      <xdr:col>19</xdr:col>
      <xdr:colOff>239616</xdr:colOff>
      <xdr:row>27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17</xdr:row>
      <xdr:rowOff>161925</xdr:rowOff>
    </xdr:from>
    <xdr:to>
      <xdr:col>2</xdr:col>
      <xdr:colOff>333864</xdr:colOff>
      <xdr:row>19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17</xdr:row>
      <xdr:rowOff>142875</xdr:rowOff>
    </xdr:from>
    <xdr:to>
      <xdr:col>11</xdr:col>
      <xdr:colOff>610089</xdr:colOff>
      <xdr:row>19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33</xdr:row>
      <xdr:rowOff>152400</xdr:rowOff>
    </xdr:from>
    <xdr:to>
      <xdr:col>2</xdr:col>
      <xdr:colOff>324339</xdr:colOff>
      <xdr:row>35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+ 23.726 €</a:t>
          </a:r>
        </a:p>
      </xdr:txBody>
    </xdr:sp>
    <xdr:clientData/>
  </xdr:twoCellAnchor>
  <xdr:twoCellAnchor>
    <xdr:from>
      <xdr:col>5</xdr:col>
      <xdr:colOff>38100</xdr:colOff>
      <xdr:row>4</xdr:row>
      <xdr:rowOff>38099</xdr:rowOff>
    </xdr:from>
    <xdr:to>
      <xdr:col>7</xdr:col>
      <xdr:colOff>171451</xdr:colOff>
      <xdr:row>5</xdr:row>
      <xdr:rowOff>142476</xdr:rowOff>
    </xdr:to>
    <xdr:sp macro="" textlink="">
      <xdr:nvSpPr>
        <xdr:cNvPr id="70" name="TextBox_OverviewSavingsRateYear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 txBox="1"/>
      </xdr:nvSpPr>
      <xdr:spPr>
        <a:xfrm>
          <a:off x="3848100" y="800099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+ 16.766 €</a:t>
          </a:r>
        </a:p>
      </xdr:txBody>
    </xdr:sp>
    <xdr:clientData/>
  </xdr:twoCellAnchor>
  <xdr:twoCellAnchor>
    <xdr:from>
      <xdr:col>17</xdr:col>
      <xdr:colOff>523875</xdr:colOff>
      <xdr:row>20</xdr:row>
      <xdr:rowOff>123825</xdr:rowOff>
    </xdr:from>
    <xdr:to>
      <xdr:col>20</xdr:col>
      <xdr:colOff>276225</xdr:colOff>
      <xdr:row>22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63.956,54 €</a:t>
          </a:r>
        </a:p>
      </xdr:txBody>
    </xdr:sp>
    <xdr:clientData/>
  </xdr:twoCellAnchor>
  <xdr:twoCellAnchor>
    <xdr:from>
      <xdr:col>0</xdr:col>
      <xdr:colOff>47624</xdr:colOff>
      <xdr:row>53</xdr:row>
      <xdr:rowOff>161925</xdr:rowOff>
    </xdr:from>
    <xdr:to>
      <xdr:col>2</xdr:col>
      <xdr:colOff>723899</xdr:colOff>
      <xdr:row>55</xdr:row>
      <xdr:rowOff>161925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23</xdr:col>
      <xdr:colOff>463550</xdr:colOff>
      <xdr:row>60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28</xdr:row>
      <xdr:rowOff>55563</xdr:rowOff>
    </xdr:from>
    <xdr:to>
      <xdr:col>12</xdr:col>
      <xdr:colOff>250825</xdr:colOff>
      <xdr:row>32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29</xdr:row>
      <xdr:rowOff>68263</xdr:rowOff>
    </xdr:from>
    <xdr:to>
      <xdr:col>12</xdr:col>
      <xdr:colOff>479425</xdr:colOff>
      <xdr:row>31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23</xdr:col>
      <xdr:colOff>463550</xdr:colOff>
      <xdr:row>60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28</xdr:row>
      <xdr:rowOff>55563</xdr:rowOff>
    </xdr:from>
    <xdr:to>
      <xdr:col>12</xdr:col>
      <xdr:colOff>250825</xdr:colOff>
      <xdr:row>32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29</xdr:row>
      <xdr:rowOff>68263</xdr:rowOff>
    </xdr:from>
    <xdr:to>
      <xdr:col>12</xdr:col>
      <xdr:colOff>479425</xdr:colOff>
      <xdr:row>31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166</xdr:col>
      <xdr:colOff>508000</xdr:colOff>
      <xdr:row>4</xdr:row>
      <xdr:rowOff>76200</xdr:rowOff>
    </xdr:to>
    <xdr:sp macro="" textlink="">
      <xdr:nvSpPr>
        <xdr:cNvPr id="35" name="Rechteck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1" name="Rechteck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2" name="Rechteck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166</xdr:col>
      <xdr:colOff>508000</xdr:colOff>
      <xdr:row>4</xdr:row>
      <xdr:rowOff>76200</xdr:rowOff>
    </xdr:to>
    <xdr:sp macro="" textlink="">
      <xdr:nvSpPr>
        <xdr:cNvPr id="43" name="Rechteck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4" name="Rechteck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5" name="Rechteck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8 Jahren mit 40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174,95 €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2.354,49 €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657225</xdr:colOff>
      <xdr:row>18</xdr:row>
      <xdr:rowOff>47625</xdr:rowOff>
    </xdr:to>
    <xdr:graphicFrame macro="">
      <xdr:nvGraphicFramePr>
        <xdr:cNvPr id="2" name="Chart_temp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20</xdr:row>
      <xdr:rowOff>171450</xdr:rowOff>
    </xdr:from>
    <xdr:to>
      <xdr:col>7</xdr:col>
      <xdr:colOff>688029</xdr:colOff>
      <xdr:row>34</xdr:row>
      <xdr:rowOff>95207</xdr:rowOff>
    </xdr:to>
    <xdr:graphicFrame macro="">
      <xdr:nvGraphicFramePr>
        <xdr:cNvPr id="3" name="Chart_temp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CCAD1A-FE92-4808-915A-CF2171BE9BF3}" name="table_temp" displayName="table_temp" ref="A1:B66" totalsRowShown="0">
  <autoFilter ref="A1:B66" xr:uid="{DF486920-C01E-4886-90E0-6ABCFF825113}"/>
  <tableColumns count="2">
    <tableColumn id="43" xr3:uid="{E2B7D64C-543A-4AEC-9CA3-787D30FB98A7}" name="AccountBalanceDate"/>
    <tableColumn id="44" xr3:uid="{83FD2422-4428-4BEB-8423-331F1F5745B8}" name="AccountBalanceValueSum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 dataCellStyle="Währung"/>
    <tableColumn id="10" xr3:uid="{6CE76C9F-8E3A-451E-9D64-F3F4EED0DDA2}" name="Konto-Name" dataDxfId="2" dataCellStyle="Währung"/>
    <tableColumn id="11" xr3:uid="{6F9EA118-26E0-4859-A335-C0875B14081F}" name="Konto-Währung" dataDxfId="1" dataCellStyle="Währung"/>
    <tableColumn id="12" xr3:uid="{1B2F927E-EFB6-4A57-9F94-39C4BFF48108}" name="Wert" dataDxfId="0" dataCellStyle="Währung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X65"/>
  <sheetViews>
    <sheetView tabSelected="1" zoomScaleNormal="100" workbookViewId="0">
      <selection activeCell="D14" sqref="D14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8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8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8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8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8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8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8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8"/>
      <c r="B15" s="18"/>
      <c r="C15" s="18"/>
      <c r="D15" s="18"/>
      <c r="E15" s="1"/>
      <c r="F15" s="1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8"/>
      <c r="B16" s="18"/>
      <c r="C16" s="18"/>
      <c r="D16" s="1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8"/>
      <c r="B17" s="18"/>
      <c r="C17" s="18"/>
      <c r="D17" s="1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8"/>
      <c r="B18" s="18"/>
      <c r="C18" s="18"/>
      <c r="D18" s="1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8"/>
      <c r="B19" s="18"/>
      <c r="C19" s="18"/>
      <c r="D19" s="1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8"/>
      <c r="B20" s="18"/>
      <c r="C20" s="18"/>
      <c r="D20" s="1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8"/>
      <c r="B21" s="18"/>
      <c r="C21" s="18"/>
      <c r="D21" s="1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8"/>
      <c r="B22" s="18"/>
      <c r="C22" s="18"/>
      <c r="D22" s="1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8"/>
      <c r="B23" s="18"/>
      <c r="C23" s="18"/>
      <c r="D23" s="1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8"/>
      <c r="B24" s="18"/>
      <c r="C24" s="18"/>
      <c r="D24" s="1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8"/>
      <c r="B25" s="18"/>
      <c r="C25" s="18"/>
      <c r="D25" s="1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8"/>
      <c r="B26" s="18"/>
      <c r="C26" s="18"/>
      <c r="D26" s="1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8"/>
      <c r="B27" s="18"/>
      <c r="C27" s="18"/>
      <c r="D27" s="1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8"/>
      <c r="B28" s="18"/>
      <c r="C28" s="18"/>
      <c r="D28" s="1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8"/>
      <c r="B29" s="18"/>
      <c r="C29" s="18"/>
      <c r="D29" s="1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8"/>
      <c r="B30" s="18"/>
      <c r="C30" s="18"/>
      <c r="D30" s="1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8"/>
      <c r="B31" s="18"/>
      <c r="C31" s="18"/>
      <c r="D31" s="1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8"/>
      <c r="B32" s="18"/>
      <c r="C32" s="18"/>
      <c r="D32" s="1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8"/>
      <c r="B33" s="18"/>
      <c r="C33" s="18"/>
      <c r="D33" s="1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8"/>
      <c r="B34" s="18"/>
      <c r="C34" s="18"/>
      <c r="D34" s="1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8"/>
      <c r="B35" s="18"/>
      <c r="C35" s="18"/>
      <c r="D35" s="1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8"/>
      <c r="B36" s="18"/>
      <c r="C36" s="18"/>
      <c r="D36" s="1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8"/>
      <c r="B37" s="18"/>
      <c r="C37" s="18"/>
      <c r="D37" s="1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8"/>
      <c r="B38" s="18"/>
      <c r="C38" s="18"/>
      <c r="D38" s="18"/>
      <c r="E38" s="1"/>
      <c r="F38" s="1"/>
      <c r="G38" s="1"/>
      <c r="H38" s="1"/>
      <c r="I38" s="1"/>
      <c r="J38" s="3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8"/>
      <c r="B39" s="18"/>
      <c r="C39" s="18"/>
      <c r="D39" s="18"/>
      <c r="E39" s="1"/>
      <c r="F39" s="1"/>
      <c r="G39" s="1"/>
      <c r="H39" s="1"/>
      <c r="I39" s="1"/>
      <c r="J39" s="3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8"/>
      <c r="B40" s="18"/>
      <c r="C40" s="18"/>
      <c r="D40" s="18"/>
      <c r="E40" s="1"/>
      <c r="F40" s="1"/>
      <c r="G40" s="1"/>
      <c r="H40" s="1"/>
      <c r="I40" s="1"/>
      <c r="J40" s="1"/>
      <c r="K40" s="2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8"/>
      <c r="B41" s="18"/>
      <c r="C41" s="18"/>
      <c r="D41" s="1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8"/>
      <c r="B42" s="18"/>
      <c r="C42" s="18"/>
      <c r="D42" s="1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8"/>
      <c r="B43" s="18"/>
      <c r="C43" s="18"/>
      <c r="D43" s="1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8"/>
      <c r="B44" s="18"/>
      <c r="C44" s="18"/>
      <c r="D44" s="1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8"/>
      <c r="B45" s="18"/>
      <c r="C45" s="18"/>
      <c r="D45" s="18"/>
      <c r="E45" s="1"/>
      <c r="F45" s="1"/>
      <c r="G45" s="1"/>
      <c r="H45" s="1"/>
      <c r="I45" s="1"/>
      <c r="J45" s="1"/>
      <c r="K45" s="1"/>
      <c r="L45" s="1"/>
      <c r="M45" s="1"/>
      <c r="N45" s="16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25">
      <c r="A46" s="18"/>
      <c r="B46" s="18"/>
      <c r="C46" s="18"/>
      <c r="D46" s="18"/>
      <c r="E46" s="1"/>
      <c r="F46" s="1"/>
      <c r="G46" s="1"/>
      <c r="H46" s="1"/>
      <c r="I46" s="1"/>
      <c r="J46" s="1"/>
      <c r="K46" s="1"/>
      <c r="L46" s="1"/>
      <c r="M46" s="1"/>
      <c r="N46" s="17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25">
      <c r="A47" s="18"/>
      <c r="B47" s="18"/>
      <c r="C47" s="18"/>
      <c r="D47" s="1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25">
      <c r="A48" s="18"/>
      <c r="B48" s="18"/>
      <c r="C48" s="18"/>
      <c r="D48" s="1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25">
      <c r="A49" s="18"/>
      <c r="B49" s="18"/>
      <c r="C49" s="18"/>
      <c r="D49" s="1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25">
      <c r="A50" s="18"/>
      <c r="B50" s="18"/>
      <c r="C50" s="18"/>
      <c r="D50" s="1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25">
      <c r="A51" s="18"/>
      <c r="B51" s="18"/>
      <c r="C51" s="18"/>
      <c r="D51" s="1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25">
      <c r="A52" s="18"/>
      <c r="B52" s="18"/>
      <c r="C52" s="18"/>
      <c r="D52" s="1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ht="27.75" customHeight="1" x14ac:dyDescent="0.25">
      <c r="A53" s="18"/>
      <c r="B53" s="18"/>
      <c r="C53" s="18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25">
      <c r="A54" s="18"/>
      <c r="B54" s="18"/>
      <c r="C54" s="18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25">
      <c r="A55" s="18"/>
      <c r="B55" s="18"/>
      <c r="C55" s="18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25">
      <c r="A56" s="18"/>
      <c r="B56" s="18"/>
      <c r="C56" s="18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25">
      <c r="A57" s="18"/>
      <c r="B57" s="18"/>
      <c r="C57" s="18"/>
      <c r="D57" s="1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25">
      <c r="A58" s="18"/>
      <c r="B58" s="18"/>
      <c r="C58" s="18"/>
      <c r="D58" s="1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25">
      <c r="A59" s="18"/>
      <c r="B59" s="18"/>
      <c r="C59" s="18"/>
      <c r="D59" s="1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x14ac:dyDescent="0.25">
      <c r="A60" s="18"/>
      <c r="B60" s="18"/>
      <c r="C60" s="18"/>
      <c r="D60" s="1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25">
      <c r="A61" s="18"/>
      <c r="B61" s="18"/>
      <c r="C61" s="18"/>
      <c r="D61" s="1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25">
      <c r="A62" s="18"/>
      <c r="B62" s="18"/>
      <c r="C62" s="18"/>
      <c r="D62" s="1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25">
      <c r="A63" s="18"/>
      <c r="B63" s="18"/>
      <c r="C63" s="18"/>
      <c r="D63" s="1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25">
      <c r="A64" s="18"/>
      <c r="B64" s="18"/>
      <c r="C64" s="18"/>
      <c r="D64" s="1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25">
      <c r="A65" s="18"/>
      <c r="B65" s="18"/>
      <c r="C65" s="18"/>
      <c r="D65" s="1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S46"/>
  <sheetViews>
    <sheetView workbookViewId="0">
      <selection activeCell="B48" sqref="B48:B51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3.25" x14ac:dyDescent="0.35">
      <c r="A2" s="1"/>
      <c r="B2" s="1"/>
      <c r="C2" s="11" t="s">
        <v>93</v>
      </c>
      <c r="D2" s="1"/>
      <c r="E2" s="11" t="s">
        <v>94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22.5" customHeight="1" x14ac:dyDescent="0.3">
      <c r="A4" s="1"/>
      <c r="B4" s="9" t="s">
        <v>85</v>
      </c>
      <c r="C4" s="54">
        <v>32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ht="30" customHeight="1" x14ac:dyDescent="0.25">
      <c r="A5" s="1"/>
      <c r="B5" s="36" t="s">
        <v>86</v>
      </c>
      <c r="C5" s="5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/>
      <c r="B6" s="8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ht="22.5" customHeight="1" x14ac:dyDescent="0.3">
      <c r="A7" s="1"/>
      <c r="B7" s="10" t="s">
        <v>87</v>
      </c>
      <c r="C7" s="56">
        <v>83340</v>
      </c>
      <c r="D7" s="1"/>
      <c r="E7" s="15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ht="30" customHeight="1" x14ac:dyDescent="0.25">
      <c r="A8" s="1"/>
      <c r="B8" s="36" t="s">
        <v>88</v>
      </c>
      <c r="C8" s="57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ht="15" customHeight="1" x14ac:dyDescent="0.25">
      <c r="A9" s="1"/>
      <c r="B9" s="7"/>
      <c r="C9" s="13"/>
      <c r="D9" s="1"/>
      <c r="E9" s="13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30" customHeight="1" x14ac:dyDescent="0.3">
      <c r="A10" s="1"/>
      <c r="B10" s="10" t="s">
        <v>98</v>
      </c>
      <c r="C10" s="56">
        <v>65864</v>
      </c>
      <c r="D10" s="1"/>
      <c r="E10" s="58">
        <v>65864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31.5" x14ac:dyDescent="0.25">
      <c r="A11" s="1"/>
      <c r="B11" s="36" t="s">
        <v>99</v>
      </c>
      <c r="C11" s="57"/>
      <c r="D11" s="1"/>
      <c r="E11" s="59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5">
      <c r="A12" s="1"/>
      <c r="B12" s="8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ht="22.5" customHeight="1" x14ac:dyDescent="0.3">
      <c r="A13" s="1"/>
      <c r="B13" s="10" t="s">
        <v>89</v>
      </c>
      <c r="C13" s="56">
        <v>30353</v>
      </c>
      <c r="D13" s="1"/>
      <c r="E13" s="58">
        <v>30353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ht="30" customHeight="1" x14ac:dyDescent="0.25">
      <c r="A14" s="1"/>
      <c r="B14" s="36" t="s">
        <v>90</v>
      </c>
      <c r="C14" s="57"/>
      <c r="D14" s="1"/>
      <c r="E14" s="59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/>
      <c r="B15" s="8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ht="22.5" customHeight="1" x14ac:dyDescent="0.3">
      <c r="A16" s="1"/>
      <c r="B16" s="10" t="s">
        <v>91</v>
      </c>
      <c r="C16" s="56">
        <v>156528</v>
      </c>
      <c r="D16" s="1"/>
      <c r="E16" s="58">
        <v>156528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ht="30" customHeight="1" x14ac:dyDescent="0.25">
      <c r="A17" s="1"/>
      <c r="B17" s="36" t="s">
        <v>92</v>
      </c>
      <c r="C17" s="57"/>
      <c r="D17" s="1"/>
      <c r="E17" s="59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8.75" x14ac:dyDescent="0.25">
      <c r="A21" s="1"/>
      <c r="B21" s="1"/>
      <c r="C21" s="1"/>
      <c r="D21" s="1"/>
      <c r="E21" s="1"/>
      <c r="F21" s="1"/>
      <c r="G21" s="1"/>
      <c r="H21" s="1"/>
      <c r="I21" s="12" t="s">
        <v>95</v>
      </c>
      <c r="J21" s="12" t="s">
        <v>96</v>
      </c>
      <c r="K21" s="12" t="s">
        <v>97</v>
      </c>
      <c r="L21" s="12" t="s">
        <v>85</v>
      </c>
      <c r="M21" s="1"/>
      <c r="N21" s="1"/>
      <c r="O21" s="1"/>
      <c r="P21" s="1"/>
      <c r="Q21" s="1"/>
      <c r="R21" s="1"/>
      <c r="S21" s="1"/>
    </row>
    <row r="22" spans="1:19" ht="18.75" x14ac:dyDescent="0.3">
      <c r="A22" s="1"/>
      <c r="B22" s="37" t="s">
        <v>100</v>
      </c>
      <c r="C22" s="5">
        <v>6.5099999999999991E-2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18.75" x14ac:dyDescent="0.3">
      <c r="A23" s="1"/>
      <c r="B23" s="37" t="s">
        <v>101</v>
      </c>
      <c r="C23" s="5">
        <v>4.7929874999999997E-2</v>
      </c>
      <c r="D23" s="1"/>
      <c r="E23" s="14">
        <v>4.7929874999999997E-2</v>
      </c>
      <c r="F23" s="1"/>
      <c r="G23" s="1"/>
      <c r="H23" s="1"/>
      <c r="I23" s="5">
        <v>0.03</v>
      </c>
      <c r="J23" s="4">
        <v>1011766.6666666667</v>
      </c>
      <c r="K23" s="6">
        <v>2029</v>
      </c>
      <c r="L23" s="6">
        <v>41</v>
      </c>
      <c r="M23" s="1"/>
      <c r="N23" s="1"/>
      <c r="O23" s="1"/>
      <c r="P23" s="1"/>
      <c r="Q23" s="1"/>
      <c r="R23" s="1"/>
      <c r="S23" s="1"/>
    </row>
    <row r="24" spans="1:19" ht="18.75" x14ac:dyDescent="0.3">
      <c r="A24" s="1"/>
      <c r="B24" s="1"/>
      <c r="C24" s="1"/>
      <c r="D24" s="1"/>
      <c r="E24" s="1"/>
      <c r="F24" s="1"/>
      <c r="G24" s="1"/>
      <c r="H24" s="1"/>
      <c r="I24" s="5">
        <v>3.5000000000000003E-2</v>
      </c>
      <c r="J24" s="4">
        <v>867228.57142857136</v>
      </c>
      <c r="K24" s="6">
        <v>2028</v>
      </c>
      <c r="L24" s="6">
        <v>40</v>
      </c>
      <c r="M24" s="1"/>
      <c r="N24" s="1"/>
      <c r="O24" s="1"/>
      <c r="P24" s="1"/>
      <c r="Q24" s="1"/>
      <c r="R24" s="1"/>
      <c r="S24" s="1"/>
    </row>
    <row r="25" spans="1:19" ht="18.75" x14ac:dyDescent="0.3">
      <c r="A25" s="1"/>
      <c r="B25" s="1"/>
      <c r="C25" s="1"/>
      <c r="D25" s="1"/>
      <c r="E25" s="1"/>
      <c r="F25" s="1"/>
      <c r="G25" s="1"/>
      <c r="H25" s="1"/>
      <c r="I25" s="5">
        <v>0.04</v>
      </c>
      <c r="J25" s="4">
        <v>758825</v>
      </c>
      <c r="K25" s="6">
        <v>2027</v>
      </c>
      <c r="L25" s="6">
        <v>39</v>
      </c>
      <c r="M25" s="1"/>
      <c r="N25" s="1"/>
      <c r="O25" s="1"/>
      <c r="P25" s="1"/>
      <c r="Q25" s="1"/>
      <c r="R25" s="1"/>
      <c r="S25" s="1"/>
    </row>
    <row r="26" spans="1:1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</sheetData>
  <sheetProtection sheet="1" objects="1" scenario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N42"/>
  <sheetViews>
    <sheetView workbookViewId="0">
      <selection activeCell="M22" sqref="M22"/>
    </sheetView>
  </sheetViews>
  <sheetFormatPr baseColWidth="10" defaultRowHeight="15" x14ac:dyDescent="0.25"/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MM95"/>
  <sheetViews>
    <sheetView zoomScaleNormal="100" workbookViewId="0">
      <selection activeCell="B6" sqref="B6:B8"/>
    </sheetView>
  </sheetViews>
  <sheetFormatPr baseColWidth="10" defaultRowHeight="16.5" x14ac:dyDescent="0.3"/>
  <cols>
    <col min="1" max="1" width="3.5703125" style="19" customWidth="1"/>
    <col min="2" max="2" width="43.7109375" style="21" bestFit="1" customWidth="1"/>
    <col min="3" max="3" width="14.140625" style="22" bestFit="1" customWidth="1"/>
    <col min="4" max="4" width="12" style="23" bestFit="1" customWidth="1"/>
    <col min="5" max="5" width="10.28515625" style="24" bestFit="1" customWidth="1"/>
    <col min="6" max="6" width="10.28515625" style="20" bestFit="1" customWidth="1"/>
    <col min="7" max="9" width="10.28515625" style="19" bestFit="1" customWidth="1"/>
    <col min="10" max="10" width="10.42578125" style="19" bestFit="1" customWidth="1"/>
    <col min="11" max="11" width="10.28515625" style="19" bestFit="1" customWidth="1"/>
    <col min="12" max="12" width="10.42578125" style="19" bestFit="1" customWidth="1"/>
    <col min="13" max="16" width="10.28515625" style="19" bestFit="1" customWidth="1"/>
    <col min="17" max="17" width="11.85546875" style="19" customWidth="1"/>
    <col min="18" max="64" width="11.42578125" style="19"/>
    <col min="65" max="67" width="13.28515625" style="19" bestFit="1" customWidth="1"/>
    <col min="68" max="16384" width="11.42578125" style="19"/>
  </cols>
  <sheetData>
    <row r="1" spans="1:19" x14ac:dyDescent="0.3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</row>
    <row r="2" spans="1:19" ht="15" customHeight="1" x14ac:dyDescent="0.5">
      <c r="A2" s="25"/>
      <c r="B2" s="49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</row>
    <row r="3" spans="1:19" ht="15" customHeight="1" x14ac:dyDescent="0.3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</row>
    <row r="4" spans="1:19" ht="15" customHeight="1" x14ac:dyDescent="0.3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</row>
    <row r="5" spans="1:19" ht="15" customHeight="1" x14ac:dyDescent="0.3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</row>
    <row r="6" spans="1:19" ht="16.5" customHeight="1" x14ac:dyDescent="0.3">
      <c r="A6" s="25"/>
      <c r="B6" s="38" t="s">
        <v>83</v>
      </c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</row>
    <row r="7" spans="1:19" ht="7.5" customHeight="1" x14ac:dyDescent="0.3">
      <c r="A7" s="25"/>
      <c r="B7" s="34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</row>
    <row r="8" spans="1:19" ht="26.25" customHeight="1" x14ac:dyDescent="0.3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</row>
    <row r="9" spans="1:19" ht="7.5" customHeight="1" x14ac:dyDescent="0.3">
      <c r="A9" s="25"/>
      <c r="B9" s="26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</row>
    <row r="10" spans="1:19" ht="16.5" customHeight="1" x14ac:dyDescent="0.3">
      <c r="A10" s="25"/>
      <c r="B10" s="38" t="s">
        <v>82</v>
      </c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19" ht="7.5" customHeight="1" x14ac:dyDescent="0.3">
      <c r="A11" s="25"/>
      <c r="B11" s="34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19" ht="25.5" customHeight="1" x14ac:dyDescent="0.3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19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19" x14ac:dyDescent="0.3">
      <c r="A14" s="25"/>
      <c r="B14" s="26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19" x14ac:dyDescent="0.3">
      <c r="A15" s="25"/>
      <c r="B15" s="39" t="s">
        <v>84</v>
      </c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19" ht="20.25" x14ac:dyDescent="0.35">
      <c r="A16" s="25"/>
      <c r="B16" s="35" t="s">
        <v>51</v>
      </c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</row>
    <row r="17" spans="1:351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</row>
    <row r="18" spans="1:351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</row>
    <row r="19" spans="1:351" x14ac:dyDescent="0.3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</row>
    <row r="20" spans="1:351" x14ac:dyDescent="0.3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</row>
    <row r="21" spans="1:351" x14ac:dyDescent="0.3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</row>
    <row r="22" spans="1:351" x14ac:dyDescent="0.3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</row>
    <row r="23" spans="1:351" x14ac:dyDescent="0.3">
      <c r="A23" s="25"/>
      <c r="B23" s="25"/>
      <c r="C23" s="25"/>
      <c r="D23" s="60"/>
      <c r="E23" s="60"/>
      <c r="F23" s="60"/>
      <c r="G23" s="60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</row>
    <row r="24" spans="1:351" x14ac:dyDescent="0.3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</row>
    <row r="25" spans="1:351" x14ac:dyDescent="0.3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</row>
    <row r="26" spans="1:351" s="32" customFormat="1" x14ac:dyDescent="0.3">
      <c r="A26" s="31"/>
      <c r="B26" s="46" t="s">
        <v>41</v>
      </c>
      <c r="C26" s="46" t="s">
        <v>42</v>
      </c>
      <c r="D26" s="46" t="s">
        <v>43</v>
      </c>
      <c r="E26" s="47" t="s">
        <v>40</v>
      </c>
      <c r="F26" s="47" t="s">
        <v>33</v>
      </c>
      <c r="G26" s="47" t="s">
        <v>34</v>
      </c>
      <c r="H26" s="47" t="s">
        <v>35</v>
      </c>
      <c r="I26" s="47" t="s">
        <v>36</v>
      </c>
      <c r="J26" s="47" t="s">
        <v>37</v>
      </c>
      <c r="K26" s="47" t="s">
        <v>38</v>
      </c>
      <c r="L26" s="47" t="s">
        <v>39</v>
      </c>
      <c r="M26" s="31"/>
      <c r="N26" s="31"/>
      <c r="O26" s="31"/>
      <c r="P26" s="31"/>
      <c r="Q26" s="31"/>
      <c r="R26" s="31"/>
      <c r="S26" s="31"/>
    </row>
    <row r="27" spans="1:351" x14ac:dyDescent="0.3">
      <c r="A27" s="25"/>
      <c r="B27" s="20"/>
      <c r="C27" s="52" cm="1">
        <f t="array" ref="C27">AVERAGE(0+$E27:$L27)</f>
        <v>375.55624999999998</v>
      </c>
      <c r="D27" s="52" cm="1">
        <f t="array" ref="D27">MEDIAN(IF($E27:$L27 &lt;&gt; 0,$E27:$L27))</f>
        <v>3004.45</v>
      </c>
      <c r="E27" s="44">
        <v>0</v>
      </c>
      <c r="F27" s="44">
        <v>0</v>
      </c>
      <c r="G27" s="44">
        <v>0</v>
      </c>
      <c r="H27" s="44">
        <v>0</v>
      </c>
      <c r="I27" s="44">
        <v>0</v>
      </c>
      <c r="J27" s="44">
        <v>0</v>
      </c>
      <c r="K27" s="44">
        <v>0</v>
      </c>
      <c r="L27" s="20">
        <v>3004.45</v>
      </c>
      <c r="M27" s="25"/>
      <c r="N27" s="25"/>
      <c r="O27" s="25"/>
      <c r="P27" s="25"/>
      <c r="Q27" s="25"/>
      <c r="R27" s="25"/>
      <c r="S27" s="25"/>
    </row>
    <row r="28" spans="1:351" x14ac:dyDescent="0.3">
      <c r="A28" s="25"/>
      <c r="B28" s="20" t="s">
        <v>1</v>
      </c>
      <c r="C28" s="52" cm="1">
        <f t="array" ref="C28">AVERAGE(0+$E28:$L28)</f>
        <v>119.80875</v>
      </c>
      <c r="D28" s="52" cm="1">
        <f t="array" ref="D28">MEDIAN(IF($E28:$L28 &lt;&gt; 0,$E28:$L28))</f>
        <v>80.344999999999999</v>
      </c>
      <c r="E28" s="40">
        <v>71.02</v>
      </c>
      <c r="F28" s="40">
        <v>49.65</v>
      </c>
      <c r="G28" s="42">
        <v>348.99000000000007</v>
      </c>
      <c r="H28" s="41">
        <v>101.85999999999999</v>
      </c>
      <c r="I28" s="41">
        <v>237.93</v>
      </c>
      <c r="J28" s="41">
        <v>89.67</v>
      </c>
      <c r="K28" s="40">
        <v>9.36</v>
      </c>
      <c r="L28" s="40">
        <v>49.99</v>
      </c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  <c r="BC28" s="25"/>
      <c r="BD28" s="25"/>
      <c r="BE28" s="25"/>
      <c r="BF28" s="25"/>
      <c r="BG28" s="25"/>
      <c r="BH28" s="25"/>
      <c r="BI28" s="25"/>
      <c r="BJ28" s="25"/>
      <c r="BK28" s="25"/>
      <c r="BL28" s="25"/>
      <c r="BM28" s="25"/>
      <c r="BN28" s="25"/>
      <c r="BO28" s="25"/>
      <c r="BP28" s="25"/>
      <c r="BQ28" s="25"/>
      <c r="BR28" s="25"/>
      <c r="BS28" s="25"/>
      <c r="BT28" s="25"/>
      <c r="BU28" s="25"/>
      <c r="BV28" s="25"/>
      <c r="BW28" s="25"/>
      <c r="BX28" s="25"/>
      <c r="BY28" s="25"/>
      <c r="BZ28" s="25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  <c r="CW28" s="25"/>
      <c r="CX28" s="25"/>
      <c r="CY28" s="25"/>
      <c r="CZ28" s="25"/>
      <c r="DA28" s="25"/>
      <c r="DB28" s="25"/>
      <c r="DC28" s="25"/>
      <c r="DD28" s="25"/>
      <c r="DE28" s="25"/>
      <c r="DF28" s="25"/>
      <c r="DG28" s="25"/>
      <c r="DH28" s="25"/>
      <c r="DI28" s="25"/>
      <c r="DJ28" s="25"/>
      <c r="DK28" s="25"/>
      <c r="DL28" s="25"/>
      <c r="DM28" s="25"/>
      <c r="DN28" s="25"/>
      <c r="DO28" s="25"/>
      <c r="DP28" s="25"/>
      <c r="DQ28" s="25"/>
      <c r="DR28" s="25"/>
      <c r="DS28" s="25"/>
      <c r="DT28" s="25"/>
      <c r="DU28" s="25"/>
      <c r="DV28" s="25"/>
      <c r="DW28" s="25"/>
      <c r="DX28" s="25"/>
      <c r="DY28" s="25"/>
      <c r="DZ28" s="25"/>
      <c r="EA28" s="25"/>
      <c r="EB28" s="25"/>
      <c r="EC28" s="25"/>
      <c r="ED28" s="25"/>
      <c r="EE28" s="25"/>
      <c r="EF28" s="25"/>
      <c r="EG28" s="25"/>
      <c r="EH28" s="25"/>
      <c r="EI28" s="25"/>
      <c r="EJ28" s="25"/>
      <c r="EK28" s="25"/>
      <c r="EL28" s="25"/>
      <c r="EM28" s="25"/>
      <c r="EN28" s="25"/>
      <c r="EO28" s="25"/>
      <c r="EP28" s="25"/>
      <c r="EQ28" s="25"/>
      <c r="ER28" s="25"/>
      <c r="ES28" s="25"/>
      <c r="ET28" s="25"/>
      <c r="EU28" s="25"/>
      <c r="EV28" s="25"/>
      <c r="EW28" s="25"/>
      <c r="EX28" s="25"/>
      <c r="EY28" s="25"/>
      <c r="EZ28" s="25"/>
      <c r="FA28" s="25"/>
      <c r="FB28" s="25"/>
      <c r="FC28" s="25"/>
      <c r="FD28" s="25"/>
      <c r="FE28" s="25"/>
      <c r="FF28" s="25"/>
      <c r="FG28" s="25"/>
      <c r="FH28" s="25"/>
      <c r="FI28" s="25"/>
      <c r="FJ28" s="25"/>
      <c r="FK28" s="25"/>
      <c r="FL28" s="25"/>
      <c r="FM28" s="25"/>
      <c r="FN28" s="25"/>
      <c r="FO28" s="25"/>
      <c r="FP28" s="25"/>
      <c r="FQ28" s="25"/>
      <c r="FR28" s="25"/>
      <c r="FS28" s="25"/>
      <c r="FT28" s="25"/>
      <c r="FU28" s="25"/>
      <c r="FV28" s="25"/>
      <c r="FW28" s="25"/>
      <c r="FX28" s="25"/>
      <c r="FY28" s="25"/>
      <c r="FZ28" s="25"/>
      <c r="GA28" s="25"/>
      <c r="GB28" s="25"/>
      <c r="GC28" s="25"/>
      <c r="GD28" s="25"/>
      <c r="GE28" s="25"/>
      <c r="GF28" s="25"/>
      <c r="GG28" s="25"/>
      <c r="GH28" s="25"/>
      <c r="GI28" s="25"/>
      <c r="GJ28" s="25"/>
      <c r="GK28" s="25"/>
      <c r="GL28" s="25"/>
      <c r="GM28" s="25"/>
      <c r="GN28" s="25"/>
      <c r="GO28" s="25"/>
      <c r="GP28" s="25"/>
      <c r="GQ28" s="25"/>
      <c r="GR28" s="25"/>
      <c r="GS28" s="25"/>
      <c r="GT28" s="25"/>
      <c r="GU28" s="25"/>
      <c r="GV28" s="25"/>
      <c r="GW28" s="25"/>
      <c r="GX28" s="25"/>
      <c r="GY28" s="25"/>
      <c r="GZ28" s="25"/>
      <c r="HA28" s="25"/>
      <c r="HB28" s="25"/>
      <c r="HC28" s="25"/>
      <c r="HD28" s="25"/>
      <c r="HE28" s="25"/>
      <c r="HF28" s="25"/>
      <c r="HG28" s="25"/>
      <c r="HH28" s="25"/>
      <c r="HI28" s="25"/>
      <c r="HJ28" s="25"/>
      <c r="HK28" s="25"/>
      <c r="HL28" s="25"/>
      <c r="HM28" s="25"/>
      <c r="HN28" s="25"/>
      <c r="HO28" s="25"/>
      <c r="HP28" s="25"/>
      <c r="HQ28" s="25"/>
      <c r="HR28" s="25"/>
      <c r="HS28" s="25"/>
      <c r="HT28" s="25"/>
      <c r="HU28" s="25"/>
      <c r="HV28" s="25"/>
      <c r="HW28" s="25"/>
      <c r="HX28" s="25"/>
      <c r="HY28" s="25"/>
      <c r="HZ28" s="25"/>
      <c r="IA28" s="25"/>
      <c r="IB28" s="25"/>
      <c r="IC28" s="25"/>
      <c r="ID28" s="25"/>
      <c r="IE28" s="25"/>
      <c r="IF28" s="25"/>
      <c r="IG28" s="25"/>
      <c r="IH28" s="25"/>
      <c r="II28" s="25"/>
      <c r="IJ28" s="25"/>
      <c r="IK28" s="25"/>
      <c r="IL28" s="25"/>
      <c r="IM28" s="25"/>
      <c r="IN28" s="25"/>
      <c r="IO28" s="25"/>
      <c r="IP28" s="25"/>
      <c r="IQ28" s="25"/>
      <c r="IR28" s="25"/>
      <c r="IS28" s="25"/>
      <c r="IT28" s="25"/>
      <c r="IU28" s="25"/>
      <c r="IV28" s="25"/>
      <c r="IW28" s="25"/>
      <c r="IX28" s="25"/>
      <c r="IY28" s="25"/>
      <c r="IZ28" s="25"/>
      <c r="JA28" s="25"/>
      <c r="JB28" s="25"/>
      <c r="JC28" s="25"/>
      <c r="JD28" s="25"/>
      <c r="JF28" s="25"/>
      <c r="JG28" s="25"/>
      <c r="JH28" s="25"/>
      <c r="JI28" s="25"/>
      <c r="JJ28" s="25"/>
      <c r="JK28" s="25"/>
      <c r="JL28" s="25"/>
      <c r="JN28" s="25"/>
      <c r="JO28" s="25"/>
      <c r="JP28" s="25"/>
      <c r="JQ28" s="25"/>
      <c r="JR28" s="25"/>
      <c r="JS28" s="25"/>
      <c r="JT28" s="25"/>
      <c r="JU28" s="25"/>
      <c r="JV28" s="25"/>
      <c r="JW28" s="25"/>
      <c r="JX28" s="25"/>
      <c r="JY28" s="25"/>
      <c r="JZ28" s="25"/>
      <c r="KA28" s="25"/>
      <c r="KB28" s="25"/>
      <c r="KC28" s="25"/>
      <c r="KD28" s="25"/>
      <c r="KE28" s="25"/>
      <c r="KF28" s="25"/>
      <c r="KG28" s="25"/>
      <c r="KH28" s="25"/>
      <c r="KI28" s="25"/>
      <c r="KJ28" s="25"/>
      <c r="KK28" s="25"/>
      <c r="KL28" s="25"/>
      <c r="KM28" s="25"/>
      <c r="KN28" s="25"/>
      <c r="KO28" s="25"/>
      <c r="KP28" s="25"/>
      <c r="KQ28" s="25"/>
      <c r="KR28" s="25"/>
      <c r="KS28" s="25"/>
      <c r="KT28" s="25"/>
      <c r="KU28" s="25"/>
      <c r="KV28" s="25"/>
      <c r="KW28" s="25"/>
      <c r="KX28" s="25"/>
      <c r="KY28" s="25"/>
      <c r="KZ28" s="25"/>
      <c r="LA28" s="25"/>
      <c r="LB28" s="25"/>
      <c r="LC28" s="25"/>
      <c r="LD28" s="25"/>
      <c r="LE28" s="25"/>
      <c r="LF28" s="25"/>
      <c r="LG28" s="25"/>
      <c r="LH28" s="25"/>
      <c r="LI28" s="25"/>
      <c r="LJ28" s="25"/>
      <c r="LK28" s="25"/>
      <c r="LL28" s="25"/>
      <c r="LM28" s="25"/>
      <c r="LN28" s="25"/>
      <c r="LO28" s="25"/>
      <c r="LP28" s="25"/>
      <c r="LQ28" s="25"/>
      <c r="LR28" s="25"/>
      <c r="LS28" s="25"/>
      <c r="LT28" s="25"/>
      <c r="LU28" s="25"/>
      <c r="LV28" s="25"/>
      <c r="LW28" s="25"/>
      <c r="LX28" s="25"/>
      <c r="LY28" s="25"/>
      <c r="LZ28" s="25"/>
      <c r="MA28" s="25"/>
      <c r="MB28" s="25"/>
      <c r="MC28" s="25"/>
      <c r="MD28" s="25"/>
      <c r="ME28" s="25"/>
      <c r="MF28" s="25"/>
      <c r="MG28" s="25"/>
      <c r="MH28" s="25"/>
      <c r="MI28" s="25"/>
    </row>
    <row r="29" spans="1:351" x14ac:dyDescent="0.3">
      <c r="A29" s="25"/>
      <c r="B29" s="20" t="s">
        <v>2</v>
      </c>
      <c r="C29" s="52" cm="1">
        <f t="array" ref="C29">AVERAGE(0+$E29:$L29)</f>
        <v>1.325</v>
      </c>
      <c r="D29" s="52" cm="1">
        <f t="array" ref="D29">MEDIAN(IF($E29:$L29 &lt;&gt; 0,$E29:$L29))</f>
        <v>10.6</v>
      </c>
      <c r="E29" s="44">
        <v>0</v>
      </c>
      <c r="F29" s="20">
        <v>10.6</v>
      </c>
      <c r="G29" s="45">
        <v>0</v>
      </c>
      <c r="H29" s="44">
        <v>0</v>
      </c>
      <c r="I29" s="44">
        <v>0</v>
      </c>
      <c r="J29" s="44">
        <v>0</v>
      </c>
      <c r="K29" s="44">
        <v>0</v>
      </c>
      <c r="L29" s="44">
        <v>0</v>
      </c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25"/>
      <c r="AV29" s="25"/>
      <c r="AW29" s="25"/>
      <c r="AX29" s="25"/>
      <c r="AY29" s="25"/>
      <c r="AZ29" s="25"/>
      <c r="BA29" s="25"/>
      <c r="BB29" s="25"/>
      <c r="BC29" s="25"/>
      <c r="BD29" s="25"/>
      <c r="BE29" s="25"/>
      <c r="BF29" s="25"/>
      <c r="BG29" s="25"/>
      <c r="BH29" s="25"/>
      <c r="BI29" s="25"/>
      <c r="BJ29" s="25"/>
      <c r="BK29" s="25"/>
      <c r="BL29" s="25"/>
      <c r="BM29" s="25"/>
      <c r="BN29" s="25"/>
      <c r="BO29" s="25"/>
      <c r="BP29" s="25"/>
      <c r="BQ29" s="25"/>
      <c r="BR29" s="25"/>
      <c r="BS29" s="25"/>
      <c r="BT29" s="25"/>
      <c r="BU29" s="25"/>
      <c r="BV29" s="25"/>
      <c r="BW29" s="25"/>
      <c r="BX29" s="25"/>
      <c r="BY29" s="25"/>
      <c r="BZ29" s="25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  <c r="CW29" s="25"/>
      <c r="CX29" s="25"/>
      <c r="CY29" s="25"/>
      <c r="CZ29" s="25"/>
      <c r="DA29" s="25"/>
      <c r="DB29" s="25"/>
      <c r="DC29" s="25"/>
      <c r="DD29" s="25"/>
      <c r="DE29" s="25"/>
      <c r="DF29" s="25"/>
      <c r="DG29" s="25"/>
      <c r="DH29" s="25"/>
      <c r="DI29" s="25"/>
      <c r="DJ29" s="25"/>
      <c r="DK29" s="25"/>
      <c r="DL29" s="25"/>
      <c r="DM29" s="25"/>
      <c r="DN29" s="25"/>
      <c r="DO29" s="25"/>
      <c r="DP29" s="25"/>
      <c r="DQ29" s="25"/>
      <c r="DR29" s="25"/>
      <c r="DS29" s="25"/>
      <c r="DT29" s="25"/>
      <c r="DU29" s="25"/>
      <c r="DV29" s="25"/>
      <c r="DW29" s="25"/>
      <c r="DX29" s="25"/>
      <c r="DY29" s="25"/>
      <c r="DZ29" s="25"/>
      <c r="EA29" s="25"/>
      <c r="EB29" s="25"/>
      <c r="EC29" s="25"/>
      <c r="ED29" s="25"/>
      <c r="EE29" s="25"/>
      <c r="EF29" s="25"/>
      <c r="EG29" s="25"/>
      <c r="EH29" s="25"/>
      <c r="EI29" s="25"/>
      <c r="EJ29" s="25"/>
      <c r="EK29" s="25"/>
      <c r="EL29" s="25"/>
      <c r="EM29" s="25"/>
      <c r="EN29" s="25"/>
      <c r="EO29" s="25"/>
      <c r="EP29" s="25"/>
      <c r="EQ29" s="25"/>
      <c r="ER29" s="25"/>
      <c r="ES29" s="25"/>
      <c r="ET29" s="25"/>
      <c r="EU29" s="25"/>
      <c r="EV29" s="25"/>
      <c r="EW29" s="25"/>
      <c r="EX29" s="25"/>
      <c r="EY29" s="25"/>
      <c r="EZ29" s="25"/>
      <c r="FA29" s="25"/>
      <c r="FB29" s="25"/>
      <c r="FC29" s="25"/>
      <c r="FD29" s="25"/>
      <c r="FE29" s="25"/>
      <c r="FF29" s="25"/>
      <c r="FG29" s="25"/>
      <c r="FH29" s="25"/>
      <c r="FI29" s="25"/>
      <c r="FJ29" s="25"/>
      <c r="FK29" s="25"/>
      <c r="FL29" s="25"/>
      <c r="FM29" s="25"/>
      <c r="FN29" s="25"/>
      <c r="FO29" s="25"/>
      <c r="FP29" s="25"/>
      <c r="FQ29" s="25"/>
      <c r="FR29" s="25"/>
      <c r="FS29" s="25"/>
      <c r="FT29" s="25"/>
      <c r="FU29" s="25"/>
      <c r="FV29" s="25"/>
      <c r="FW29" s="25"/>
      <c r="FX29" s="25"/>
      <c r="FY29" s="25"/>
      <c r="FZ29" s="25"/>
      <c r="GA29" s="25"/>
      <c r="GB29" s="25"/>
      <c r="GC29" s="25"/>
      <c r="GD29" s="25"/>
      <c r="GE29" s="25"/>
      <c r="GF29" s="25"/>
      <c r="GG29" s="25"/>
      <c r="GH29" s="25"/>
      <c r="GI29" s="25"/>
      <c r="GJ29" s="25"/>
      <c r="GK29" s="25"/>
      <c r="GL29" s="25"/>
      <c r="GM29" s="25"/>
      <c r="GN29" s="25"/>
      <c r="GO29" s="25"/>
      <c r="GP29" s="25"/>
      <c r="GQ29" s="25"/>
      <c r="GR29" s="25"/>
      <c r="GS29" s="25"/>
      <c r="GT29" s="25"/>
      <c r="GU29" s="25"/>
      <c r="GV29" s="25"/>
      <c r="GW29" s="25"/>
      <c r="GX29" s="25"/>
      <c r="GY29" s="25"/>
      <c r="GZ29" s="25"/>
      <c r="HA29" s="25"/>
      <c r="HB29" s="25"/>
      <c r="HC29" s="25"/>
      <c r="HD29" s="25"/>
      <c r="HE29" s="25"/>
      <c r="HF29" s="25"/>
      <c r="HG29" s="25"/>
      <c r="HH29" s="25"/>
      <c r="HI29" s="25"/>
      <c r="HJ29" s="25"/>
      <c r="HK29" s="25"/>
      <c r="HL29" s="25"/>
      <c r="HM29" s="25"/>
      <c r="HN29" s="25"/>
      <c r="HO29" s="25"/>
      <c r="HP29" s="25"/>
      <c r="HQ29" s="25"/>
      <c r="HR29" s="25"/>
      <c r="HS29" s="25"/>
      <c r="HT29" s="25"/>
      <c r="HU29" s="25"/>
      <c r="HV29" s="25"/>
      <c r="HW29" s="25"/>
      <c r="HX29" s="25"/>
      <c r="HY29" s="25"/>
      <c r="HZ29" s="25"/>
      <c r="IA29" s="25"/>
      <c r="IB29" s="25"/>
      <c r="IC29" s="25"/>
      <c r="ID29" s="25"/>
      <c r="IE29" s="25"/>
      <c r="IF29" s="25"/>
      <c r="IG29" s="25"/>
      <c r="IH29" s="25"/>
      <c r="II29" s="25"/>
      <c r="IJ29" s="25"/>
      <c r="IK29" s="25"/>
      <c r="IL29" s="25"/>
      <c r="IM29" s="25"/>
      <c r="IN29" s="25"/>
      <c r="IO29" s="25"/>
      <c r="IP29" s="25"/>
      <c r="IQ29" s="25"/>
      <c r="IR29" s="25"/>
      <c r="IS29" s="25"/>
      <c r="IT29" s="25"/>
      <c r="IU29" s="25"/>
      <c r="IV29" s="25"/>
      <c r="IW29" s="25"/>
      <c r="IX29" s="25"/>
      <c r="IY29" s="25"/>
      <c r="IZ29" s="25"/>
      <c r="JA29" s="25"/>
      <c r="JB29" s="25"/>
      <c r="JC29" s="25"/>
      <c r="JD29" s="25"/>
      <c r="JF29" s="25"/>
      <c r="JG29" s="25"/>
      <c r="JH29" s="25"/>
      <c r="JI29" s="25"/>
      <c r="JJ29" s="25"/>
      <c r="JK29" s="25"/>
      <c r="JL29" s="25"/>
      <c r="JN29" s="25"/>
      <c r="JO29" s="25"/>
      <c r="JP29" s="25"/>
      <c r="JQ29" s="25"/>
      <c r="JR29" s="25"/>
      <c r="JS29" s="25"/>
      <c r="JT29" s="25"/>
      <c r="JU29" s="25"/>
      <c r="JV29" s="25"/>
      <c r="JW29" s="25"/>
      <c r="JX29" s="25"/>
      <c r="JY29" s="25"/>
      <c r="JZ29" s="25"/>
      <c r="KA29" s="25"/>
      <c r="KB29" s="25"/>
      <c r="KC29" s="25"/>
      <c r="KD29" s="25"/>
      <c r="KE29" s="25"/>
      <c r="KF29" s="25"/>
      <c r="KG29" s="25"/>
      <c r="KH29" s="25"/>
      <c r="KI29" s="25"/>
      <c r="KJ29" s="25"/>
      <c r="KK29" s="25"/>
      <c r="KL29" s="25"/>
      <c r="KM29" s="25"/>
      <c r="KN29" s="25"/>
      <c r="KO29" s="25"/>
      <c r="KP29" s="25"/>
      <c r="KQ29" s="25"/>
      <c r="KR29" s="25"/>
      <c r="KS29" s="25"/>
      <c r="KT29" s="25"/>
      <c r="KU29" s="25"/>
      <c r="KV29" s="25"/>
      <c r="KW29" s="25"/>
      <c r="KX29" s="25"/>
      <c r="KY29" s="25"/>
      <c r="KZ29" s="25"/>
      <c r="LA29" s="25"/>
      <c r="LB29" s="25"/>
      <c r="LC29" s="25"/>
      <c r="LD29" s="25"/>
      <c r="LE29" s="25"/>
      <c r="LF29" s="25"/>
      <c r="LG29" s="25"/>
      <c r="LH29" s="25"/>
      <c r="LI29" s="25"/>
      <c r="LJ29" s="25"/>
      <c r="LK29" s="25"/>
      <c r="LL29" s="25"/>
      <c r="LM29" s="25"/>
      <c r="LN29" s="25"/>
      <c r="LO29" s="25"/>
      <c r="LP29" s="25"/>
      <c r="LQ29" s="25"/>
      <c r="LR29" s="25"/>
      <c r="LS29" s="25"/>
      <c r="LT29" s="25"/>
      <c r="LU29" s="25"/>
      <c r="LV29" s="25"/>
      <c r="LW29" s="25"/>
      <c r="LX29" s="25"/>
      <c r="LY29" s="25"/>
      <c r="LZ29" s="25"/>
      <c r="MA29" s="25"/>
      <c r="MB29" s="25"/>
      <c r="MC29" s="25"/>
      <c r="MD29" s="25"/>
      <c r="ME29" s="25"/>
      <c r="MF29" s="25"/>
      <c r="MG29" s="25"/>
      <c r="MH29" s="25"/>
      <c r="MI29" s="25"/>
      <c r="MJ29" s="25"/>
      <c r="MK29" s="25"/>
      <c r="ML29" s="25"/>
      <c r="MM29" s="25"/>
    </row>
    <row r="30" spans="1:351" x14ac:dyDescent="0.3">
      <c r="A30" s="25"/>
      <c r="B30" s="20" t="s">
        <v>3</v>
      </c>
      <c r="C30" s="52" cm="1">
        <f t="array" ref="C30">AVERAGE(0+$E30:$L30)</f>
        <v>100.625</v>
      </c>
      <c r="D30" s="52" cm="1">
        <f t="array" ref="D30">MEDIAN(IF($E30:$L30 &lt;&gt; 0,$E30:$L30))</f>
        <v>125</v>
      </c>
      <c r="E30" s="20">
        <v>125</v>
      </c>
      <c r="F30" s="44">
        <v>0</v>
      </c>
      <c r="G30" s="42">
        <v>150</v>
      </c>
      <c r="H30" s="40">
        <v>85</v>
      </c>
      <c r="I30" s="41">
        <v>150</v>
      </c>
      <c r="J30" s="41">
        <v>210</v>
      </c>
      <c r="K30" s="40">
        <v>60</v>
      </c>
      <c r="L30" s="40">
        <v>25</v>
      </c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5"/>
      <c r="BH30" s="25"/>
      <c r="BI30" s="25"/>
      <c r="BJ30" s="25"/>
      <c r="BK30" s="25"/>
      <c r="BL30" s="25"/>
      <c r="BM30" s="25"/>
      <c r="BN30" s="25"/>
      <c r="BO30" s="25"/>
      <c r="BP30" s="25"/>
      <c r="BQ30" s="25"/>
      <c r="BR30" s="25"/>
      <c r="BS30" s="25"/>
      <c r="BT30" s="25"/>
      <c r="BU30" s="25"/>
      <c r="BV30" s="25"/>
      <c r="BW30" s="25"/>
      <c r="BX30" s="25"/>
      <c r="BY30" s="25"/>
      <c r="BZ30" s="25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  <c r="CW30" s="25"/>
      <c r="CX30" s="25"/>
      <c r="CY30" s="25"/>
      <c r="CZ30" s="25"/>
      <c r="DA30" s="25"/>
      <c r="DB30" s="25"/>
      <c r="DC30" s="25"/>
      <c r="DD30" s="25"/>
      <c r="DE30" s="25"/>
      <c r="DF30" s="25"/>
      <c r="DG30" s="25"/>
      <c r="DH30" s="25"/>
      <c r="DI30" s="25"/>
      <c r="DJ30" s="25"/>
      <c r="DK30" s="25"/>
      <c r="DL30" s="25"/>
      <c r="DM30" s="25"/>
      <c r="DN30" s="25"/>
      <c r="DO30" s="25"/>
      <c r="DP30" s="25"/>
      <c r="DQ30" s="25"/>
      <c r="DR30" s="25"/>
      <c r="DS30" s="25"/>
      <c r="DT30" s="25"/>
      <c r="DU30" s="25"/>
      <c r="DV30" s="25"/>
      <c r="DW30" s="25"/>
      <c r="DX30" s="25"/>
      <c r="DY30" s="25"/>
      <c r="DZ30" s="25"/>
      <c r="EA30" s="25"/>
      <c r="EB30" s="25"/>
      <c r="EC30" s="25"/>
      <c r="ED30" s="25"/>
      <c r="EE30" s="25"/>
      <c r="EF30" s="25"/>
      <c r="EG30" s="25"/>
      <c r="EH30" s="25"/>
      <c r="EI30" s="25"/>
      <c r="EJ30" s="25"/>
      <c r="EK30" s="25"/>
      <c r="EL30" s="25"/>
      <c r="EM30" s="25"/>
      <c r="EN30" s="25"/>
      <c r="EO30" s="25"/>
      <c r="EP30" s="25"/>
      <c r="EQ30" s="25"/>
      <c r="ER30" s="25"/>
      <c r="ES30" s="25"/>
      <c r="ET30" s="25"/>
      <c r="EU30" s="25"/>
      <c r="EV30" s="25"/>
      <c r="EW30" s="25"/>
      <c r="EX30" s="25"/>
      <c r="EY30" s="25"/>
      <c r="EZ30" s="25"/>
      <c r="FA30" s="25"/>
      <c r="FB30" s="25"/>
      <c r="FC30" s="25"/>
      <c r="FD30" s="25"/>
      <c r="FE30" s="25"/>
      <c r="FF30" s="25"/>
      <c r="FG30" s="25"/>
      <c r="FH30" s="25"/>
      <c r="FI30" s="25"/>
      <c r="FJ30" s="25"/>
      <c r="FK30" s="25"/>
      <c r="FL30" s="25"/>
      <c r="FM30" s="25"/>
      <c r="FN30" s="25"/>
      <c r="FO30" s="25"/>
      <c r="FP30" s="25"/>
      <c r="FQ30" s="25"/>
      <c r="FR30" s="25"/>
      <c r="FS30" s="25"/>
      <c r="FT30" s="25"/>
      <c r="FU30" s="25"/>
      <c r="FV30" s="25"/>
      <c r="FW30" s="25"/>
      <c r="FX30" s="25"/>
      <c r="FY30" s="25"/>
      <c r="FZ30" s="25"/>
      <c r="GA30" s="25"/>
      <c r="GB30" s="25"/>
      <c r="GC30" s="25"/>
      <c r="GD30" s="25"/>
      <c r="GE30" s="25"/>
      <c r="GF30" s="25"/>
      <c r="GG30" s="25"/>
      <c r="GH30" s="25"/>
      <c r="GI30" s="25"/>
      <c r="GJ30" s="25"/>
      <c r="GK30" s="25"/>
      <c r="GL30" s="25"/>
      <c r="GM30" s="25"/>
      <c r="GN30" s="25"/>
      <c r="GO30" s="25"/>
      <c r="GP30" s="25"/>
      <c r="GQ30" s="25"/>
      <c r="GR30" s="25"/>
      <c r="GS30" s="25"/>
      <c r="GT30" s="25"/>
      <c r="GU30" s="25"/>
      <c r="GV30" s="25"/>
      <c r="GW30" s="25"/>
      <c r="GX30" s="25"/>
      <c r="GY30" s="25"/>
      <c r="GZ30" s="25"/>
      <c r="HA30" s="25"/>
      <c r="HB30" s="25"/>
      <c r="HC30" s="25"/>
      <c r="HD30" s="25"/>
      <c r="HE30" s="25"/>
      <c r="HF30" s="25"/>
      <c r="HG30" s="25"/>
      <c r="HH30" s="25"/>
      <c r="HI30" s="25"/>
      <c r="HJ30" s="25"/>
      <c r="HK30" s="25"/>
      <c r="HL30" s="25"/>
      <c r="HM30" s="25"/>
      <c r="HN30" s="25"/>
      <c r="HO30" s="25"/>
      <c r="HP30" s="25"/>
      <c r="HQ30" s="25"/>
      <c r="HR30" s="25"/>
      <c r="HS30" s="25"/>
      <c r="HT30" s="25"/>
      <c r="HU30" s="25"/>
      <c r="HV30" s="25"/>
      <c r="HW30" s="25"/>
      <c r="HX30" s="25"/>
      <c r="HY30" s="25"/>
      <c r="HZ30" s="25"/>
      <c r="IA30" s="25"/>
      <c r="IB30" s="25"/>
      <c r="IC30" s="25"/>
      <c r="ID30" s="25"/>
      <c r="IE30" s="25"/>
      <c r="IF30" s="25"/>
      <c r="IG30" s="25"/>
      <c r="IH30" s="25"/>
      <c r="II30" s="25"/>
      <c r="IJ30" s="25"/>
      <c r="IK30" s="25"/>
      <c r="IL30" s="25"/>
      <c r="IM30" s="25"/>
      <c r="IN30" s="25"/>
      <c r="IO30" s="25"/>
      <c r="IP30" s="25"/>
      <c r="IQ30" s="25"/>
      <c r="IR30" s="25"/>
      <c r="IS30" s="25"/>
      <c r="IT30" s="25"/>
      <c r="IU30" s="25"/>
      <c r="IV30" s="25"/>
      <c r="IW30" s="25"/>
      <c r="IX30" s="25"/>
      <c r="IY30" s="25"/>
      <c r="IZ30" s="25"/>
      <c r="JA30" s="25"/>
      <c r="JB30" s="25"/>
      <c r="JC30" s="25"/>
      <c r="JD30" s="25"/>
      <c r="JF30" s="25"/>
      <c r="JH30" s="25"/>
      <c r="JI30" s="25"/>
      <c r="JJ30" s="25"/>
      <c r="JK30" s="25"/>
      <c r="JL30" s="25"/>
      <c r="JN30" s="25"/>
      <c r="JO30" s="25"/>
      <c r="JP30" s="25"/>
      <c r="JQ30" s="25"/>
      <c r="JR30" s="25"/>
      <c r="JS30" s="25"/>
      <c r="JT30" s="25"/>
      <c r="JU30" s="25"/>
      <c r="JV30" s="25"/>
      <c r="JW30" s="25"/>
      <c r="JX30" s="25"/>
      <c r="JY30" s="25"/>
      <c r="JZ30" s="25"/>
      <c r="KA30" s="25"/>
      <c r="KB30" s="25"/>
      <c r="KC30" s="25"/>
      <c r="KD30" s="25"/>
      <c r="KE30" s="25"/>
      <c r="KF30" s="25"/>
      <c r="KG30" s="25"/>
      <c r="KH30" s="25"/>
      <c r="KI30" s="25"/>
      <c r="KJ30" s="25"/>
      <c r="KK30" s="25"/>
      <c r="KL30" s="25"/>
      <c r="KM30" s="25"/>
      <c r="KN30" s="25"/>
      <c r="KO30" s="25"/>
      <c r="KP30" s="25"/>
      <c r="KQ30" s="25"/>
      <c r="KR30" s="25"/>
      <c r="KS30" s="25"/>
      <c r="KT30" s="25"/>
      <c r="KU30" s="25"/>
      <c r="KV30" s="25"/>
      <c r="KW30" s="25"/>
      <c r="KX30" s="25"/>
      <c r="KY30" s="25"/>
      <c r="KZ30" s="25"/>
      <c r="LA30" s="25"/>
      <c r="LB30" s="25"/>
      <c r="LC30" s="25"/>
      <c r="LD30" s="25"/>
      <c r="LE30" s="25"/>
      <c r="LF30" s="25"/>
      <c r="LG30" s="25"/>
      <c r="LH30" s="25"/>
      <c r="LI30" s="25"/>
      <c r="LJ30" s="25"/>
      <c r="LK30" s="25"/>
      <c r="LL30" s="25"/>
      <c r="LM30" s="25"/>
      <c r="LN30" s="25"/>
      <c r="LO30" s="25"/>
      <c r="LP30" s="25"/>
      <c r="LQ30" s="25"/>
      <c r="LR30" s="25"/>
      <c r="LS30" s="25"/>
      <c r="LT30" s="25"/>
      <c r="LU30" s="25"/>
      <c r="LV30" s="25"/>
      <c r="LW30" s="25"/>
      <c r="LX30" s="25"/>
      <c r="LY30" s="25"/>
      <c r="LZ30" s="25"/>
      <c r="MA30" s="25"/>
      <c r="MB30" s="25"/>
      <c r="MC30" s="25"/>
      <c r="MD30" s="25"/>
      <c r="ME30" s="25"/>
      <c r="MF30" s="25"/>
      <c r="MG30" s="25"/>
      <c r="MH30" s="25"/>
      <c r="MI30" s="25"/>
      <c r="MJ30" s="25"/>
      <c r="MK30" s="25"/>
      <c r="ML30" s="25"/>
      <c r="MM30" s="25"/>
    </row>
    <row r="31" spans="1:351" x14ac:dyDescent="0.3">
      <c r="A31" s="25"/>
      <c r="B31" s="20" t="s">
        <v>4</v>
      </c>
      <c r="C31" s="52" cm="1">
        <f t="array" ref="C31">AVERAGE(0+$E31:$L31)</f>
        <v>0.64749999999999996</v>
      </c>
      <c r="D31" s="52" cm="1">
        <f t="array" ref="D31">MEDIAN(IF($E31:$L31 &lt;&gt; 0,$E31:$L31))</f>
        <v>1.5</v>
      </c>
      <c r="E31" s="44">
        <v>0</v>
      </c>
      <c r="F31" s="44">
        <v>0</v>
      </c>
      <c r="G31" s="43">
        <v>0.36</v>
      </c>
      <c r="H31" s="44">
        <v>0</v>
      </c>
      <c r="I31" s="41">
        <v>3.32</v>
      </c>
      <c r="J31" s="20">
        <v>1.5</v>
      </c>
      <c r="K31" s="44">
        <v>0</v>
      </c>
      <c r="L31" s="44">
        <v>0</v>
      </c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  <c r="DH31" s="25"/>
      <c r="DI31" s="25"/>
      <c r="DJ31" s="25"/>
      <c r="DK31" s="25"/>
      <c r="DL31" s="25"/>
      <c r="DM31" s="25"/>
      <c r="DN31" s="25"/>
      <c r="DO31" s="25"/>
      <c r="DP31" s="25"/>
      <c r="DQ31" s="25"/>
      <c r="DR31" s="25"/>
      <c r="DS31" s="25"/>
      <c r="DT31" s="25"/>
      <c r="DU31" s="25"/>
      <c r="DV31" s="25"/>
      <c r="DW31" s="25"/>
      <c r="DX31" s="25"/>
      <c r="DY31" s="25"/>
      <c r="DZ31" s="25"/>
      <c r="EA31" s="25"/>
      <c r="EB31" s="25"/>
      <c r="EC31" s="25"/>
      <c r="ED31" s="25"/>
      <c r="EE31" s="25"/>
      <c r="EF31" s="25"/>
      <c r="EG31" s="25"/>
      <c r="EH31" s="25"/>
      <c r="EI31" s="25"/>
      <c r="EJ31" s="25"/>
      <c r="EK31" s="25"/>
      <c r="EL31" s="25"/>
      <c r="EM31" s="25"/>
      <c r="EN31" s="25"/>
      <c r="EO31" s="25"/>
      <c r="EP31" s="25"/>
      <c r="EQ31" s="25"/>
      <c r="ER31" s="25"/>
      <c r="ES31" s="25"/>
      <c r="ET31" s="25"/>
      <c r="EU31" s="25"/>
      <c r="EV31" s="25"/>
      <c r="EW31" s="25"/>
      <c r="EX31" s="25"/>
      <c r="EY31" s="25"/>
      <c r="EZ31" s="25"/>
      <c r="FA31" s="25"/>
      <c r="FB31" s="25"/>
      <c r="FC31" s="25"/>
      <c r="FD31" s="25"/>
      <c r="FE31" s="25"/>
      <c r="FF31" s="25"/>
      <c r="FG31" s="25"/>
      <c r="FH31" s="25"/>
      <c r="FI31" s="25"/>
      <c r="FJ31" s="25"/>
      <c r="FK31" s="25"/>
      <c r="FL31" s="25"/>
      <c r="FM31" s="25"/>
      <c r="FN31" s="25"/>
      <c r="FO31" s="25"/>
      <c r="FP31" s="25"/>
      <c r="FQ31" s="25"/>
      <c r="FR31" s="25"/>
      <c r="FS31" s="25"/>
      <c r="FT31" s="25"/>
      <c r="FU31" s="25"/>
      <c r="FV31" s="25"/>
      <c r="FW31" s="25"/>
      <c r="FX31" s="25"/>
      <c r="FY31" s="25"/>
      <c r="FZ31" s="25"/>
      <c r="GA31" s="25"/>
      <c r="GB31" s="25"/>
      <c r="GC31" s="25"/>
      <c r="GD31" s="25"/>
      <c r="GE31" s="25"/>
      <c r="GF31" s="25"/>
      <c r="GG31" s="25"/>
      <c r="GH31" s="25"/>
      <c r="GI31" s="25"/>
      <c r="GJ31" s="25"/>
      <c r="GK31" s="25"/>
      <c r="GL31" s="25"/>
      <c r="GM31" s="25"/>
      <c r="GN31" s="25"/>
      <c r="GO31" s="25"/>
      <c r="GP31" s="25"/>
      <c r="GQ31" s="25"/>
      <c r="GR31" s="25"/>
      <c r="GS31" s="25"/>
      <c r="GT31" s="25"/>
      <c r="GU31" s="25"/>
      <c r="GV31" s="25"/>
      <c r="GW31" s="25"/>
      <c r="GX31" s="25"/>
      <c r="GY31" s="25"/>
      <c r="GZ31" s="25"/>
      <c r="HA31" s="25"/>
      <c r="HB31" s="25"/>
      <c r="HC31" s="25"/>
      <c r="HD31" s="25"/>
      <c r="HE31" s="25"/>
      <c r="HF31" s="25"/>
      <c r="HG31" s="25"/>
      <c r="HH31" s="25"/>
      <c r="HI31" s="25"/>
      <c r="HJ31" s="25"/>
      <c r="HK31" s="25"/>
      <c r="HL31" s="25"/>
      <c r="HM31" s="25"/>
      <c r="HN31" s="25"/>
      <c r="HO31" s="25"/>
      <c r="HP31" s="25"/>
      <c r="HQ31" s="25"/>
      <c r="HR31" s="25"/>
      <c r="HS31" s="25"/>
      <c r="HT31" s="25"/>
      <c r="HU31" s="25"/>
      <c r="HV31" s="25"/>
      <c r="HW31" s="25"/>
      <c r="HX31" s="25"/>
      <c r="HY31" s="25"/>
      <c r="HZ31" s="25"/>
      <c r="IA31" s="25"/>
      <c r="IB31" s="25"/>
      <c r="IC31" s="25"/>
      <c r="ID31" s="25"/>
      <c r="IE31" s="25"/>
      <c r="IF31" s="25"/>
      <c r="IG31" s="25"/>
      <c r="IH31" s="25"/>
      <c r="II31" s="25"/>
      <c r="IJ31" s="25"/>
      <c r="IK31" s="25"/>
      <c r="IL31" s="25"/>
      <c r="IM31" s="25"/>
      <c r="IN31" s="25"/>
      <c r="IO31" s="25"/>
      <c r="IP31" s="25"/>
      <c r="IQ31" s="25"/>
      <c r="IR31" s="25"/>
      <c r="IS31" s="25"/>
      <c r="IT31" s="25"/>
      <c r="IU31" s="25"/>
      <c r="IV31" s="25"/>
      <c r="IW31" s="25"/>
      <c r="IX31" s="25"/>
      <c r="IY31" s="25"/>
      <c r="IZ31" s="25"/>
      <c r="JA31" s="25"/>
      <c r="JB31" s="25"/>
      <c r="JC31" s="25"/>
      <c r="JD31" s="25"/>
      <c r="JH31" s="25"/>
      <c r="JI31" s="25"/>
      <c r="JJ31" s="25"/>
      <c r="JK31" s="25"/>
      <c r="JL31" s="25"/>
      <c r="JN31" s="25"/>
      <c r="JO31" s="25"/>
      <c r="JP31" s="25"/>
      <c r="JQ31" s="25"/>
      <c r="JR31" s="25"/>
      <c r="JS31" s="25"/>
      <c r="JT31" s="25"/>
      <c r="JU31" s="25"/>
      <c r="JV31" s="25"/>
      <c r="JW31" s="25"/>
      <c r="JX31" s="25"/>
      <c r="JY31" s="25"/>
      <c r="JZ31" s="25"/>
      <c r="KA31" s="25"/>
      <c r="KB31" s="25"/>
      <c r="KC31" s="25"/>
      <c r="KD31" s="25"/>
      <c r="KE31" s="25"/>
      <c r="KF31" s="25"/>
      <c r="KG31" s="25"/>
      <c r="KH31" s="25"/>
      <c r="KI31" s="25"/>
      <c r="KJ31" s="25"/>
      <c r="KK31" s="25"/>
      <c r="KL31" s="25"/>
      <c r="KM31" s="25"/>
      <c r="KN31" s="25"/>
      <c r="KO31" s="25"/>
      <c r="KP31" s="25"/>
      <c r="KQ31" s="25"/>
      <c r="KR31" s="25"/>
      <c r="KS31" s="25"/>
      <c r="KT31" s="25"/>
      <c r="KU31" s="25"/>
      <c r="KV31" s="25"/>
      <c r="KW31" s="25"/>
      <c r="KX31" s="25"/>
      <c r="KY31" s="25"/>
      <c r="KZ31" s="25"/>
      <c r="LA31" s="25"/>
      <c r="LB31" s="25"/>
      <c r="LC31" s="25"/>
      <c r="LD31" s="25"/>
      <c r="LE31" s="25"/>
      <c r="LF31" s="25"/>
      <c r="LG31" s="25"/>
      <c r="LH31" s="25"/>
      <c r="LI31" s="25"/>
      <c r="LJ31" s="25"/>
      <c r="LK31" s="25"/>
      <c r="LL31" s="25"/>
      <c r="LM31" s="25"/>
      <c r="LN31" s="25"/>
      <c r="LO31" s="25"/>
      <c r="LP31" s="25"/>
      <c r="LQ31" s="25"/>
      <c r="LR31" s="25"/>
      <c r="LS31" s="25"/>
      <c r="LT31" s="25"/>
      <c r="LU31" s="25"/>
      <c r="LV31" s="25"/>
      <c r="LW31" s="25"/>
      <c r="LX31" s="25"/>
      <c r="LY31" s="25"/>
      <c r="LZ31" s="25"/>
      <c r="MA31" s="25"/>
      <c r="MB31" s="25"/>
      <c r="MC31" s="25"/>
      <c r="MD31" s="25"/>
      <c r="ME31" s="25"/>
      <c r="MF31" s="25"/>
      <c r="MG31" s="25"/>
      <c r="MH31" s="25"/>
      <c r="MI31" s="25"/>
      <c r="MJ31" s="25"/>
      <c r="MK31" s="25"/>
      <c r="ML31" s="25"/>
      <c r="MM31" s="25"/>
    </row>
    <row r="32" spans="1:351" x14ac:dyDescent="0.3">
      <c r="A32" s="25"/>
      <c r="B32" s="20" t="s">
        <v>5</v>
      </c>
      <c r="C32" s="52" cm="1">
        <f t="array" ref="C32">AVERAGE(0+$E32:$L32)</f>
        <v>26.754999999999995</v>
      </c>
      <c r="D32" s="52" cm="1">
        <f t="array" ref="D32">MEDIAN(IF($E32:$L32 &lt;&gt; 0,$E32:$L32))</f>
        <v>56.08</v>
      </c>
      <c r="E32" s="20">
        <v>56.08</v>
      </c>
      <c r="F32" s="44">
        <v>0</v>
      </c>
      <c r="G32" s="45">
        <v>0</v>
      </c>
      <c r="H32" s="41">
        <v>101.88</v>
      </c>
      <c r="I32" s="44">
        <v>0</v>
      </c>
      <c r="J32" s="44">
        <v>0</v>
      </c>
      <c r="K32" s="20">
        <v>56.08</v>
      </c>
      <c r="L32" s="44">
        <v>0</v>
      </c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  <c r="BE32" s="25"/>
      <c r="BF32" s="25"/>
      <c r="BG32" s="25"/>
      <c r="BH32" s="25"/>
      <c r="BI32" s="25"/>
      <c r="BJ32" s="25"/>
      <c r="BK32" s="25"/>
      <c r="BL32" s="25"/>
      <c r="BM32" s="25"/>
      <c r="BN32" s="25"/>
      <c r="BO32" s="25"/>
      <c r="BP32" s="25"/>
      <c r="BQ32" s="25"/>
      <c r="BR32" s="25"/>
      <c r="BS32" s="25"/>
      <c r="BT32" s="25"/>
      <c r="BU32" s="25"/>
      <c r="BV32" s="25"/>
      <c r="BW32" s="25"/>
      <c r="BX32" s="25"/>
      <c r="BY32" s="25"/>
      <c r="BZ32" s="25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  <c r="CW32" s="25"/>
      <c r="CX32" s="25"/>
      <c r="CY32" s="25"/>
      <c r="CZ32" s="25"/>
      <c r="DA32" s="25"/>
      <c r="DB32" s="25"/>
      <c r="DC32" s="25"/>
      <c r="DD32" s="25"/>
      <c r="DE32" s="25"/>
      <c r="DF32" s="25"/>
      <c r="DG32" s="25"/>
      <c r="DH32" s="25"/>
      <c r="DI32" s="25"/>
      <c r="DJ32" s="25"/>
      <c r="DK32" s="25"/>
      <c r="DL32" s="25"/>
      <c r="DM32" s="25"/>
      <c r="DN32" s="25"/>
      <c r="DO32" s="25"/>
      <c r="DP32" s="25"/>
      <c r="DQ32" s="25"/>
      <c r="DR32" s="25"/>
      <c r="DS32" s="25"/>
      <c r="DT32" s="25"/>
      <c r="DU32" s="25"/>
      <c r="DV32" s="25"/>
      <c r="DW32" s="25"/>
      <c r="DX32" s="25"/>
      <c r="DY32" s="25"/>
      <c r="DZ32" s="25"/>
      <c r="EA32" s="25"/>
      <c r="EB32" s="25"/>
      <c r="EC32" s="25"/>
      <c r="ED32" s="25"/>
      <c r="EE32" s="25"/>
      <c r="EF32" s="25"/>
      <c r="EG32" s="25"/>
      <c r="EH32" s="25"/>
      <c r="EI32" s="25"/>
      <c r="EJ32" s="25"/>
      <c r="EK32" s="25"/>
      <c r="EL32" s="25"/>
      <c r="EM32" s="25"/>
      <c r="EN32" s="25"/>
      <c r="EO32" s="25"/>
      <c r="EP32" s="25"/>
      <c r="EQ32" s="25"/>
      <c r="ER32" s="25"/>
      <c r="ES32" s="25"/>
      <c r="ET32" s="25"/>
      <c r="EU32" s="25"/>
      <c r="EV32" s="25"/>
      <c r="EW32" s="25"/>
      <c r="EX32" s="25"/>
      <c r="EY32" s="25"/>
      <c r="EZ32" s="25"/>
      <c r="FA32" s="25"/>
      <c r="FB32" s="25"/>
      <c r="FC32" s="25"/>
      <c r="FD32" s="25"/>
      <c r="FE32" s="25"/>
      <c r="FF32" s="25"/>
      <c r="FG32" s="25"/>
      <c r="FH32" s="25"/>
      <c r="FI32" s="25"/>
      <c r="FJ32" s="25"/>
      <c r="FK32" s="25"/>
      <c r="FL32" s="25"/>
      <c r="FM32" s="25"/>
      <c r="FN32" s="25"/>
      <c r="FO32" s="25"/>
      <c r="FP32" s="25"/>
      <c r="FQ32" s="25"/>
      <c r="FR32" s="25"/>
      <c r="FS32" s="25"/>
      <c r="FT32" s="25"/>
      <c r="FU32" s="25"/>
      <c r="FV32" s="25"/>
      <c r="FW32" s="25"/>
      <c r="FX32" s="25"/>
      <c r="FY32" s="25"/>
      <c r="FZ32" s="25"/>
      <c r="GA32" s="25"/>
      <c r="GB32" s="25"/>
      <c r="GC32" s="25"/>
      <c r="GD32" s="25"/>
      <c r="GE32" s="25"/>
      <c r="GF32" s="25"/>
      <c r="GG32" s="25"/>
      <c r="GH32" s="25"/>
      <c r="GI32" s="25"/>
      <c r="GJ32" s="25"/>
      <c r="GK32" s="25"/>
      <c r="GL32" s="25"/>
      <c r="GM32" s="25"/>
      <c r="GN32" s="25"/>
      <c r="GO32" s="25"/>
      <c r="GP32" s="25"/>
      <c r="GQ32" s="25"/>
      <c r="GR32" s="25"/>
      <c r="GS32" s="25"/>
      <c r="GT32" s="25"/>
      <c r="GU32" s="25"/>
      <c r="GV32" s="25"/>
      <c r="GW32" s="25"/>
      <c r="GX32" s="25"/>
      <c r="GY32" s="25"/>
      <c r="GZ32" s="25"/>
      <c r="HA32" s="25"/>
      <c r="HB32" s="25"/>
      <c r="HC32" s="25"/>
      <c r="HD32" s="25"/>
      <c r="HE32" s="25"/>
      <c r="HF32" s="25"/>
      <c r="HG32" s="25"/>
      <c r="HH32" s="25"/>
      <c r="HI32" s="25"/>
      <c r="HJ32" s="25"/>
      <c r="HK32" s="25"/>
      <c r="HL32" s="25"/>
      <c r="HM32" s="25"/>
      <c r="HN32" s="25"/>
      <c r="HO32" s="25"/>
      <c r="HP32" s="25"/>
      <c r="HQ32" s="25"/>
      <c r="HR32" s="25"/>
      <c r="HS32" s="25"/>
      <c r="HT32" s="25"/>
      <c r="HU32" s="25"/>
      <c r="HV32" s="25"/>
      <c r="HW32" s="25"/>
      <c r="HX32" s="25"/>
      <c r="HY32" s="25"/>
      <c r="HZ32" s="25"/>
      <c r="IA32" s="25"/>
      <c r="IB32" s="25"/>
      <c r="IC32" s="25"/>
      <c r="ID32" s="25"/>
      <c r="IE32" s="25"/>
      <c r="IF32" s="25"/>
      <c r="IG32" s="25"/>
      <c r="IH32" s="25"/>
      <c r="II32" s="25"/>
      <c r="IJ32" s="25"/>
      <c r="IK32" s="25"/>
      <c r="IL32" s="25"/>
      <c r="IM32" s="25"/>
      <c r="IN32" s="25"/>
      <c r="IO32" s="25"/>
      <c r="IP32" s="25"/>
      <c r="IQ32" s="25"/>
      <c r="IR32" s="25"/>
      <c r="IS32" s="25"/>
      <c r="IT32" s="25"/>
      <c r="IU32" s="25"/>
      <c r="IV32" s="25"/>
      <c r="IW32" s="25"/>
      <c r="IX32" s="25"/>
      <c r="IY32" s="25"/>
      <c r="IZ32" s="25"/>
      <c r="JA32" s="25"/>
      <c r="JB32" s="25"/>
      <c r="JC32" s="25"/>
      <c r="JD32" s="25"/>
      <c r="JH32" s="25"/>
      <c r="JI32" s="25"/>
      <c r="JJ32" s="25"/>
      <c r="JK32" s="25"/>
      <c r="JL32" s="25"/>
      <c r="JN32" s="25"/>
      <c r="JO32" s="25"/>
      <c r="JP32" s="25"/>
      <c r="JQ32" s="25"/>
      <c r="JR32" s="25"/>
      <c r="JS32" s="25"/>
      <c r="JT32" s="25"/>
      <c r="JU32" s="25"/>
      <c r="JV32" s="25"/>
      <c r="JW32" s="25"/>
      <c r="JX32" s="25"/>
      <c r="JY32" s="25"/>
      <c r="JZ32" s="25"/>
      <c r="KA32" s="25"/>
      <c r="KB32" s="25"/>
      <c r="KC32" s="25"/>
      <c r="KD32" s="25"/>
      <c r="KE32" s="25"/>
      <c r="KF32" s="25"/>
      <c r="KG32" s="25"/>
      <c r="KH32" s="25"/>
      <c r="KI32" s="25"/>
      <c r="KJ32" s="25"/>
      <c r="KK32" s="25"/>
      <c r="KL32" s="25"/>
      <c r="KM32" s="25"/>
      <c r="KN32" s="25"/>
      <c r="KO32" s="25"/>
      <c r="KP32" s="25"/>
      <c r="KQ32" s="25"/>
      <c r="KR32" s="25"/>
      <c r="KS32" s="25"/>
      <c r="KT32" s="25"/>
      <c r="KU32" s="25"/>
      <c r="KV32" s="25"/>
      <c r="KW32" s="25"/>
      <c r="KX32" s="25"/>
      <c r="KY32" s="25"/>
      <c r="KZ32" s="25"/>
      <c r="LA32" s="25"/>
      <c r="LB32" s="25"/>
      <c r="LC32" s="25"/>
      <c r="LD32" s="25"/>
      <c r="LE32" s="25"/>
      <c r="LF32" s="25"/>
      <c r="LG32" s="25"/>
      <c r="LH32" s="25"/>
      <c r="LI32" s="25"/>
      <c r="LJ32" s="25"/>
      <c r="LK32" s="25"/>
      <c r="LL32" s="25"/>
      <c r="LM32" s="25"/>
      <c r="LN32" s="25"/>
      <c r="LO32" s="25"/>
      <c r="LP32" s="25"/>
      <c r="LQ32" s="25"/>
      <c r="LR32" s="25"/>
      <c r="LS32" s="25"/>
      <c r="LT32" s="25"/>
      <c r="LU32" s="25"/>
      <c r="LV32" s="25"/>
      <c r="LW32" s="25"/>
      <c r="LX32" s="25"/>
      <c r="LY32" s="25"/>
      <c r="LZ32" s="25"/>
      <c r="MA32" s="25"/>
      <c r="MB32" s="25"/>
      <c r="MC32" s="25"/>
      <c r="MD32" s="25"/>
      <c r="ME32" s="25"/>
      <c r="MF32" s="25"/>
      <c r="MG32" s="25"/>
      <c r="MH32" s="25"/>
      <c r="MI32" s="25"/>
      <c r="MJ32" s="25"/>
      <c r="MK32" s="25"/>
      <c r="ML32" s="25"/>
      <c r="MM32" s="25"/>
    </row>
    <row r="33" spans="1:351" x14ac:dyDescent="0.3">
      <c r="A33" s="25"/>
      <c r="B33" s="20" t="s">
        <v>44</v>
      </c>
      <c r="C33" s="52" cm="1">
        <f t="array" ref="C33">AVERAGE(0+$E33:$L33)</f>
        <v>1.1950000000000001</v>
      </c>
      <c r="D33" s="52" cm="1">
        <f t="array" ref="D33">MEDIAN(IF($E33:$L33 &lt;&gt; 0,$E33:$L33))</f>
        <v>4.78</v>
      </c>
      <c r="E33" s="44">
        <v>0</v>
      </c>
      <c r="F33" s="44">
        <v>0</v>
      </c>
      <c r="G33" s="45">
        <v>0</v>
      </c>
      <c r="H33" s="44">
        <v>0</v>
      </c>
      <c r="I33" s="44">
        <v>0</v>
      </c>
      <c r="J33" s="20">
        <v>4.78</v>
      </c>
      <c r="K33" s="20">
        <v>4.78</v>
      </c>
      <c r="L33" s="44">
        <v>0</v>
      </c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  <c r="BC33" s="25"/>
      <c r="BD33" s="25"/>
      <c r="BE33" s="25"/>
      <c r="BF33" s="25"/>
      <c r="BG33" s="25"/>
      <c r="BH33" s="25"/>
      <c r="BI33" s="25"/>
      <c r="BJ33" s="25"/>
      <c r="BK33" s="25"/>
      <c r="BL33" s="25"/>
      <c r="BM33" s="25"/>
      <c r="BN33" s="25"/>
      <c r="BO33" s="25"/>
      <c r="BP33" s="25"/>
      <c r="BQ33" s="25"/>
      <c r="BR33" s="25"/>
      <c r="BS33" s="25"/>
      <c r="BT33" s="25"/>
      <c r="BU33" s="25"/>
      <c r="BV33" s="25"/>
      <c r="BW33" s="25"/>
      <c r="BX33" s="25"/>
      <c r="BY33" s="25"/>
      <c r="BZ33" s="25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  <c r="CW33" s="25"/>
      <c r="CX33" s="25"/>
      <c r="CY33" s="25"/>
      <c r="CZ33" s="25"/>
      <c r="DA33" s="25"/>
      <c r="DB33" s="25"/>
      <c r="DC33" s="25"/>
      <c r="DD33" s="25"/>
      <c r="DE33" s="25"/>
      <c r="DF33" s="25"/>
      <c r="DG33" s="25"/>
      <c r="DH33" s="25"/>
      <c r="DI33" s="25"/>
      <c r="DJ33" s="25"/>
      <c r="DK33" s="25"/>
      <c r="DL33" s="25"/>
      <c r="DM33" s="25"/>
      <c r="DN33" s="25"/>
      <c r="DO33" s="25"/>
      <c r="DP33" s="25"/>
      <c r="DQ33" s="25"/>
      <c r="DR33" s="25"/>
      <c r="DS33" s="25"/>
      <c r="DT33" s="25"/>
      <c r="DU33" s="25"/>
      <c r="DV33" s="25"/>
      <c r="DW33" s="25"/>
      <c r="DX33" s="25"/>
      <c r="DY33" s="25"/>
      <c r="DZ33" s="25"/>
      <c r="EA33" s="25"/>
      <c r="EB33" s="25"/>
      <c r="EC33" s="25"/>
      <c r="ED33" s="25"/>
      <c r="EE33" s="25"/>
      <c r="EF33" s="25"/>
      <c r="EG33" s="25"/>
      <c r="EH33" s="25"/>
      <c r="EI33" s="25"/>
      <c r="EJ33" s="25"/>
      <c r="EK33" s="25"/>
      <c r="EL33" s="25"/>
      <c r="EM33" s="25"/>
      <c r="EN33" s="25"/>
      <c r="EO33" s="25"/>
      <c r="EP33" s="25"/>
      <c r="EQ33" s="25"/>
      <c r="ER33" s="25"/>
      <c r="ES33" s="25"/>
      <c r="ET33" s="25"/>
      <c r="EU33" s="25"/>
      <c r="EV33" s="25"/>
      <c r="EW33" s="25"/>
      <c r="EX33" s="25"/>
      <c r="EY33" s="25"/>
      <c r="EZ33" s="25"/>
      <c r="FA33" s="25"/>
      <c r="FB33" s="25"/>
      <c r="FC33" s="25"/>
      <c r="FD33" s="25"/>
      <c r="FE33" s="25"/>
      <c r="FF33" s="25"/>
      <c r="FG33" s="25"/>
      <c r="FH33" s="25"/>
      <c r="FI33" s="25"/>
      <c r="FJ33" s="25"/>
      <c r="FK33" s="25"/>
      <c r="FL33" s="25"/>
      <c r="FM33" s="25"/>
      <c r="FN33" s="25"/>
      <c r="FO33" s="25"/>
      <c r="FP33" s="25"/>
      <c r="FQ33" s="25"/>
      <c r="FR33" s="25"/>
      <c r="FS33" s="25"/>
      <c r="FT33" s="25"/>
      <c r="FU33" s="25"/>
      <c r="FV33" s="25"/>
      <c r="FW33" s="25"/>
      <c r="FX33" s="25"/>
      <c r="FY33" s="25"/>
      <c r="FZ33" s="25"/>
      <c r="GA33" s="25"/>
      <c r="GB33" s="25"/>
      <c r="GC33" s="25"/>
      <c r="GD33" s="25"/>
      <c r="GE33" s="25"/>
      <c r="GF33" s="25"/>
      <c r="GG33" s="25"/>
      <c r="GH33" s="25"/>
      <c r="GI33" s="25"/>
      <c r="GJ33" s="25"/>
      <c r="GK33" s="25"/>
      <c r="GL33" s="25"/>
      <c r="GM33" s="25"/>
      <c r="GN33" s="25"/>
      <c r="GO33" s="25"/>
      <c r="GP33" s="25"/>
      <c r="GQ33" s="25"/>
      <c r="GR33" s="25"/>
      <c r="GS33" s="25"/>
      <c r="GT33" s="25"/>
      <c r="GU33" s="25"/>
      <c r="GV33" s="25"/>
      <c r="GW33" s="25"/>
      <c r="GX33" s="25"/>
      <c r="GY33" s="25"/>
      <c r="GZ33" s="25"/>
      <c r="HA33" s="25"/>
      <c r="HB33" s="25"/>
      <c r="HC33" s="25"/>
      <c r="HD33" s="25"/>
      <c r="HE33" s="25"/>
      <c r="HF33" s="25"/>
      <c r="HG33" s="25"/>
      <c r="HH33" s="25"/>
      <c r="HI33" s="25"/>
      <c r="HJ33" s="25"/>
      <c r="HK33" s="25"/>
      <c r="HL33" s="25"/>
      <c r="HM33" s="25"/>
      <c r="HN33" s="25"/>
      <c r="HO33" s="25"/>
      <c r="HP33" s="25"/>
      <c r="HQ33" s="25"/>
      <c r="HR33" s="25"/>
      <c r="HS33" s="25"/>
      <c r="HT33" s="25"/>
      <c r="HU33" s="25"/>
      <c r="HV33" s="25"/>
      <c r="HW33" s="25"/>
      <c r="HX33" s="25"/>
      <c r="HY33" s="25"/>
      <c r="HZ33" s="25"/>
      <c r="IA33" s="25"/>
      <c r="IB33" s="25"/>
      <c r="IC33" s="25"/>
      <c r="ID33" s="25"/>
      <c r="IE33" s="25"/>
      <c r="IF33" s="25"/>
      <c r="IG33" s="25"/>
      <c r="IH33" s="25"/>
      <c r="II33" s="25"/>
      <c r="IJ33" s="25"/>
      <c r="IK33" s="25"/>
      <c r="IL33" s="25"/>
      <c r="IM33" s="25"/>
      <c r="IN33" s="25"/>
      <c r="IO33" s="25"/>
      <c r="IP33" s="25"/>
      <c r="IQ33" s="25"/>
      <c r="IR33" s="25"/>
      <c r="IS33" s="25"/>
      <c r="IT33" s="25"/>
      <c r="IU33" s="25"/>
      <c r="IV33" s="25"/>
      <c r="IW33" s="25"/>
      <c r="IX33" s="25"/>
      <c r="IY33" s="25"/>
      <c r="IZ33" s="25"/>
      <c r="JA33" s="25"/>
      <c r="JB33" s="25"/>
      <c r="JC33" s="25"/>
      <c r="JD33" s="25"/>
      <c r="JH33" s="25"/>
      <c r="JI33" s="25"/>
      <c r="JJ33" s="25"/>
      <c r="JK33" s="25"/>
      <c r="JL33" s="25"/>
      <c r="JN33" s="25"/>
      <c r="JO33" s="25"/>
      <c r="JP33" s="25"/>
      <c r="JQ33" s="25"/>
      <c r="JR33" s="25"/>
      <c r="JS33" s="25"/>
      <c r="JT33" s="25"/>
      <c r="JU33" s="25"/>
      <c r="JV33" s="25"/>
      <c r="JW33" s="25"/>
      <c r="JX33" s="25"/>
      <c r="JY33" s="25"/>
      <c r="JZ33" s="25"/>
      <c r="KA33" s="25"/>
      <c r="KB33" s="25"/>
      <c r="KC33" s="25"/>
      <c r="KD33" s="25"/>
      <c r="KE33" s="25"/>
      <c r="KF33" s="25"/>
      <c r="KG33" s="25"/>
      <c r="KH33" s="25"/>
      <c r="KI33" s="25"/>
      <c r="KJ33" s="25"/>
      <c r="KK33" s="25"/>
      <c r="KL33" s="25"/>
      <c r="KM33" s="25"/>
      <c r="KN33" s="25"/>
      <c r="KO33" s="25"/>
      <c r="KP33" s="25"/>
      <c r="KQ33" s="25"/>
      <c r="KR33" s="25"/>
      <c r="KS33" s="25"/>
      <c r="KT33" s="25"/>
      <c r="KU33" s="25"/>
      <c r="KV33" s="25"/>
      <c r="KW33" s="25"/>
      <c r="KX33" s="25"/>
      <c r="KY33" s="25"/>
      <c r="KZ33" s="25"/>
      <c r="LA33" s="25"/>
      <c r="LB33" s="25"/>
      <c r="LC33" s="25"/>
      <c r="LD33" s="25"/>
      <c r="LE33" s="25"/>
      <c r="LF33" s="25"/>
      <c r="LG33" s="25"/>
      <c r="LH33" s="25"/>
      <c r="LI33" s="25"/>
      <c r="LJ33" s="25"/>
      <c r="LK33" s="25"/>
      <c r="LL33" s="25"/>
      <c r="LM33" s="25"/>
      <c r="LN33" s="25"/>
      <c r="LO33" s="25"/>
      <c r="LP33" s="25"/>
      <c r="LQ33" s="25"/>
      <c r="LR33" s="25"/>
      <c r="LS33" s="25"/>
      <c r="LT33" s="25"/>
      <c r="LU33" s="25"/>
      <c r="LV33" s="25"/>
      <c r="LW33" s="25"/>
      <c r="LX33" s="25"/>
      <c r="LY33" s="25"/>
      <c r="LZ33" s="25"/>
      <c r="MA33" s="25"/>
      <c r="MB33" s="25"/>
      <c r="MC33" s="25"/>
      <c r="MD33" s="25"/>
      <c r="ME33" s="25"/>
      <c r="MF33" s="25"/>
      <c r="MG33" s="25"/>
      <c r="MH33" s="25"/>
      <c r="MI33" s="25"/>
      <c r="MJ33" s="25"/>
      <c r="MK33" s="25"/>
      <c r="ML33" s="25"/>
      <c r="MM33" s="25"/>
    </row>
    <row r="34" spans="1:351" x14ac:dyDescent="0.3">
      <c r="A34" s="25"/>
      <c r="B34" s="20" t="s">
        <v>6</v>
      </c>
      <c r="C34" s="52" cm="1">
        <f t="array" ref="C34">AVERAGE(0+$E34:$L34)</f>
        <v>14.25</v>
      </c>
      <c r="D34" s="52" cm="1">
        <f t="array" ref="D34">MEDIAN(IF($E34:$L34 &lt;&gt; 0,$E34:$L34))</f>
        <v>114</v>
      </c>
      <c r="E34" s="44">
        <v>0</v>
      </c>
      <c r="F34" s="44">
        <v>0</v>
      </c>
      <c r="G34" s="45">
        <v>0</v>
      </c>
      <c r="H34" s="44">
        <v>0</v>
      </c>
      <c r="I34" s="20">
        <v>114</v>
      </c>
      <c r="J34" s="44">
        <v>0</v>
      </c>
      <c r="K34" s="44">
        <v>0</v>
      </c>
      <c r="L34" s="44">
        <v>0</v>
      </c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  <c r="BC34" s="25"/>
      <c r="BD34" s="25"/>
      <c r="BE34" s="25"/>
      <c r="BF34" s="25"/>
      <c r="BG34" s="25"/>
      <c r="BH34" s="25"/>
      <c r="BI34" s="25"/>
      <c r="BJ34" s="25"/>
      <c r="BK34" s="25"/>
      <c r="BL34" s="25"/>
      <c r="BM34" s="25"/>
      <c r="BN34" s="25"/>
      <c r="BO34" s="25"/>
      <c r="BP34" s="25"/>
      <c r="BQ34" s="25"/>
      <c r="BR34" s="25"/>
      <c r="BS34" s="25"/>
      <c r="BT34" s="25"/>
      <c r="BU34" s="25"/>
      <c r="BV34" s="25"/>
      <c r="BW34" s="25"/>
      <c r="BX34" s="25"/>
      <c r="BY34" s="25"/>
      <c r="BZ34" s="25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  <c r="CW34" s="25"/>
      <c r="CX34" s="25"/>
      <c r="CY34" s="25"/>
      <c r="CZ34" s="25"/>
      <c r="DA34" s="25"/>
      <c r="DB34" s="25"/>
      <c r="DC34" s="25"/>
      <c r="DD34" s="25"/>
      <c r="DE34" s="25"/>
      <c r="DF34" s="25"/>
      <c r="DG34" s="25"/>
      <c r="DH34" s="25"/>
      <c r="DI34" s="25"/>
      <c r="DJ34" s="25"/>
      <c r="DK34" s="25"/>
      <c r="DL34" s="25"/>
      <c r="DM34" s="25"/>
      <c r="DN34" s="25"/>
      <c r="DO34" s="25"/>
      <c r="DP34" s="25"/>
      <c r="DQ34" s="25"/>
      <c r="DR34" s="25"/>
      <c r="DS34" s="25"/>
      <c r="DT34" s="25"/>
      <c r="DU34" s="25"/>
      <c r="DV34" s="25"/>
      <c r="DW34" s="25"/>
      <c r="DX34" s="25"/>
      <c r="DY34" s="25"/>
      <c r="DZ34" s="25"/>
      <c r="EA34" s="25"/>
      <c r="EB34" s="25"/>
      <c r="EC34" s="25"/>
      <c r="ED34" s="25"/>
      <c r="EE34" s="25"/>
      <c r="EF34" s="25"/>
      <c r="EG34" s="25"/>
      <c r="EH34" s="25"/>
      <c r="EI34" s="25"/>
      <c r="EJ34" s="25"/>
      <c r="EK34" s="25"/>
      <c r="EL34" s="25"/>
      <c r="EM34" s="25"/>
      <c r="EN34" s="25"/>
      <c r="EO34" s="25"/>
      <c r="EP34" s="25"/>
      <c r="EQ34" s="25"/>
      <c r="ER34" s="25"/>
      <c r="ES34" s="25"/>
      <c r="ET34" s="25"/>
      <c r="EU34" s="25"/>
      <c r="EV34" s="25"/>
      <c r="EW34" s="25"/>
      <c r="EX34" s="25"/>
      <c r="EY34" s="25"/>
      <c r="EZ34" s="25"/>
      <c r="FA34" s="25"/>
      <c r="FB34" s="25"/>
      <c r="FC34" s="25"/>
      <c r="FD34" s="25"/>
      <c r="FE34" s="25"/>
      <c r="FF34" s="25"/>
      <c r="FG34" s="25"/>
      <c r="FH34" s="25"/>
      <c r="FI34" s="25"/>
      <c r="FJ34" s="25"/>
      <c r="FK34" s="25"/>
      <c r="FL34" s="25"/>
      <c r="FM34" s="25"/>
      <c r="FN34" s="25"/>
      <c r="FO34" s="25"/>
      <c r="FP34" s="25"/>
      <c r="FQ34" s="25"/>
      <c r="FR34" s="25"/>
      <c r="FS34" s="25"/>
      <c r="FT34" s="25"/>
      <c r="FU34" s="25"/>
      <c r="FV34" s="25"/>
      <c r="FW34" s="25"/>
      <c r="FX34" s="25"/>
      <c r="FY34" s="25"/>
      <c r="FZ34" s="25"/>
      <c r="GA34" s="25"/>
      <c r="GB34" s="25"/>
      <c r="GC34" s="25"/>
      <c r="GD34" s="25"/>
      <c r="GE34" s="25"/>
      <c r="GF34" s="25"/>
      <c r="GG34" s="25"/>
      <c r="GH34" s="25"/>
      <c r="GI34" s="25"/>
      <c r="GJ34" s="25"/>
      <c r="GK34" s="25"/>
      <c r="GL34" s="25"/>
      <c r="GM34" s="25"/>
      <c r="GN34" s="25"/>
      <c r="GO34" s="25"/>
      <c r="GP34" s="25"/>
      <c r="GQ34" s="25"/>
      <c r="GR34" s="25"/>
      <c r="GS34" s="25"/>
      <c r="GT34" s="25"/>
      <c r="GU34" s="25"/>
      <c r="GV34" s="25"/>
      <c r="GW34" s="25"/>
      <c r="GX34" s="25"/>
      <c r="GY34" s="25"/>
      <c r="GZ34" s="25"/>
      <c r="HA34" s="25"/>
      <c r="HB34" s="25"/>
      <c r="HC34" s="25"/>
      <c r="HD34" s="25"/>
      <c r="HE34" s="25"/>
      <c r="HF34" s="25"/>
      <c r="HG34" s="25"/>
      <c r="HH34" s="25"/>
      <c r="HI34" s="25"/>
      <c r="HJ34" s="25"/>
      <c r="HK34" s="25"/>
      <c r="HL34" s="25"/>
      <c r="HM34" s="25"/>
      <c r="HN34" s="25"/>
      <c r="HO34" s="25"/>
      <c r="HP34" s="25"/>
      <c r="HQ34" s="25"/>
      <c r="HR34" s="25"/>
      <c r="HS34" s="25"/>
      <c r="HT34" s="25"/>
      <c r="HU34" s="25"/>
      <c r="HV34" s="25"/>
      <c r="HW34" s="25"/>
      <c r="HX34" s="25"/>
      <c r="HY34" s="25"/>
      <c r="HZ34" s="25"/>
      <c r="IA34" s="25"/>
      <c r="IB34" s="25"/>
      <c r="IC34" s="25"/>
      <c r="ID34" s="25"/>
      <c r="IE34" s="25"/>
      <c r="IF34" s="25"/>
      <c r="IG34" s="25"/>
      <c r="IH34" s="25"/>
      <c r="II34" s="25"/>
      <c r="IJ34" s="25"/>
      <c r="IK34" s="25"/>
      <c r="IL34" s="25"/>
      <c r="IM34" s="25"/>
      <c r="IN34" s="25"/>
      <c r="IO34" s="25"/>
      <c r="IP34" s="25"/>
      <c r="IQ34" s="25"/>
      <c r="IR34" s="25"/>
      <c r="IS34" s="25"/>
      <c r="IT34" s="25"/>
      <c r="IU34" s="25"/>
      <c r="IV34" s="25"/>
      <c r="IW34" s="25"/>
      <c r="IX34" s="25"/>
      <c r="IY34" s="25"/>
      <c r="IZ34" s="25"/>
      <c r="JA34" s="25"/>
      <c r="JB34" s="25"/>
      <c r="JC34" s="25"/>
      <c r="JD34" s="25"/>
      <c r="JH34" s="25"/>
      <c r="JI34" s="25"/>
      <c r="JJ34" s="25"/>
      <c r="JK34" s="25"/>
      <c r="JL34" s="25"/>
      <c r="JN34" s="25"/>
      <c r="JO34" s="25"/>
      <c r="JP34" s="25"/>
      <c r="JQ34" s="25"/>
      <c r="JR34" s="25"/>
      <c r="JS34" s="25"/>
      <c r="JT34" s="25"/>
      <c r="JU34" s="25"/>
      <c r="JV34" s="25"/>
      <c r="JW34" s="25"/>
      <c r="JX34" s="25"/>
      <c r="JY34" s="25"/>
      <c r="JZ34" s="25"/>
      <c r="KA34" s="25"/>
      <c r="KB34" s="25"/>
      <c r="KC34" s="25"/>
      <c r="KD34" s="25"/>
      <c r="KE34" s="25"/>
      <c r="KF34" s="25"/>
      <c r="KG34" s="25"/>
      <c r="KH34" s="25"/>
      <c r="KI34" s="25"/>
      <c r="KJ34" s="25"/>
      <c r="KK34" s="25"/>
      <c r="KL34" s="25"/>
      <c r="KM34" s="25"/>
      <c r="KN34" s="25"/>
      <c r="KO34" s="25"/>
      <c r="KP34" s="25"/>
      <c r="KQ34" s="25"/>
      <c r="KR34" s="25"/>
      <c r="KS34" s="25"/>
      <c r="KT34" s="25"/>
      <c r="KU34" s="25"/>
      <c r="KV34" s="25"/>
      <c r="KW34" s="25"/>
      <c r="KX34" s="25"/>
      <c r="KY34" s="25"/>
      <c r="KZ34" s="25"/>
      <c r="LA34" s="25"/>
      <c r="LB34" s="25"/>
      <c r="LC34" s="25"/>
      <c r="LD34" s="25"/>
      <c r="LE34" s="25"/>
      <c r="LF34" s="25"/>
      <c r="LG34" s="25"/>
      <c r="LH34" s="25"/>
      <c r="LI34" s="25"/>
      <c r="LJ34" s="25"/>
      <c r="LK34" s="25"/>
      <c r="LL34" s="25"/>
      <c r="LM34" s="25"/>
      <c r="LN34" s="25"/>
      <c r="LO34" s="25"/>
      <c r="LP34" s="25"/>
      <c r="LQ34" s="25"/>
      <c r="LR34" s="25"/>
      <c r="LS34" s="25"/>
      <c r="LT34" s="25"/>
      <c r="LU34" s="25"/>
      <c r="LV34" s="25"/>
      <c r="LW34" s="25"/>
      <c r="LX34" s="25"/>
      <c r="LY34" s="25"/>
      <c r="LZ34" s="25"/>
      <c r="MA34" s="25"/>
      <c r="MB34" s="25"/>
      <c r="MC34" s="25"/>
      <c r="MD34" s="25"/>
      <c r="ME34" s="25"/>
      <c r="MF34" s="25"/>
      <c r="MG34" s="25"/>
      <c r="MH34" s="25"/>
      <c r="MI34" s="25"/>
      <c r="MJ34" s="25"/>
      <c r="MK34" s="25"/>
      <c r="ML34" s="25"/>
      <c r="MM34" s="25"/>
    </row>
    <row r="35" spans="1:351" x14ac:dyDescent="0.3">
      <c r="A35" s="25"/>
      <c r="B35" s="20" t="s">
        <v>7</v>
      </c>
      <c r="C35" s="52" cm="1">
        <f t="array" ref="C35">AVERAGE(0+$E35:$L35)</f>
        <v>0.12125</v>
      </c>
      <c r="D35" s="52" cm="1">
        <f t="array" ref="D35">MEDIAN(IF($E35:$L35 &lt;&gt; 0,$E35:$L35))</f>
        <v>0.48499999999999999</v>
      </c>
      <c r="E35" s="40">
        <v>0.01</v>
      </c>
      <c r="F35" s="44">
        <v>0</v>
      </c>
      <c r="G35" s="45">
        <v>0</v>
      </c>
      <c r="H35" s="41">
        <v>0.96</v>
      </c>
      <c r="I35" s="44">
        <v>0</v>
      </c>
      <c r="J35" s="44">
        <v>0</v>
      </c>
      <c r="K35" s="44">
        <v>0</v>
      </c>
      <c r="L35" s="44">
        <v>0</v>
      </c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  <c r="AX35" s="25"/>
      <c r="AY35" s="25"/>
      <c r="AZ35" s="25"/>
      <c r="BA35" s="25"/>
      <c r="BB35" s="25"/>
      <c r="BC35" s="25"/>
      <c r="BD35" s="25"/>
      <c r="BE35" s="25"/>
      <c r="BF35" s="25"/>
      <c r="BG35" s="25"/>
      <c r="BH35" s="25"/>
      <c r="BI35" s="25"/>
      <c r="BJ35" s="25"/>
      <c r="BK35" s="25"/>
      <c r="BL35" s="25"/>
      <c r="BM35" s="25"/>
      <c r="BN35" s="25"/>
      <c r="BO35" s="25"/>
      <c r="BP35" s="25"/>
      <c r="BQ35" s="25"/>
      <c r="BR35" s="25"/>
      <c r="BS35" s="25"/>
      <c r="BT35" s="25"/>
      <c r="BU35" s="25"/>
      <c r="BV35" s="25"/>
      <c r="BW35" s="25"/>
      <c r="BX35" s="25"/>
      <c r="BY35" s="25"/>
      <c r="BZ35" s="25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  <c r="CW35" s="25"/>
      <c r="CX35" s="25"/>
      <c r="CY35" s="25"/>
      <c r="CZ35" s="25"/>
      <c r="DA35" s="25"/>
      <c r="DB35" s="25"/>
      <c r="DC35" s="25"/>
      <c r="DD35" s="25"/>
      <c r="DE35" s="25"/>
      <c r="DF35" s="25"/>
      <c r="DG35" s="25"/>
      <c r="DH35" s="25"/>
      <c r="DI35" s="25"/>
      <c r="DJ35" s="25"/>
      <c r="DK35" s="25"/>
      <c r="DL35" s="25"/>
      <c r="DM35" s="25"/>
      <c r="DN35" s="25"/>
      <c r="DO35" s="25"/>
      <c r="DP35" s="25"/>
      <c r="DQ35" s="25"/>
      <c r="DR35" s="25"/>
      <c r="DS35" s="25"/>
      <c r="DT35" s="25"/>
      <c r="DU35" s="25"/>
      <c r="DV35" s="25"/>
      <c r="DW35" s="25"/>
      <c r="DX35" s="25"/>
      <c r="DY35" s="25"/>
      <c r="DZ35" s="25"/>
      <c r="EA35" s="25"/>
      <c r="EB35" s="25"/>
      <c r="EC35" s="25"/>
      <c r="ED35" s="25"/>
      <c r="EE35" s="25"/>
      <c r="EF35" s="25"/>
      <c r="EG35" s="25"/>
      <c r="EH35" s="25"/>
      <c r="EI35" s="25"/>
      <c r="EJ35" s="25"/>
      <c r="EK35" s="25"/>
      <c r="EL35" s="25"/>
      <c r="EM35" s="25"/>
      <c r="EN35" s="25"/>
      <c r="EO35" s="25"/>
      <c r="EP35" s="25"/>
      <c r="EQ35" s="25"/>
      <c r="ER35" s="25"/>
      <c r="ES35" s="25"/>
      <c r="ET35" s="25"/>
      <c r="EU35" s="25"/>
      <c r="EV35" s="25"/>
      <c r="EW35" s="25"/>
      <c r="EX35" s="25"/>
      <c r="EY35" s="25"/>
      <c r="EZ35" s="25"/>
      <c r="FA35" s="25"/>
      <c r="FB35" s="25"/>
      <c r="FC35" s="25"/>
      <c r="FD35" s="25"/>
      <c r="FE35" s="25"/>
      <c r="FF35" s="25"/>
      <c r="FG35" s="25"/>
      <c r="FH35" s="25"/>
      <c r="FI35" s="25"/>
      <c r="FJ35" s="25"/>
      <c r="FK35" s="25"/>
      <c r="FL35" s="25"/>
      <c r="FM35" s="25"/>
      <c r="FN35" s="25"/>
      <c r="FO35" s="25"/>
      <c r="FP35" s="25"/>
      <c r="FQ35" s="25"/>
      <c r="FR35" s="25"/>
      <c r="FS35" s="25"/>
      <c r="FT35" s="25"/>
      <c r="FU35" s="25"/>
      <c r="FV35" s="25"/>
      <c r="FW35" s="25"/>
      <c r="FX35" s="25"/>
      <c r="FY35" s="25"/>
      <c r="FZ35" s="25"/>
      <c r="GA35" s="25"/>
      <c r="GB35" s="25"/>
      <c r="GC35" s="25"/>
      <c r="GD35" s="25"/>
      <c r="GE35" s="25"/>
      <c r="GF35" s="25"/>
      <c r="GG35" s="25"/>
      <c r="GH35" s="25"/>
      <c r="GI35" s="25"/>
      <c r="GJ35" s="25"/>
      <c r="GK35" s="25"/>
      <c r="GL35" s="25"/>
      <c r="GM35" s="25"/>
      <c r="GN35" s="25"/>
      <c r="GO35" s="25"/>
      <c r="GP35" s="25"/>
      <c r="GQ35" s="25"/>
      <c r="GR35" s="25"/>
      <c r="GS35" s="25"/>
      <c r="GT35" s="25"/>
      <c r="GU35" s="25"/>
      <c r="GV35" s="25"/>
      <c r="GW35" s="25"/>
      <c r="GX35" s="25"/>
      <c r="GY35" s="25"/>
      <c r="GZ35" s="25"/>
      <c r="HA35" s="25"/>
      <c r="HB35" s="25"/>
      <c r="HC35" s="25"/>
      <c r="HD35" s="25"/>
      <c r="HE35" s="25"/>
      <c r="HF35" s="25"/>
      <c r="HG35" s="25"/>
      <c r="HH35" s="25"/>
      <c r="HI35" s="25"/>
      <c r="HJ35" s="25"/>
      <c r="HK35" s="25"/>
      <c r="HL35" s="25"/>
      <c r="HM35" s="25"/>
      <c r="HN35" s="25"/>
      <c r="HO35" s="25"/>
      <c r="HP35" s="25"/>
      <c r="HQ35" s="25"/>
      <c r="HR35" s="25"/>
      <c r="HS35" s="25"/>
      <c r="HT35" s="25"/>
      <c r="HU35" s="25"/>
      <c r="HV35" s="25"/>
      <c r="HW35" s="25"/>
      <c r="HX35" s="25"/>
      <c r="HY35" s="25"/>
      <c r="HZ35" s="25"/>
      <c r="IA35" s="25"/>
      <c r="IB35" s="25"/>
      <c r="IC35" s="25"/>
      <c r="ID35" s="25"/>
      <c r="IE35" s="25"/>
      <c r="IF35" s="25"/>
      <c r="IG35" s="25"/>
      <c r="IH35" s="25"/>
      <c r="II35" s="25"/>
      <c r="IJ35" s="25"/>
      <c r="IK35" s="25"/>
      <c r="IL35" s="25"/>
      <c r="IM35" s="25"/>
      <c r="IN35" s="25"/>
      <c r="IO35" s="25"/>
      <c r="IP35" s="25"/>
      <c r="IQ35" s="25"/>
      <c r="IR35" s="25"/>
      <c r="IS35" s="25"/>
      <c r="IT35" s="25"/>
      <c r="IU35" s="25"/>
      <c r="IV35" s="25"/>
      <c r="IW35" s="25"/>
      <c r="IX35" s="25"/>
      <c r="IY35" s="25"/>
      <c r="IZ35" s="25"/>
      <c r="JA35" s="25"/>
      <c r="JB35" s="25"/>
      <c r="JC35" s="25"/>
      <c r="JD35" s="25"/>
      <c r="JH35" s="25"/>
      <c r="JI35" s="25"/>
      <c r="JJ35" s="25"/>
      <c r="JK35" s="25"/>
      <c r="JL35" s="25"/>
      <c r="JN35" s="25"/>
      <c r="JO35" s="25"/>
      <c r="JP35" s="25"/>
      <c r="JQ35" s="25"/>
      <c r="JR35" s="25"/>
      <c r="JS35" s="25"/>
      <c r="JT35" s="25"/>
      <c r="JU35" s="25"/>
      <c r="JV35" s="25"/>
      <c r="JW35" s="25"/>
      <c r="JX35" s="25"/>
      <c r="JY35" s="25"/>
      <c r="JZ35" s="25"/>
      <c r="KA35" s="25"/>
      <c r="KB35" s="25"/>
      <c r="KC35" s="25"/>
      <c r="KD35" s="25"/>
      <c r="KE35" s="25"/>
      <c r="KF35" s="25"/>
      <c r="KG35" s="25"/>
      <c r="KH35" s="25"/>
      <c r="KI35" s="25"/>
      <c r="KJ35" s="25"/>
      <c r="KK35" s="25"/>
      <c r="KL35" s="25"/>
      <c r="KM35" s="25"/>
      <c r="KN35" s="25"/>
      <c r="KO35" s="25"/>
      <c r="KP35" s="25"/>
      <c r="KQ35" s="25"/>
      <c r="KR35" s="25"/>
      <c r="KS35" s="25"/>
      <c r="KT35" s="25"/>
      <c r="KU35" s="25"/>
      <c r="KV35" s="25"/>
      <c r="KW35" s="25"/>
      <c r="KX35" s="25"/>
      <c r="KY35" s="25"/>
      <c r="KZ35" s="25"/>
      <c r="LA35" s="25"/>
      <c r="LB35" s="25"/>
      <c r="LC35" s="25"/>
      <c r="LD35" s="25"/>
      <c r="LE35" s="25"/>
      <c r="LF35" s="25"/>
      <c r="LG35" s="25"/>
      <c r="LH35" s="25"/>
      <c r="LI35" s="25"/>
      <c r="LJ35" s="25"/>
      <c r="LK35" s="25"/>
      <c r="LL35" s="25"/>
      <c r="LM35" s="25"/>
      <c r="LN35" s="25"/>
      <c r="LO35" s="25"/>
      <c r="LP35" s="25"/>
      <c r="LQ35" s="25"/>
      <c r="LR35" s="25"/>
      <c r="LS35" s="25"/>
      <c r="LT35" s="25"/>
      <c r="LU35" s="25"/>
      <c r="LV35" s="25"/>
      <c r="LW35" s="25"/>
      <c r="LX35" s="25"/>
      <c r="LY35" s="25"/>
      <c r="LZ35" s="25"/>
      <c r="MA35" s="25"/>
      <c r="MB35" s="25"/>
      <c r="MC35" s="25"/>
      <c r="MD35" s="25"/>
      <c r="ME35" s="25"/>
      <c r="MF35" s="25"/>
      <c r="MG35" s="25"/>
      <c r="MH35" s="25"/>
      <c r="MI35" s="25"/>
      <c r="MJ35" s="25"/>
      <c r="MK35" s="25"/>
      <c r="ML35" s="25"/>
      <c r="MM35" s="25"/>
    </row>
    <row r="36" spans="1:351" x14ac:dyDescent="0.3">
      <c r="A36" s="25"/>
      <c r="B36" s="20" t="s">
        <v>45</v>
      </c>
      <c r="C36" s="52" cm="1">
        <f t="array" ref="C36">AVERAGE(0+$E36:$L36)</f>
        <v>25</v>
      </c>
      <c r="D36" s="52" cm="1">
        <f t="array" ref="D36">MEDIAN(IF($E36:$L36 &lt;&gt; 0,$E36:$L36))</f>
        <v>200</v>
      </c>
      <c r="E36" s="44">
        <v>0</v>
      </c>
      <c r="F36" s="44">
        <v>0</v>
      </c>
      <c r="G36" s="45">
        <v>0</v>
      </c>
      <c r="H36" s="44">
        <v>0</v>
      </c>
      <c r="I36" s="44">
        <v>0</v>
      </c>
      <c r="J36" s="44">
        <v>0</v>
      </c>
      <c r="K36" s="20">
        <v>200</v>
      </c>
      <c r="L36" s="44">
        <v>0</v>
      </c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5"/>
      <c r="BF36" s="25"/>
      <c r="BG36" s="25"/>
      <c r="BH36" s="25"/>
      <c r="BI36" s="25"/>
      <c r="BJ36" s="25"/>
      <c r="BK36" s="25"/>
      <c r="BL36" s="25"/>
      <c r="BM36" s="25"/>
      <c r="BN36" s="25"/>
      <c r="BO36" s="25"/>
      <c r="BP36" s="25"/>
      <c r="BQ36" s="25"/>
      <c r="BR36" s="25"/>
      <c r="BS36" s="25"/>
      <c r="BT36" s="25"/>
      <c r="BU36" s="25"/>
      <c r="BV36" s="25"/>
      <c r="BW36" s="25"/>
      <c r="BX36" s="25"/>
      <c r="BY36" s="25"/>
      <c r="BZ36" s="25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  <c r="CW36" s="25"/>
      <c r="CX36" s="25"/>
      <c r="CY36" s="25"/>
      <c r="CZ36" s="25"/>
      <c r="DA36" s="25"/>
      <c r="DB36" s="25"/>
      <c r="DC36" s="25"/>
      <c r="DD36" s="25"/>
      <c r="DE36" s="25"/>
      <c r="DF36" s="25"/>
      <c r="DG36" s="25"/>
      <c r="DH36" s="25"/>
      <c r="DI36" s="25"/>
      <c r="DJ36" s="25"/>
      <c r="DK36" s="25"/>
      <c r="DL36" s="25"/>
      <c r="DM36" s="25"/>
      <c r="DN36" s="25"/>
      <c r="DO36" s="25"/>
      <c r="DP36" s="25"/>
      <c r="DQ36" s="25"/>
      <c r="DR36" s="25"/>
      <c r="DS36" s="25"/>
      <c r="DT36" s="25"/>
      <c r="DU36" s="25"/>
      <c r="DV36" s="25"/>
      <c r="DW36" s="25"/>
      <c r="DX36" s="25"/>
      <c r="DY36" s="25"/>
      <c r="DZ36" s="25"/>
      <c r="EA36" s="25"/>
      <c r="EB36" s="25"/>
      <c r="EC36" s="25"/>
      <c r="ED36" s="25"/>
      <c r="EE36" s="25"/>
      <c r="EF36" s="25"/>
      <c r="EG36" s="25"/>
      <c r="EH36" s="25"/>
      <c r="EI36" s="25"/>
      <c r="EJ36" s="25"/>
      <c r="EK36" s="25"/>
      <c r="EL36" s="25"/>
      <c r="EM36" s="25"/>
      <c r="EN36" s="25"/>
      <c r="EO36" s="25"/>
      <c r="EP36" s="25"/>
      <c r="EQ36" s="25"/>
      <c r="ER36" s="25"/>
      <c r="ES36" s="25"/>
      <c r="ET36" s="25"/>
      <c r="EU36" s="25"/>
      <c r="EV36" s="25"/>
      <c r="EW36" s="25"/>
      <c r="EX36" s="25"/>
      <c r="EY36" s="25"/>
      <c r="EZ36" s="25"/>
      <c r="FA36" s="25"/>
      <c r="FB36" s="25"/>
      <c r="FC36" s="25"/>
      <c r="FD36" s="25"/>
      <c r="FE36" s="25"/>
      <c r="FF36" s="25"/>
      <c r="FG36" s="25"/>
      <c r="FH36" s="25"/>
      <c r="FI36" s="25"/>
      <c r="FJ36" s="25"/>
      <c r="FK36" s="25"/>
      <c r="FL36" s="25"/>
      <c r="FM36" s="25"/>
      <c r="FN36" s="25"/>
      <c r="FO36" s="25"/>
      <c r="FP36" s="25"/>
      <c r="FQ36" s="25"/>
      <c r="FR36" s="25"/>
      <c r="FS36" s="25"/>
      <c r="FT36" s="25"/>
      <c r="FU36" s="25"/>
      <c r="FV36" s="25"/>
      <c r="FW36" s="25"/>
      <c r="FX36" s="25"/>
      <c r="FY36" s="25"/>
      <c r="FZ36" s="25"/>
      <c r="GA36" s="25"/>
      <c r="GB36" s="25"/>
      <c r="GC36" s="25"/>
      <c r="GD36" s="25"/>
      <c r="GE36" s="25"/>
      <c r="GF36" s="25"/>
      <c r="GG36" s="25"/>
      <c r="GH36" s="25"/>
      <c r="GI36" s="25"/>
      <c r="GJ36" s="25"/>
      <c r="GK36" s="25"/>
      <c r="GL36" s="25"/>
      <c r="GM36" s="25"/>
      <c r="GN36" s="25"/>
      <c r="GO36" s="25"/>
      <c r="GP36" s="25"/>
      <c r="GQ36" s="25"/>
      <c r="GR36" s="25"/>
      <c r="GS36" s="25"/>
      <c r="GT36" s="25"/>
      <c r="GU36" s="25"/>
      <c r="GV36" s="25"/>
      <c r="GW36" s="25"/>
      <c r="GX36" s="25"/>
      <c r="GY36" s="25"/>
      <c r="GZ36" s="25"/>
      <c r="HA36" s="25"/>
      <c r="HB36" s="25"/>
      <c r="HC36" s="25"/>
      <c r="HD36" s="25"/>
      <c r="HE36" s="25"/>
      <c r="HF36" s="25"/>
      <c r="HG36" s="25"/>
      <c r="HH36" s="25"/>
      <c r="HI36" s="25"/>
      <c r="HJ36" s="25"/>
      <c r="HK36" s="25"/>
      <c r="HL36" s="25"/>
      <c r="HM36" s="25"/>
      <c r="HN36" s="25"/>
      <c r="HO36" s="25"/>
      <c r="HP36" s="25"/>
      <c r="HQ36" s="25"/>
      <c r="HR36" s="25"/>
      <c r="HS36" s="25"/>
      <c r="HT36" s="25"/>
      <c r="HU36" s="25"/>
      <c r="HV36" s="25"/>
      <c r="HW36" s="25"/>
      <c r="HX36" s="25"/>
      <c r="HY36" s="25"/>
      <c r="HZ36" s="25"/>
      <c r="IA36" s="25"/>
      <c r="IB36" s="25"/>
      <c r="IC36" s="25"/>
      <c r="ID36" s="25"/>
      <c r="IE36" s="25"/>
      <c r="IF36" s="25"/>
      <c r="IG36" s="25"/>
      <c r="IH36" s="25"/>
      <c r="II36" s="25"/>
      <c r="IJ36" s="25"/>
      <c r="IK36" s="25"/>
      <c r="IL36" s="25"/>
      <c r="IM36" s="25"/>
      <c r="IN36" s="25"/>
      <c r="IO36" s="25"/>
      <c r="IP36" s="25"/>
      <c r="IQ36" s="25"/>
      <c r="IR36" s="25"/>
      <c r="IS36" s="25"/>
      <c r="IT36" s="25"/>
      <c r="IU36" s="25"/>
      <c r="IV36" s="25"/>
      <c r="IW36" s="25"/>
      <c r="IX36" s="25"/>
      <c r="IY36" s="25"/>
      <c r="IZ36" s="25"/>
      <c r="JA36" s="25"/>
      <c r="JB36" s="25"/>
      <c r="JC36" s="25"/>
      <c r="JD36" s="25"/>
      <c r="JH36" s="25"/>
      <c r="JI36" s="25"/>
      <c r="JJ36" s="25"/>
      <c r="JK36" s="25"/>
      <c r="JL36" s="25"/>
      <c r="JN36" s="25"/>
      <c r="JO36" s="25"/>
      <c r="JP36" s="25"/>
      <c r="JQ36" s="25"/>
      <c r="JR36" s="25"/>
      <c r="JS36" s="25"/>
      <c r="JT36" s="25"/>
      <c r="JU36" s="25"/>
      <c r="JV36" s="25"/>
      <c r="JW36" s="25"/>
      <c r="JX36" s="25"/>
      <c r="JY36" s="25"/>
      <c r="JZ36" s="25"/>
      <c r="KA36" s="25"/>
      <c r="KB36" s="25"/>
      <c r="KC36" s="25"/>
      <c r="KD36" s="25"/>
      <c r="KE36" s="25"/>
      <c r="KF36" s="25"/>
      <c r="KG36" s="25"/>
      <c r="KH36" s="25"/>
      <c r="KI36" s="25"/>
      <c r="KJ36" s="25"/>
      <c r="KK36" s="25"/>
      <c r="KL36" s="25"/>
      <c r="KM36" s="25"/>
      <c r="KN36" s="25"/>
      <c r="KO36" s="25"/>
      <c r="KP36" s="25"/>
      <c r="KQ36" s="25"/>
      <c r="KR36" s="25"/>
      <c r="KS36" s="25"/>
      <c r="KT36" s="25"/>
      <c r="KU36" s="25"/>
      <c r="KV36" s="25"/>
      <c r="KW36" s="25"/>
      <c r="KX36" s="25"/>
      <c r="KY36" s="25"/>
      <c r="KZ36" s="25"/>
      <c r="LA36" s="25"/>
      <c r="LB36" s="25"/>
      <c r="LC36" s="25"/>
      <c r="LD36" s="25"/>
      <c r="LE36" s="25"/>
      <c r="LF36" s="25"/>
      <c r="LG36" s="25"/>
      <c r="LH36" s="25"/>
      <c r="LI36" s="25"/>
      <c r="LJ36" s="25"/>
      <c r="LK36" s="25"/>
      <c r="LL36" s="25"/>
      <c r="LM36" s="25"/>
      <c r="LN36" s="25"/>
      <c r="LO36" s="25"/>
      <c r="LP36" s="25"/>
      <c r="LQ36" s="25"/>
      <c r="LR36" s="25"/>
      <c r="LS36" s="25"/>
      <c r="LT36" s="25"/>
      <c r="LU36" s="25"/>
      <c r="LV36" s="25"/>
      <c r="LW36" s="25"/>
      <c r="LX36" s="25"/>
      <c r="LY36" s="25"/>
      <c r="LZ36" s="25"/>
      <c r="MA36" s="25"/>
      <c r="MB36" s="25"/>
      <c r="MC36" s="25"/>
      <c r="MD36" s="25"/>
      <c r="ME36" s="25"/>
      <c r="MF36" s="25"/>
      <c r="MG36" s="25"/>
      <c r="MH36" s="25"/>
      <c r="MI36" s="25"/>
      <c r="MJ36" s="25"/>
      <c r="MK36" s="25"/>
      <c r="ML36" s="25"/>
      <c r="MM36" s="25"/>
    </row>
    <row r="37" spans="1:351" x14ac:dyDescent="0.3">
      <c r="A37" s="25"/>
      <c r="B37" s="20" t="s">
        <v>8</v>
      </c>
      <c r="C37" s="52" cm="1">
        <f t="array" ref="C37">AVERAGE(0+$E37:$L37)</f>
        <v>151.23250000000002</v>
      </c>
      <c r="D37" s="52" cm="1">
        <f t="array" ref="D37">MEDIAN(IF($E37:$L37 &lt;&gt; 0,$E37:$L37))</f>
        <v>146.29999999999998</v>
      </c>
      <c r="E37" s="41">
        <v>184.99</v>
      </c>
      <c r="F37" s="41">
        <v>476.8</v>
      </c>
      <c r="G37" s="33">
        <v>146.29999999999998</v>
      </c>
      <c r="H37" s="40">
        <v>84.19</v>
      </c>
      <c r="I37" s="40">
        <v>37.4</v>
      </c>
      <c r="J37" s="40">
        <v>103.28</v>
      </c>
      <c r="K37" s="41">
        <v>176.89999999999998</v>
      </c>
      <c r="L37" s="44">
        <v>0</v>
      </c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F37" s="25"/>
      <c r="BG37" s="25"/>
      <c r="BH37" s="25"/>
      <c r="BI37" s="25"/>
      <c r="BJ37" s="25"/>
      <c r="BK37" s="25"/>
      <c r="BL37" s="25"/>
      <c r="BM37" s="25"/>
      <c r="BN37" s="25"/>
      <c r="BO37" s="25"/>
      <c r="BP37" s="25"/>
      <c r="BQ37" s="25"/>
      <c r="BR37" s="25"/>
      <c r="BS37" s="25"/>
      <c r="BT37" s="25"/>
      <c r="BU37" s="25"/>
      <c r="BV37" s="25"/>
      <c r="BW37" s="25"/>
      <c r="BX37" s="25"/>
      <c r="BY37" s="25"/>
      <c r="BZ37" s="25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  <c r="CW37" s="25"/>
      <c r="CX37" s="25"/>
      <c r="CY37" s="25"/>
      <c r="CZ37" s="25"/>
      <c r="DA37" s="25"/>
      <c r="DB37" s="25"/>
      <c r="DC37" s="25"/>
      <c r="DD37" s="25"/>
      <c r="DE37" s="25"/>
      <c r="DF37" s="25"/>
      <c r="DG37" s="25"/>
      <c r="DH37" s="25"/>
      <c r="DI37" s="25"/>
      <c r="DJ37" s="25"/>
      <c r="DK37" s="25"/>
      <c r="DL37" s="25"/>
      <c r="DM37" s="25"/>
      <c r="DN37" s="25"/>
      <c r="DO37" s="25"/>
      <c r="DP37" s="25"/>
      <c r="DQ37" s="25"/>
      <c r="DR37" s="25"/>
      <c r="DS37" s="25"/>
      <c r="DT37" s="25"/>
      <c r="DU37" s="25"/>
      <c r="DV37" s="25"/>
      <c r="DW37" s="25"/>
      <c r="DX37" s="25"/>
      <c r="DY37" s="25"/>
      <c r="DZ37" s="25"/>
      <c r="EA37" s="25"/>
      <c r="EB37" s="25"/>
      <c r="EC37" s="25"/>
      <c r="ED37" s="25"/>
      <c r="EE37" s="25"/>
      <c r="EF37" s="25"/>
      <c r="EG37" s="25"/>
      <c r="EH37" s="25"/>
      <c r="EI37" s="25"/>
      <c r="EJ37" s="25"/>
      <c r="EK37" s="25"/>
      <c r="EL37" s="25"/>
      <c r="EM37" s="25"/>
      <c r="EN37" s="25"/>
      <c r="EO37" s="25"/>
      <c r="EP37" s="25"/>
      <c r="EQ37" s="25"/>
      <c r="ER37" s="25"/>
      <c r="ES37" s="25"/>
      <c r="ET37" s="25"/>
      <c r="EU37" s="25"/>
      <c r="EV37" s="25"/>
      <c r="EW37" s="25"/>
      <c r="EX37" s="25"/>
      <c r="EY37" s="25"/>
      <c r="EZ37" s="25"/>
      <c r="FA37" s="25"/>
      <c r="FB37" s="25"/>
      <c r="FC37" s="25"/>
      <c r="FD37" s="25"/>
      <c r="FE37" s="25"/>
      <c r="FF37" s="25"/>
      <c r="FG37" s="25"/>
      <c r="FH37" s="25"/>
      <c r="FI37" s="25"/>
      <c r="FJ37" s="25"/>
      <c r="FK37" s="25"/>
      <c r="FL37" s="25"/>
      <c r="FM37" s="25"/>
      <c r="FN37" s="25"/>
      <c r="FO37" s="25"/>
      <c r="FP37" s="25"/>
      <c r="FQ37" s="25"/>
      <c r="FR37" s="25"/>
      <c r="FS37" s="25"/>
      <c r="FT37" s="25"/>
      <c r="FU37" s="25"/>
      <c r="FV37" s="25"/>
      <c r="FW37" s="25"/>
      <c r="FX37" s="25"/>
      <c r="FY37" s="25"/>
      <c r="FZ37" s="25"/>
      <c r="GA37" s="25"/>
      <c r="GB37" s="25"/>
      <c r="GC37" s="25"/>
      <c r="GD37" s="25"/>
      <c r="GE37" s="25"/>
      <c r="GF37" s="25"/>
      <c r="GG37" s="25"/>
      <c r="GH37" s="25"/>
      <c r="GI37" s="25"/>
      <c r="GJ37" s="25"/>
      <c r="GK37" s="25"/>
      <c r="GL37" s="25"/>
      <c r="GM37" s="25"/>
      <c r="GN37" s="25"/>
      <c r="GO37" s="25"/>
      <c r="GP37" s="25"/>
      <c r="GQ37" s="25"/>
      <c r="GR37" s="25"/>
      <c r="GS37" s="25"/>
      <c r="GT37" s="25"/>
      <c r="GU37" s="25"/>
      <c r="GV37" s="25"/>
      <c r="GW37" s="25"/>
      <c r="GX37" s="25"/>
      <c r="GY37" s="25"/>
      <c r="GZ37" s="25"/>
      <c r="HA37" s="25"/>
      <c r="HB37" s="25"/>
      <c r="HC37" s="25"/>
      <c r="HD37" s="25"/>
      <c r="HE37" s="25"/>
      <c r="HF37" s="25"/>
      <c r="HG37" s="25"/>
      <c r="HH37" s="25"/>
      <c r="HI37" s="25"/>
      <c r="HJ37" s="25"/>
      <c r="HK37" s="25"/>
      <c r="HL37" s="25"/>
      <c r="HM37" s="25"/>
      <c r="HN37" s="25"/>
      <c r="HO37" s="25"/>
      <c r="HP37" s="25"/>
      <c r="HQ37" s="25"/>
      <c r="HR37" s="25"/>
      <c r="HS37" s="25"/>
      <c r="HT37" s="25"/>
      <c r="HU37" s="25"/>
      <c r="HV37" s="25"/>
      <c r="HW37" s="25"/>
      <c r="HX37" s="25"/>
      <c r="HY37" s="25"/>
      <c r="HZ37" s="25"/>
      <c r="IA37" s="25"/>
      <c r="IB37" s="25"/>
      <c r="IC37" s="25"/>
      <c r="ID37" s="25"/>
      <c r="IE37" s="25"/>
      <c r="IF37" s="25"/>
      <c r="IG37" s="25"/>
      <c r="IH37" s="25"/>
      <c r="II37" s="25"/>
      <c r="IJ37" s="25"/>
      <c r="IK37" s="25"/>
      <c r="IL37" s="25"/>
      <c r="IM37" s="25"/>
      <c r="IN37" s="25"/>
      <c r="IO37" s="25"/>
      <c r="IP37" s="25"/>
      <c r="IQ37" s="25"/>
      <c r="IR37" s="25"/>
      <c r="IS37" s="25"/>
      <c r="IT37" s="25"/>
      <c r="IU37" s="25"/>
      <c r="IV37" s="25"/>
      <c r="IW37" s="25"/>
      <c r="IX37" s="25"/>
      <c r="IY37" s="25"/>
      <c r="IZ37" s="25"/>
      <c r="JA37" s="25"/>
      <c r="JB37" s="25"/>
      <c r="JC37" s="25"/>
      <c r="JD37" s="25"/>
      <c r="JH37" s="25"/>
      <c r="JI37" s="25"/>
      <c r="JJ37" s="25"/>
      <c r="JK37" s="25"/>
      <c r="JL37" s="25"/>
      <c r="JN37" s="25"/>
      <c r="JO37" s="25"/>
      <c r="JP37" s="25"/>
      <c r="JQ37" s="25"/>
      <c r="JR37" s="25"/>
      <c r="JS37" s="25"/>
      <c r="JT37" s="25"/>
      <c r="JU37" s="25"/>
      <c r="JV37" s="25"/>
      <c r="JW37" s="25"/>
      <c r="JX37" s="25"/>
      <c r="JY37" s="25"/>
      <c r="JZ37" s="25"/>
      <c r="KA37" s="25"/>
      <c r="KB37" s="25"/>
      <c r="KC37" s="25"/>
      <c r="KD37" s="25"/>
      <c r="KE37" s="25"/>
      <c r="KF37" s="25"/>
      <c r="KG37" s="25"/>
      <c r="KH37" s="25"/>
      <c r="KI37" s="25"/>
      <c r="KJ37" s="25"/>
      <c r="KK37" s="25"/>
      <c r="KL37" s="25"/>
      <c r="KM37" s="25"/>
      <c r="KN37" s="25"/>
      <c r="KO37" s="25"/>
      <c r="KP37" s="25"/>
      <c r="KQ37" s="25"/>
      <c r="KR37" s="25"/>
      <c r="KS37" s="25"/>
      <c r="KT37" s="25"/>
      <c r="KU37" s="25"/>
      <c r="KV37" s="25"/>
      <c r="KW37" s="25"/>
      <c r="KX37" s="25"/>
      <c r="KY37" s="25"/>
      <c r="KZ37" s="25"/>
      <c r="LA37" s="25"/>
      <c r="LB37" s="25"/>
      <c r="LC37" s="25"/>
      <c r="LD37" s="25"/>
      <c r="LE37" s="25"/>
      <c r="LF37" s="25"/>
      <c r="LG37" s="25"/>
      <c r="LH37" s="25"/>
      <c r="LI37" s="25"/>
      <c r="LJ37" s="25"/>
      <c r="LK37" s="25"/>
      <c r="LL37" s="25"/>
      <c r="LM37" s="25"/>
      <c r="LN37" s="25"/>
      <c r="LO37" s="25"/>
      <c r="LP37" s="25"/>
      <c r="LQ37" s="25"/>
      <c r="LR37" s="25"/>
      <c r="LS37" s="25"/>
      <c r="LT37" s="25"/>
      <c r="LU37" s="25"/>
      <c r="LV37" s="25"/>
      <c r="LW37" s="25"/>
      <c r="LX37" s="25"/>
      <c r="LY37" s="25"/>
      <c r="LZ37" s="25"/>
      <c r="MA37" s="25"/>
      <c r="MB37" s="25"/>
      <c r="MC37" s="25"/>
      <c r="MD37" s="25"/>
      <c r="ME37" s="25"/>
      <c r="MF37" s="25"/>
      <c r="MG37" s="25"/>
      <c r="MH37" s="25"/>
      <c r="MI37" s="25"/>
      <c r="MJ37" s="25"/>
      <c r="MK37" s="25"/>
      <c r="ML37" s="25"/>
      <c r="MM37" s="25"/>
    </row>
    <row r="38" spans="1:351" x14ac:dyDescent="0.3">
      <c r="A38" s="25"/>
      <c r="B38" s="20" t="s">
        <v>9</v>
      </c>
      <c r="C38" s="52" cm="1">
        <f t="array" ref="C38">AVERAGE(0+$E38:$L38)</f>
        <v>25.016249999999999</v>
      </c>
      <c r="D38" s="52" cm="1">
        <f t="array" ref="D38">MEDIAN(IF($E38:$L38 &lt;&gt; 0,$E38:$L38))</f>
        <v>100.06500000000001</v>
      </c>
      <c r="E38" s="40">
        <v>10.14</v>
      </c>
      <c r="F38" s="44">
        <v>0</v>
      </c>
      <c r="G38" s="45">
        <v>0</v>
      </c>
      <c r="H38" s="44">
        <v>0</v>
      </c>
      <c r="I38" s="41">
        <v>189.99</v>
      </c>
      <c r="J38" s="44">
        <v>0</v>
      </c>
      <c r="K38" s="44">
        <v>0</v>
      </c>
      <c r="L38" s="44">
        <v>0</v>
      </c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  <c r="BC38" s="25"/>
      <c r="BD38" s="25"/>
      <c r="BE38" s="25"/>
      <c r="BF38" s="25"/>
      <c r="BG38" s="25"/>
      <c r="BH38" s="25"/>
      <c r="BI38" s="25"/>
      <c r="BJ38" s="25"/>
      <c r="BK38" s="25"/>
      <c r="BL38" s="25"/>
      <c r="BM38" s="25"/>
      <c r="BN38" s="25"/>
      <c r="BO38" s="25"/>
      <c r="BP38" s="25"/>
      <c r="BQ38" s="25"/>
      <c r="BR38" s="25"/>
      <c r="BS38" s="25"/>
      <c r="BT38" s="25"/>
      <c r="BU38" s="25"/>
      <c r="BV38" s="25"/>
      <c r="BW38" s="25"/>
      <c r="BX38" s="25"/>
      <c r="BY38" s="25"/>
      <c r="BZ38" s="25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  <c r="CW38" s="25"/>
      <c r="CX38" s="25"/>
      <c r="CY38" s="25"/>
      <c r="CZ38" s="25"/>
      <c r="DA38" s="25"/>
      <c r="DB38" s="25"/>
      <c r="DC38" s="25"/>
      <c r="DD38" s="25"/>
      <c r="DE38" s="25"/>
      <c r="DF38" s="25"/>
      <c r="DG38" s="25"/>
      <c r="DH38" s="25"/>
      <c r="DI38" s="25"/>
      <c r="DJ38" s="25"/>
      <c r="DK38" s="25"/>
      <c r="DL38" s="25"/>
      <c r="DM38" s="25"/>
      <c r="DN38" s="25"/>
      <c r="DO38" s="25"/>
      <c r="DP38" s="25"/>
      <c r="DQ38" s="25"/>
      <c r="DR38" s="25"/>
      <c r="DS38" s="25"/>
      <c r="DT38" s="25"/>
      <c r="DU38" s="25"/>
      <c r="DV38" s="25"/>
      <c r="DW38" s="25"/>
      <c r="DX38" s="25"/>
      <c r="DY38" s="25"/>
      <c r="DZ38" s="25"/>
      <c r="EA38" s="25"/>
      <c r="EB38" s="25"/>
      <c r="EC38" s="25"/>
      <c r="ED38" s="25"/>
      <c r="EE38" s="25"/>
      <c r="EF38" s="25"/>
      <c r="EG38" s="25"/>
      <c r="EH38" s="25"/>
      <c r="EI38" s="25"/>
      <c r="EJ38" s="25"/>
      <c r="EK38" s="25"/>
      <c r="EL38" s="25"/>
      <c r="EM38" s="25"/>
      <c r="EN38" s="25"/>
      <c r="EO38" s="25"/>
      <c r="EP38" s="25"/>
      <c r="EQ38" s="25"/>
      <c r="ER38" s="25"/>
      <c r="ES38" s="25"/>
      <c r="ET38" s="25"/>
      <c r="EU38" s="25"/>
      <c r="EV38" s="25"/>
      <c r="EW38" s="25"/>
      <c r="EX38" s="25"/>
      <c r="EY38" s="25"/>
      <c r="EZ38" s="25"/>
      <c r="FA38" s="25"/>
      <c r="FB38" s="25"/>
      <c r="FC38" s="25"/>
      <c r="FD38" s="25"/>
      <c r="FE38" s="25"/>
      <c r="FF38" s="25"/>
      <c r="FG38" s="25"/>
      <c r="FH38" s="25"/>
      <c r="FI38" s="25"/>
      <c r="FJ38" s="25"/>
      <c r="FK38" s="25"/>
      <c r="FL38" s="25"/>
      <c r="FM38" s="25"/>
      <c r="FN38" s="25"/>
      <c r="FO38" s="25"/>
      <c r="FP38" s="25"/>
      <c r="FQ38" s="25"/>
      <c r="FR38" s="25"/>
      <c r="FS38" s="25"/>
      <c r="FT38" s="25"/>
      <c r="FU38" s="25"/>
      <c r="FV38" s="25"/>
      <c r="FW38" s="25"/>
      <c r="FX38" s="25"/>
      <c r="FY38" s="25"/>
      <c r="FZ38" s="25"/>
      <c r="GA38" s="25"/>
      <c r="GB38" s="25"/>
      <c r="GC38" s="25"/>
      <c r="GD38" s="25"/>
      <c r="GE38" s="25"/>
      <c r="GF38" s="25"/>
      <c r="GG38" s="25"/>
      <c r="GH38" s="25"/>
      <c r="GI38" s="25"/>
      <c r="GJ38" s="25"/>
      <c r="GK38" s="25"/>
      <c r="GL38" s="25"/>
      <c r="GM38" s="25"/>
      <c r="GN38" s="25"/>
      <c r="GO38" s="25"/>
      <c r="GP38" s="25"/>
      <c r="GQ38" s="25"/>
      <c r="GR38" s="25"/>
      <c r="GS38" s="25"/>
      <c r="GT38" s="25"/>
      <c r="GU38" s="25"/>
      <c r="GV38" s="25"/>
      <c r="GW38" s="25"/>
      <c r="GX38" s="25"/>
      <c r="GY38" s="25"/>
      <c r="GZ38" s="25"/>
      <c r="HA38" s="25"/>
      <c r="HB38" s="25"/>
      <c r="HC38" s="25"/>
      <c r="HD38" s="25"/>
      <c r="HE38" s="25"/>
      <c r="HF38" s="25"/>
      <c r="HG38" s="25"/>
      <c r="HH38" s="25"/>
      <c r="HI38" s="25"/>
      <c r="HJ38" s="25"/>
      <c r="HK38" s="25"/>
      <c r="HL38" s="25"/>
      <c r="HM38" s="25"/>
      <c r="HN38" s="25"/>
      <c r="HO38" s="25"/>
      <c r="HP38" s="25"/>
      <c r="HQ38" s="25"/>
      <c r="HR38" s="25"/>
      <c r="HS38" s="25"/>
      <c r="HT38" s="25"/>
      <c r="HU38" s="25"/>
      <c r="HV38" s="25"/>
      <c r="HW38" s="25"/>
      <c r="HX38" s="25"/>
      <c r="HY38" s="25"/>
      <c r="HZ38" s="25"/>
      <c r="IA38" s="25"/>
      <c r="IB38" s="25"/>
      <c r="IC38" s="25"/>
      <c r="ID38" s="25"/>
      <c r="IE38" s="25"/>
      <c r="IF38" s="25"/>
      <c r="IG38" s="25"/>
      <c r="IH38" s="25"/>
      <c r="II38" s="25"/>
      <c r="IJ38" s="25"/>
      <c r="IK38" s="25"/>
      <c r="IL38" s="25"/>
      <c r="IM38" s="25"/>
      <c r="IN38" s="25"/>
      <c r="IO38" s="25"/>
      <c r="IP38" s="25"/>
      <c r="IQ38" s="25"/>
      <c r="IR38" s="25"/>
      <c r="IS38" s="25"/>
      <c r="IT38" s="25"/>
      <c r="IU38" s="25"/>
      <c r="IV38" s="25"/>
      <c r="IW38" s="25"/>
      <c r="IX38" s="25"/>
      <c r="IY38" s="25"/>
      <c r="IZ38" s="25"/>
      <c r="JA38" s="25"/>
      <c r="JB38" s="25"/>
      <c r="JC38" s="25"/>
      <c r="JD38" s="25"/>
      <c r="JH38" s="25"/>
      <c r="JI38" s="25"/>
      <c r="JJ38" s="25"/>
      <c r="JK38" s="25"/>
      <c r="JL38" s="25"/>
      <c r="JN38" s="25"/>
      <c r="JO38" s="25"/>
      <c r="JP38" s="25"/>
      <c r="JQ38" s="25"/>
      <c r="JR38" s="25"/>
      <c r="JS38" s="25"/>
      <c r="JT38" s="25"/>
      <c r="JU38" s="25"/>
      <c r="JV38" s="25"/>
      <c r="JW38" s="25"/>
      <c r="JX38" s="25"/>
      <c r="JY38" s="25"/>
      <c r="JZ38" s="25"/>
      <c r="KA38" s="25"/>
      <c r="KB38" s="25"/>
      <c r="KC38" s="25"/>
      <c r="KD38" s="25"/>
      <c r="KE38" s="25"/>
      <c r="KF38" s="25"/>
      <c r="KG38" s="25"/>
      <c r="KH38" s="25"/>
      <c r="KI38" s="25"/>
      <c r="KJ38" s="25"/>
      <c r="KK38" s="25"/>
      <c r="KL38" s="25"/>
      <c r="KM38" s="25"/>
      <c r="KN38" s="25"/>
      <c r="KO38" s="25"/>
      <c r="KP38" s="25"/>
      <c r="KQ38" s="25"/>
      <c r="KR38" s="25"/>
      <c r="KS38" s="25"/>
      <c r="KT38" s="25"/>
      <c r="KU38" s="25"/>
      <c r="KV38" s="25"/>
      <c r="KW38" s="25"/>
      <c r="KX38" s="25"/>
      <c r="KY38" s="25"/>
      <c r="KZ38" s="25"/>
      <c r="LA38" s="25"/>
      <c r="LB38" s="25"/>
      <c r="LC38" s="25"/>
      <c r="LD38" s="25"/>
      <c r="LE38" s="25"/>
      <c r="LF38" s="25"/>
      <c r="LG38" s="25"/>
      <c r="LH38" s="25"/>
      <c r="LI38" s="25"/>
      <c r="LJ38" s="25"/>
      <c r="LK38" s="25"/>
      <c r="LL38" s="25"/>
      <c r="LM38" s="25"/>
      <c r="LN38" s="25"/>
      <c r="LO38" s="25"/>
      <c r="LP38" s="25"/>
      <c r="LQ38" s="25"/>
      <c r="LR38" s="25"/>
      <c r="LS38" s="25"/>
      <c r="LT38" s="25"/>
      <c r="LU38" s="25"/>
      <c r="LV38" s="25"/>
      <c r="LW38" s="25"/>
      <c r="LX38" s="25"/>
      <c r="LY38" s="25"/>
      <c r="LZ38" s="25"/>
      <c r="MA38" s="25"/>
      <c r="MB38" s="25"/>
      <c r="MC38" s="25"/>
      <c r="MD38" s="25"/>
      <c r="ME38" s="25"/>
      <c r="MF38" s="25"/>
      <c r="MG38" s="25"/>
      <c r="MH38" s="25"/>
      <c r="MI38" s="25"/>
      <c r="MJ38" s="25"/>
      <c r="MK38" s="25"/>
      <c r="ML38" s="25"/>
      <c r="MM38" s="25"/>
    </row>
    <row r="39" spans="1:351" x14ac:dyDescent="0.3">
      <c r="A39" s="25"/>
      <c r="B39" s="20" t="s">
        <v>46</v>
      </c>
      <c r="C39" s="52" cm="1">
        <f t="array" ref="C39">AVERAGE(0+$E39:$L39)</f>
        <v>13.4</v>
      </c>
      <c r="D39" s="52" cm="1">
        <f t="array" ref="D39">MEDIAN(IF($E39:$L39 &lt;&gt; 0,$E39:$L39))</f>
        <v>107.2</v>
      </c>
      <c r="E39" s="44">
        <v>0</v>
      </c>
      <c r="F39" s="44">
        <v>0</v>
      </c>
      <c r="G39" s="45">
        <v>0</v>
      </c>
      <c r="H39" s="20">
        <v>107.2</v>
      </c>
      <c r="I39" s="44">
        <v>0</v>
      </c>
      <c r="J39" s="44">
        <v>0</v>
      </c>
      <c r="K39" s="44">
        <v>0</v>
      </c>
      <c r="L39" s="44">
        <v>0</v>
      </c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25"/>
      <c r="AY39" s="25"/>
      <c r="AZ39" s="25"/>
      <c r="BA39" s="25"/>
      <c r="BB39" s="25"/>
      <c r="BC39" s="25"/>
      <c r="BD39" s="25"/>
      <c r="BE39" s="25"/>
      <c r="BF39" s="25"/>
      <c r="BG39" s="25"/>
      <c r="BH39" s="25"/>
      <c r="BI39" s="25"/>
      <c r="BJ39" s="25"/>
      <c r="BK39" s="25"/>
      <c r="BL39" s="25"/>
      <c r="BM39" s="25"/>
      <c r="BN39" s="25"/>
      <c r="BO39" s="25"/>
      <c r="BP39" s="25"/>
      <c r="BQ39" s="25"/>
      <c r="BR39" s="25"/>
      <c r="BS39" s="25"/>
      <c r="BT39" s="25"/>
      <c r="BU39" s="25"/>
      <c r="BV39" s="25"/>
      <c r="BW39" s="25"/>
      <c r="BX39" s="25"/>
      <c r="BY39" s="25"/>
      <c r="BZ39" s="25"/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  <c r="CW39" s="25"/>
      <c r="CX39" s="25"/>
      <c r="CY39" s="25"/>
      <c r="CZ39" s="25"/>
      <c r="DA39" s="25"/>
      <c r="DB39" s="25"/>
      <c r="DC39" s="25"/>
      <c r="DD39" s="25"/>
      <c r="DE39" s="25"/>
      <c r="DF39" s="25"/>
      <c r="DG39" s="25"/>
      <c r="DH39" s="25"/>
      <c r="DI39" s="25"/>
      <c r="DJ39" s="25"/>
      <c r="DK39" s="25"/>
      <c r="DL39" s="25"/>
      <c r="DM39" s="25"/>
      <c r="DN39" s="25"/>
      <c r="DO39" s="25"/>
      <c r="DP39" s="25"/>
      <c r="DQ39" s="25"/>
      <c r="DR39" s="25"/>
      <c r="DS39" s="25"/>
      <c r="DT39" s="25"/>
      <c r="DU39" s="25"/>
      <c r="DV39" s="25"/>
      <c r="DW39" s="25"/>
      <c r="DX39" s="25"/>
      <c r="DY39" s="25"/>
      <c r="DZ39" s="25"/>
      <c r="EA39" s="25"/>
      <c r="EB39" s="25"/>
      <c r="EC39" s="25"/>
      <c r="ED39" s="25"/>
      <c r="EE39" s="25"/>
      <c r="EF39" s="25"/>
      <c r="EG39" s="25"/>
      <c r="EH39" s="25"/>
      <c r="EI39" s="25"/>
      <c r="EJ39" s="25"/>
      <c r="EK39" s="25"/>
      <c r="EL39" s="25"/>
      <c r="EM39" s="25"/>
      <c r="EN39" s="25"/>
      <c r="EO39" s="25"/>
      <c r="EP39" s="25"/>
      <c r="EQ39" s="25"/>
      <c r="ER39" s="25"/>
      <c r="ES39" s="25"/>
      <c r="ET39" s="25"/>
      <c r="EU39" s="25"/>
      <c r="EV39" s="25"/>
      <c r="EW39" s="25"/>
      <c r="EX39" s="25"/>
      <c r="EY39" s="25"/>
      <c r="EZ39" s="25"/>
      <c r="FA39" s="25"/>
      <c r="FB39" s="25"/>
      <c r="FC39" s="25"/>
      <c r="FD39" s="25"/>
      <c r="FE39" s="25"/>
      <c r="FF39" s="25"/>
      <c r="FG39" s="25"/>
      <c r="FH39" s="25"/>
      <c r="FI39" s="25"/>
      <c r="FJ39" s="25"/>
      <c r="FK39" s="25"/>
      <c r="FL39" s="25"/>
      <c r="FM39" s="25"/>
      <c r="FN39" s="25"/>
      <c r="FO39" s="25"/>
      <c r="FP39" s="25"/>
      <c r="FQ39" s="25"/>
      <c r="FR39" s="25"/>
      <c r="FS39" s="25"/>
      <c r="FT39" s="25"/>
      <c r="FU39" s="25"/>
      <c r="FV39" s="25"/>
      <c r="FW39" s="25"/>
      <c r="FX39" s="25"/>
      <c r="FY39" s="25"/>
      <c r="FZ39" s="25"/>
      <c r="GA39" s="25"/>
      <c r="GB39" s="25"/>
      <c r="GC39" s="25"/>
      <c r="GD39" s="25"/>
      <c r="GE39" s="25"/>
      <c r="GF39" s="25"/>
      <c r="GG39" s="25"/>
      <c r="GH39" s="25"/>
      <c r="GI39" s="25"/>
      <c r="GJ39" s="25"/>
      <c r="GK39" s="25"/>
      <c r="GL39" s="25"/>
      <c r="GM39" s="25"/>
      <c r="GN39" s="25"/>
      <c r="GO39" s="25"/>
      <c r="GP39" s="25"/>
      <c r="GQ39" s="25"/>
      <c r="GR39" s="25"/>
      <c r="GS39" s="25"/>
      <c r="GT39" s="25"/>
      <c r="GU39" s="25"/>
      <c r="GV39" s="25"/>
      <c r="GW39" s="25"/>
      <c r="GX39" s="25"/>
      <c r="GY39" s="25"/>
      <c r="GZ39" s="25"/>
      <c r="HA39" s="25"/>
      <c r="HB39" s="25"/>
      <c r="HC39" s="25"/>
      <c r="HD39" s="25"/>
      <c r="HE39" s="25"/>
      <c r="HF39" s="25"/>
      <c r="HG39" s="25"/>
      <c r="HH39" s="25"/>
      <c r="HI39" s="25"/>
      <c r="HJ39" s="25"/>
      <c r="HK39" s="25"/>
      <c r="HL39" s="25"/>
      <c r="HM39" s="25"/>
      <c r="HN39" s="25"/>
      <c r="HO39" s="25"/>
      <c r="HP39" s="25"/>
      <c r="HQ39" s="25"/>
      <c r="HR39" s="25"/>
      <c r="HS39" s="25"/>
      <c r="HT39" s="25"/>
      <c r="HU39" s="25"/>
      <c r="HV39" s="25"/>
      <c r="HW39" s="25"/>
      <c r="HX39" s="25"/>
      <c r="HY39" s="25"/>
      <c r="HZ39" s="25"/>
      <c r="IA39" s="25"/>
      <c r="IB39" s="25"/>
      <c r="IC39" s="25"/>
      <c r="ID39" s="25"/>
      <c r="IE39" s="25"/>
      <c r="IF39" s="25"/>
      <c r="IG39" s="25"/>
      <c r="IH39" s="25"/>
      <c r="II39" s="25"/>
      <c r="IJ39" s="25"/>
      <c r="IK39" s="25"/>
      <c r="IL39" s="25"/>
      <c r="IM39" s="25"/>
      <c r="IN39" s="25"/>
      <c r="IO39" s="25"/>
      <c r="IP39" s="25"/>
      <c r="IQ39" s="25"/>
      <c r="IR39" s="25"/>
      <c r="IS39" s="25"/>
      <c r="IT39" s="25"/>
      <c r="IU39" s="25"/>
      <c r="IV39" s="25"/>
      <c r="IW39" s="25"/>
      <c r="IX39" s="25"/>
      <c r="IY39" s="25"/>
      <c r="IZ39" s="25"/>
      <c r="JA39" s="25"/>
      <c r="JB39" s="25"/>
      <c r="JC39" s="25"/>
      <c r="JD39" s="25"/>
      <c r="JH39" s="25"/>
      <c r="JI39" s="25"/>
      <c r="JJ39" s="25"/>
      <c r="JK39" s="25"/>
      <c r="JL39" s="25"/>
      <c r="JN39" s="25"/>
      <c r="JO39" s="25"/>
      <c r="JP39" s="25"/>
      <c r="JQ39" s="25"/>
      <c r="JR39" s="25"/>
      <c r="JS39" s="25"/>
      <c r="JT39" s="25"/>
      <c r="JU39" s="25"/>
      <c r="JV39" s="25"/>
      <c r="JW39" s="25"/>
      <c r="JX39" s="25"/>
      <c r="JY39" s="25"/>
      <c r="JZ39" s="25"/>
      <c r="KA39" s="25"/>
      <c r="KB39" s="25"/>
      <c r="KC39" s="25"/>
      <c r="KD39" s="25"/>
      <c r="KE39" s="25"/>
      <c r="KF39" s="25"/>
      <c r="KG39" s="25"/>
      <c r="KH39" s="25"/>
      <c r="KI39" s="25"/>
      <c r="KJ39" s="25"/>
      <c r="KK39" s="25"/>
      <c r="KL39" s="25"/>
      <c r="KM39" s="25"/>
      <c r="KN39" s="25"/>
      <c r="KO39" s="25"/>
      <c r="KP39" s="25"/>
      <c r="KQ39" s="25"/>
      <c r="KR39" s="25"/>
      <c r="KS39" s="25"/>
      <c r="KT39" s="25"/>
      <c r="KU39" s="25"/>
      <c r="KV39" s="25"/>
      <c r="KW39" s="25"/>
      <c r="KX39" s="25"/>
      <c r="KY39" s="25"/>
      <c r="KZ39" s="25"/>
      <c r="LA39" s="25"/>
      <c r="LB39" s="25"/>
      <c r="LC39" s="25"/>
      <c r="LD39" s="25"/>
      <c r="LE39" s="25"/>
      <c r="LF39" s="25"/>
      <c r="LG39" s="25"/>
      <c r="LH39" s="25"/>
      <c r="LI39" s="25"/>
      <c r="LJ39" s="25"/>
      <c r="LK39" s="25"/>
      <c r="LL39" s="25"/>
      <c r="LM39" s="25"/>
      <c r="LN39" s="25"/>
      <c r="LO39" s="25"/>
      <c r="LP39" s="25"/>
      <c r="LQ39" s="25"/>
      <c r="LR39" s="25"/>
      <c r="LS39" s="25"/>
      <c r="LT39" s="25"/>
      <c r="LU39" s="25"/>
      <c r="LV39" s="25"/>
      <c r="LW39" s="25"/>
      <c r="LX39" s="25"/>
      <c r="LY39" s="25"/>
      <c r="LZ39" s="25"/>
      <c r="MA39" s="25"/>
      <c r="MB39" s="25"/>
      <c r="MC39" s="25"/>
      <c r="MD39" s="25"/>
      <c r="ME39" s="25"/>
      <c r="MF39" s="25"/>
      <c r="MG39" s="25"/>
      <c r="MH39" s="25"/>
      <c r="MI39" s="25"/>
      <c r="MJ39" s="25"/>
      <c r="MK39" s="25"/>
      <c r="ML39" s="25"/>
      <c r="MM39" s="25"/>
    </row>
    <row r="40" spans="1:351" x14ac:dyDescent="0.3">
      <c r="A40" s="25"/>
      <c r="B40" s="20" t="s">
        <v>10</v>
      </c>
      <c r="C40" s="52" cm="1">
        <f t="array" ref="C40">AVERAGE(0+$E40:$L40)</f>
        <v>32.498750000000001</v>
      </c>
      <c r="D40" s="52" cm="1">
        <f t="array" ref="D40">MEDIAN(IF($E40:$L40 &lt;&gt; 0,$E40:$L40))</f>
        <v>31.914999999999999</v>
      </c>
      <c r="E40" s="40">
        <v>22.46</v>
      </c>
      <c r="F40" s="40">
        <v>20.959999999999997</v>
      </c>
      <c r="G40" s="43">
        <v>17.060000000000002</v>
      </c>
      <c r="H40" s="41">
        <v>60.879999999999995</v>
      </c>
      <c r="I40" s="41">
        <v>35.96</v>
      </c>
      <c r="J40" s="41">
        <v>38.840000000000003</v>
      </c>
      <c r="K40" s="41">
        <v>33.85</v>
      </c>
      <c r="L40" s="40">
        <v>29.98</v>
      </c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  <c r="BC40" s="25"/>
      <c r="BD40" s="25"/>
      <c r="BE40" s="25"/>
      <c r="BF40" s="25"/>
      <c r="BG40" s="25"/>
      <c r="BH40" s="25"/>
      <c r="BI40" s="25"/>
      <c r="BJ40" s="25"/>
      <c r="BK40" s="25"/>
      <c r="BL40" s="25"/>
      <c r="BM40" s="25"/>
      <c r="BN40" s="25"/>
      <c r="BO40" s="25"/>
      <c r="BP40" s="25"/>
      <c r="BQ40" s="25"/>
      <c r="BR40" s="25"/>
      <c r="BS40" s="25"/>
      <c r="BT40" s="25"/>
      <c r="BU40" s="25"/>
      <c r="BV40" s="25"/>
      <c r="BW40" s="25"/>
      <c r="BX40" s="25"/>
      <c r="BY40" s="25"/>
      <c r="BZ40" s="25"/>
      <c r="CA40" s="25"/>
      <c r="CB40" s="25"/>
      <c r="CC40" s="25"/>
      <c r="CD40" s="25"/>
      <c r="CE40" s="25"/>
      <c r="CF40" s="25"/>
      <c r="CG40" s="25"/>
      <c r="CH40" s="25"/>
      <c r="CI40" s="25"/>
      <c r="CJ40" s="25"/>
      <c r="CK40" s="25"/>
      <c r="CL40" s="25"/>
      <c r="CM40" s="25"/>
      <c r="CN40" s="25"/>
      <c r="CO40" s="25"/>
      <c r="CP40" s="25"/>
      <c r="CQ40" s="25"/>
      <c r="CR40" s="25"/>
      <c r="CS40" s="25"/>
      <c r="CT40" s="25"/>
      <c r="CU40" s="25"/>
      <c r="CV40" s="25"/>
      <c r="CW40" s="25"/>
      <c r="CX40" s="25"/>
      <c r="CY40" s="25"/>
      <c r="CZ40" s="25"/>
      <c r="DA40" s="25"/>
      <c r="DB40" s="25"/>
      <c r="DC40" s="25"/>
      <c r="DD40" s="25"/>
      <c r="DE40" s="25"/>
      <c r="DF40" s="25"/>
      <c r="DG40" s="25"/>
      <c r="DH40" s="25"/>
      <c r="DI40" s="25"/>
      <c r="DJ40" s="25"/>
      <c r="DK40" s="25"/>
      <c r="DL40" s="25"/>
      <c r="DM40" s="25"/>
      <c r="DN40" s="25"/>
      <c r="DO40" s="25"/>
      <c r="DP40" s="25"/>
      <c r="DQ40" s="25"/>
      <c r="DR40" s="25"/>
      <c r="DS40" s="25"/>
      <c r="DT40" s="25"/>
      <c r="DU40" s="25"/>
      <c r="DV40" s="25"/>
      <c r="DW40" s="25"/>
      <c r="DX40" s="25"/>
      <c r="DY40" s="25"/>
      <c r="DZ40" s="25"/>
      <c r="EA40" s="25"/>
      <c r="EB40" s="25"/>
      <c r="EC40" s="25"/>
      <c r="ED40" s="25"/>
      <c r="EE40" s="25"/>
      <c r="EF40" s="25"/>
      <c r="EG40" s="25"/>
      <c r="EH40" s="25"/>
      <c r="EI40" s="25"/>
      <c r="EJ40" s="25"/>
      <c r="EK40" s="25"/>
      <c r="EL40" s="25"/>
      <c r="EM40" s="25"/>
      <c r="EN40" s="25"/>
      <c r="EO40" s="25"/>
      <c r="EP40" s="25"/>
      <c r="EQ40" s="25"/>
      <c r="ER40" s="25"/>
      <c r="ES40" s="25"/>
      <c r="ET40" s="25"/>
      <c r="EU40" s="25"/>
      <c r="EV40" s="25"/>
      <c r="EW40" s="25"/>
      <c r="EX40" s="25"/>
      <c r="EY40" s="25"/>
      <c r="EZ40" s="25"/>
      <c r="FA40" s="25"/>
      <c r="FB40" s="25"/>
      <c r="FC40" s="25"/>
      <c r="FD40" s="25"/>
      <c r="FE40" s="25"/>
      <c r="FF40" s="25"/>
      <c r="FG40" s="25"/>
      <c r="FH40" s="25"/>
      <c r="FI40" s="25"/>
      <c r="FJ40" s="25"/>
      <c r="FK40" s="25"/>
      <c r="FL40" s="25"/>
      <c r="FM40" s="25"/>
      <c r="FN40" s="25"/>
      <c r="FO40" s="25"/>
      <c r="FP40" s="25"/>
      <c r="FQ40" s="25"/>
      <c r="FR40" s="25"/>
      <c r="FS40" s="25"/>
      <c r="FT40" s="25"/>
      <c r="FU40" s="25"/>
      <c r="FV40" s="25"/>
      <c r="FW40" s="25"/>
      <c r="FX40" s="25"/>
      <c r="FY40" s="25"/>
      <c r="FZ40" s="25"/>
      <c r="GA40" s="25"/>
      <c r="GB40" s="25"/>
      <c r="GC40" s="25"/>
      <c r="GD40" s="25"/>
      <c r="GE40" s="25"/>
      <c r="GF40" s="25"/>
      <c r="GG40" s="25"/>
      <c r="GH40" s="25"/>
      <c r="GI40" s="25"/>
      <c r="GJ40" s="25"/>
      <c r="GK40" s="25"/>
      <c r="GL40" s="25"/>
      <c r="GM40" s="25"/>
      <c r="GN40" s="25"/>
      <c r="GO40" s="25"/>
      <c r="GP40" s="25"/>
      <c r="GQ40" s="25"/>
      <c r="GR40" s="25"/>
      <c r="GS40" s="25"/>
      <c r="GT40" s="25"/>
      <c r="GU40" s="25"/>
      <c r="GV40" s="25"/>
      <c r="GW40" s="25"/>
      <c r="GX40" s="25"/>
      <c r="GY40" s="25"/>
      <c r="GZ40" s="25"/>
      <c r="HA40" s="25"/>
      <c r="HB40" s="25"/>
      <c r="HC40" s="25"/>
      <c r="HD40" s="25"/>
      <c r="HE40" s="25"/>
      <c r="HF40" s="25"/>
      <c r="HG40" s="25"/>
      <c r="HH40" s="25"/>
      <c r="HI40" s="25"/>
      <c r="HJ40" s="25"/>
      <c r="HK40" s="25"/>
      <c r="HL40" s="25"/>
      <c r="HM40" s="25"/>
      <c r="HN40" s="25"/>
      <c r="HO40" s="25"/>
      <c r="HP40" s="25"/>
      <c r="HQ40" s="25"/>
      <c r="HR40" s="25"/>
      <c r="HS40" s="25"/>
      <c r="HT40" s="25"/>
      <c r="HU40" s="25"/>
      <c r="HV40" s="25"/>
      <c r="HW40" s="25"/>
      <c r="HX40" s="25"/>
      <c r="HY40" s="25"/>
      <c r="HZ40" s="25"/>
      <c r="IA40" s="25"/>
      <c r="IB40" s="25"/>
      <c r="IC40" s="25"/>
      <c r="ID40" s="25"/>
      <c r="IE40" s="25"/>
      <c r="IF40" s="25"/>
      <c r="IG40" s="25"/>
      <c r="IH40" s="25"/>
      <c r="II40" s="25"/>
      <c r="IJ40" s="25"/>
      <c r="IK40" s="25"/>
      <c r="IL40" s="25"/>
      <c r="IM40" s="25"/>
      <c r="IN40" s="25"/>
      <c r="IO40" s="25"/>
      <c r="IP40" s="25"/>
      <c r="IQ40" s="25"/>
      <c r="IR40" s="25"/>
      <c r="IS40" s="25"/>
      <c r="IT40" s="25"/>
      <c r="IU40" s="25"/>
      <c r="IV40" s="25"/>
      <c r="IW40" s="25"/>
      <c r="IX40" s="25"/>
      <c r="IY40" s="25"/>
      <c r="IZ40" s="25"/>
      <c r="JA40" s="25"/>
      <c r="JB40" s="25"/>
      <c r="JC40" s="25"/>
      <c r="JD40" s="25"/>
      <c r="JH40" s="25"/>
      <c r="JI40" s="25"/>
      <c r="JJ40" s="25"/>
      <c r="JK40" s="25"/>
      <c r="JL40" s="25"/>
      <c r="JN40" s="25"/>
      <c r="JO40" s="25"/>
      <c r="JP40" s="25"/>
      <c r="JQ40" s="25"/>
      <c r="JR40" s="25"/>
      <c r="JS40" s="25"/>
      <c r="JT40" s="25"/>
      <c r="JU40" s="25"/>
      <c r="JV40" s="25"/>
      <c r="JW40" s="25"/>
      <c r="JX40" s="25"/>
      <c r="JY40" s="25"/>
      <c r="JZ40" s="25"/>
      <c r="KA40" s="25"/>
      <c r="KB40" s="25"/>
      <c r="KC40" s="25"/>
      <c r="KD40" s="25"/>
      <c r="KE40" s="25"/>
      <c r="KF40" s="25"/>
      <c r="KG40" s="25"/>
      <c r="KH40" s="25"/>
      <c r="KI40" s="25"/>
      <c r="KJ40" s="25"/>
      <c r="KK40" s="25"/>
      <c r="KL40" s="25"/>
      <c r="KM40" s="25"/>
      <c r="KN40" s="25"/>
      <c r="KO40" s="25"/>
      <c r="KP40" s="25"/>
      <c r="KQ40" s="25"/>
      <c r="KR40" s="25"/>
      <c r="KS40" s="25"/>
      <c r="KT40" s="25"/>
      <c r="KU40" s="25"/>
      <c r="KV40" s="25"/>
      <c r="KW40" s="25"/>
      <c r="KX40" s="25"/>
      <c r="KY40" s="25"/>
      <c r="KZ40" s="25"/>
      <c r="LA40" s="25"/>
      <c r="LB40" s="25"/>
      <c r="LC40" s="25"/>
      <c r="LD40" s="25"/>
      <c r="LE40" s="25"/>
      <c r="LF40" s="25"/>
      <c r="LG40" s="25"/>
      <c r="LH40" s="25"/>
      <c r="LI40" s="25"/>
      <c r="LJ40" s="25"/>
      <c r="LK40" s="25"/>
      <c r="LL40" s="25"/>
      <c r="LM40" s="25"/>
      <c r="LN40" s="25"/>
      <c r="LO40" s="25"/>
      <c r="LP40" s="25"/>
      <c r="LQ40" s="25"/>
      <c r="LR40" s="25"/>
      <c r="LS40" s="25"/>
      <c r="LT40" s="25"/>
      <c r="LU40" s="25"/>
      <c r="LV40" s="25"/>
      <c r="LW40" s="25"/>
      <c r="LX40" s="25"/>
      <c r="LY40" s="25"/>
      <c r="LZ40" s="25"/>
      <c r="MA40" s="25"/>
      <c r="MB40" s="25"/>
      <c r="MC40" s="25"/>
      <c r="MD40" s="25"/>
      <c r="ME40" s="25"/>
      <c r="MF40" s="25"/>
      <c r="MG40" s="25"/>
      <c r="MH40" s="25"/>
      <c r="MI40" s="25"/>
      <c r="MJ40" s="25"/>
      <c r="MK40" s="25"/>
      <c r="ML40" s="25"/>
      <c r="MM40" s="25"/>
    </row>
    <row r="41" spans="1:351" x14ac:dyDescent="0.3">
      <c r="A41" s="25"/>
      <c r="B41" s="20" t="s">
        <v>11</v>
      </c>
      <c r="C41" s="52" cm="1">
        <f t="array" ref="C41">AVERAGE(0+$E41:$L41)</f>
        <v>5.69625</v>
      </c>
      <c r="D41" s="52" cm="1">
        <f t="array" ref="D41">MEDIAN(IF($E41:$L41 &lt;&gt; 0,$E41:$L41))</f>
        <v>22.785</v>
      </c>
      <c r="E41" s="44">
        <v>0</v>
      </c>
      <c r="F41" s="44">
        <v>0</v>
      </c>
      <c r="G41" s="45">
        <v>0</v>
      </c>
      <c r="H41" s="40">
        <v>20.89</v>
      </c>
      <c r="I41" s="41">
        <v>24.68</v>
      </c>
      <c r="J41" s="44">
        <v>0</v>
      </c>
      <c r="K41" s="44">
        <v>0</v>
      </c>
      <c r="L41" s="44">
        <v>0</v>
      </c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  <c r="BC41" s="25"/>
      <c r="BD41" s="25"/>
      <c r="BE41" s="25"/>
      <c r="BF41" s="25"/>
      <c r="BG41" s="25"/>
      <c r="BH41" s="25"/>
      <c r="BI41" s="25"/>
      <c r="BJ41" s="25"/>
      <c r="BK41" s="25"/>
      <c r="BL41" s="25"/>
      <c r="BM41" s="25"/>
      <c r="BN41" s="25"/>
      <c r="BO41" s="25"/>
      <c r="BP41" s="25"/>
      <c r="BQ41" s="25"/>
      <c r="BR41" s="25"/>
      <c r="BS41" s="25"/>
      <c r="BT41" s="25"/>
      <c r="BU41" s="25"/>
      <c r="BV41" s="25"/>
      <c r="BW41" s="25"/>
      <c r="BX41" s="25"/>
      <c r="BY41" s="25"/>
      <c r="BZ41" s="25"/>
      <c r="CA41" s="25"/>
      <c r="CB41" s="25"/>
      <c r="CC41" s="25"/>
      <c r="CD41" s="25"/>
      <c r="CE41" s="25"/>
      <c r="CF41" s="25"/>
      <c r="CG41" s="25"/>
      <c r="CH41" s="25"/>
      <c r="CI41" s="25"/>
      <c r="CJ41" s="25"/>
      <c r="CK41" s="25"/>
      <c r="CL41" s="25"/>
      <c r="CM41" s="25"/>
      <c r="CN41" s="25"/>
      <c r="CO41" s="25"/>
      <c r="CP41" s="25"/>
      <c r="CQ41" s="25"/>
      <c r="CR41" s="25"/>
      <c r="CS41" s="25"/>
      <c r="CT41" s="25"/>
      <c r="CU41" s="25"/>
      <c r="CV41" s="25"/>
      <c r="CW41" s="25"/>
      <c r="CX41" s="25"/>
      <c r="CY41" s="25"/>
      <c r="CZ41" s="25"/>
      <c r="DA41" s="25"/>
      <c r="DB41" s="25"/>
      <c r="DC41" s="25"/>
      <c r="DD41" s="25"/>
      <c r="DE41" s="25"/>
      <c r="DF41" s="25"/>
      <c r="DG41" s="25"/>
      <c r="DH41" s="25"/>
      <c r="DI41" s="25"/>
      <c r="DJ41" s="25"/>
      <c r="DK41" s="25"/>
      <c r="DL41" s="25"/>
      <c r="DM41" s="25"/>
      <c r="DN41" s="25"/>
      <c r="DO41" s="25"/>
      <c r="DP41" s="25"/>
      <c r="DQ41" s="25"/>
      <c r="DR41" s="25"/>
      <c r="DS41" s="25"/>
      <c r="DT41" s="25"/>
      <c r="DU41" s="25"/>
      <c r="DV41" s="25"/>
      <c r="DW41" s="25"/>
      <c r="DX41" s="25"/>
      <c r="DY41" s="25"/>
      <c r="DZ41" s="25"/>
      <c r="EA41" s="25"/>
      <c r="EB41" s="25"/>
      <c r="EC41" s="25"/>
      <c r="ED41" s="25"/>
      <c r="EE41" s="25"/>
      <c r="EF41" s="25"/>
      <c r="EG41" s="25"/>
      <c r="EH41" s="25"/>
      <c r="EI41" s="25"/>
      <c r="EJ41" s="25"/>
      <c r="EK41" s="25"/>
      <c r="EL41" s="25"/>
      <c r="EM41" s="25"/>
      <c r="EN41" s="25"/>
      <c r="EO41" s="25"/>
      <c r="EP41" s="25"/>
      <c r="EQ41" s="25"/>
      <c r="ER41" s="25"/>
      <c r="ES41" s="25"/>
      <c r="ET41" s="25"/>
      <c r="EU41" s="25"/>
      <c r="EV41" s="25"/>
      <c r="EW41" s="25"/>
      <c r="EX41" s="25"/>
      <c r="EY41" s="25"/>
      <c r="EZ41" s="25"/>
      <c r="FA41" s="25"/>
      <c r="FB41" s="25"/>
      <c r="FC41" s="25"/>
      <c r="FD41" s="25"/>
      <c r="FE41" s="25"/>
      <c r="FF41" s="25"/>
      <c r="FG41" s="25"/>
      <c r="FH41" s="25"/>
      <c r="FI41" s="25"/>
      <c r="FJ41" s="25"/>
      <c r="FK41" s="25"/>
      <c r="FL41" s="25"/>
      <c r="FM41" s="25"/>
      <c r="FN41" s="25"/>
      <c r="FO41" s="25"/>
      <c r="FP41" s="25"/>
      <c r="FQ41" s="25"/>
      <c r="FR41" s="25"/>
      <c r="FS41" s="25"/>
      <c r="FT41" s="25"/>
      <c r="FU41" s="25"/>
      <c r="FV41" s="25"/>
      <c r="FW41" s="25"/>
      <c r="FX41" s="25"/>
      <c r="FY41" s="25"/>
      <c r="FZ41" s="25"/>
      <c r="GA41" s="25"/>
      <c r="GB41" s="25"/>
      <c r="GC41" s="25"/>
      <c r="GD41" s="25"/>
      <c r="GE41" s="25"/>
      <c r="GF41" s="25"/>
      <c r="GG41" s="25"/>
      <c r="GH41" s="25"/>
      <c r="GI41" s="25"/>
      <c r="GJ41" s="25"/>
      <c r="GK41" s="25"/>
      <c r="GL41" s="25"/>
      <c r="GM41" s="25"/>
      <c r="GN41" s="25"/>
      <c r="GO41" s="25"/>
      <c r="GP41" s="25"/>
      <c r="GQ41" s="25"/>
      <c r="GR41" s="25"/>
      <c r="GS41" s="25"/>
      <c r="GT41" s="25"/>
      <c r="GU41" s="25"/>
      <c r="GV41" s="25"/>
      <c r="GW41" s="25"/>
      <c r="GX41" s="25"/>
      <c r="GY41" s="25"/>
      <c r="GZ41" s="25"/>
      <c r="HA41" s="25"/>
      <c r="HB41" s="25"/>
      <c r="HC41" s="25"/>
      <c r="HD41" s="25"/>
      <c r="HE41" s="25"/>
      <c r="HF41" s="25"/>
      <c r="HG41" s="25"/>
      <c r="HH41" s="25"/>
      <c r="HI41" s="25"/>
      <c r="HJ41" s="25"/>
      <c r="HK41" s="25"/>
      <c r="HL41" s="25"/>
      <c r="HM41" s="25"/>
      <c r="HN41" s="25"/>
      <c r="HO41" s="25"/>
      <c r="HP41" s="25"/>
      <c r="HQ41" s="25"/>
      <c r="HR41" s="25"/>
      <c r="HS41" s="25"/>
      <c r="HT41" s="25"/>
      <c r="HU41" s="25"/>
      <c r="HV41" s="25"/>
      <c r="HW41" s="25"/>
      <c r="HX41" s="25"/>
      <c r="HY41" s="25"/>
      <c r="HZ41" s="25"/>
      <c r="IA41" s="25"/>
      <c r="IB41" s="25"/>
      <c r="IC41" s="25"/>
      <c r="ID41" s="25"/>
      <c r="IE41" s="25"/>
      <c r="IF41" s="25"/>
      <c r="IG41" s="25"/>
      <c r="IH41" s="25"/>
      <c r="II41" s="25"/>
      <c r="IJ41" s="25"/>
      <c r="IK41" s="25"/>
      <c r="IL41" s="25"/>
      <c r="IM41" s="25"/>
      <c r="IN41" s="25"/>
      <c r="IO41" s="25"/>
      <c r="IP41" s="25"/>
      <c r="IQ41" s="25"/>
      <c r="IR41" s="25"/>
      <c r="IS41" s="25"/>
      <c r="IT41" s="25"/>
      <c r="IU41" s="25"/>
      <c r="IV41" s="25"/>
      <c r="IW41" s="25"/>
      <c r="IX41" s="25"/>
      <c r="IY41" s="25"/>
      <c r="IZ41" s="25"/>
      <c r="JA41" s="25"/>
      <c r="JB41" s="25"/>
      <c r="JC41" s="25"/>
      <c r="JD41" s="25"/>
      <c r="JH41" s="25"/>
      <c r="JI41" s="25"/>
      <c r="JJ41" s="25"/>
      <c r="JK41" s="25"/>
      <c r="JL41" s="25"/>
      <c r="JN41" s="25"/>
      <c r="JO41" s="25"/>
      <c r="JP41" s="25"/>
      <c r="JQ41" s="25"/>
      <c r="JR41" s="25"/>
      <c r="JS41" s="25"/>
      <c r="JT41" s="25"/>
      <c r="JU41" s="25"/>
      <c r="JV41" s="25"/>
      <c r="JW41" s="25"/>
      <c r="JX41" s="25"/>
      <c r="JY41" s="25"/>
      <c r="JZ41" s="25"/>
      <c r="KA41" s="25"/>
      <c r="KB41" s="25"/>
      <c r="KC41" s="25"/>
      <c r="KD41" s="25"/>
      <c r="KE41" s="25"/>
      <c r="KF41" s="25"/>
      <c r="KG41" s="25"/>
      <c r="KH41" s="25"/>
      <c r="KI41" s="25"/>
      <c r="KJ41" s="25"/>
      <c r="KK41" s="25"/>
      <c r="KL41" s="25"/>
      <c r="KM41" s="25"/>
      <c r="KN41" s="25"/>
      <c r="KO41" s="25"/>
      <c r="KP41" s="25"/>
      <c r="KQ41" s="25"/>
      <c r="KR41" s="25"/>
      <c r="KS41" s="25"/>
      <c r="KT41" s="25"/>
      <c r="KU41" s="25"/>
      <c r="KV41" s="25"/>
      <c r="KW41" s="25"/>
      <c r="KX41" s="25"/>
      <c r="KY41" s="25"/>
      <c r="KZ41" s="25"/>
      <c r="LA41" s="25"/>
      <c r="LB41" s="25"/>
      <c r="LC41" s="25"/>
      <c r="LD41" s="25"/>
      <c r="LE41" s="25"/>
      <c r="LF41" s="25"/>
      <c r="LG41" s="25"/>
      <c r="LH41" s="25"/>
      <c r="LI41" s="25"/>
      <c r="LJ41" s="25"/>
      <c r="LK41" s="25"/>
      <c r="LL41" s="25"/>
      <c r="LM41" s="25"/>
      <c r="LN41" s="25"/>
      <c r="LO41" s="25"/>
      <c r="LP41" s="25"/>
      <c r="LQ41" s="25"/>
      <c r="LR41" s="25"/>
      <c r="LS41" s="25"/>
      <c r="LT41" s="25"/>
      <c r="LU41" s="25"/>
      <c r="LV41" s="25"/>
      <c r="LW41" s="25"/>
      <c r="LX41" s="25"/>
      <c r="LY41" s="25"/>
      <c r="LZ41" s="25"/>
      <c r="MA41" s="25"/>
      <c r="MB41" s="25"/>
      <c r="MC41" s="25"/>
      <c r="MD41" s="25"/>
      <c r="ME41" s="25"/>
      <c r="MF41" s="25"/>
      <c r="MG41" s="25"/>
      <c r="MH41" s="25"/>
      <c r="MI41" s="25"/>
      <c r="MJ41" s="25"/>
      <c r="MK41" s="25"/>
      <c r="ML41" s="25"/>
      <c r="MM41" s="25"/>
    </row>
    <row r="42" spans="1:351" x14ac:dyDescent="0.3">
      <c r="A42" s="25"/>
      <c r="B42" s="20" t="s">
        <v>12</v>
      </c>
      <c r="C42" s="52" cm="1">
        <f t="array" ref="C42">AVERAGE(0+$E42:$L42)</f>
        <v>9.6612500000000008</v>
      </c>
      <c r="D42" s="52" cm="1">
        <f t="array" ref="D42">MEDIAN(IF($E42:$L42 &lt;&gt; 0,$E42:$L42))</f>
        <v>77.290000000000006</v>
      </c>
      <c r="E42" s="20">
        <v>77.290000000000006</v>
      </c>
      <c r="F42" s="44">
        <v>0</v>
      </c>
      <c r="G42" s="45">
        <v>0</v>
      </c>
      <c r="H42" s="44">
        <v>0</v>
      </c>
      <c r="I42" s="44">
        <v>0</v>
      </c>
      <c r="J42" s="44">
        <v>0</v>
      </c>
      <c r="K42" s="44">
        <v>0</v>
      </c>
      <c r="L42" s="44">
        <v>0</v>
      </c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  <c r="AX42" s="25"/>
      <c r="AY42" s="25"/>
      <c r="AZ42" s="25"/>
      <c r="BA42" s="25"/>
      <c r="BB42" s="25"/>
      <c r="BC42" s="25"/>
      <c r="BD42" s="25"/>
      <c r="BE42" s="25"/>
      <c r="BF42" s="25"/>
      <c r="BG42" s="25"/>
      <c r="BH42" s="25"/>
      <c r="BI42" s="25"/>
      <c r="BJ42" s="25"/>
      <c r="BK42" s="25"/>
      <c r="BL42" s="25"/>
      <c r="BM42" s="25"/>
      <c r="BN42" s="25"/>
      <c r="BO42" s="25"/>
      <c r="BP42" s="25"/>
      <c r="BQ42" s="25"/>
      <c r="BR42" s="25"/>
      <c r="BS42" s="25"/>
      <c r="BT42" s="25"/>
      <c r="BU42" s="25"/>
      <c r="BV42" s="25"/>
      <c r="BW42" s="25"/>
      <c r="BX42" s="25"/>
      <c r="BY42" s="25"/>
      <c r="BZ42" s="25"/>
      <c r="CA42" s="25"/>
      <c r="CB42" s="25"/>
      <c r="CC42" s="25"/>
      <c r="CD42" s="25"/>
      <c r="CE42" s="25"/>
      <c r="CF42" s="25"/>
      <c r="CG42" s="25"/>
      <c r="CH42" s="25"/>
      <c r="CI42" s="25"/>
      <c r="CJ42" s="25"/>
      <c r="CK42" s="25"/>
      <c r="CL42" s="25"/>
      <c r="CM42" s="25"/>
      <c r="CN42" s="25"/>
      <c r="CO42" s="25"/>
      <c r="CP42" s="25"/>
      <c r="CQ42" s="25"/>
      <c r="CR42" s="25"/>
      <c r="CS42" s="25"/>
      <c r="CT42" s="25"/>
      <c r="CU42" s="25"/>
      <c r="CV42" s="25"/>
      <c r="CW42" s="25"/>
      <c r="CX42" s="25"/>
      <c r="CY42" s="25"/>
      <c r="CZ42" s="25"/>
      <c r="DA42" s="25"/>
      <c r="DB42" s="25"/>
      <c r="DC42" s="25"/>
      <c r="DD42" s="25"/>
      <c r="DE42" s="25"/>
      <c r="DF42" s="25"/>
      <c r="DG42" s="25"/>
      <c r="DH42" s="25"/>
      <c r="DI42" s="25"/>
      <c r="DJ42" s="25"/>
      <c r="DK42" s="25"/>
      <c r="DL42" s="25"/>
      <c r="DM42" s="25"/>
      <c r="DN42" s="25"/>
      <c r="DO42" s="25"/>
      <c r="DP42" s="25"/>
      <c r="DQ42" s="25"/>
      <c r="DR42" s="25"/>
      <c r="DS42" s="25"/>
      <c r="DT42" s="25"/>
      <c r="DU42" s="25"/>
      <c r="DV42" s="25"/>
      <c r="DW42" s="25"/>
      <c r="DX42" s="25"/>
      <c r="DY42" s="25"/>
      <c r="DZ42" s="25"/>
      <c r="EA42" s="25"/>
      <c r="EB42" s="25"/>
      <c r="EC42" s="25"/>
      <c r="ED42" s="25"/>
      <c r="EE42" s="25"/>
      <c r="EF42" s="25"/>
      <c r="EG42" s="25"/>
      <c r="EH42" s="25"/>
      <c r="EI42" s="25"/>
      <c r="EJ42" s="25"/>
      <c r="EK42" s="25"/>
      <c r="EL42" s="25"/>
      <c r="EM42" s="25"/>
      <c r="EN42" s="25"/>
      <c r="EO42" s="25"/>
      <c r="EP42" s="25"/>
      <c r="EQ42" s="25"/>
      <c r="ER42" s="25"/>
      <c r="ES42" s="25"/>
      <c r="ET42" s="25"/>
      <c r="EU42" s="25"/>
      <c r="EV42" s="25"/>
      <c r="EW42" s="25"/>
      <c r="EX42" s="25"/>
      <c r="EY42" s="25"/>
      <c r="EZ42" s="25"/>
      <c r="FA42" s="25"/>
      <c r="FB42" s="25"/>
      <c r="FC42" s="25"/>
      <c r="FD42" s="25"/>
      <c r="FE42" s="25"/>
      <c r="FF42" s="25"/>
      <c r="FG42" s="25"/>
      <c r="FH42" s="25"/>
      <c r="FI42" s="25"/>
      <c r="FJ42" s="25"/>
      <c r="FK42" s="25"/>
      <c r="FL42" s="25"/>
      <c r="FM42" s="25"/>
      <c r="FN42" s="25"/>
      <c r="FO42" s="25"/>
      <c r="FP42" s="25"/>
      <c r="FQ42" s="25"/>
      <c r="FR42" s="25"/>
      <c r="FS42" s="25"/>
      <c r="FT42" s="25"/>
      <c r="FU42" s="25"/>
      <c r="FV42" s="25"/>
      <c r="FW42" s="25"/>
      <c r="FX42" s="25"/>
      <c r="FY42" s="25"/>
      <c r="FZ42" s="25"/>
      <c r="GA42" s="25"/>
      <c r="GB42" s="25"/>
      <c r="GC42" s="25"/>
      <c r="GD42" s="25"/>
      <c r="GE42" s="25"/>
      <c r="GF42" s="25"/>
      <c r="GG42" s="25"/>
      <c r="GH42" s="25"/>
      <c r="GI42" s="25"/>
      <c r="GJ42" s="25"/>
      <c r="GK42" s="25"/>
      <c r="GL42" s="25"/>
      <c r="GM42" s="25"/>
      <c r="GN42" s="25"/>
      <c r="GO42" s="25"/>
      <c r="GP42" s="25"/>
      <c r="GQ42" s="25"/>
      <c r="GR42" s="25"/>
      <c r="GS42" s="25"/>
      <c r="GT42" s="25"/>
      <c r="GU42" s="25"/>
      <c r="GV42" s="25"/>
      <c r="GW42" s="25"/>
      <c r="GX42" s="25"/>
      <c r="GY42" s="25"/>
      <c r="GZ42" s="25"/>
      <c r="HA42" s="25"/>
      <c r="HB42" s="25"/>
      <c r="HC42" s="25"/>
      <c r="HD42" s="25"/>
      <c r="HE42" s="25"/>
      <c r="HF42" s="25"/>
      <c r="HG42" s="25"/>
      <c r="HH42" s="25"/>
      <c r="HI42" s="25"/>
      <c r="HJ42" s="25"/>
      <c r="HK42" s="25"/>
      <c r="HL42" s="25"/>
      <c r="HM42" s="25"/>
      <c r="HN42" s="25"/>
      <c r="HO42" s="25"/>
      <c r="HP42" s="25"/>
      <c r="HQ42" s="25"/>
      <c r="HR42" s="25"/>
      <c r="HS42" s="25"/>
      <c r="HT42" s="25"/>
      <c r="HU42" s="25"/>
      <c r="HV42" s="25"/>
      <c r="HW42" s="25"/>
      <c r="HX42" s="25"/>
      <c r="HY42" s="25"/>
      <c r="HZ42" s="25"/>
      <c r="IA42" s="25"/>
      <c r="IB42" s="25"/>
      <c r="IC42" s="25"/>
      <c r="ID42" s="25"/>
      <c r="IE42" s="25"/>
      <c r="IF42" s="25"/>
      <c r="IG42" s="25"/>
      <c r="IH42" s="25"/>
      <c r="II42" s="25"/>
      <c r="IJ42" s="25"/>
      <c r="IK42" s="25"/>
      <c r="IL42" s="25"/>
      <c r="IM42" s="25"/>
      <c r="IN42" s="25"/>
      <c r="IO42" s="25"/>
      <c r="IP42" s="25"/>
      <c r="IQ42" s="25"/>
      <c r="IR42" s="25"/>
      <c r="IS42" s="25"/>
      <c r="IT42" s="25"/>
      <c r="IU42" s="25"/>
      <c r="IV42" s="25"/>
      <c r="IW42" s="25"/>
      <c r="IX42" s="25"/>
      <c r="IY42" s="25"/>
      <c r="IZ42" s="25"/>
      <c r="JA42" s="25"/>
      <c r="JB42" s="25"/>
      <c r="JC42" s="25"/>
      <c r="JD42" s="25"/>
      <c r="JH42" s="25"/>
      <c r="JI42" s="25"/>
      <c r="JJ42" s="25"/>
      <c r="JK42" s="25"/>
      <c r="JL42" s="25"/>
      <c r="JN42" s="25"/>
      <c r="JO42" s="25"/>
      <c r="JP42" s="25"/>
      <c r="JQ42" s="25"/>
      <c r="JR42" s="25"/>
      <c r="JS42" s="25"/>
      <c r="JT42" s="25"/>
      <c r="JU42" s="25"/>
      <c r="JV42" s="25"/>
      <c r="JW42" s="25"/>
      <c r="JX42" s="25"/>
      <c r="JY42" s="25"/>
      <c r="JZ42" s="25"/>
      <c r="KA42" s="25"/>
      <c r="KB42" s="25"/>
      <c r="KC42" s="25"/>
      <c r="KD42" s="25"/>
      <c r="KE42" s="25"/>
      <c r="KF42" s="25"/>
      <c r="KG42" s="25"/>
      <c r="KH42" s="25"/>
      <c r="KI42" s="25"/>
      <c r="KJ42" s="25"/>
      <c r="KK42" s="25"/>
      <c r="KL42" s="25"/>
      <c r="KM42" s="25"/>
      <c r="KN42" s="25"/>
      <c r="KO42" s="25"/>
      <c r="KP42" s="25"/>
      <c r="KQ42" s="25"/>
      <c r="KR42" s="25"/>
      <c r="KS42" s="25"/>
      <c r="KT42" s="25"/>
      <c r="KU42" s="25"/>
      <c r="KV42" s="25"/>
      <c r="KW42" s="25"/>
      <c r="KX42" s="25"/>
      <c r="KY42" s="25"/>
      <c r="KZ42" s="25"/>
      <c r="LA42" s="25"/>
      <c r="LB42" s="25"/>
      <c r="LC42" s="25"/>
      <c r="LD42" s="25"/>
      <c r="LE42" s="25"/>
      <c r="LF42" s="25"/>
      <c r="LG42" s="25"/>
      <c r="LH42" s="25"/>
      <c r="LI42" s="25"/>
      <c r="LJ42" s="25"/>
      <c r="LK42" s="25"/>
      <c r="LL42" s="25"/>
      <c r="LM42" s="25"/>
      <c r="LN42" s="25"/>
      <c r="LO42" s="25"/>
      <c r="LP42" s="25"/>
      <c r="LQ42" s="25"/>
      <c r="LR42" s="25"/>
      <c r="LS42" s="25"/>
      <c r="LT42" s="25"/>
      <c r="LU42" s="25"/>
      <c r="LV42" s="25"/>
      <c r="LW42" s="25"/>
      <c r="LX42" s="25"/>
      <c r="LY42" s="25"/>
      <c r="LZ42" s="25"/>
      <c r="MA42" s="25"/>
      <c r="MB42" s="25"/>
      <c r="MC42" s="25"/>
      <c r="MD42" s="25"/>
      <c r="ME42" s="25"/>
      <c r="MF42" s="25"/>
      <c r="MG42" s="25"/>
      <c r="MH42" s="25"/>
      <c r="MI42" s="25"/>
      <c r="MJ42" s="25"/>
      <c r="MK42" s="25"/>
      <c r="ML42" s="25"/>
      <c r="MM42" s="25"/>
    </row>
    <row r="43" spans="1:351" x14ac:dyDescent="0.3">
      <c r="A43" s="25"/>
      <c r="B43" s="20" t="s">
        <v>47</v>
      </c>
      <c r="C43" s="52" cm="1">
        <f t="array" ref="C43">AVERAGE(0+$E43:$L43)</f>
        <v>0.72750000000000004</v>
      </c>
      <c r="D43" s="52" cm="1">
        <f t="array" ref="D43">MEDIAN(IF($E43:$L43 &lt;&gt; 0,$E43:$L43))</f>
        <v>5.82</v>
      </c>
      <c r="E43" s="44">
        <v>0</v>
      </c>
      <c r="F43" s="20">
        <v>5.82</v>
      </c>
      <c r="G43" s="45">
        <v>0</v>
      </c>
      <c r="H43" s="44">
        <v>0</v>
      </c>
      <c r="I43" s="44">
        <v>0</v>
      </c>
      <c r="J43" s="44">
        <v>0</v>
      </c>
      <c r="K43" s="44">
        <v>0</v>
      </c>
      <c r="L43" s="44">
        <v>0</v>
      </c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  <c r="BC43" s="25"/>
      <c r="BD43" s="25"/>
      <c r="BE43" s="25"/>
      <c r="BF43" s="25"/>
      <c r="BG43" s="25"/>
      <c r="BH43" s="25"/>
      <c r="BI43" s="25"/>
      <c r="BJ43" s="25"/>
      <c r="BK43" s="25"/>
      <c r="BL43" s="25"/>
      <c r="BM43" s="25"/>
      <c r="BN43" s="25"/>
      <c r="BO43" s="25"/>
      <c r="BP43" s="25"/>
      <c r="BQ43" s="25"/>
      <c r="BR43" s="25"/>
      <c r="BS43" s="25"/>
      <c r="BT43" s="25"/>
      <c r="BU43" s="25"/>
      <c r="BV43" s="25"/>
      <c r="BW43" s="25"/>
      <c r="BX43" s="25"/>
      <c r="BY43" s="25"/>
      <c r="BZ43" s="25"/>
      <c r="CA43" s="25"/>
      <c r="CB43" s="25"/>
      <c r="CC43" s="25"/>
      <c r="CD43" s="25"/>
      <c r="CE43" s="25"/>
      <c r="CF43" s="25"/>
      <c r="CG43" s="25"/>
      <c r="CH43" s="25"/>
      <c r="CI43" s="25"/>
      <c r="CJ43" s="25"/>
      <c r="CK43" s="25"/>
      <c r="CL43" s="25"/>
      <c r="CM43" s="25"/>
      <c r="CN43" s="25"/>
      <c r="CO43" s="25"/>
      <c r="CP43" s="25"/>
      <c r="CQ43" s="25"/>
      <c r="CR43" s="25"/>
      <c r="CS43" s="25"/>
      <c r="CT43" s="25"/>
      <c r="CU43" s="25"/>
      <c r="CV43" s="25"/>
      <c r="CW43" s="25"/>
      <c r="CX43" s="25"/>
      <c r="CY43" s="25"/>
      <c r="CZ43" s="25"/>
      <c r="DA43" s="25"/>
      <c r="DB43" s="25"/>
      <c r="DC43" s="25"/>
      <c r="DD43" s="25"/>
      <c r="DE43" s="25"/>
      <c r="DF43" s="25"/>
      <c r="DG43" s="25"/>
      <c r="DH43" s="25"/>
      <c r="DI43" s="25"/>
      <c r="DJ43" s="25"/>
      <c r="DK43" s="25"/>
      <c r="DL43" s="25"/>
      <c r="DM43" s="25"/>
      <c r="DN43" s="25"/>
      <c r="DO43" s="25"/>
      <c r="DP43" s="25"/>
      <c r="DQ43" s="25"/>
      <c r="DR43" s="25"/>
      <c r="DS43" s="25"/>
      <c r="DT43" s="25"/>
      <c r="DU43" s="25"/>
      <c r="DV43" s="25"/>
      <c r="DW43" s="25"/>
      <c r="DX43" s="25"/>
      <c r="DY43" s="25"/>
      <c r="DZ43" s="25"/>
      <c r="EA43" s="25"/>
      <c r="EB43" s="25"/>
      <c r="EC43" s="25"/>
      <c r="ED43" s="25"/>
      <c r="EE43" s="25"/>
      <c r="EF43" s="25"/>
      <c r="EG43" s="25"/>
      <c r="EH43" s="25"/>
      <c r="EI43" s="25"/>
      <c r="EJ43" s="25"/>
      <c r="EK43" s="25"/>
      <c r="EL43" s="25"/>
      <c r="EM43" s="25"/>
      <c r="EN43" s="25"/>
      <c r="EO43" s="25"/>
      <c r="EP43" s="25"/>
      <c r="EQ43" s="25"/>
      <c r="ER43" s="25"/>
      <c r="ES43" s="25"/>
      <c r="ET43" s="25"/>
      <c r="EU43" s="25"/>
      <c r="EV43" s="25"/>
      <c r="EW43" s="25"/>
      <c r="EX43" s="25"/>
      <c r="EY43" s="25"/>
      <c r="EZ43" s="25"/>
      <c r="FA43" s="25"/>
      <c r="FB43" s="25"/>
      <c r="FC43" s="25"/>
      <c r="FD43" s="25"/>
      <c r="FE43" s="25"/>
      <c r="FF43" s="25"/>
      <c r="FG43" s="25"/>
      <c r="FH43" s="25"/>
      <c r="FI43" s="25"/>
      <c r="FJ43" s="25"/>
      <c r="FK43" s="25"/>
      <c r="FL43" s="25"/>
      <c r="FM43" s="25"/>
      <c r="FN43" s="25"/>
      <c r="FO43" s="25"/>
      <c r="FP43" s="25"/>
      <c r="FQ43" s="25"/>
      <c r="FR43" s="25"/>
      <c r="FS43" s="25"/>
      <c r="FT43" s="25"/>
      <c r="FU43" s="25"/>
      <c r="FV43" s="25"/>
      <c r="FW43" s="25"/>
      <c r="FX43" s="25"/>
      <c r="FY43" s="25"/>
      <c r="FZ43" s="25"/>
      <c r="GA43" s="25"/>
      <c r="GB43" s="25"/>
      <c r="GC43" s="25"/>
      <c r="GD43" s="25"/>
      <c r="GE43" s="25"/>
      <c r="GF43" s="25"/>
      <c r="GG43" s="25"/>
      <c r="GH43" s="25"/>
      <c r="GI43" s="25"/>
      <c r="GJ43" s="25"/>
      <c r="GK43" s="25"/>
      <c r="GL43" s="25"/>
      <c r="GM43" s="25"/>
      <c r="GN43" s="25"/>
      <c r="GO43" s="25"/>
      <c r="GP43" s="25"/>
      <c r="GQ43" s="25"/>
      <c r="GR43" s="25"/>
      <c r="GS43" s="25"/>
      <c r="GT43" s="25"/>
      <c r="GU43" s="25"/>
      <c r="GV43" s="25"/>
      <c r="GW43" s="25"/>
      <c r="GX43" s="25"/>
      <c r="GY43" s="25"/>
      <c r="GZ43" s="25"/>
      <c r="HA43" s="25"/>
      <c r="HB43" s="25"/>
      <c r="HC43" s="25"/>
      <c r="HD43" s="25"/>
      <c r="HE43" s="25"/>
      <c r="HF43" s="25"/>
      <c r="HG43" s="25"/>
      <c r="HH43" s="25"/>
      <c r="HI43" s="25"/>
      <c r="HJ43" s="25"/>
      <c r="HK43" s="25"/>
      <c r="HL43" s="25"/>
      <c r="HM43" s="25"/>
      <c r="HN43" s="25"/>
      <c r="HO43" s="25"/>
      <c r="HP43" s="25"/>
      <c r="HQ43" s="25"/>
      <c r="HR43" s="25"/>
      <c r="HS43" s="25"/>
      <c r="HT43" s="25"/>
      <c r="HU43" s="25"/>
      <c r="HV43" s="25"/>
      <c r="HW43" s="25"/>
      <c r="HX43" s="25"/>
      <c r="HY43" s="25"/>
      <c r="HZ43" s="25"/>
      <c r="IA43" s="25"/>
      <c r="IB43" s="25"/>
      <c r="IC43" s="25"/>
      <c r="ID43" s="25"/>
      <c r="IE43" s="25"/>
      <c r="IF43" s="25"/>
      <c r="IG43" s="25"/>
      <c r="IH43" s="25"/>
      <c r="II43" s="25"/>
      <c r="IJ43" s="25"/>
      <c r="IK43" s="25"/>
      <c r="IL43" s="25"/>
      <c r="IM43" s="25"/>
      <c r="IN43" s="25"/>
      <c r="IO43" s="25"/>
      <c r="IP43" s="25"/>
      <c r="IQ43" s="25"/>
      <c r="IR43" s="25"/>
      <c r="IS43" s="25"/>
      <c r="IT43" s="25"/>
      <c r="IU43" s="25"/>
      <c r="IV43" s="25"/>
      <c r="IW43" s="25"/>
      <c r="IX43" s="25"/>
      <c r="IY43" s="25"/>
      <c r="IZ43" s="25"/>
      <c r="JD43" s="25"/>
      <c r="JE43" s="25"/>
      <c r="JF43" s="25"/>
      <c r="JG43" s="25"/>
      <c r="JH43" s="25"/>
      <c r="JJ43" s="25"/>
      <c r="JK43" s="25"/>
      <c r="JL43" s="25"/>
      <c r="JM43" s="25"/>
      <c r="JN43" s="25"/>
      <c r="JO43" s="25"/>
      <c r="JP43" s="25"/>
      <c r="JQ43" s="25"/>
      <c r="JR43" s="25"/>
      <c r="JS43" s="25"/>
      <c r="JT43" s="25"/>
      <c r="JU43" s="25"/>
      <c r="JV43" s="25"/>
      <c r="JW43" s="25"/>
      <c r="JX43" s="25"/>
      <c r="JY43" s="25"/>
      <c r="JZ43" s="25"/>
      <c r="KA43" s="25"/>
      <c r="KB43" s="25"/>
      <c r="KC43" s="25"/>
      <c r="KD43" s="25"/>
      <c r="KE43" s="25"/>
      <c r="KF43" s="25"/>
      <c r="KG43" s="25"/>
      <c r="KH43" s="25"/>
      <c r="KI43" s="25"/>
      <c r="KJ43" s="25"/>
      <c r="KK43" s="25"/>
      <c r="KL43" s="25"/>
      <c r="KM43" s="25"/>
      <c r="KN43" s="25"/>
      <c r="KO43" s="25"/>
      <c r="KP43" s="25"/>
      <c r="KQ43" s="25"/>
      <c r="KR43" s="25"/>
      <c r="KS43" s="25"/>
      <c r="KT43" s="25"/>
      <c r="KU43" s="25"/>
      <c r="KV43" s="25"/>
      <c r="KW43" s="25"/>
      <c r="KX43" s="25"/>
      <c r="KY43" s="25"/>
      <c r="KZ43" s="25"/>
      <c r="LA43" s="25"/>
      <c r="LB43" s="25"/>
      <c r="LC43" s="25"/>
      <c r="LD43" s="25"/>
      <c r="LE43" s="25"/>
      <c r="LF43" s="25"/>
      <c r="LG43" s="25"/>
      <c r="LH43" s="25"/>
      <c r="LI43" s="25"/>
      <c r="LJ43" s="25"/>
      <c r="LK43" s="25"/>
      <c r="LL43" s="25"/>
      <c r="LM43" s="25"/>
      <c r="LN43" s="25"/>
      <c r="LO43" s="25"/>
      <c r="LP43" s="25"/>
      <c r="LQ43" s="25"/>
      <c r="LR43" s="25"/>
      <c r="LS43" s="25"/>
      <c r="LT43" s="25"/>
      <c r="LU43" s="25"/>
      <c r="LV43" s="25"/>
      <c r="LW43" s="25"/>
      <c r="LX43" s="25"/>
      <c r="LY43" s="25"/>
      <c r="LZ43" s="25"/>
      <c r="MA43" s="25"/>
      <c r="MB43" s="25"/>
      <c r="MC43" s="25"/>
      <c r="MD43" s="25"/>
      <c r="ME43" s="25"/>
      <c r="MF43" s="25"/>
      <c r="MG43" s="25"/>
    </row>
    <row r="44" spans="1:351" x14ac:dyDescent="0.3">
      <c r="A44" s="25"/>
      <c r="B44" s="20" t="s">
        <v>13</v>
      </c>
      <c r="C44" s="52" cm="1">
        <f t="array" ref="C44">AVERAGE(0+$E44:$L44)</f>
        <v>30.733750000000001</v>
      </c>
      <c r="D44" s="52" cm="1">
        <f t="array" ref="D44">MEDIAN(IF($E44:$L44 &lt;&gt; 0,$E44:$L44))</f>
        <v>122.93499999999999</v>
      </c>
      <c r="E44" s="44">
        <v>0</v>
      </c>
      <c r="F44" s="44">
        <v>0</v>
      </c>
      <c r="G44" s="45">
        <v>0</v>
      </c>
      <c r="H44" s="41">
        <v>190.07</v>
      </c>
      <c r="I44" s="40">
        <v>55.8</v>
      </c>
      <c r="J44" s="44">
        <v>0</v>
      </c>
      <c r="K44" s="44">
        <v>0</v>
      </c>
      <c r="L44" s="44">
        <v>0</v>
      </c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  <c r="BC44" s="25"/>
      <c r="BD44" s="25"/>
      <c r="BE44" s="25"/>
      <c r="BF44" s="25"/>
      <c r="BG44" s="25"/>
      <c r="BH44" s="25"/>
      <c r="BI44" s="25"/>
      <c r="BJ44" s="25"/>
      <c r="BK44" s="25"/>
      <c r="BL44" s="25"/>
      <c r="BM44" s="25"/>
      <c r="BN44" s="25"/>
      <c r="BO44" s="25"/>
      <c r="BP44" s="25"/>
      <c r="BQ44" s="25"/>
      <c r="BR44" s="25"/>
      <c r="BS44" s="25"/>
      <c r="BT44" s="25"/>
      <c r="BU44" s="25"/>
      <c r="BV44" s="25"/>
      <c r="BW44" s="25"/>
      <c r="BX44" s="25"/>
      <c r="BY44" s="25"/>
      <c r="BZ44" s="25"/>
      <c r="CA44" s="25"/>
      <c r="CB44" s="25"/>
      <c r="CC44" s="25"/>
      <c r="CD44" s="25"/>
      <c r="CE44" s="25"/>
      <c r="CF44" s="25"/>
      <c r="CG44" s="25"/>
      <c r="CH44" s="25"/>
      <c r="CI44" s="25"/>
      <c r="CJ44" s="25"/>
      <c r="CK44" s="25"/>
      <c r="CL44" s="25"/>
      <c r="CM44" s="25"/>
      <c r="CN44" s="25"/>
      <c r="CO44" s="25"/>
      <c r="CP44" s="25"/>
      <c r="CQ44" s="25"/>
      <c r="CR44" s="25"/>
      <c r="CS44" s="25"/>
      <c r="CT44" s="25"/>
      <c r="CU44" s="25"/>
      <c r="CV44" s="25"/>
      <c r="CW44" s="25"/>
      <c r="CX44" s="25"/>
      <c r="CY44" s="25"/>
      <c r="CZ44" s="25"/>
      <c r="DA44" s="25"/>
      <c r="DB44" s="25"/>
      <c r="DC44" s="25"/>
      <c r="DD44" s="25"/>
      <c r="DE44" s="25"/>
      <c r="DF44" s="25"/>
      <c r="DG44" s="25"/>
      <c r="DH44" s="25"/>
      <c r="DI44" s="25"/>
      <c r="DJ44" s="25"/>
      <c r="DK44" s="25"/>
      <c r="DL44" s="25"/>
      <c r="DM44" s="25"/>
      <c r="DN44" s="25"/>
      <c r="DO44" s="25"/>
      <c r="DP44" s="25"/>
      <c r="DQ44" s="25"/>
      <c r="DR44" s="25"/>
      <c r="DS44" s="25"/>
      <c r="DT44" s="25"/>
      <c r="DU44" s="25"/>
      <c r="DV44" s="25"/>
      <c r="DW44" s="25"/>
      <c r="DX44" s="25"/>
      <c r="DY44" s="25"/>
      <c r="DZ44" s="25"/>
      <c r="EA44" s="25"/>
      <c r="EB44" s="25"/>
      <c r="EC44" s="25"/>
      <c r="ED44" s="25"/>
      <c r="EE44" s="25"/>
      <c r="EF44" s="25"/>
      <c r="EG44" s="25"/>
      <c r="EH44" s="25"/>
      <c r="EI44" s="25"/>
      <c r="EJ44" s="25"/>
      <c r="EK44" s="25"/>
      <c r="EL44" s="25"/>
      <c r="EM44" s="25"/>
      <c r="EN44" s="25"/>
      <c r="EO44" s="25"/>
      <c r="EP44" s="25"/>
      <c r="EQ44" s="25"/>
      <c r="ER44" s="25"/>
      <c r="ES44" s="25"/>
      <c r="ET44" s="25"/>
      <c r="EU44" s="25"/>
      <c r="EV44" s="25"/>
      <c r="EW44" s="25"/>
      <c r="EX44" s="25"/>
      <c r="EY44" s="25"/>
      <c r="EZ44" s="25"/>
      <c r="FA44" s="25"/>
      <c r="FB44" s="25"/>
      <c r="FC44" s="25"/>
      <c r="FD44" s="25"/>
      <c r="FE44" s="25"/>
      <c r="FF44" s="25"/>
      <c r="FG44" s="25"/>
      <c r="FH44" s="25"/>
      <c r="FI44" s="25"/>
      <c r="FJ44" s="25"/>
      <c r="FK44" s="25"/>
      <c r="FL44" s="25"/>
      <c r="FM44" s="25"/>
      <c r="FN44" s="25"/>
      <c r="FO44" s="25"/>
      <c r="FP44" s="25"/>
      <c r="FQ44" s="25"/>
      <c r="FR44" s="25"/>
      <c r="FS44" s="25"/>
      <c r="FT44" s="25"/>
      <c r="FU44" s="25"/>
      <c r="FV44" s="25"/>
      <c r="FW44" s="25"/>
      <c r="FX44" s="25"/>
      <c r="FY44" s="25"/>
      <c r="FZ44" s="25"/>
      <c r="GA44" s="25"/>
      <c r="GB44" s="25"/>
      <c r="GC44" s="25"/>
      <c r="GD44" s="25"/>
      <c r="GE44" s="25"/>
      <c r="GF44" s="25"/>
      <c r="GG44" s="25"/>
      <c r="GH44" s="25"/>
      <c r="GI44" s="25"/>
      <c r="GJ44" s="25"/>
      <c r="GK44" s="25"/>
      <c r="GL44" s="25"/>
      <c r="GM44" s="25"/>
      <c r="GN44" s="25"/>
      <c r="GO44" s="25"/>
      <c r="GP44" s="25"/>
      <c r="GQ44" s="25"/>
      <c r="GR44" s="25"/>
      <c r="GS44" s="25"/>
      <c r="GT44" s="25"/>
      <c r="GU44" s="25"/>
      <c r="GV44" s="25"/>
      <c r="GW44" s="25"/>
      <c r="GX44" s="25"/>
      <c r="GY44" s="25"/>
      <c r="GZ44" s="25"/>
      <c r="HA44" s="25"/>
      <c r="HB44" s="25"/>
      <c r="HC44" s="25"/>
      <c r="HD44" s="25"/>
      <c r="HE44" s="25"/>
      <c r="HF44" s="25"/>
      <c r="HG44" s="25"/>
      <c r="HH44" s="25"/>
      <c r="HI44" s="25"/>
      <c r="HJ44" s="25"/>
      <c r="HK44" s="25"/>
      <c r="HL44" s="25"/>
      <c r="HM44" s="25"/>
      <c r="HN44" s="25"/>
      <c r="HO44" s="25"/>
      <c r="HP44" s="25"/>
      <c r="HQ44" s="25"/>
      <c r="HR44" s="25"/>
      <c r="HS44" s="25"/>
      <c r="HT44" s="25"/>
      <c r="HU44" s="25"/>
      <c r="HV44" s="25"/>
      <c r="HW44" s="25"/>
      <c r="HX44" s="25"/>
      <c r="HY44" s="25"/>
      <c r="HZ44" s="25"/>
      <c r="IA44" s="25"/>
      <c r="IB44" s="25"/>
      <c r="IC44" s="25"/>
      <c r="ID44" s="25"/>
      <c r="IE44" s="25"/>
      <c r="IF44" s="25"/>
      <c r="IG44" s="25"/>
      <c r="IH44" s="25"/>
      <c r="II44" s="25"/>
      <c r="IJ44" s="25"/>
      <c r="IK44" s="25"/>
      <c r="IL44" s="25"/>
      <c r="IM44" s="25"/>
      <c r="IN44" s="25"/>
      <c r="IO44" s="25"/>
      <c r="IP44" s="25"/>
      <c r="IQ44" s="25"/>
      <c r="IR44" s="25"/>
      <c r="IS44" s="25"/>
      <c r="IT44" s="25"/>
      <c r="IU44" s="25"/>
      <c r="IV44" s="25"/>
      <c r="IW44" s="25"/>
      <c r="IX44" s="25"/>
      <c r="IY44" s="25"/>
      <c r="IZ44" s="25"/>
      <c r="JD44" s="25"/>
      <c r="JE44" s="25"/>
      <c r="JF44" s="25"/>
      <c r="JG44" s="25"/>
      <c r="JH44" s="25"/>
      <c r="JJ44" s="25"/>
      <c r="JK44" s="25"/>
      <c r="JL44" s="25"/>
      <c r="JM44" s="25"/>
      <c r="JN44" s="25"/>
      <c r="JO44" s="25"/>
      <c r="JP44" s="25"/>
      <c r="JQ44" s="25"/>
      <c r="JR44" s="25"/>
      <c r="JS44" s="25"/>
      <c r="JT44" s="25"/>
      <c r="JU44" s="25"/>
      <c r="JV44" s="25"/>
      <c r="JW44" s="25"/>
      <c r="JX44" s="25"/>
      <c r="JY44" s="25"/>
      <c r="JZ44" s="25"/>
      <c r="KA44" s="25"/>
      <c r="KB44" s="25"/>
      <c r="KC44" s="25"/>
      <c r="KD44" s="25"/>
      <c r="KE44" s="25"/>
      <c r="KF44" s="25"/>
      <c r="KG44" s="25"/>
      <c r="KH44" s="25"/>
      <c r="KI44" s="25"/>
      <c r="KJ44" s="25"/>
      <c r="KK44" s="25"/>
      <c r="KL44" s="25"/>
      <c r="KM44" s="25"/>
      <c r="KN44" s="25"/>
      <c r="KO44" s="25"/>
      <c r="KP44" s="25"/>
      <c r="KQ44" s="25"/>
      <c r="KR44" s="25"/>
      <c r="KS44" s="25"/>
      <c r="KT44" s="25"/>
      <c r="KU44" s="25"/>
      <c r="KV44" s="25"/>
      <c r="KW44" s="25"/>
      <c r="KX44" s="25"/>
      <c r="KY44" s="25"/>
      <c r="KZ44" s="25"/>
      <c r="LA44" s="25"/>
      <c r="LB44" s="25"/>
      <c r="LC44" s="25"/>
      <c r="LD44" s="25"/>
      <c r="LE44" s="25"/>
      <c r="LF44" s="25"/>
      <c r="LG44" s="25"/>
      <c r="LH44" s="25"/>
      <c r="LI44" s="25"/>
      <c r="LJ44" s="25"/>
      <c r="LK44" s="25"/>
      <c r="LL44" s="25"/>
      <c r="LM44" s="25"/>
      <c r="LN44" s="25"/>
      <c r="LO44" s="25"/>
      <c r="LP44" s="25"/>
      <c r="LQ44" s="25"/>
      <c r="LR44" s="25"/>
      <c r="LS44" s="25"/>
      <c r="LT44" s="25"/>
      <c r="LU44" s="25"/>
      <c r="LV44" s="25"/>
      <c r="LW44" s="25"/>
      <c r="LX44" s="25"/>
      <c r="LY44" s="25"/>
      <c r="LZ44" s="25"/>
      <c r="MA44" s="25"/>
      <c r="MB44" s="25"/>
      <c r="MC44" s="25"/>
      <c r="MD44" s="25"/>
      <c r="ME44" s="25"/>
      <c r="MF44" s="25"/>
      <c r="MG44" s="25"/>
    </row>
    <row r="45" spans="1:351" x14ac:dyDescent="0.3">
      <c r="A45" s="25"/>
      <c r="B45" s="20" t="s">
        <v>14</v>
      </c>
      <c r="C45" s="52" cm="1">
        <f t="array" ref="C45">AVERAGE(0+$E45:$L45)</f>
        <v>1.3625</v>
      </c>
      <c r="D45" s="52" cm="1">
        <f t="array" ref="D45">MEDIAN(IF($E45:$L45 &lt;&gt; 0,$E45:$L45))</f>
        <v>10.9</v>
      </c>
      <c r="E45" s="44">
        <v>0</v>
      </c>
      <c r="F45" s="44">
        <v>0</v>
      </c>
      <c r="G45" s="45">
        <v>0</v>
      </c>
      <c r="H45" s="44">
        <v>0</v>
      </c>
      <c r="I45" s="20">
        <v>10.9</v>
      </c>
      <c r="J45" s="44">
        <v>0</v>
      </c>
      <c r="K45" s="44">
        <v>0</v>
      </c>
      <c r="L45" s="44">
        <v>0</v>
      </c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  <c r="BC45" s="25"/>
      <c r="BD45" s="25"/>
      <c r="BE45" s="25"/>
      <c r="BF45" s="25"/>
      <c r="BG45" s="25"/>
      <c r="BH45" s="25"/>
      <c r="BI45" s="25"/>
      <c r="BJ45" s="25"/>
      <c r="BK45" s="25"/>
      <c r="BL45" s="25"/>
      <c r="BM45" s="25"/>
      <c r="BN45" s="25"/>
      <c r="BO45" s="25"/>
      <c r="BP45" s="25"/>
      <c r="BQ45" s="25"/>
      <c r="BR45" s="25"/>
      <c r="BS45" s="25"/>
      <c r="BT45" s="25"/>
      <c r="BU45" s="25"/>
      <c r="BV45" s="25"/>
      <c r="BW45" s="25"/>
      <c r="BX45" s="25"/>
      <c r="BY45" s="25"/>
      <c r="BZ45" s="25"/>
      <c r="CA45" s="25"/>
      <c r="CB45" s="25"/>
      <c r="CC45" s="25"/>
      <c r="CD45" s="25"/>
      <c r="CE45" s="25"/>
      <c r="CF45" s="25"/>
      <c r="CG45" s="25"/>
      <c r="CH45" s="25"/>
      <c r="CI45" s="25"/>
      <c r="CJ45" s="25"/>
      <c r="CK45" s="25"/>
      <c r="CL45" s="25"/>
      <c r="CM45" s="25"/>
      <c r="CN45" s="25"/>
      <c r="CO45" s="25"/>
      <c r="CP45" s="25"/>
      <c r="CQ45" s="25"/>
      <c r="CR45" s="25"/>
      <c r="CS45" s="25"/>
      <c r="CT45" s="25"/>
      <c r="CU45" s="25"/>
      <c r="CV45" s="25"/>
      <c r="CW45" s="25"/>
      <c r="CX45" s="25"/>
      <c r="CY45" s="25"/>
      <c r="CZ45" s="25"/>
      <c r="DA45" s="25"/>
      <c r="DB45" s="25"/>
      <c r="DC45" s="25"/>
      <c r="DD45" s="25"/>
      <c r="DE45" s="25"/>
      <c r="DF45" s="25"/>
      <c r="DG45" s="25"/>
      <c r="DH45" s="25"/>
      <c r="DI45" s="25"/>
      <c r="DJ45" s="25"/>
      <c r="DK45" s="25"/>
      <c r="DL45" s="25"/>
      <c r="DM45" s="25"/>
      <c r="DN45" s="25"/>
      <c r="DO45" s="25"/>
      <c r="DP45" s="25"/>
      <c r="DQ45" s="25"/>
      <c r="DR45" s="25"/>
      <c r="DS45" s="25"/>
      <c r="DT45" s="25"/>
      <c r="DU45" s="25"/>
      <c r="DV45" s="25"/>
      <c r="DW45" s="25"/>
      <c r="DX45" s="25"/>
      <c r="DY45" s="25"/>
      <c r="DZ45" s="25"/>
      <c r="EA45" s="25"/>
      <c r="EB45" s="25"/>
      <c r="EC45" s="25"/>
      <c r="ED45" s="25"/>
      <c r="EE45" s="25"/>
      <c r="EF45" s="25"/>
      <c r="EG45" s="25"/>
      <c r="EH45" s="25"/>
      <c r="EI45" s="25"/>
      <c r="EJ45" s="25"/>
      <c r="EK45" s="25"/>
      <c r="EL45" s="25"/>
      <c r="EM45" s="25"/>
      <c r="EN45" s="25"/>
      <c r="EO45" s="25"/>
      <c r="EP45" s="25"/>
      <c r="EQ45" s="25"/>
      <c r="ER45" s="25"/>
      <c r="ES45" s="25"/>
      <c r="ET45" s="25"/>
      <c r="EU45" s="25"/>
      <c r="EV45" s="25"/>
      <c r="EW45" s="25"/>
      <c r="EX45" s="25"/>
      <c r="EY45" s="25"/>
      <c r="EZ45" s="25"/>
      <c r="FA45" s="25"/>
      <c r="FB45" s="25"/>
      <c r="FC45" s="25"/>
      <c r="FD45" s="25"/>
      <c r="FE45" s="25"/>
      <c r="FF45" s="25"/>
      <c r="FG45" s="25"/>
      <c r="FH45" s="25"/>
      <c r="FI45" s="25"/>
      <c r="FJ45" s="25"/>
      <c r="FK45" s="25"/>
      <c r="FL45" s="25"/>
      <c r="FM45" s="25"/>
      <c r="FN45" s="25"/>
      <c r="FO45" s="25"/>
      <c r="FP45" s="25"/>
      <c r="FQ45" s="25"/>
      <c r="FR45" s="25"/>
      <c r="FS45" s="25"/>
      <c r="FT45" s="25"/>
      <c r="FU45" s="25"/>
      <c r="FV45" s="25"/>
      <c r="FW45" s="25"/>
      <c r="FX45" s="25"/>
      <c r="FY45" s="25"/>
      <c r="FZ45" s="25"/>
      <c r="GA45" s="25"/>
      <c r="GB45" s="25"/>
      <c r="GC45" s="25"/>
      <c r="GD45" s="25"/>
      <c r="GE45" s="25"/>
      <c r="GF45" s="25"/>
      <c r="GG45" s="25"/>
      <c r="GH45" s="25"/>
      <c r="GI45" s="25"/>
      <c r="GJ45" s="25"/>
      <c r="GK45" s="25"/>
      <c r="GL45" s="25"/>
      <c r="GM45" s="25"/>
      <c r="GN45" s="25"/>
      <c r="GO45" s="25"/>
      <c r="GP45" s="25"/>
      <c r="GQ45" s="25"/>
      <c r="GR45" s="25"/>
      <c r="GS45" s="25"/>
      <c r="GT45" s="25"/>
      <c r="GU45" s="25"/>
      <c r="GV45" s="25"/>
      <c r="GW45" s="25"/>
      <c r="GX45" s="25"/>
      <c r="GY45" s="25"/>
      <c r="GZ45" s="25"/>
      <c r="HA45" s="25"/>
      <c r="HB45" s="25"/>
      <c r="HC45" s="25"/>
      <c r="HD45" s="25"/>
      <c r="HE45" s="25"/>
      <c r="HF45" s="25"/>
      <c r="HG45" s="25"/>
      <c r="HH45" s="25"/>
      <c r="HI45" s="25"/>
      <c r="HJ45" s="25"/>
      <c r="HK45" s="25"/>
      <c r="HL45" s="25"/>
      <c r="HM45" s="25"/>
      <c r="HN45" s="25"/>
      <c r="HO45" s="25"/>
      <c r="HP45" s="25"/>
      <c r="HQ45" s="25"/>
      <c r="HR45" s="25"/>
      <c r="HS45" s="25"/>
      <c r="HT45" s="25"/>
      <c r="HU45" s="25"/>
      <c r="HV45" s="25"/>
      <c r="HW45" s="25"/>
      <c r="HX45" s="25"/>
      <c r="HY45" s="25"/>
      <c r="HZ45" s="25"/>
      <c r="IA45" s="25"/>
      <c r="IB45" s="25"/>
      <c r="IC45" s="25"/>
      <c r="ID45" s="25"/>
      <c r="IE45" s="25"/>
      <c r="IF45" s="25"/>
      <c r="IG45" s="25"/>
      <c r="IH45" s="25"/>
      <c r="II45" s="25"/>
      <c r="IJ45" s="25"/>
      <c r="IK45" s="25"/>
      <c r="IL45" s="25"/>
      <c r="IM45" s="25"/>
      <c r="IN45" s="25"/>
      <c r="IO45" s="25"/>
      <c r="IP45" s="25"/>
      <c r="IQ45" s="25"/>
      <c r="IR45" s="25"/>
      <c r="IS45" s="25"/>
      <c r="IT45" s="25"/>
      <c r="IU45" s="25"/>
      <c r="IV45" s="25"/>
      <c r="IW45" s="25"/>
      <c r="IX45" s="25"/>
      <c r="IY45" s="25"/>
      <c r="IZ45" s="25"/>
      <c r="JD45" s="25"/>
      <c r="JE45" s="25"/>
      <c r="JF45" s="25"/>
      <c r="JG45" s="25"/>
      <c r="JH45" s="25"/>
      <c r="JJ45" s="25"/>
      <c r="JK45" s="25"/>
      <c r="JL45" s="25"/>
      <c r="JM45" s="25"/>
      <c r="JN45" s="25"/>
      <c r="JO45" s="25"/>
      <c r="JP45" s="25"/>
      <c r="JQ45" s="25"/>
      <c r="JR45" s="25"/>
      <c r="JS45" s="25"/>
      <c r="JT45" s="25"/>
      <c r="JU45" s="25"/>
      <c r="JV45" s="25"/>
      <c r="JW45" s="25"/>
      <c r="JX45" s="25"/>
      <c r="JY45" s="25"/>
      <c r="JZ45" s="25"/>
      <c r="KA45" s="25"/>
      <c r="KB45" s="25"/>
      <c r="KC45" s="25"/>
      <c r="KD45" s="25"/>
      <c r="KE45" s="25"/>
      <c r="KF45" s="25"/>
      <c r="KG45" s="25"/>
      <c r="KH45" s="25"/>
      <c r="KI45" s="25"/>
      <c r="KJ45" s="25"/>
      <c r="KK45" s="25"/>
      <c r="KL45" s="25"/>
      <c r="KM45" s="25"/>
      <c r="KN45" s="25"/>
      <c r="KO45" s="25"/>
      <c r="KP45" s="25"/>
      <c r="KQ45" s="25"/>
      <c r="KR45" s="25"/>
      <c r="KS45" s="25"/>
      <c r="KT45" s="25"/>
      <c r="KU45" s="25"/>
      <c r="KV45" s="25"/>
      <c r="KW45" s="25"/>
      <c r="KX45" s="25"/>
      <c r="KY45" s="25"/>
      <c r="KZ45" s="25"/>
      <c r="LA45" s="25"/>
      <c r="LB45" s="25"/>
      <c r="LC45" s="25"/>
      <c r="LD45" s="25"/>
      <c r="LE45" s="25"/>
      <c r="LF45" s="25"/>
      <c r="LG45" s="25"/>
      <c r="LH45" s="25"/>
      <c r="LI45" s="25"/>
      <c r="LJ45" s="25"/>
      <c r="LK45" s="25"/>
      <c r="LL45" s="25"/>
      <c r="LM45" s="25"/>
      <c r="LN45" s="25"/>
      <c r="LO45" s="25"/>
      <c r="LP45" s="25"/>
      <c r="LQ45" s="25"/>
      <c r="LR45" s="25"/>
      <c r="LS45" s="25"/>
      <c r="LT45" s="25"/>
      <c r="LU45" s="25"/>
      <c r="LV45" s="25"/>
      <c r="LW45" s="25"/>
      <c r="LX45" s="25"/>
      <c r="LY45" s="25"/>
      <c r="LZ45" s="25"/>
      <c r="MA45" s="25"/>
      <c r="MB45" s="25"/>
      <c r="MC45" s="25"/>
      <c r="MD45" s="25"/>
      <c r="ME45" s="25"/>
      <c r="MF45" s="25"/>
      <c r="MG45" s="25"/>
    </row>
    <row r="46" spans="1:351" x14ac:dyDescent="0.3">
      <c r="A46" s="25"/>
      <c r="B46" s="20" t="s">
        <v>15</v>
      </c>
      <c r="C46" s="52" cm="1">
        <f t="array" ref="C46">AVERAGE(0+$E46:$L46)</f>
        <v>545.46</v>
      </c>
      <c r="D46" s="52" cm="1">
        <f t="array" ref="D46">MEDIAN(IF($E46:$L46 &lt;&gt; 0,$E46:$L46))</f>
        <v>545.46</v>
      </c>
      <c r="E46" s="40">
        <v>544.16</v>
      </c>
      <c r="F46" s="41">
        <v>546.76</v>
      </c>
      <c r="G46" s="33">
        <v>545.46</v>
      </c>
      <c r="H46" s="20">
        <v>545.46</v>
      </c>
      <c r="I46" s="20">
        <v>545.46</v>
      </c>
      <c r="J46" s="20">
        <v>545.46</v>
      </c>
      <c r="K46" s="20">
        <v>545.46</v>
      </c>
      <c r="L46" s="20">
        <v>545.46</v>
      </c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  <c r="BC46" s="25"/>
      <c r="BD46" s="25"/>
      <c r="BE46" s="25"/>
      <c r="BF46" s="25"/>
      <c r="BG46" s="25"/>
      <c r="BH46" s="25"/>
      <c r="BI46" s="25"/>
      <c r="BJ46" s="25"/>
      <c r="BK46" s="25"/>
      <c r="BL46" s="25"/>
      <c r="BM46" s="25"/>
      <c r="BN46" s="25"/>
      <c r="BO46" s="25"/>
      <c r="BP46" s="25"/>
      <c r="BQ46" s="25"/>
      <c r="BR46" s="25"/>
      <c r="BS46" s="25"/>
      <c r="BT46" s="25"/>
      <c r="BU46" s="25"/>
      <c r="BV46" s="25"/>
      <c r="BW46" s="25"/>
      <c r="BX46" s="25"/>
      <c r="BY46" s="25"/>
      <c r="BZ46" s="25"/>
      <c r="CA46" s="25"/>
      <c r="CB46" s="25"/>
      <c r="CC46" s="25"/>
      <c r="CD46" s="25"/>
      <c r="CE46" s="25"/>
      <c r="CF46" s="25"/>
      <c r="CG46" s="25"/>
      <c r="CH46" s="25"/>
      <c r="CI46" s="25"/>
      <c r="CJ46" s="25"/>
      <c r="CK46" s="25"/>
      <c r="CL46" s="25"/>
      <c r="CM46" s="25"/>
      <c r="CN46" s="25"/>
      <c r="CO46" s="25"/>
      <c r="CP46" s="25"/>
      <c r="CQ46" s="25"/>
      <c r="CR46" s="25"/>
      <c r="CS46" s="25"/>
      <c r="CT46" s="25"/>
      <c r="CU46" s="25"/>
      <c r="CV46" s="25"/>
      <c r="CW46" s="25"/>
      <c r="CX46" s="25"/>
      <c r="CY46" s="25"/>
      <c r="CZ46" s="25"/>
      <c r="DA46" s="25"/>
      <c r="DB46" s="25"/>
      <c r="DC46" s="25"/>
      <c r="DD46" s="25"/>
      <c r="DE46" s="25"/>
      <c r="DF46" s="25"/>
      <c r="DG46" s="25"/>
      <c r="DH46" s="25"/>
      <c r="DI46" s="25"/>
      <c r="DJ46" s="25"/>
      <c r="DK46" s="25"/>
      <c r="DL46" s="25"/>
      <c r="DM46" s="25"/>
      <c r="DN46" s="25"/>
      <c r="DO46" s="25"/>
      <c r="DP46" s="25"/>
      <c r="DQ46" s="25"/>
      <c r="DR46" s="25"/>
      <c r="DS46" s="25"/>
      <c r="DT46" s="25"/>
      <c r="DU46" s="25"/>
      <c r="DV46" s="25"/>
      <c r="DW46" s="25"/>
      <c r="DX46" s="25"/>
      <c r="DY46" s="25"/>
      <c r="DZ46" s="25"/>
      <c r="EA46" s="25"/>
      <c r="EB46" s="25"/>
      <c r="EC46" s="25"/>
      <c r="ED46" s="25"/>
      <c r="EE46" s="25"/>
      <c r="EF46" s="25"/>
      <c r="EG46" s="25"/>
      <c r="EH46" s="25"/>
      <c r="EI46" s="25"/>
      <c r="EJ46" s="25"/>
      <c r="EK46" s="25"/>
      <c r="EL46" s="25"/>
      <c r="EM46" s="25"/>
      <c r="EN46" s="25"/>
      <c r="EO46" s="25"/>
      <c r="EP46" s="25"/>
      <c r="EQ46" s="25"/>
      <c r="ER46" s="25"/>
      <c r="ES46" s="25"/>
      <c r="ET46" s="25"/>
      <c r="EU46" s="25"/>
      <c r="EV46" s="25"/>
      <c r="EW46" s="25"/>
      <c r="EX46" s="25"/>
      <c r="EY46" s="25"/>
      <c r="EZ46" s="25"/>
      <c r="FA46" s="25"/>
      <c r="FB46" s="25"/>
      <c r="FC46" s="25"/>
      <c r="FD46" s="25"/>
      <c r="FE46" s="25"/>
      <c r="FF46" s="25"/>
      <c r="FG46" s="25"/>
      <c r="FH46" s="25"/>
      <c r="FI46" s="25"/>
      <c r="FJ46" s="25"/>
      <c r="FK46" s="25"/>
      <c r="FL46" s="25"/>
      <c r="FM46" s="25"/>
      <c r="FN46" s="25"/>
      <c r="FO46" s="25"/>
      <c r="FP46" s="25"/>
      <c r="FQ46" s="25"/>
      <c r="FR46" s="25"/>
      <c r="FS46" s="25"/>
      <c r="FT46" s="25"/>
      <c r="FU46" s="25"/>
      <c r="FV46" s="25"/>
      <c r="FW46" s="25"/>
      <c r="FX46" s="25"/>
      <c r="FY46" s="25"/>
      <c r="FZ46" s="25"/>
      <c r="GA46" s="25"/>
      <c r="GB46" s="25"/>
      <c r="GC46" s="25"/>
      <c r="GD46" s="25"/>
      <c r="GE46" s="25"/>
      <c r="GF46" s="25"/>
      <c r="GG46" s="25"/>
      <c r="GH46" s="25"/>
      <c r="GI46" s="25"/>
      <c r="GJ46" s="25"/>
      <c r="GK46" s="25"/>
      <c r="GL46" s="25"/>
      <c r="GM46" s="25"/>
      <c r="GN46" s="25"/>
      <c r="GO46" s="25"/>
      <c r="GP46" s="25"/>
      <c r="GQ46" s="25"/>
      <c r="GR46" s="25"/>
      <c r="GS46" s="25"/>
      <c r="GT46" s="25"/>
      <c r="GU46" s="25"/>
      <c r="GV46" s="25"/>
      <c r="GW46" s="25"/>
      <c r="GX46" s="25"/>
      <c r="GY46" s="25"/>
      <c r="GZ46" s="25"/>
      <c r="HA46" s="25"/>
      <c r="HB46" s="25"/>
      <c r="HC46" s="25"/>
      <c r="HD46" s="25"/>
      <c r="HE46" s="25"/>
      <c r="HF46" s="25"/>
      <c r="HG46" s="25"/>
      <c r="HH46" s="25"/>
      <c r="HI46" s="25"/>
      <c r="HJ46" s="25"/>
      <c r="HK46" s="25"/>
      <c r="HL46" s="25"/>
      <c r="HM46" s="25"/>
      <c r="HN46" s="25"/>
      <c r="HO46" s="25"/>
      <c r="HP46" s="25"/>
      <c r="HQ46" s="25"/>
      <c r="HR46" s="25"/>
      <c r="HS46" s="25"/>
      <c r="HT46" s="25"/>
      <c r="HU46" s="25"/>
      <c r="HV46" s="25"/>
      <c r="HW46" s="25"/>
      <c r="HX46" s="25"/>
      <c r="HY46" s="25"/>
      <c r="HZ46" s="25"/>
      <c r="IA46" s="25"/>
      <c r="IB46" s="25"/>
      <c r="IC46" s="25"/>
      <c r="ID46" s="25"/>
      <c r="IE46" s="25"/>
      <c r="IF46" s="25"/>
      <c r="IG46" s="25"/>
      <c r="IH46" s="25"/>
      <c r="II46" s="25"/>
      <c r="IJ46" s="25"/>
      <c r="IK46" s="25"/>
      <c r="IL46" s="25"/>
      <c r="IM46" s="25"/>
      <c r="IN46" s="25"/>
      <c r="IO46" s="25"/>
      <c r="IP46" s="25"/>
      <c r="IQ46" s="25"/>
      <c r="IR46" s="25"/>
      <c r="IS46" s="25"/>
      <c r="IT46" s="25"/>
      <c r="IU46" s="25"/>
      <c r="IV46" s="25"/>
      <c r="IW46" s="25"/>
      <c r="IX46" s="25"/>
      <c r="IY46" s="25"/>
      <c r="IZ46" s="25"/>
      <c r="JD46" s="25"/>
      <c r="JE46" s="25"/>
      <c r="JF46" s="25"/>
      <c r="JG46" s="25"/>
      <c r="JH46" s="25"/>
      <c r="JJ46" s="25"/>
      <c r="JK46" s="25"/>
      <c r="JL46" s="25"/>
      <c r="JM46" s="25"/>
      <c r="JN46" s="25"/>
      <c r="JO46" s="25"/>
      <c r="JP46" s="25"/>
      <c r="JQ46" s="25"/>
      <c r="JR46" s="25"/>
      <c r="JS46" s="25"/>
      <c r="JT46" s="25"/>
      <c r="JU46" s="25"/>
      <c r="JV46" s="25"/>
      <c r="JW46" s="25"/>
      <c r="JX46" s="25"/>
      <c r="JY46" s="25"/>
      <c r="JZ46" s="25"/>
      <c r="KA46" s="25"/>
      <c r="KB46" s="25"/>
      <c r="KC46" s="25"/>
      <c r="KD46" s="25"/>
      <c r="KE46" s="25"/>
      <c r="KF46" s="25"/>
      <c r="KG46" s="25"/>
      <c r="KH46" s="25"/>
      <c r="KI46" s="25"/>
      <c r="KJ46" s="25"/>
      <c r="KK46" s="25"/>
      <c r="KL46" s="25"/>
      <c r="KM46" s="25"/>
      <c r="KN46" s="25"/>
      <c r="KO46" s="25"/>
      <c r="KP46" s="25"/>
      <c r="KQ46" s="25"/>
      <c r="KR46" s="25"/>
      <c r="KS46" s="25"/>
      <c r="KT46" s="25"/>
      <c r="KU46" s="25"/>
      <c r="KV46" s="25"/>
      <c r="KW46" s="25"/>
      <c r="KX46" s="25"/>
      <c r="KY46" s="25"/>
      <c r="KZ46" s="25"/>
      <c r="LA46" s="25"/>
      <c r="LB46" s="25"/>
      <c r="LC46" s="25"/>
      <c r="LD46" s="25"/>
      <c r="LE46" s="25"/>
      <c r="LF46" s="25"/>
      <c r="LG46" s="25"/>
      <c r="LH46" s="25"/>
      <c r="LI46" s="25"/>
      <c r="LJ46" s="25"/>
      <c r="LK46" s="25"/>
      <c r="LL46" s="25"/>
      <c r="LM46" s="25"/>
      <c r="LN46" s="25"/>
      <c r="LO46" s="25"/>
      <c r="LP46" s="25"/>
      <c r="LQ46" s="25"/>
      <c r="LR46" s="25"/>
      <c r="LS46" s="25"/>
      <c r="LT46" s="25"/>
      <c r="LU46" s="25"/>
      <c r="LV46" s="25"/>
      <c r="LW46" s="25"/>
      <c r="LX46" s="25"/>
      <c r="LY46" s="25"/>
      <c r="LZ46" s="25"/>
      <c r="MA46" s="25"/>
      <c r="MB46" s="25"/>
      <c r="MC46" s="25"/>
      <c r="MD46" s="25"/>
      <c r="ME46" s="25"/>
      <c r="MF46" s="25"/>
      <c r="MG46" s="25"/>
    </row>
    <row r="47" spans="1:351" x14ac:dyDescent="0.3">
      <c r="A47" s="25"/>
      <c r="B47" s="20" t="s">
        <v>16</v>
      </c>
      <c r="C47" s="52" cm="1">
        <f t="array" ref="C47">AVERAGE(0+$E47:$L47)</f>
        <v>5.7424999999999997</v>
      </c>
      <c r="D47" s="52" cm="1">
        <f t="array" ref="D47">MEDIAN(IF($E47:$L47 &lt;&gt; 0,$E47:$L47))</f>
        <v>45.94</v>
      </c>
      <c r="E47" s="44">
        <v>0</v>
      </c>
      <c r="F47" s="20">
        <v>45.94</v>
      </c>
      <c r="G47" s="45">
        <v>0</v>
      </c>
      <c r="H47" s="44">
        <v>0</v>
      </c>
      <c r="I47" s="44">
        <v>0</v>
      </c>
      <c r="J47" s="44">
        <v>0</v>
      </c>
      <c r="K47" s="44">
        <v>0</v>
      </c>
      <c r="L47" s="44">
        <v>0</v>
      </c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  <c r="BL47" s="25"/>
      <c r="BM47" s="25"/>
      <c r="BN47" s="25"/>
      <c r="BO47" s="25"/>
      <c r="BP47" s="25"/>
      <c r="BQ47" s="25"/>
      <c r="BR47" s="25"/>
      <c r="BS47" s="25"/>
      <c r="BT47" s="25"/>
      <c r="BU47" s="25"/>
      <c r="BV47" s="25"/>
      <c r="BW47" s="25"/>
      <c r="BX47" s="25"/>
      <c r="BY47" s="25"/>
      <c r="BZ47" s="25"/>
      <c r="CA47" s="25"/>
      <c r="CB47" s="25"/>
      <c r="CC47" s="25"/>
      <c r="CD47" s="25"/>
      <c r="CE47" s="25"/>
      <c r="CF47" s="25"/>
      <c r="CG47" s="25"/>
      <c r="CH47" s="25"/>
      <c r="CI47" s="25"/>
      <c r="CJ47" s="25"/>
      <c r="CK47" s="25"/>
      <c r="CL47" s="25"/>
      <c r="CM47" s="25"/>
      <c r="CN47" s="25"/>
      <c r="CO47" s="25"/>
      <c r="CP47" s="25"/>
      <c r="CQ47" s="25"/>
      <c r="CR47" s="25"/>
      <c r="CS47" s="25"/>
      <c r="CT47" s="25"/>
      <c r="CU47" s="25"/>
      <c r="CV47" s="25"/>
      <c r="CW47" s="25"/>
      <c r="CX47" s="25"/>
      <c r="CY47" s="25"/>
      <c r="CZ47" s="25"/>
      <c r="DA47" s="25"/>
      <c r="DB47" s="25"/>
      <c r="DC47" s="25"/>
      <c r="DD47" s="25"/>
      <c r="DE47" s="25"/>
      <c r="DF47" s="25"/>
      <c r="DG47" s="25"/>
      <c r="DH47" s="25"/>
      <c r="DI47" s="25"/>
      <c r="DJ47" s="25"/>
      <c r="DK47" s="25"/>
      <c r="DL47" s="25"/>
      <c r="DM47" s="25"/>
      <c r="DN47" s="25"/>
      <c r="DO47" s="25"/>
      <c r="DP47" s="25"/>
      <c r="DQ47" s="25"/>
      <c r="DR47" s="25"/>
      <c r="DS47" s="25"/>
      <c r="DT47" s="25"/>
      <c r="DU47" s="25"/>
      <c r="DV47" s="25"/>
      <c r="DW47" s="25"/>
      <c r="DX47" s="25"/>
      <c r="DY47" s="25"/>
      <c r="DZ47" s="25"/>
      <c r="EA47" s="25"/>
      <c r="EB47" s="25"/>
      <c r="EC47" s="25"/>
      <c r="ED47" s="25"/>
      <c r="EE47" s="25"/>
      <c r="EF47" s="25"/>
      <c r="EG47" s="25"/>
      <c r="EH47" s="25"/>
      <c r="EI47" s="25"/>
      <c r="EJ47" s="25"/>
      <c r="EK47" s="25"/>
      <c r="EL47" s="25"/>
      <c r="EM47" s="25"/>
      <c r="EN47" s="25"/>
      <c r="EO47" s="25"/>
      <c r="EP47" s="25"/>
      <c r="EQ47" s="25"/>
      <c r="ER47" s="25"/>
      <c r="ES47" s="25"/>
      <c r="ET47" s="25"/>
      <c r="EU47" s="25"/>
      <c r="EV47" s="25"/>
      <c r="EW47" s="25"/>
      <c r="EX47" s="25"/>
      <c r="EY47" s="25"/>
      <c r="EZ47" s="25"/>
      <c r="FA47" s="25"/>
      <c r="FB47" s="25"/>
      <c r="FC47" s="25"/>
      <c r="FD47" s="25"/>
      <c r="FE47" s="25"/>
      <c r="FF47" s="25"/>
      <c r="FG47" s="25"/>
      <c r="FH47" s="25"/>
      <c r="FI47" s="25"/>
      <c r="FJ47" s="25"/>
      <c r="FK47" s="25"/>
      <c r="FL47" s="25"/>
      <c r="FM47" s="25"/>
      <c r="FN47" s="25"/>
      <c r="FO47" s="25"/>
      <c r="FP47" s="25"/>
      <c r="FQ47" s="25"/>
      <c r="FR47" s="25"/>
      <c r="FS47" s="25"/>
      <c r="FT47" s="25"/>
      <c r="FU47" s="25"/>
      <c r="FV47" s="25"/>
      <c r="FW47" s="25"/>
      <c r="FX47" s="25"/>
      <c r="FY47" s="25"/>
      <c r="FZ47" s="25"/>
      <c r="GA47" s="25"/>
      <c r="GB47" s="25"/>
      <c r="GC47" s="25"/>
      <c r="GD47" s="25"/>
      <c r="GE47" s="25"/>
      <c r="GF47" s="25"/>
      <c r="GG47" s="25"/>
      <c r="GH47" s="25"/>
      <c r="GI47" s="25"/>
      <c r="GJ47" s="25"/>
      <c r="GK47" s="25"/>
      <c r="GL47" s="25"/>
      <c r="GM47" s="25"/>
      <c r="GN47" s="25"/>
      <c r="GO47" s="25"/>
      <c r="GP47" s="25"/>
      <c r="GQ47" s="25"/>
      <c r="GR47" s="25"/>
      <c r="GS47" s="25"/>
      <c r="GT47" s="25"/>
      <c r="GU47" s="25"/>
      <c r="GV47" s="25"/>
      <c r="GW47" s="25"/>
      <c r="GX47" s="25"/>
      <c r="GY47" s="25"/>
      <c r="GZ47" s="25"/>
      <c r="HA47" s="25"/>
      <c r="HB47" s="25"/>
      <c r="HC47" s="25"/>
      <c r="HD47" s="25"/>
      <c r="HE47" s="25"/>
      <c r="HF47" s="25"/>
      <c r="HG47" s="25"/>
      <c r="HH47" s="25"/>
      <c r="HI47" s="25"/>
      <c r="HJ47" s="25"/>
      <c r="HK47" s="25"/>
      <c r="HL47" s="25"/>
      <c r="HM47" s="25"/>
      <c r="HN47" s="25"/>
      <c r="HO47" s="25"/>
      <c r="HP47" s="25"/>
      <c r="HQ47" s="25"/>
      <c r="HR47" s="25"/>
      <c r="HS47" s="25"/>
      <c r="HT47" s="25"/>
      <c r="HU47" s="25"/>
      <c r="HV47" s="25"/>
      <c r="HW47" s="25"/>
      <c r="HX47" s="25"/>
      <c r="HY47" s="25"/>
      <c r="HZ47" s="25"/>
      <c r="IA47" s="25"/>
      <c r="IB47" s="25"/>
      <c r="IC47" s="25"/>
      <c r="ID47" s="25"/>
      <c r="IE47" s="25"/>
      <c r="IF47" s="25"/>
      <c r="IG47" s="25"/>
      <c r="IH47" s="25"/>
      <c r="II47" s="25"/>
      <c r="IJ47" s="25"/>
      <c r="IK47" s="25"/>
      <c r="IL47" s="25"/>
      <c r="IM47" s="25"/>
      <c r="IN47" s="25"/>
      <c r="IO47" s="25"/>
      <c r="IP47" s="25"/>
      <c r="IQ47" s="25"/>
      <c r="IR47" s="25"/>
      <c r="IS47" s="25"/>
      <c r="IT47" s="25"/>
      <c r="IU47" s="25"/>
      <c r="IV47" s="25"/>
      <c r="IW47" s="25"/>
      <c r="IX47" s="25"/>
      <c r="IY47" s="25"/>
      <c r="IZ47" s="25"/>
      <c r="JD47" s="25"/>
      <c r="JE47" s="25"/>
      <c r="JF47" s="25"/>
      <c r="JG47" s="25"/>
      <c r="JH47" s="25"/>
      <c r="JJ47" s="25"/>
      <c r="JK47" s="25"/>
      <c r="JL47" s="25"/>
      <c r="JM47" s="25"/>
      <c r="JN47" s="25"/>
      <c r="JO47" s="25"/>
      <c r="JP47" s="25"/>
      <c r="JQ47" s="25"/>
      <c r="JR47" s="25"/>
      <c r="JS47" s="25"/>
      <c r="JT47" s="25"/>
      <c r="JU47" s="25"/>
      <c r="JV47" s="25"/>
      <c r="JW47" s="25"/>
      <c r="JX47" s="25"/>
      <c r="JY47" s="25"/>
      <c r="JZ47" s="25"/>
      <c r="KA47" s="25"/>
      <c r="KB47" s="25"/>
      <c r="KC47" s="25"/>
      <c r="KD47" s="25"/>
      <c r="KE47" s="25"/>
      <c r="KF47" s="25"/>
      <c r="KG47" s="25"/>
      <c r="KH47" s="25"/>
      <c r="KI47" s="25"/>
      <c r="KJ47" s="25"/>
      <c r="KK47" s="25"/>
      <c r="KL47" s="25"/>
      <c r="KM47" s="25"/>
      <c r="KN47" s="25"/>
      <c r="KO47" s="25"/>
      <c r="KP47" s="25"/>
      <c r="KQ47" s="25"/>
      <c r="KR47" s="25"/>
      <c r="KS47" s="25"/>
      <c r="KT47" s="25"/>
      <c r="KU47" s="25"/>
      <c r="KV47" s="25"/>
      <c r="KW47" s="25"/>
      <c r="KX47" s="25"/>
      <c r="KY47" s="25"/>
      <c r="KZ47" s="25"/>
      <c r="LA47" s="25"/>
      <c r="LB47" s="25"/>
      <c r="LC47" s="25"/>
      <c r="LD47" s="25"/>
      <c r="LE47" s="25"/>
      <c r="LF47" s="25"/>
      <c r="LG47" s="25"/>
      <c r="LH47" s="25"/>
      <c r="LI47" s="25"/>
      <c r="LJ47" s="25"/>
      <c r="LK47" s="25"/>
      <c r="LL47" s="25"/>
      <c r="LM47" s="25"/>
      <c r="LN47" s="25"/>
      <c r="LO47" s="25"/>
      <c r="LP47" s="25"/>
      <c r="LQ47" s="25"/>
      <c r="LR47" s="25"/>
      <c r="LS47" s="25"/>
      <c r="LT47" s="25"/>
      <c r="LU47" s="25"/>
      <c r="LV47" s="25"/>
      <c r="LW47" s="25"/>
      <c r="LX47" s="25"/>
      <c r="LY47" s="25"/>
      <c r="LZ47" s="25"/>
      <c r="MA47" s="25"/>
      <c r="MB47" s="25"/>
      <c r="MC47" s="25"/>
      <c r="MD47" s="25"/>
      <c r="ME47" s="25"/>
      <c r="MF47" s="25"/>
      <c r="MG47" s="25"/>
    </row>
    <row r="48" spans="1:351" x14ac:dyDescent="0.3">
      <c r="A48" s="25"/>
      <c r="B48" s="20" t="s">
        <v>17</v>
      </c>
      <c r="C48" s="52" cm="1">
        <f t="array" ref="C48">AVERAGE(0+$E48:$L48)</f>
        <v>1.25</v>
      </c>
      <c r="D48" s="52" cm="1">
        <f t="array" ref="D48">MEDIAN(IF($E48:$L48 &lt;&gt; 0,$E48:$L48))</f>
        <v>10</v>
      </c>
      <c r="E48" s="20">
        <v>10</v>
      </c>
      <c r="F48" s="44">
        <v>0</v>
      </c>
      <c r="G48" s="45">
        <v>0</v>
      </c>
      <c r="H48" s="44">
        <v>0</v>
      </c>
      <c r="I48" s="44">
        <v>0</v>
      </c>
      <c r="J48" s="44">
        <v>0</v>
      </c>
      <c r="K48" s="44">
        <v>0</v>
      </c>
      <c r="L48" s="44">
        <v>0</v>
      </c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5"/>
      <c r="BL48" s="25"/>
      <c r="BM48" s="25"/>
      <c r="BN48" s="25"/>
      <c r="BO48" s="25"/>
      <c r="BP48" s="25"/>
      <c r="BQ48" s="25"/>
      <c r="BR48" s="25"/>
      <c r="BS48" s="25"/>
      <c r="BT48" s="25"/>
      <c r="BU48" s="25"/>
      <c r="BV48" s="25"/>
      <c r="BW48" s="25"/>
      <c r="BX48" s="25"/>
      <c r="BY48" s="25"/>
      <c r="BZ48" s="25"/>
      <c r="CA48" s="25"/>
      <c r="CB48" s="25"/>
      <c r="CC48" s="25"/>
      <c r="CD48" s="25"/>
      <c r="CE48" s="25"/>
      <c r="CF48" s="25"/>
      <c r="CG48" s="25"/>
      <c r="CH48" s="25"/>
      <c r="CI48" s="25"/>
      <c r="CJ48" s="25"/>
      <c r="CK48" s="25"/>
      <c r="CL48" s="25"/>
      <c r="CM48" s="25"/>
      <c r="CN48" s="25"/>
      <c r="CO48" s="25"/>
      <c r="CP48" s="25"/>
      <c r="CQ48" s="25"/>
      <c r="CR48" s="25"/>
      <c r="CS48" s="25"/>
      <c r="CT48" s="25"/>
      <c r="CU48" s="25"/>
      <c r="CV48" s="25"/>
      <c r="CW48" s="25"/>
      <c r="CX48" s="25"/>
      <c r="CY48" s="25"/>
      <c r="CZ48" s="25"/>
      <c r="DA48" s="25"/>
      <c r="DB48" s="25"/>
      <c r="DC48" s="25"/>
      <c r="DD48" s="25"/>
      <c r="DE48" s="25"/>
      <c r="DF48" s="25"/>
      <c r="DG48" s="25"/>
      <c r="DH48" s="25"/>
      <c r="DI48" s="25"/>
      <c r="DJ48" s="25"/>
      <c r="DK48" s="25"/>
      <c r="DL48" s="25"/>
      <c r="DM48" s="25"/>
      <c r="DN48" s="25"/>
      <c r="DO48" s="25"/>
      <c r="DP48" s="25"/>
      <c r="DQ48" s="25"/>
      <c r="DR48" s="25"/>
      <c r="DS48" s="25"/>
      <c r="DT48" s="25"/>
      <c r="DU48" s="25"/>
      <c r="DV48" s="25"/>
      <c r="DW48" s="25"/>
      <c r="DX48" s="25"/>
      <c r="DY48" s="25"/>
      <c r="DZ48" s="25"/>
      <c r="EA48" s="25"/>
      <c r="EB48" s="25"/>
      <c r="EC48" s="25"/>
      <c r="ED48" s="25"/>
      <c r="EE48" s="25"/>
      <c r="EF48" s="25"/>
      <c r="EG48" s="25"/>
      <c r="EH48" s="25"/>
      <c r="EI48" s="25"/>
      <c r="EJ48" s="25"/>
      <c r="EK48" s="25"/>
      <c r="EL48" s="25"/>
      <c r="EM48" s="25"/>
      <c r="EN48" s="25"/>
      <c r="EO48" s="25"/>
      <c r="EP48" s="25"/>
      <c r="EQ48" s="25"/>
      <c r="ER48" s="25"/>
      <c r="ES48" s="25"/>
      <c r="ET48" s="25"/>
      <c r="EU48" s="25"/>
      <c r="EV48" s="25"/>
      <c r="EW48" s="25"/>
      <c r="EX48" s="25"/>
      <c r="EY48" s="25"/>
      <c r="EZ48" s="25"/>
      <c r="FA48" s="25"/>
      <c r="FB48" s="25"/>
      <c r="FC48" s="25"/>
      <c r="FD48" s="25"/>
      <c r="FE48" s="25"/>
      <c r="FF48" s="25"/>
      <c r="FG48" s="25"/>
      <c r="FH48" s="25"/>
      <c r="FI48" s="25"/>
      <c r="FJ48" s="25"/>
      <c r="FK48" s="25"/>
      <c r="FL48" s="25"/>
      <c r="FM48" s="25"/>
      <c r="FN48" s="25"/>
      <c r="FO48" s="25"/>
      <c r="FP48" s="25"/>
      <c r="FQ48" s="25"/>
      <c r="FR48" s="25"/>
      <c r="FS48" s="25"/>
      <c r="FT48" s="25"/>
      <c r="FU48" s="25"/>
      <c r="FV48" s="25"/>
      <c r="FW48" s="25"/>
      <c r="FX48" s="25"/>
      <c r="FY48" s="25"/>
      <c r="FZ48" s="25"/>
      <c r="GA48" s="25"/>
      <c r="GB48" s="25"/>
      <c r="GC48" s="25"/>
      <c r="GD48" s="25"/>
      <c r="GE48" s="25"/>
      <c r="GF48" s="25"/>
      <c r="GG48" s="25"/>
      <c r="GH48" s="25"/>
      <c r="GI48" s="25"/>
      <c r="GJ48" s="25"/>
      <c r="GK48" s="25"/>
      <c r="GL48" s="25"/>
      <c r="GM48" s="25"/>
      <c r="GN48" s="25"/>
      <c r="GO48" s="25"/>
      <c r="GP48" s="25"/>
      <c r="GQ48" s="25"/>
      <c r="GR48" s="25"/>
      <c r="GS48" s="25"/>
      <c r="GT48" s="25"/>
      <c r="GU48" s="25"/>
      <c r="GV48" s="25"/>
      <c r="GW48" s="25"/>
      <c r="GX48" s="25"/>
      <c r="GY48" s="25"/>
      <c r="GZ48" s="25"/>
      <c r="HA48" s="25"/>
      <c r="HB48" s="25"/>
      <c r="HC48" s="25"/>
      <c r="HD48" s="25"/>
      <c r="HE48" s="25"/>
      <c r="HF48" s="25"/>
      <c r="HG48" s="25"/>
      <c r="HH48" s="25"/>
      <c r="HI48" s="25"/>
      <c r="HJ48" s="25"/>
      <c r="HK48" s="25"/>
      <c r="HL48" s="25"/>
      <c r="HM48" s="25"/>
      <c r="HN48" s="25"/>
      <c r="HO48" s="25"/>
      <c r="HP48" s="25"/>
      <c r="HQ48" s="25"/>
      <c r="HR48" s="25"/>
      <c r="HS48" s="25"/>
      <c r="HT48" s="25"/>
      <c r="HU48" s="25"/>
      <c r="HV48" s="25"/>
      <c r="HW48" s="25"/>
      <c r="HX48" s="25"/>
      <c r="HY48" s="25"/>
      <c r="HZ48" s="25"/>
      <c r="IA48" s="25"/>
      <c r="IB48" s="25"/>
      <c r="IC48" s="25"/>
      <c r="ID48" s="25"/>
      <c r="IE48" s="25"/>
      <c r="IF48" s="25"/>
      <c r="IG48" s="25"/>
      <c r="IH48" s="25"/>
      <c r="II48" s="25"/>
      <c r="IJ48" s="25"/>
      <c r="IK48" s="25"/>
      <c r="IL48" s="25"/>
      <c r="IM48" s="25"/>
      <c r="IN48" s="25"/>
      <c r="IO48" s="25"/>
      <c r="IP48" s="25"/>
      <c r="IQ48" s="25"/>
      <c r="IR48" s="25"/>
      <c r="IS48" s="25"/>
      <c r="IT48" s="25"/>
      <c r="IU48" s="25"/>
      <c r="IV48" s="25"/>
      <c r="IW48" s="25"/>
      <c r="IX48" s="25"/>
      <c r="IY48" s="25"/>
      <c r="IZ48" s="25"/>
      <c r="JD48" s="25"/>
      <c r="JE48" s="25"/>
      <c r="JF48" s="25"/>
      <c r="JG48" s="25"/>
      <c r="JH48" s="25"/>
      <c r="JJ48" s="25"/>
      <c r="JK48" s="25"/>
      <c r="JL48" s="25"/>
      <c r="JM48" s="25"/>
      <c r="JN48" s="25"/>
      <c r="JO48" s="25"/>
      <c r="JP48" s="25"/>
      <c r="JQ48" s="25"/>
      <c r="JR48" s="25"/>
      <c r="JS48" s="25"/>
      <c r="JT48" s="25"/>
      <c r="JU48" s="25"/>
      <c r="JV48" s="25"/>
      <c r="JW48" s="25"/>
      <c r="JX48" s="25"/>
      <c r="JY48" s="25"/>
      <c r="JZ48" s="25"/>
      <c r="KA48" s="25"/>
      <c r="KB48" s="25"/>
      <c r="KC48" s="25"/>
      <c r="KD48" s="25"/>
      <c r="KE48" s="25"/>
      <c r="KF48" s="25"/>
      <c r="KG48" s="25"/>
      <c r="KH48" s="25"/>
      <c r="KI48" s="25"/>
      <c r="KJ48" s="25"/>
      <c r="KK48" s="25"/>
      <c r="KL48" s="25"/>
      <c r="KM48" s="25"/>
      <c r="KN48" s="25"/>
      <c r="KO48" s="25"/>
      <c r="KP48" s="25"/>
      <c r="KQ48" s="25"/>
      <c r="KR48" s="25"/>
      <c r="KS48" s="25"/>
      <c r="KT48" s="25"/>
      <c r="KU48" s="25"/>
      <c r="KV48" s="25"/>
      <c r="KW48" s="25"/>
      <c r="KX48" s="25"/>
      <c r="KY48" s="25"/>
      <c r="KZ48" s="25"/>
      <c r="LA48" s="25"/>
      <c r="LB48" s="25"/>
      <c r="LC48" s="25"/>
      <c r="LD48" s="25"/>
      <c r="LE48" s="25"/>
      <c r="LF48" s="25"/>
      <c r="LG48" s="25"/>
      <c r="LH48" s="25"/>
      <c r="LI48" s="25"/>
      <c r="LJ48" s="25"/>
      <c r="LK48" s="25"/>
      <c r="LL48" s="25"/>
      <c r="LM48" s="25"/>
      <c r="LN48" s="25"/>
      <c r="LO48" s="25"/>
      <c r="LP48" s="25"/>
      <c r="LQ48" s="25"/>
      <c r="LR48" s="25"/>
      <c r="LS48" s="25"/>
      <c r="LT48" s="25"/>
      <c r="LU48" s="25"/>
      <c r="LV48" s="25"/>
      <c r="LW48" s="25"/>
      <c r="LX48" s="25"/>
      <c r="LY48" s="25"/>
      <c r="LZ48" s="25"/>
      <c r="MA48" s="25"/>
      <c r="MB48" s="25"/>
      <c r="MC48" s="25"/>
      <c r="MD48" s="25"/>
      <c r="ME48" s="25"/>
      <c r="MF48" s="25"/>
      <c r="MG48" s="25"/>
    </row>
    <row r="49" spans="1:345" x14ac:dyDescent="0.3">
      <c r="A49" s="25"/>
      <c r="B49" s="20" t="s">
        <v>48</v>
      </c>
      <c r="C49" s="52" cm="1">
        <f t="array" ref="C49">AVERAGE(0+$E49:$L49)</f>
        <v>1.0925</v>
      </c>
      <c r="D49" s="52" cm="1">
        <f t="array" ref="D49">MEDIAN(IF($E49:$L49 &lt;&gt; 0,$E49:$L49))</f>
        <v>8.74</v>
      </c>
      <c r="E49" s="44">
        <v>0</v>
      </c>
      <c r="F49" s="20">
        <v>8.74</v>
      </c>
      <c r="G49" s="45">
        <v>0</v>
      </c>
      <c r="H49" s="44">
        <v>0</v>
      </c>
      <c r="I49" s="44">
        <v>0</v>
      </c>
      <c r="J49" s="44">
        <v>0</v>
      </c>
      <c r="K49" s="44">
        <v>0</v>
      </c>
      <c r="L49" s="44">
        <v>0</v>
      </c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5"/>
      <c r="BJ49" s="25"/>
      <c r="BK49" s="25"/>
      <c r="BL49" s="25"/>
      <c r="BM49" s="25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5"/>
      <c r="EB49" s="25"/>
      <c r="EC49" s="25"/>
      <c r="ED49" s="25"/>
      <c r="EE49" s="25"/>
      <c r="EF49" s="25"/>
      <c r="EG49" s="25"/>
      <c r="EH49" s="25"/>
      <c r="EI49" s="25"/>
      <c r="EJ49" s="25"/>
      <c r="EK49" s="25"/>
      <c r="EL49" s="25"/>
      <c r="EM49" s="25"/>
      <c r="EN49" s="25"/>
      <c r="EO49" s="25"/>
      <c r="EP49" s="25"/>
      <c r="EQ49" s="25"/>
      <c r="ER49" s="25"/>
      <c r="ES49" s="25"/>
      <c r="ET49" s="25"/>
      <c r="EU49" s="25"/>
      <c r="EV49" s="25"/>
      <c r="EW49" s="25"/>
      <c r="EX49" s="25"/>
      <c r="EY49" s="25"/>
      <c r="EZ49" s="25"/>
      <c r="FA49" s="25"/>
      <c r="FB49" s="25"/>
      <c r="FC49" s="25"/>
      <c r="FD49" s="25"/>
      <c r="FE49" s="25"/>
      <c r="FF49" s="25"/>
      <c r="FG49" s="25"/>
      <c r="FH49" s="25"/>
      <c r="FI49" s="25"/>
      <c r="FJ49" s="25"/>
      <c r="FK49" s="25"/>
      <c r="FL49" s="25"/>
      <c r="FM49" s="25"/>
      <c r="FN49" s="25"/>
      <c r="FO49" s="25"/>
      <c r="FP49" s="25"/>
      <c r="FQ49" s="25"/>
      <c r="FR49" s="25"/>
      <c r="FS49" s="25"/>
      <c r="FT49" s="25"/>
      <c r="FU49" s="25"/>
      <c r="FV49" s="25"/>
      <c r="FW49" s="25"/>
      <c r="FX49" s="25"/>
      <c r="FY49" s="25"/>
      <c r="FZ49" s="25"/>
      <c r="GA49" s="25"/>
      <c r="GB49" s="25"/>
      <c r="GC49" s="25"/>
      <c r="GD49" s="25"/>
      <c r="GE49" s="25"/>
      <c r="GF49" s="25"/>
      <c r="GG49" s="25"/>
      <c r="GH49" s="25"/>
      <c r="GI49" s="25"/>
      <c r="GJ49" s="25"/>
      <c r="GK49" s="25"/>
      <c r="GL49" s="25"/>
      <c r="GM49" s="25"/>
      <c r="GN49" s="25"/>
      <c r="GO49" s="25"/>
      <c r="GP49" s="25"/>
      <c r="GQ49" s="25"/>
      <c r="GR49" s="25"/>
      <c r="GS49" s="25"/>
      <c r="GT49" s="25"/>
      <c r="GU49" s="25"/>
      <c r="GV49" s="25"/>
      <c r="GW49" s="25"/>
      <c r="GX49" s="25"/>
      <c r="GY49" s="25"/>
      <c r="GZ49" s="25"/>
      <c r="HA49" s="25"/>
      <c r="HB49" s="25"/>
      <c r="HC49" s="25"/>
      <c r="HD49" s="25"/>
      <c r="HE49" s="25"/>
      <c r="HF49" s="25"/>
      <c r="HG49" s="25"/>
      <c r="HH49" s="25"/>
      <c r="HI49" s="25"/>
      <c r="HJ49" s="25"/>
      <c r="HK49" s="25"/>
      <c r="HL49" s="25"/>
      <c r="HM49" s="25"/>
      <c r="HN49" s="25"/>
      <c r="HO49" s="25"/>
      <c r="HP49" s="25"/>
      <c r="HQ49" s="25"/>
      <c r="HR49" s="25"/>
      <c r="HS49" s="25"/>
      <c r="HT49" s="25"/>
      <c r="HU49" s="25"/>
      <c r="HV49" s="25"/>
      <c r="HW49" s="25"/>
      <c r="HX49" s="25"/>
      <c r="HY49" s="25"/>
      <c r="HZ49" s="25"/>
      <c r="IA49" s="25"/>
      <c r="IB49" s="25"/>
      <c r="IC49" s="25"/>
      <c r="ID49" s="25"/>
      <c r="IE49" s="25"/>
      <c r="IF49" s="25"/>
      <c r="IG49" s="25"/>
      <c r="IH49" s="25"/>
      <c r="II49" s="25"/>
      <c r="IJ49" s="25"/>
      <c r="IK49" s="25"/>
      <c r="IL49" s="25"/>
      <c r="IM49" s="25"/>
      <c r="IN49" s="25"/>
      <c r="IO49" s="25"/>
      <c r="IP49" s="25"/>
      <c r="IQ49" s="25"/>
      <c r="IR49" s="25"/>
      <c r="IS49" s="25"/>
      <c r="IT49" s="25"/>
      <c r="IU49" s="25"/>
      <c r="IV49" s="25"/>
      <c r="IW49" s="25"/>
      <c r="IX49" s="25"/>
      <c r="IY49" s="25"/>
      <c r="IZ49" s="25"/>
      <c r="JD49" s="25"/>
      <c r="JE49" s="25"/>
      <c r="JF49" s="25"/>
      <c r="JG49" s="25"/>
      <c r="JH49" s="25"/>
      <c r="JJ49" s="25"/>
      <c r="JK49" s="25"/>
      <c r="JL49" s="25"/>
      <c r="JM49" s="25"/>
      <c r="JN49" s="25"/>
      <c r="JO49" s="25"/>
      <c r="JP49" s="25"/>
      <c r="JQ49" s="25"/>
      <c r="JR49" s="25"/>
      <c r="JS49" s="25"/>
      <c r="JT49" s="25"/>
      <c r="JU49" s="25"/>
      <c r="JV49" s="25"/>
      <c r="JW49" s="25"/>
      <c r="JX49" s="25"/>
      <c r="JY49" s="25"/>
      <c r="JZ49" s="25"/>
      <c r="KA49" s="25"/>
      <c r="KB49" s="25"/>
      <c r="KC49" s="25"/>
      <c r="KD49" s="25"/>
      <c r="KE49" s="25"/>
      <c r="KF49" s="25"/>
      <c r="KG49" s="25"/>
      <c r="KH49" s="25"/>
      <c r="KI49" s="25"/>
      <c r="KJ49" s="25"/>
      <c r="KK49" s="25"/>
      <c r="KL49" s="25"/>
      <c r="KM49" s="25"/>
      <c r="KN49" s="25"/>
      <c r="KO49" s="25"/>
      <c r="KP49" s="25"/>
      <c r="KQ49" s="25"/>
      <c r="KR49" s="25"/>
      <c r="KS49" s="25"/>
      <c r="KT49" s="25"/>
      <c r="KU49" s="25"/>
      <c r="KV49" s="25"/>
      <c r="KW49" s="25"/>
      <c r="KX49" s="25"/>
      <c r="KY49" s="25"/>
      <c r="KZ49" s="25"/>
      <c r="LA49" s="25"/>
      <c r="LB49" s="25"/>
      <c r="LC49" s="25"/>
      <c r="LD49" s="25"/>
      <c r="LE49" s="25"/>
      <c r="LF49" s="25"/>
      <c r="LG49" s="25"/>
      <c r="LH49" s="25"/>
      <c r="LI49" s="25"/>
      <c r="LJ49" s="25"/>
      <c r="LK49" s="25"/>
      <c r="LL49" s="25"/>
      <c r="LM49" s="25"/>
      <c r="LN49" s="25"/>
      <c r="LO49" s="25"/>
      <c r="LP49" s="25"/>
      <c r="LQ49" s="25"/>
      <c r="LR49" s="25"/>
      <c r="LS49" s="25"/>
      <c r="LT49" s="25"/>
      <c r="LU49" s="25"/>
      <c r="LV49" s="25"/>
      <c r="LW49" s="25"/>
      <c r="LX49" s="25"/>
      <c r="LY49" s="25"/>
      <c r="LZ49" s="25"/>
      <c r="MA49" s="25"/>
      <c r="MB49" s="25"/>
      <c r="MC49" s="25"/>
      <c r="MD49" s="25"/>
      <c r="ME49" s="25"/>
      <c r="MF49" s="25"/>
      <c r="MG49" s="25"/>
    </row>
    <row r="50" spans="1:345" x14ac:dyDescent="0.3">
      <c r="A50" s="25"/>
      <c r="B50" s="20" t="s">
        <v>18</v>
      </c>
      <c r="C50" s="52" cm="1">
        <f t="array" ref="C50">AVERAGE(0+$E50:$L50)</f>
        <v>10.510000000000002</v>
      </c>
      <c r="D50" s="52" cm="1">
        <f t="array" ref="D50">MEDIAN(IF($E50:$L50 &lt;&gt; 0,$E50:$L50))</f>
        <v>22.92</v>
      </c>
      <c r="E50" s="40">
        <v>6.99</v>
      </c>
      <c r="F50" s="44">
        <v>0</v>
      </c>
      <c r="G50" s="42">
        <v>54.17</v>
      </c>
      <c r="H50" s="44">
        <v>0</v>
      </c>
      <c r="I50" s="20">
        <v>22.92</v>
      </c>
      <c r="J50" s="44">
        <v>0</v>
      </c>
      <c r="K50" s="44">
        <v>0</v>
      </c>
      <c r="L50" s="44">
        <v>0</v>
      </c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5"/>
      <c r="BH50" s="25"/>
      <c r="BI50" s="25"/>
      <c r="BJ50" s="25"/>
      <c r="BK50" s="25"/>
      <c r="BL50" s="25"/>
      <c r="BM50" s="25"/>
      <c r="BN50" s="25"/>
      <c r="BO50" s="25"/>
      <c r="BP50" s="25"/>
      <c r="BQ50" s="25"/>
      <c r="BR50" s="25"/>
      <c r="BS50" s="25"/>
      <c r="BT50" s="25"/>
      <c r="BU50" s="25"/>
      <c r="BV50" s="25"/>
      <c r="BW50" s="25"/>
      <c r="BX50" s="25"/>
      <c r="BY50" s="25"/>
      <c r="BZ50" s="25"/>
      <c r="CA50" s="25"/>
      <c r="CB50" s="25"/>
      <c r="CC50" s="25"/>
      <c r="CD50" s="25"/>
      <c r="CE50" s="25"/>
      <c r="CF50" s="25"/>
      <c r="CG50" s="25"/>
      <c r="CH50" s="25"/>
      <c r="CI50" s="25"/>
      <c r="CJ50" s="25"/>
      <c r="CK50" s="25"/>
      <c r="CL50" s="25"/>
      <c r="CM50" s="25"/>
      <c r="CN50" s="25"/>
      <c r="CO50" s="25"/>
      <c r="CP50" s="25"/>
      <c r="CQ50" s="25"/>
      <c r="CR50" s="25"/>
      <c r="CS50" s="25"/>
      <c r="CT50" s="25"/>
      <c r="CU50" s="25"/>
      <c r="CV50" s="25"/>
      <c r="CW50" s="25"/>
      <c r="CX50" s="25"/>
      <c r="CY50" s="25"/>
      <c r="CZ50" s="25"/>
      <c r="DA50" s="25"/>
      <c r="DB50" s="25"/>
      <c r="DC50" s="25"/>
      <c r="DD50" s="25"/>
      <c r="DE50" s="25"/>
      <c r="DF50" s="25"/>
      <c r="DG50" s="25"/>
      <c r="DH50" s="25"/>
      <c r="DI50" s="25"/>
      <c r="DJ50" s="25"/>
      <c r="DK50" s="25"/>
      <c r="DL50" s="25"/>
      <c r="DM50" s="25"/>
      <c r="DN50" s="25"/>
      <c r="DO50" s="25"/>
      <c r="DP50" s="25"/>
      <c r="DQ50" s="25"/>
      <c r="DR50" s="25"/>
      <c r="DS50" s="25"/>
      <c r="DT50" s="25"/>
      <c r="DU50" s="25"/>
      <c r="DV50" s="25"/>
      <c r="DW50" s="25"/>
      <c r="DX50" s="25"/>
      <c r="DY50" s="25"/>
      <c r="DZ50" s="25"/>
      <c r="EA50" s="25"/>
      <c r="EB50" s="25"/>
      <c r="EC50" s="25"/>
      <c r="ED50" s="25"/>
      <c r="EE50" s="25"/>
      <c r="EF50" s="25"/>
      <c r="EG50" s="25"/>
      <c r="EH50" s="25"/>
      <c r="EI50" s="25"/>
      <c r="EJ50" s="25"/>
      <c r="EK50" s="25"/>
      <c r="EL50" s="25"/>
      <c r="EM50" s="25"/>
      <c r="EN50" s="25"/>
      <c r="EO50" s="25"/>
      <c r="EP50" s="25"/>
      <c r="EQ50" s="25"/>
      <c r="ER50" s="25"/>
      <c r="ES50" s="25"/>
      <c r="ET50" s="25"/>
      <c r="EU50" s="25"/>
      <c r="EV50" s="25"/>
      <c r="EW50" s="25"/>
      <c r="EX50" s="25"/>
      <c r="EY50" s="25"/>
      <c r="EZ50" s="25"/>
      <c r="FA50" s="25"/>
      <c r="FB50" s="25"/>
      <c r="FC50" s="25"/>
      <c r="FD50" s="25"/>
      <c r="FE50" s="25"/>
      <c r="FF50" s="25"/>
      <c r="FG50" s="25"/>
      <c r="FH50" s="25"/>
      <c r="FI50" s="25"/>
      <c r="FJ50" s="25"/>
      <c r="FK50" s="25"/>
      <c r="FL50" s="25"/>
      <c r="FM50" s="25"/>
      <c r="FN50" s="25"/>
      <c r="FO50" s="25"/>
      <c r="FP50" s="25"/>
      <c r="FQ50" s="25"/>
      <c r="FR50" s="25"/>
      <c r="FS50" s="25"/>
      <c r="FT50" s="25"/>
      <c r="FU50" s="25"/>
      <c r="FV50" s="25"/>
      <c r="FW50" s="25"/>
      <c r="FX50" s="25"/>
      <c r="FY50" s="25"/>
      <c r="FZ50" s="25"/>
      <c r="GA50" s="25"/>
      <c r="GB50" s="25"/>
      <c r="GC50" s="25"/>
      <c r="GD50" s="25"/>
      <c r="GE50" s="25"/>
      <c r="GF50" s="25"/>
      <c r="GG50" s="25"/>
      <c r="GH50" s="25"/>
      <c r="GI50" s="25"/>
      <c r="GJ50" s="25"/>
      <c r="GK50" s="25"/>
      <c r="GL50" s="25"/>
      <c r="GM50" s="25"/>
      <c r="GN50" s="25"/>
      <c r="GO50" s="25"/>
      <c r="GP50" s="25"/>
      <c r="GQ50" s="25"/>
      <c r="GR50" s="25"/>
      <c r="GS50" s="25"/>
      <c r="GT50" s="25"/>
      <c r="GU50" s="25"/>
      <c r="GV50" s="25"/>
      <c r="GW50" s="25"/>
      <c r="GX50" s="25"/>
      <c r="GY50" s="25"/>
      <c r="GZ50" s="25"/>
      <c r="HA50" s="25"/>
      <c r="HB50" s="25"/>
      <c r="HC50" s="25"/>
      <c r="HD50" s="25"/>
      <c r="HE50" s="25"/>
      <c r="HF50" s="25"/>
      <c r="HG50" s="25"/>
      <c r="HH50" s="25"/>
      <c r="HI50" s="25"/>
      <c r="HJ50" s="25"/>
      <c r="HK50" s="25"/>
      <c r="HL50" s="25"/>
      <c r="HM50" s="25"/>
      <c r="HN50" s="25"/>
      <c r="HO50" s="25"/>
      <c r="HP50" s="25"/>
      <c r="HQ50" s="25"/>
      <c r="HR50" s="25"/>
      <c r="HS50" s="25"/>
      <c r="HT50" s="25"/>
      <c r="HU50" s="25"/>
      <c r="HV50" s="25"/>
      <c r="HW50" s="25"/>
      <c r="HX50" s="25"/>
      <c r="HY50" s="25"/>
      <c r="HZ50" s="25"/>
      <c r="IA50" s="25"/>
      <c r="IB50" s="25"/>
      <c r="IC50" s="25"/>
      <c r="ID50" s="25"/>
      <c r="IE50" s="25"/>
      <c r="IF50" s="25"/>
      <c r="IG50" s="25"/>
      <c r="IH50" s="25"/>
      <c r="II50" s="25"/>
      <c r="IJ50" s="25"/>
      <c r="IK50" s="25"/>
      <c r="IL50" s="25"/>
      <c r="IM50" s="25"/>
      <c r="IN50" s="25"/>
      <c r="IO50" s="25"/>
      <c r="IP50" s="25"/>
      <c r="IQ50" s="25"/>
      <c r="IR50" s="25"/>
      <c r="IS50" s="25"/>
      <c r="IT50" s="25"/>
      <c r="IU50" s="25"/>
      <c r="IV50" s="25"/>
      <c r="IW50" s="25"/>
      <c r="IX50" s="25"/>
      <c r="IY50" s="25"/>
      <c r="IZ50" s="25"/>
      <c r="JD50" s="25"/>
      <c r="JE50" s="25"/>
      <c r="JF50" s="25"/>
      <c r="JG50" s="25"/>
      <c r="JH50" s="25"/>
      <c r="JJ50" s="25"/>
      <c r="JK50" s="25"/>
      <c r="JL50" s="25"/>
      <c r="JM50" s="25"/>
      <c r="JN50" s="25"/>
      <c r="JO50" s="25"/>
      <c r="JP50" s="25"/>
      <c r="JQ50" s="25"/>
      <c r="JR50" s="25"/>
      <c r="JS50" s="25"/>
      <c r="JT50" s="25"/>
      <c r="JU50" s="25"/>
      <c r="JV50" s="25"/>
      <c r="JW50" s="25"/>
      <c r="JX50" s="25"/>
      <c r="JY50" s="25"/>
      <c r="JZ50" s="25"/>
      <c r="KA50" s="25"/>
      <c r="KB50" s="25"/>
      <c r="KC50" s="25"/>
      <c r="KD50" s="25"/>
      <c r="KE50" s="25"/>
      <c r="KF50" s="25"/>
      <c r="KG50" s="25"/>
      <c r="KH50" s="25"/>
      <c r="KI50" s="25"/>
      <c r="KJ50" s="25"/>
      <c r="KK50" s="25"/>
      <c r="KL50" s="25"/>
      <c r="KM50" s="25"/>
      <c r="KN50" s="25"/>
      <c r="KO50" s="25"/>
      <c r="KP50" s="25"/>
      <c r="KQ50" s="25"/>
      <c r="KR50" s="25"/>
      <c r="KS50" s="25"/>
      <c r="KT50" s="25"/>
      <c r="KU50" s="25"/>
      <c r="KV50" s="25"/>
      <c r="KW50" s="25"/>
      <c r="KX50" s="25"/>
      <c r="KY50" s="25"/>
      <c r="KZ50" s="25"/>
      <c r="LA50" s="25"/>
      <c r="LB50" s="25"/>
      <c r="LC50" s="25"/>
      <c r="LD50" s="25"/>
      <c r="LE50" s="25"/>
      <c r="LF50" s="25"/>
      <c r="LG50" s="25"/>
      <c r="LH50" s="25"/>
      <c r="LI50" s="25"/>
      <c r="LJ50" s="25"/>
      <c r="LK50" s="25"/>
      <c r="LL50" s="25"/>
      <c r="LM50" s="25"/>
      <c r="LN50" s="25"/>
      <c r="LO50" s="25"/>
      <c r="LP50" s="25"/>
      <c r="LQ50" s="25"/>
      <c r="LR50" s="25"/>
      <c r="LS50" s="25"/>
      <c r="LT50" s="25"/>
      <c r="LU50" s="25"/>
      <c r="LV50" s="25"/>
      <c r="LW50" s="25"/>
      <c r="LX50" s="25"/>
      <c r="LY50" s="25"/>
      <c r="LZ50" s="25"/>
      <c r="MA50" s="25"/>
      <c r="MB50" s="25"/>
      <c r="MC50" s="25"/>
      <c r="MD50" s="25"/>
      <c r="ME50" s="25"/>
      <c r="MF50" s="25"/>
      <c r="MG50" s="25"/>
    </row>
    <row r="51" spans="1:345" x14ac:dyDescent="0.3">
      <c r="A51" s="25"/>
      <c r="B51" s="20" t="s">
        <v>19</v>
      </c>
      <c r="C51" s="52" cm="1">
        <f t="array" ref="C51">AVERAGE(0+$E51:$L51)</f>
        <v>150.56874999999999</v>
      </c>
      <c r="D51" s="52" cm="1">
        <f t="array" ref="D51">MEDIAN(IF($E51:$L51 &lt;&gt; 0,$E51:$L51))</f>
        <v>161.32000000000002</v>
      </c>
      <c r="E51" s="40">
        <v>150.44000000000003</v>
      </c>
      <c r="F51" s="40">
        <v>49.83</v>
      </c>
      <c r="G51" s="42">
        <v>202.37</v>
      </c>
      <c r="H51" s="40">
        <v>110.48999999999998</v>
      </c>
      <c r="I51" s="41">
        <v>172.20000000000002</v>
      </c>
      <c r="J51" s="41">
        <v>245.95</v>
      </c>
      <c r="K51" s="41">
        <v>198.72000000000003</v>
      </c>
      <c r="L51" s="40">
        <v>74.550000000000011</v>
      </c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AY51" s="25"/>
      <c r="AZ51" s="25"/>
      <c r="BA51" s="25"/>
      <c r="BB51" s="25"/>
      <c r="BC51" s="25"/>
      <c r="BD51" s="25"/>
      <c r="BE51" s="25"/>
      <c r="BF51" s="25"/>
      <c r="BG51" s="25"/>
      <c r="BH51" s="25"/>
      <c r="BI51" s="25"/>
      <c r="BJ51" s="25"/>
      <c r="BK51" s="25"/>
      <c r="BL51" s="25"/>
      <c r="BM51" s="25"/>
      <c r="BN51" s="25"/>
      <c r="BO51" s="25"/>
      <c r="BP51" s="25"/>
      <c r="BQ51" s="25"/>
      <c r="BR51" s="25"/>
      <c r="BS51" s="25"/>
      <c r="BT51" s="25"/>
      <c r="BU51" s="25"/>
      <c r="BV51" s="25"/>
      <c r="BW51" s="25"/>
      <c r="BX51" s="25"/>
      <c r="BY51" s="25"/>
      <c r="BZ51" s="25"/>
      <c r="CA51" s="25"/>
      <c r="CB51" s="25"/>
      <c r="CC51" s="25"/>
      <c r="CD51" s="25"/>
      <c r="CE51" s="25"/>
      <c r="CF51" s="25"/>
      <c r="CG51" s="25"/>
      <c r="CH51" s="25"/>
      <c r="CI51" s="25"/>
      <c r="CJ51" s="25"/>
      <c r="CK51" s="25"/>
      <c r="CL51" s="25"/>
      <c r="CM51" s="25"/>
      <c r="CN51" s="25"/>
      <c r="CO51" s="25"/>
      <c r="CP51" s="25"/>
      <c r="CQ51" s="25"/>
      <c r="CR51" s="25"/>
      <c r="CS51" s="25"/>
      <c r="CT51" s="25"/>
      <c r="CU51" s="25"/>
      <c r="CV51" s="25"/>
      <c r="CW51" s="25"/>
      <c r="CX51" s="25"/>
      <c r="CY51" s="25"/>
      <c r="CZ51" s="25"/>
      <c r="DA51" s="25"/>
      <c r="DB51" s="25"/>
      <c r="DC51" s="25"/>
      <c r="DD51" s="25"/>
      <c r="DE51" s="25"/>
      <c r="DF51" s="25"/>
      <c r="DG51" s="25"/>
      <c r="DH51" s="25"/>
      <c r="DI51" s="25"/>
      <c r="DJ51" s="25"/>
      <c r="DK51" s="25"/>
      <c r="DL51" s="25"/>
      <c r="DM51" s="25"/>
      <c r="DN51" s="25"/>
      <c r="DO51" s="25"/>
      <c r="DP51" s="25"/>
      <c r="DQ51" s="25"/>
      <c r="DR51" s="25"/>
      <c r="DS51" s="25"/>
      <c r="DT51" s="25"/>
      <c r="DU51" s="25"/>
      <c r="DV51" s="25"/>
      <c r="DW51" s="25"/>
      <c r="DX51" s="25"/>
      <c r="DY51" s="25"/>
      <c r="DZ51" s="25"/>
      <c r="EA51" s="25"/>
      <c r="EB51" s="25"/>
      <c r="EC51" s="25"/>
      <c r="ED51" s="25"/>
      <c r="EE51" s="25"/>
      <c r="EF51" s="25"/>
      <c r="EG51" s="25"/>
      <c r="EH51" s="25"/>
      <c r="EI51" s="25"/>
      <c r="EJ51" s="25"/>
      <c r="EK51" s="25"/>
      <c r="EL51" s="25"/>
      <c r="EM51" s="25"/>
      <c r="EN51" s="25"/>
      <c r="EO51" s="25"/>
      <c r="EP51" s="25"/>
      <c r="EQ51" s="25"/>
      <c r="ER51" s="25"/>
      <c r="ES51" s="25"/>
      <c r="ET51" s="25"/>
      <c r="EU51" s="25"/>
      <c r="EV51" s="25"/>
      <c r="EW51" s="25"/>
      <c r="EX51" s="25"/>
      <c r="EY51" s="25"/>
      <c r="EZ51" s="25"/>
      <c r="FA51" s="25"/>
      <c r="FB51" s="25"/>
      <c r="FC51" s="25"/>
      <c r="FD51" s="25"/>
      <c r="FE51" s="25"/>
      <c r="FF51" s="25"/>
      <c r="FG51" s="25"/>
      <c r="FH51" s="25"/>
      <c r="FI51" s="25"/>
      <c r="FJ51" s="25"/>
      <c r="FK51" s="25"/>
      <c r="FL51" s="25"/>
      <c r="FM51" s="25"/>
      <c r="FN51" s="25"/>
      <c r="FO51" s="25"/>
      <c r="FP51" s="25"/>
      <c r="FQ51" s="25"/>
      <c r="FR51" s="25"/>
      <c r="FS51" s="25"/>
      <c r="FT51" s="25"/>
      <c r="FU51" s="25"/>
      <c r="FV51" s="25"/>
      <c r="FW51" s="25"/>
      <c r="FX51" s="25"/>
      <c r="FY51" s="25"/>
      <c r="FZ51" s="25"/>
      <c r="GA51" s="25"/>
      <c r="GB51" s="25"/>
      <c r="GC51" s="25"/>
      <c r="GD51" s="25"/>
      <c r="GE51" s="25"/>
      <c r="GF51" s="25"/>
      <c r="GG51" s="25"/>
      <c r="GH51" s="25"/>
      <c r="GI51" s="25"/>
      <c r="GJ51" s="25"/>
      <c r="GK51" s="25"/>
      <c r="GL51" s="25"/>
      <c r="GM51" s="25"/>
      <c r="GN51" s="25"/>
      <c r="GO51" s="25"/>
      <c r="GP51" s="25"/>
      <c r="GQ51" s="25"/>
      <c r="GR51" s="25"/>
      <c r="GS51" s="25"/>
      <c r="GT51" s="25"/>
      <c r="GU51" s="25"/>
      <c r="GV51" s="25"/>
      <c r="GW51" s="25"/>
      <c r="GX51" s="25"/>
      <c r="GY51" s="25"/>
      <c r="GZ51" s="25"/>
      <c r="HA51" s="25"/>
      <c r="HB51" s="25"/>
      <c r="HC51" s="25"/>
      <c r="HD51" s="25"/>
      <c r="HE51" s="25"/>
      <c r="HF51" s="25"/>
      <c r="HG51" s="25"/>
      <c r="HH51" s="25"/>
      <c r="HI51" s="25"/>
      <c r="HJ51" s="25"/>
      <c r="HK51" s="25"/>
      <c r="HL51" s="25"/>
      <c r="HM51" s="25"/>
      <c r="HN51" s="25"/>
      <c r="HO51" s="25"/>
      <c r="HP51" s="25"/>
      <c r="HQ51" s="25"/>
      <c r="HR51" s="25"/>
      <c r="HS51" s="25"/>
      <c r="HT51" s="25"/>
      <c r="HU51" s="25"/>
      <c r="HV51" s="25"/>
      <c r="HW51" s="25"/>
      <c r="HX51" s="25"/>
      <c r="HY51" s="25"/>
      <c r="HZ51" s="25"/>
      <c r="IA51" s="25"/>
      <c r="IB51" s="25"/>
      <c r="IC51" s="25"/>
      <c r="ID51" s="25"/>
      <c r="IE51" s="25"/>
      <c r="IF51" s="25"/>
      <c r="IG51" s="25"/>
      <c r="IH51" s="25"/>
      <c r="II51" s="25"/>
      <c r="IJ51" s="25"/>
      <c r="IK51" s="25"/>
      <c r="IL51" s="25"/>
      <c r="IM51" s="25"/>
      <c r="IN51" s="25"/>
      <c r="IO51" s="25"/>
      <c r="IP51" s="25"/>
      <c r="IQ51" s="25"/>
      <c r="IR51" s="25"/>
      <c r="IS51" s="25"/>
      <c r="IT51" s="25"/>
      <c r="IU51" s="25"/>
      <c r="IV51" s="25"/>
      <c r="IW51" s="25"/>
      <c r="IX51" s="25"/>
      <c r="IY51" s="25"/>
      <c r="IZ51" s="25"/>
      <c r="JD51" s="25"/>
      <c r="JE51" s="25"/>
      <c r="JF51" s="25"/>
      <c r="JG51" s="25"/>
      <c r="JH51" s="25"/>
      <c r="JJ51" s="25"/>
      <c r="JK51" s="25"/>
      <c r="JL51" s="25"/>
      <c r="JM51" s="25"/>
      <c r="JN51" s="25"/>
      <c r="JO51" s="25"/>
      <c r="JP51" s="25"/>
      <c r="JQ51" s="25"/>
      <c r="JR51" s="25"/>
      <c r="JS51" s="25"/>
      <c r="JT51" s="25"/>
      <c r="JU51" s="25"/>
      <c r="JV51" s="25"/>
      <c r="JW51" s="25"/>
      <c r="JX51" s="25"/>
      <c r="JY51" s="25"/>
      <c r="JZ51" s="25"/>
      <c r="KA51" s="25"/>
      <c r="KB51" s="25"/>
      <c r="KC51" s="25"/>
      <c r="KD51" s="25"/>
      <c r="KE51" s="25"/>
      <c r="KF51" s="25"/>
      <c r="KG51" s="25"/>
      <c r="KH51" s="25"/>
      <c r="KI51" s="25"/>
      <c r="KJ51" s="25"/>
      <c r="KK51" s="25"/>
      <c r="KL51" s="25"/>
      <c r="KM51" s="25"/>
      <c r="KN51" s="25"/>
      <c r="KO51" s="25"/>
      <c r="KP51" s="25"/>
      <c r="KQ51" s="25"/>
      <c r="KR51" s="25"/>
      <c r="KS51" s="25"/>
      <c r="KT51" s="25"/>
      <c r="KU51" s="25"/>
      <c r="KV51" s="25"/>
      <c r="KW51" s="25"/>
      <c r="KX51" s="25"/>
      <c r="KY51" s="25"/>
      <c r="KZ51" s="25"/>
      <c r="LA51" s="25"/>
      <c r="LB51" s="25"/>
      <c r="LC51" s="25"/>
      <c r="LD51" s="25"/>
      <c r="LE51" s="25"/>
      <c r="LF51" s="25"/>
      <c r="LG51" s="25"/>
      <c r="LH51" s="25"/>
      <c r="LI51" s="25"/>
      <c r="LJ51" s="25"/>
      <c r="LK51" s="25"/>
      <c r="LL51" s="25"/>
      <c r="LM51" s="25"/>
      <c r="LN51" s="25"/>
      <c r="LO51" s="25"/>
      <c r="LP51" s="25"/>
      <c r="LQ51" s="25"/>
      <c r="LR51" s="25"/>
      <c r="LS51" s="25"/>
      <c r="LT51" s="25"/>
      <c r="LU51" s="25"/>
      <c r="LV51" s="25"/>
      <c r="LW51" s="25"/>
      <c r="LX51" s="25"/>
      <c r="LY51" s="25"/>
      <c r="LZ51" s="25"/>
      <c r="MA51" s="25"/>
      <c r="MB51" s="25"/>
      <c r="MC51" s="25"/>
      <c r="MD51" s="25"/>
      <c r="ME51" s="25"/>
      <c r="MF51" s="25"/>
      <c r="MG51" s="25"/>
    </row>
    <row r="52" spans="1:345" x14ac:dyDescent="0.3">
      <c r="A52" s="25"/>
      <c r="B52" s="20" t="s">
        <v>49</v>
      </c>
      <c r="C52" s="52" cm="1">
        <f t="array" ref="C52">AVERAGE(0+$E52:$L52)</f>
        <v>10.904999999999999</v>
      </c>
      <c r="D52" s="52" cm="1">
        <f t="array" ref="D52">MEDIAN(IF($E52:$L52 &lt;&gt; 0,$E52:$L52))</f>
        <v>43.62</v>
      </c>
      <c r="E52" s="44">
        <v>0</v>
      </c>
      <c r="F52" s="44">
        <v>0</v>
      </c>
      <c r="G52" s="45">
        <v>0</v>
      </c>
      <c r="H52" s="44">
        <v>0</v>
      </c>
      <c r="I52" s="44">
        <v>0</v>
      </c>
      <c r="J52" s="20">
        <v>43.62</v>
      </c>
      <c r="K52" s="20">
        <v>43.62</v>
      </c>
      <c r="L52" s="44">
        <v>0</v>
      </c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  <c r="BC52" s="25"/>
      <c r="BD52" s="25"/>
      <c r="BE52" s="25"/>
      <c r="BF52" s="25"/>
      <c r="BG52" s="25"/>
      <c r="BH52" s="25"/>
      <c r="BI52" s="25"/>
      <c r="BJ52" s="25"/>
      <c r="BK52" s="25"/>
      <c r="BL52" s="25"/>
      <c r="BM52" s="25"/>
      <c r="BN52" s="25"/>
      <c r="BO52" s="25"/>
      <c r="BP52" s="25"/>
      <c r="BQ52" s="25"/>
      <c r="BR52" s="25"/>
      <c r="BS52" s="25"/>
      <c r="BT52" s="25"/>
      <c r="BU52" s="25"/>
      <c r="BV52" s="25"/>
      <c r="BW52" s="25"/>
      <c r="BX52" s="25"/>
      <c r="BY52" s="25"/>
      <c r="BZ52" s="25"/>
      <c r="CA52" s="25"/>
      <c r="CB52" s="25"/>
      <c r="CC52" s="25"/>
      <c r="CD52" s="25"/>
      <c r="CE52" s="25"/>
      <c r="CF52" s="25"/>
      <c r="CG52" s="25"/>
      <c r="CH52" s="25"/>
      <c r="CI52" s="25"/>
      <c r="CJ52" s="25"/>
      <c r="CK52" s="25"/>
      <c r="CL52" s="25"/>
      <c r="CM52" s="25"/>
      <c r="CN52" s="25"/>
      <c r="CO52" s="25"/>
      <c r="CP52" s="25"/>
      <c r="CQ52" s="25"/>
      <c r="CR52" s="25"/>
      <c r="CS52" s="25"/>
      <c r="CT52" s="25"/>
      <c r="CU52" s="25"/>
      <c r="CV52" s="25"/>
      <c r="CW52" s="25"/>
      <c r="CX52" s="25"/>
      <c r="CY52" s="25"/>
      <c r="CZ52" s="25"/>
      <c r="DA52" s="25"/>
      <c r="DB52" s="25"/>
      <c r="DC52" s="25"/>
      <c r="DD52" s="25"/>
      <c r="DE52" s="25"/>
      <c r="DF52" s="25"/>
      <c r="DG52" s="25"/>
      <c r="DH52" s="25"/>
      <c r="DI52" s="25"/>
      <c r="DJ52" s="25"/>
      <c r="DK52" s="25"/>
      <c r="DL52" s="25"/>
      <c r="DM52" s="25"/>
      <c r="DN52" s="25"/>
      <c r="DO52" s="25"/>
      <c r="DP52" s="25"/>
      <c r="DQ52" s="25"/>
      <c r="DR52" s="25"/>
      <c r="DS52" s="25"/>
      <c r="DT52" s="25"/>
      <c r="DU52" s="25"/>
      <c r="DV52" s="25"/>
      <c r="DW52" s="25"/>
      <c r="DX52" s="25"/>
      <c r="DY52" s="25"/>
      <c r="DZ52" s="25"/>
      <c r="EA52" s="25"/>
      <c r="EB52" s="25"/>
      <c r="EC52" s="25"/>
      <c r="ED52" s="25"/>
      <c r="EE52" s="25"/>
      <c r="EF52" s="25"/>
      <c r="EG52" s="25"/>
      <c r="EH52" s="25"/>
      <c r="EI52" s="25"/>
      <c r="EJ52" s="25"/>
      <c r="EK52" s="25"/>
      <c r="EL52" s="25"/>
      <c r="EM52" s="25"/>
      <c r="EN52" s="25"/>
      <c r="EO52" s="25"/>
      <c r="EP52" s="25"/>
      <c r="EQ52" s="25"/>
      <c r="ER52" s="25"/>
      <c r="ES52" s="25"/>
      <c r="ET52" s="25"/>
      <c r="EU52" s="25"/>
      <c r="EV52" s="25"/>
      <c r="EW52" s="25"/>
      <c r="EX52" s="25"/>
      <c r="EY52" s="25"/>
      <c r="EZ52" s="25"/>
      <c r="FA52" s="25"/>
      <c r="FB52" s="25"/>
      <c r="FC52" s="25"/>
      <c r="FD52" s="25"/>
      <c r="FE52" s="25"/>
      <c r="FF52" s="25"/>
      <c r="FG52" s="25"/>
      <c r="FH52" s="25"/>
      <c r="FI52" s="25"/>
      <c r="FJ52" s="25"/>
      <c r="FK52" s="25"/>
      <c r="FL52" s="25"/>
      <c r="FM52" s="25"/>
      <c r="FN52" s="25"/>
      <c r="FO52" s="25"/>
      <c r="FP52" s="25"/>
      <c r="FQ52" s="25"/>
      <c r="FR52" s="25"/>
      <c r="FS52" s="25"/>
      <c r="FT52" s="25"/>
      <c r="FU52" s="25"/>
      <c r="FV52" s="25"/>
      <c r="FW52" s="25"/>
      <c r="FX52" s="25"/>
      <c r="FY52" s="25"/>
      <c r="FZ52" s="25"/>
      <c r="GA52" s="25"/>
      <c r="GB52" s="25"/>
      <c r="GC52" s="25"/>
      <c r="GD52" s="25"/>
      <c r="GE52" s="25"/>
      <c r="GF52" s="25"/>
      <c r="GG52" s="25"/>
      <c r="GH52" s="25"/>
      <c r="GI52" s="25"/>
      <c r="GJ52" s="25"/>
      <c r="GK52" s="25"/>
      <c r="GL52" s="25"/>
      <c r="GM52" s="25"/>
      <c r="GN52" s="25"/>
      <c r="GO52" s="25"/>
      <c r="GP52" s="25"/>
      <c r="GQ52" s="25"/>
      <c r="GR52" s="25"/>
      <c r="GS52" s="25"/>
      <c r="GT52" s="25"/>
      <c r="GU52" s="25"/>
      <c r="GV52" s="25"/>
      <c r="GW52" s="25"/>
      <c r="GX52" s="25"/>
      <c r="GY52" s="25"/>
      <c r="GZ52" s="25"/>
      <c r="HA52" s="25"/>
      <c r="HB52" s="25"/>
      <c r="HC52" s="25"/>
      <c r="HD52" s="25"/>
      <c r="HE52" s="25"/>
      <c r="HF52" s="25"/>
      <c r="HG52" s="25"/>
      <c r="HH52" s="25"/>
      <c r="HI52" s="25"/>
      <c r="HJ52" s="25"/>
      <c r="HK52" s="25"/>
      <c r="HL52" s="25"/>
      <c r="HM52" s="25"/>
      <c r="HN52" s="25"/>
      <c r="HO52" s="25"/>
      <c r="HP52" s="25"/>
      <c r="HQ52" s="25"/>
      <c r="HR52" s="25"/>
      <c r="HS52" s="25"/>
      <c r="HT52" s="25"/>
      <c r="HU52" s="25"/>
      <c r="HV52" s="25"/>
      <c r="HW52" s="25"/>
      <c r="HX52" s="25"/>
      <c r="HY52" s="25"/>
      <c r="HZ52" s="25"/>
      <c r="IA52" s="25"/>
      <c r="IB52" s="25"/>
      <c r="IC52" s="25"/>
      <c r="ID52" s="25"/>
      <c r="IE52" s="25"/>
      <c r="IF52" s="25"/>
      <c r="IG52" s="25"/>
      <c r="IK52" s="25"/>
      <c r="IL52" s="25"/>
      <c r="IM52" s="25"/>
      <c r="IN52" s="25"/>
      <c r="IO52" s="25"/>
      <c r="IQ52" s="25"/>
      <c r="IR52" s="25"/>
      <c r="IS52" s="25"/>
      <c r="IT52" s="25"/>
      <c r="IU52" s="25"/>
      <c r="IV52" s="25"/>
      <c r="IW52" s="25"/>
      <c r="IX52" s="25"/>
      <c r="IY52" s="25"/>
      <c r="IZ52" s="25"/>
      <c r="JA52" s="25"/>
      <c r="JB52" s="25"/>
      <c r="JC52" s="25"/>
      <c r="JD52" s="25"/>
      <c r="JE52" s="25"/>
      <c r="JF52" s="25"/>
      <c r="JG52" s="25"/>
      <c r="JH52" s="25"/>
      <c r="JI52" s="25"/>
      <c r="JJ52" s="25"/>
      <c r="JK52" s="25"/>
      <c r="JL52" s="25"/>
      <c r="JM52" s="25"/>
      <c r="JN52" s="25"/>
      <c r="JO52" s="25"/>
      <c r="JP52" s="25"/>
      <c r="JQ52" s="25"/>
      <c r="JR52" s="25"/>
      <c r="JS52" s="25"/>
      <c r="JT52" s="25"/>
      <c r="JU52" s="25"/>
      <c r="JV52" s="25"/>
      <c r="JW52" s="25"/>
      <c r="JX52" s="25"/>
      <c r="JY52" s="25"/>
      <c r="JZ52" s="25"/>
      <c r="KA52" s="25"/>
      <c r="KB52" s="25"/>
      <c r="KC52" s="25"/>
      <c r="KD52" s="25"/>
      <c r="KE52" s="25"/>
      <c r="KF52" s="25"/>
      <c r="KG52" s="25"/>
      <c r="KH52" s="25"/>
      <c r="KI52" s="25"/>
      <c r="KJ52" s="25"/>
      <c r="KK52" s="25"/>
      <c r="KL52" s="25"/>
      <c r="KM52" s="25"/>
      <c r="KN52" s="25"/>
      <c r="KO52" s="25"/>
      <c r="KP52" s="25"/>
      <c r="KQ52" s="25"/>
      <c r="KR52" s="25"/>
      <c r="KS52" s="25"/>
      <c r="KT52" s="25"/>
      <c r="KU52" s="25"/>
      <c r="KV52" s="25"/>
      <c r="KW52" s="25"/>
      <c r="KX52" s="25"/>
      <c r="KY52" s="25"/>
      <c r="KZ52" s="25"/>
      <c r="LA52" s="25"/>
      <c r="LB52" s="25"/>
      <c r="LC52" s="25"/>
      <c r="LD52" s="25"/>
      <c r="LE52" s="25"/>
      <c r="LF52" s="25"/>
      <c r="LG52" s="25"/>
      <c r="LH52" s="25"/>
      <c r="LI52" s="25"/>
      <c r="LJ52" s="25"/>
      <c r="LK52" s="25"/>
      <c r="LL52" s="25"/>
      <c r="LM52" s="25"/>
      <c r="LN52" s="25"/>
    </row>
    <row r="53" spans="1:345" x14ac:dyDescent="0.3">
      <c r="A53" s="25"/>
      <c r="B53" s="20" t="s">
        <v>20</v>
      </c>
      <c r="C53" s="52" cm="1">
        <f t="array" ref="C53">AVERAGE(0+$E53:$L53)</f>
        <v>27.758749999999999</v>
      </c>
      <c r="D53" s="52" cm="1">
        <f t="array" ref="D53">MEDIAN(IF($E53:$L53 &lt;&gt; 0,$E53:$L53))</f>
        <v>40.96</v>
      </c>
      <c r="E53" s="20">
        <v>40.96</v>
      </c>
      <c r="F53" s="40">
        <v>31</v>
      </c>
      <c r="G53" s="45">
        <v>0</v>
      </c>
      <c r="H53" s="40">
        <v>31</v>
      </c>
      <c r="I53" s="41">
        <v>57.620000000000005</v>
      </c>
      <c r="J53" s="44">
        <v>0</v>
      </c>
      <c r="K53" s="41">
        <v>61.489999999999995</v>
      </c>
      <c r="L53" s="44">
        <v>0</v>
      </c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  <c r="BC53" s="25"/>
      <c r="BD53" s="25"/>
      <c r="BE53" s="25"/>
      <c r="BF53" s="25"/>
      <c r="BG53" s="25"/>
      <c r="BH53" s="25"/>
      <c r="BI53" s="25"/>
      <c r="BJ53" s="25"/>
      <c r="BK53" s="25"/>
      <c r="BL53" s="25"/>
      <c r="BM53" s="25"/>
      <c r="BN53" s="25"/>
      <c r="BO53" s="25"/>
      <c r="BP53" s="25"/>
      <c r="BQ53" s="25"/>
      <c r="BR53" s="25"/>
      <c r="BS53" s="25"/>
      <c r="BT53" s="25"/>
      <c r="BU53" s="25"/>
      <c r="BV53" s="25"/>
      <c r="BW53" s="25"/>
      <c r="BX53" s="25"/>
      <c r="BY53" s="25"/>
      <c r="BZ53" s="25"/>
      <c r="CA53" s="25"/>
      <c r="CB53" s="25"/>
      <c r="CC53" s="25"/>
      <c r="CD53" s="25"/>
      <c r="CE53" s="25"/>
      <c r="CF53" s="25"/>
      <c r="CG53" s="25"/>
      <c r="CH53" s="25"/>
      <c r="CI53" s="25"/>
      <c r="CJ53" s="25"/>
      <c r="CK53" s="25"/>
      <c r="CL53" s="25"/>
      <c r="CM53" s="25"/>
      <c r="CN53" s="25"/>
      <c r="CO53" s="25"/>
      <c r="CP53" s="25"/>
      <c r="CQ53" s="25"/>
      <c r="CR53" s="25"/>
      <c r="CS53" s="25"/>
      <c r="CT53" s="25"/>
      <c r="CU53" s="25"/>
      <c r="CV53" s="25"/>
      <c r="CW53" s="25"/>
      <c r="CX53" s="25"/>
      <c r="CY53" s="25"/>
      <c r="CZ53" s="25"/>
      <c r="DA53" s="25"/>
      <c r="DB53" s="25"/>
      <c r="DC53" s="25"/>
      <c r="DD53" s="25"/>
      <c r="DE53" s="25"/>
      <c r="DF53" s="25"/>
      <c r="DG53" s="25"/>
      <c r="DH53" s="25"/>
      <c r="DI53" s="25"/>
      <c r="DJ53" s="25"/>
      <c r="DK53" s="25"/>
      <c r="DL53" s="25"/>
      <c r="DM53" s="25"/>
      <c r="DN53" s="25"/>
      <c r="DO53" s="25"/>
      <c r="DP53" s="25"/>
      <c r="DQ53" s="25"/>
      <c r="DR53" s="25"/>
      <c r="DS53" s="25"/>
      <c r="DT53" s="25"/>
      <c r="DU53" s="25"/>
      <c r="DV53" s="25"/>
      <c r="DW53" s="25"/>
      <c r="DX53" s="25"/>
      <c r="DY53" s="25"/>
      <c r="DZ53" s="25"/>
      <c r="EA53" s="25"/>
      <c r="EB53" s="25"/>
      <c r="EC53" s="25"/>
      <c r="ED53" s="25"/>
      <c r="EE53" s="25"/>
      <c r="EF53" s="25"/>
      <c r="EG53" s="25"/>
      <c r="EH53" s="25"/>
      <c r="EI53" s="25"/>
      <c r="EJ53" s="25"/>
      <c r="EK53" s="25"/>
      <c r="EL53" s="25"/>
      <c r="EM53" s="25"/>
      <c r="EN53" s="25"/>
      <c r="EO53" s="25"/>
      <c r="EP53" s="25"/>
      <c r="EQ53" s="25"/>
      <c r="ER53" s="25"/>
      <c r="ES53" s="25"/>
      <c r="ET53" s="25"/>
      <c r="EU53" s="25"/>
      <c r="EV53" s="25"/>
      <c r="EW53" s="25"/>
      <c r="EX53" s="25"/>
      <c r="EY53" s="25"/>
      <c r="EZ53" s="25"/>
      <c r="FA53" s="25"/>
      <c r="FB53" s="25"/>
      <c r="FC53" s="25"/>
      <c r="FD53" s="25"/>
      <c r="FE53" s="25"/>
      <c r="FF53" s="25"/>
      <c r="FG53" s="25"/>
      <c r="FH53" s="25"/>
      <c r="FI53" s="25"/>
      <c r="FJ53" s="25"/>
      <c r="FK53" s="25"/>
      <c r="FL53" s="25"/>
      <c r="FM53" s="25"/>
      <c r="FN53" s="25"/>
      <c r="FO53" s="25"/>
      <c r="FP53" s="25"/>
      <c r="FQ53" s="25"/>
      <c r="FR53" s="25"/>
      <c r="FS53" s="25"/>
      <c r="FT53" s="25"/>
      <c r="FU53" s="25"/>
      <c r="FV53" s="25"/>
      <c r="FW53" s="25"/>
      <c r="FX53" s="25"/>
      <c r="FY53" s="25"/>
      <c r="FZ53" s="25"/>
      <c r="GA53" s="25"/>
      <c r="GB53" s="25"/>
      <c r="GC53" s="25"/>
      <c r="GD53" s="25"/>
      <c r="GE53" s="25"/>
      <c r="GF53" s="25"/>
      <c r="GG53" s="25"/>
      <c r="GH53" s="25"/>
      <c r="GI53" s="25"/>
      <c r="GJ53" s="25"/>
      <c r="GK53" s="25"/>
      <c r="GL53" s="25"/>
      <c r="GM53" s="25"/>
      <c r="GN53" s="25"/>
      <c r="GO53" s="25"/>
      <c r="GP53" s="25"/>
      <c r="GQ53" s="25"/>
      <c r="GR53" s="25"/>
      <c r="GS53" s="25"/>
      <c r="GT53" s="25"/>
      <c r="GU53" s="25"/>
      <c r="GV53" s="25"/>
      <c r="GW53" s="25"/>
      <c r="GX53" s="25"/>
      <c r="GY53" s="25"/>
      <c r="GZ53" s="25"/>
      <c r="HA53" s="25"/>
      <c r="HB53" s="25"/>
      <c r="HC53" s="25"/>
      <c r="HD53" s="25"/>
      <c r="HE53" s="25"/>
      <c r="HF53" s="25"/>
      <c r="HG53" s="25"/>
      <c r="HH53" s="25"/>
      <c r="HI53" s="25"/>
      <c r="HJ53" s="25"/>
      <c r="HK53" s="25"/>
      <c r="HL53" s="25"/>
      <c r="HM53" s="25"/>
      <c r="HN53" s="25"/>
      <c r="HO53" s="25"/>
      <c r="HP53" s="25"/>
      <c r="HQ53" s="25"/>
      <c r="HR53" s="25"/>
      <c r="HS53" s="25"/>
      <c r="HT53" s="25"/>
      <c r="HU53" s="25"/>
      <c r="HV53" s="25"/>
      <c r="HW53" s="25"/>
      <c r="HX53" s="25"/>
      <c r="HY53" s="25"/>
      <c r="HZ53" s="25"/>
      <c r="IA53" s="25"/>
      <c r="IB53" s="25"/>
      <c r="IC53" s="25"/>
      <c r="ID53" s="25"/>
      <c r="IE53" s="25"/>
      <c r="IF53" s="25"/>
      <c r="IJ53" s="25"/>
      <c r="IK53" s="25"/>
      <c r="IL53" s="25"/>
      <c r="IM53" s="25"/>
      <c r="IN53" s="25"/>
      <c r="IP53" s="25"/>
      <c r="IQ53" s="25"/>
      <c r="IR53" s="25"/>
      <c r="IS53" s="25"/>
      <c r="IT53" s="25"/>
      <c r="IU53" s="25"/>
      <c r="IV53" s="25"/>
      <c r="IW53" s="25"/>
      <c r="IX53" s="25"/>
      <c r="IY53" s="25"/>
      <c r="IZ53" s="25"/>
      <c r="JA53" s="25"/>
      <c r="JB53" s="25"/>
      <c r="JC53" s="25"/>
      <c r="JD53" s="25"/>
      <c r="JE53" s="25"/>
      <c r="JF53" s="25"/>
      <c r="JG53" s="25"/>
      <c r="JH53" s="25"/>
      <c r="JI53" s="25"/>
      <c r="JJ53" s="25"/>
      <c r="JK53" s="25"/>
      <c r="JL53" s="25"/>
      <c r="JM53" s="25"/>
      <c r="JN53" s="25"/>
      <c r="JO53" s="25"/>
      <c r="JP53" s="25"/>
      <c r="JQ53" s="25"/>
      <c r="JR53" s="25"/>
      <c r="JS53" s="25"/>
      <c r="JT53" s="25"/>
      <c r="JU53" s="25"/>
      <c r="JV53" s="25"/>
      <c r="JW53" s="25"/>
      <c r="JX53" s="25"/>
      <c r="JY53" s="25"/>
      <c r="JZ53" s="25"/>
      <c r="KA53" s="25"/>
      <c r="KB53" s="25"/>
      <c r="KC53" s="25"/>
      <c r="KD53" s="25"/>
      <c r="KE53" s="25"/>
      <c r="KF53" s="25"/>
      <c r="KG53" s="25"/>
      <c r="KH53" s="25"/>
      <c r="KI53" s="25"/>
      <c r="KJ53" s="25"/>
      <c r="KK53" s="25"/>
      <c r="KL53" s="25"/>
      <c r="KM53" s="25"/>
      <c r="KN53" s="25"/>
      <c r="KO53" s="25"/>
      <c r="KP53" s="25"/>
      <c r="KQ53" s="25"/>
      <c r="KR53" s="25"/>
      <c r="KS53" s="25"/>
      <c r="KT53" s="25"/>
      <c r="KU53" s="25"/>
      <c r="KV53" s="25"/>
      <c r="KW53" s="25"/>
      <c r="KX53" s="25"/>
      <c r="KY53" s="25"/>
      <c r="KZ53" s="25"/>
      <c r="LA53" s="25"/>
      <c r="LB53" s="25"/>
      <c r="LC53" s="25"/>
      <c r="LD53" s="25"/>
      <c r="LE53" s="25"/>
      <c r="LF53" s="25"/>
      <c r="LG53" s="25"/>
      <c r="LH53" s="25"/>
      <c r="LI53" s="25"/>
      <c r="LJ53" s="25"/>
      <c r="LK53" s="25"/>
      <c r="LL53" s="25"/>
      <c r="LM53" s="25"/>
    </row>
    <row r="54" spans="1:345" x14ac:dyDescent="0.3">
      <c r="A54" s="25"/>
      <c r="B54" s="20" t="s">
        <v>21</v>
      </c>
      <c r="C54" s="52" cm="1">
        <f t="array" ref="C54">AVERAGE(0+$E54:$L54)</f>
        <v>0.32750000000000001</v>
      </c>
      <c r="D54" s="52" cm="1">
        <f t="array" ref="D54">MEDIAN(IF($E54:$L54 &lt;&gt; 0,$E54:$L54))</f>
        <v>2.62</v>
      </c>
      <c r="E54" s="20">
        <v>2.62</v>
      </c>
      <c r="F54" s="44">
        <v>0</v>
      </c>
      <c r="G54" s="45">
        <v>0</v>
      </c>
      <c r="H54" s="44">
        <v>0</v>
      </c>
      <c r="I54" s="44">
        <v>0</v>
      </c>
      <c r="J54" s="44">
        <v>0</v>
      </c>
      <c r="K54" s="44">
        <v>0</v>
      </c>
      <c r="L54" s="44">
        <v>0</v>
      </c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AY54" s="25"/>
      <c r="AZ54" s="25"/>
      <c r="BA54" s="25"/>
      <c r="BB54" s="25"/>
      <c r="BC54" s="25"/>
      <c r="BD54" s="25"/>
      <c r="BE54" s="25"/>
      <c r="BF54" s="25"/>
      <c r="BG54" s="25"/>
      <c r="BH54" s="25"/>
      <c r="BI54" s="25"/>
      <c r="BJ54" s="25"/>
      <c r="BK54" s="25"/>
      <c r="BL54" s="25"/>
      <c r="BM54" s="25"/>
      <c r="BN54" s="25"/>
      <c r="BO54" s="25"/>
      <c r="BP54" s="25"/>
      <c r="BQ54" s="25"/>
      <c r="BR54" s="25"/>
      <c r="BS54" s="25"/>
      <c r="BT54" s="25"/>
      <c r="BU54" s="25"/>
      <c r="BV54" s="25"/>
      <c r="BW54" s="25"/>
      <c r="BX54" s="25"/>
      <c r="BY54" s="25"/>
      <c r="BZ54" s="25"/>
      <c r="CA54" s="25"/>
      <c r="CB54" s="25"/>
      <c r="CC54" s="25"/>
      <c r="CD54" s="25"/>
      <c r="CE54" s="25"/>
      <c r="CF54" s="25"/>
      <c r="CG54" s="25"/>
      <c r="CH54" s="25"/>
      <c r="CI54" s="25"/>
      <c r="CJ54" s="25"/>
      <c r="CK54" s="25"/>
      <c r="CL54" s="25"/>
      <c r="CM54" s="25"/>
      <c r="CN54" s="25"/>
      <c r="CO54" s="25"/>
      <c r="CP54" s="25"/>
      <c r="CQ54" s="25"/>
      <c r="CR54" s="25"/>
      <c r="CS54" s="25"/>
      <c r="CT54" s="25"/>
      <c r="CU54" s="25"/>
      <c r="CV54" s="25"/>
      <c r="CW54" s="25"/>
      <c r="CX54" s="25"/>
      <c r="CY54" s="25"/>
      <c r="CZ54" s="25"/>
      <c r="DA54" s="25"/>
      <c r="DB54" s="25"/>
      <c r="DC54" s="25"/>
      <c r="DD54" s="25"/>
      <c r="DE54" s="25"/>
      <c r="DF54" s="25"/>
      <c r="DG54" s="25"/>
      <c r="DH54" s="25"/>
      <c r="DI54" s="25"/>
      <c r="DJ54" s="25"/>
      <c r="DK54" s="25"/>
      <c r="DL54" s="25"/>
      <c r="DM54" s="25"/>
      <c r="DN54" s="25"/>
      <c r="DO54" s="25"/>
      <c r="DP54" s="25"/>
      <c r="DQ54" s="25"/>
      <c r="DR54" s="25"/>
      <c r="DS54" s="25"/>
      <c r="DT54" s="25"/>
      <c r="DU54" s="25"/>
      <c r="DV54" s="25"/>
      <c r="DW54" s="25"/>
      <c r="DX54" s="25"/>
      <c r="DY54" s="25"/>
      <c r="DZ54" s="25"/>
      <c r="EA54" s="25"/>
      <c r="EB54" s="25"/>
      <c r="EC54" s="25"/>
      <c r="ED54" s="25"/>
      <c r="EE54" s="25"/>
      <c r="EF54" s="25"/>
      <c r="EG54" s="25"/>
      <c r="EH54" s="25"/>
      <c r="EI54" s="25"/>
      <c r="EJ54" s="25"/>
      <c r="EK54" s="25"/>
      <c r="EL54" s="25"/>
      <c r="EM54" s="25"/>
      <c r="EN54" s="25"/>
      <c r="EO54" s="25"/>
      <c r="EP54" s="25"/>
      <c r="EQ54" s="25"/>
      <c r="ER54" s="25"/>
      <c r="ES54" s="25"/>
      <c r="ET54" s="25"/>
      <c r="EU54" s="25"/>
      <c r="EV54" s="25"/>
      <c r="EW54" s="25"/>
      <c r="EX54" s="25"/>
      <c r="EY54" s="25"/>
      <c r="EZ54" s="25"/>
      <c r="FA54" s="25"/>
      <c r="FB54" s="25"/>
      <c r="FC54" s="25"/>
      <c r="FD54" s="25"/>
      <c r="FE54" s="25"/>
      <c r="FF54" s="25"/>
      <c r="FG54" s="25"/>
      <c r="FH54" s="25"/>
      <c r="FI54" s="25"/>
      <c r="FJ54" s="25"/>
      <c r="FK54" s="25"/>
      <c r="FL54" s="25"/>
      <c r="FM54" s="25"/>
      <c r="FN54" s="25"/>
      <c r="FO54" s="25"/>
      <c r="FP54" s="25"/>
      <c r="FQ54" s="25"/>
      <c r="FR54" s="25"/>
      <c r="FS54" s="25"/>
      <c r="FT54" s="25"/>
      <c r="FU54" s="25"/>
      <c r="FV54" s="25"/>
      <c r="FW54" s="25"/>
      <c r="FX54" s="25"/>
      <c r="FY54" s="25"/>
      <c r="FZ54" s="25"/>
      <c r="GA54" s="25"/>
      <c r="GB54" s="25"/>
      <c r="GC54" s="25"/>
      <c r="GD54" s="25"/>
      <c r="GE54" s="25"/>
      <c r="GF54" s="25"/>
      <c r="GG54" s="25"/>
      <c r="GH54" s="25"/>
      <c r="GI54" s="25"/>
      <c r="GJ54" s="25"/>
      <c r="GK54" s="25"/>
      <c r="GL54" s="25"/>
      <c r="GM54" s="25"/>
      <c r="GN54" s="25"/>
      <c r="GO54" s="25"/>
      <c r="GP54" s="25"/>
      <c r="GQ54" s="25"/>
      <c r="GR54" s="25"/>
      <c r="GS54" s="25"/>
      <c r="GT54" s="25"/>
      <c r="GU54" s="25"/>
      <c r="GV54" s="25"/>
      <c r="GW54" s="25"/>
      <c r="GX54" s="25"/>
      <c r="GY54" s="25"/>
      <c r="GZ54" s="25"/>
      <c r="HA54" s="25"/>
      <c r="HB54" s="25"/>
      <c r="HC54" s="25"/>
      <c r="HD54" s="25"/>
      <c r="HE54" s="25"/>
      <c r="HF54" s="25"/>
      <c r="HG54" s="25"/>
      <c r="HH54" s="25"/>
      <c r="HI54" s="25"/>
      <c r="HJ54" s="25"/>
      <c r="HK54" s="25"/>
      <c r="HL54" s="25"/>
      <c r="HM54" s="25"/>
      <c r="HN54" s="25"/>
      <c r="HO54" s="25"/>
      <c r="HP54" s="25"/>
      <c r="HQ54" s="25"/>
      <c r="HR54" s="25"/>
      <c r="HS54" s="25"/>
      <c r="HT54" s="25"/>
      <c r="HU54" s="25"/>
      <c r="HV54" s="25"/>
      <c r="HW54" s="25"/>
      <c r="HX54" s="25"/>
      <c r="HY54" s="25"/>
      <c r="HZ54" s="25"/>
      <c r="IA54" s="25"/>
      <c r="IB54" s="25"/>
      <c r="IC54" s="25"/>
      <c r="ID54" s="25"/>
      <c r="IE54" s="25"/>
      <c r="IF54" s="25"/>
      <c r="IJ54" s="25"/>
      <c r="IK54" s="25"/>
      <c r="IL54" s="25"/>
      <c r="IM54" s="25"/>
      <c r="IN54" s="25"/>
      <c r="IP54" s="25"/>
      <c r="IQ54" s="25"/>
      <c r="IR54" s="25"/>
      <c r="IS54" s="25"/>
      <c r="IT54" s="25"/>
      <c r="IU54" s="25"/>
      <c r="IV54" s="25"/>
      <c r="IW54" s="25"/>
      <c r="IX54" s="25"/>
      <c r="IY54" s="25"/>
      <c r="IZ54" s="25"/>
      <c r="JA54" s="25"/>
      <c r="JB54" s="25"/>
      <c r="JC54" s="25"/>
      <c r="JD54" s="25"/>
      <c r="JE54" s="25"/>
      <c r="JF54" s="25"/>
      <c r="JG54" s="25"/>
      <c r="JH54" s="25"/>
      <c r="JI54" s="25"/>
      <c r="JJ54" s="25"/>
      <c r="JK54" s="25"/>
      <c r="JL54" s="25"/>
      <c r="JM54" s="25"/>
      <c r="JN54" s="25"/>
      <c r="JO54" s="25"/>
      <c r="JP54" s="25"/>
      <c r="JQ54" s="25"/>
      <c r="JR54" s="25"/>
      <c r="JS54" s="25"/>
      <c r="JT54" s="25"/>
      <c r="JU54" s="25"/>
      <c r="JV54" s="25"/>
      <c r="JW54" s="25"/>
      <c r="JX54" s="25"/>
      <c r="JY54" s="25"/>
      <c r="JZ54" s="25"/>
      <c r="KA54" s="25"/>
      <c r="KB54" s="25"/>
      <c r="KC54" s="25"/>
      <c r="KD54" s="25"/>
      <c r="KE54" s="25"/>
      <c r="KF54" s="25"/>
      <c r="KG54" s="25"/>
      <c r="KH54" s="25"/>
      <c r="KI54" s="25"/>
      <c r="KJ54" s="25"/>
      <c r="KK54" s="25"/>
      <c r="KL54" s="25"/>
      <c r="KM54" s="25"/>
      <c r="KN54" s="25"/>
      <c r="KO54" s="25"/>
      <c r="KP54" s="25"/>
      <c r="KQ54" s="25"/>
      <c r="KR54" s="25"/>
      <c r="KS54" s="25"/>
      <c r="KT54" s="25"/>
      <c r="KU54" s="25"/>
      <c r="KV54" s="25"/>
      <c r="KW54" s="25"/>
      <c r="KX54" s="25"/>
      <c r="KY54" s="25"/>
      <c r="KZ54" s="25"/>
      <c r="LA54" s="25"/>
      <c r="LB54" s="25"/>
      <c r="LC54" s="25"/>
      <c r="LD54" s="25"/>
      <c r="LE54" s="25"/>
      <c r="LF54" s="25"/>
      <c r="LG54" s="25"/>
      <c r="LH54" s="25"/>
      <c r="LI54" s="25"/>
      <c r="LJ54" s="25"/>
      <c r="LK54" s="25"/>
      <c r="LL54" s="25"/>
      <c r="LM54" s="25"/>
    </row>
    <row r="55" spans="1:345" x14ac:dyDescent="0.3">
      <c r="A55" s="25"/>
      <c r="B55" s="20" t="s">
        <v>22</v>
      </c>
      <c r="C55" s="52" cm="1">
        <f t="array" ref="C55">AVERAGE(0+$E55:$L55)</f>
        <v>22.779999999999998</v>
      </c>
      <c r="D55" s="52" cm="1">
        <f t="array" ref="D55">MEDIAN(IF($E55:$L55 &lt;&gt; 0,$E55:$L55))</f>
        <v>15.2</v>
      </c>
      <c r="E55" s="41">
        <v>124.28</v>
      </c>
      <c r="F55" s="44">
        <v>0</v>
      </c>
      <c r="G55" s="45">
        <v>0</v>
      </c>
      <c r="H55" s="20">
        <v>15.2</v>
      </c>
      <c r="I55" s="40">
        <v>0.66</v>
      </c>
      <c r="J55" s="44">
        <v>0</v>
      </c>
      <c r="K55" s="40">
        <v>1.7</v>
      </c>
      <c r="L55" s="41">
        <v>40.4</v>
      </c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  <c r="AX55" s="25"/>
      <c r="AY55" s="25"/>
      <c r="AZ55" s="25"/>
      <c r="BA55" s="25"/>
      <c r="BB55" s="25"/>
      <c r="BC55" s="25"/>
      <c r="BD55" s="25"/>
      <c r="BE55" s="25"/>
      <c r="BF55" s="25"/>
      <c r="BG55" s="25"/>
      <c r="BH55" s="25"/>
      <c r="BI55" s="25"/>
      <c r="BJ55" s="25"/>
      <c r="BK55" s="25"/>
      <c r="BL55" s="25"/>
      <c r="BM55" s="25"/>
      <c r="BN55" s="25"/>
      <c r="BO55" s="25"/>
      <c r="BP55" s="25"/>
      <c r="BQ55" s="25"/>
      <c r="BR55" s="25"/>
      <c r="BS55" s="25"/>
      <c r="BT55" s="25"/>
      <c r="BU55" s="25"/>
      <c r="BV55" s="25"/>
      <c r="BW55" s="25"/>
      <c r="BX55" s="25"/>
      <c r="BY55" s="25"/>
      <c r="BZ55" s="25"/>
      <c r="CA55" s="25"/>
      <c r="CB55" s="25"/>
      <c r="CC55" s="25"/>
      <c r="CD55" s="25"/>
      <c r="CE55" s="25"/>
      <c r="CF55" s="25"/>
      <c r="CG55" s="25"/>
      <c r="CH55" s="25"/>
      <c r="CI55" s="25"/>
      <c r="CJ55" s="25"/>
      <c r="CK55" s="25"/>
      <c r="CL55" s="25"/>
      <c r="CM55" s="25"/>
      <c r="CN55" s="25"/>
      <c r="CO55" s="25"/>
      <c r="CP55" s="25"/>
      <c r="CQ55" s="25"/>
      <c r="CR55" s="25"/>
      <c r="CS55" s="25"/>
      <c r="CT55" s="25"/>
      <c r="CU55" s="25"/>
      <c r="CV55" s="25"/>
      <c r="CW55" s="25"/>
      <c r="CX55" s="25"/>
      <c r="CY55" s="25"/>
      <c r="CZ55" s="25"/>
      <c r="DA55" s="25"/>
      <c r="DB55" s="25"/>
      <c r="DC55" s="25"/>
      <c r="DD55" s="25"/>
      <c r="DE55" s="25"/>
      <c r="DF55" s="25"/>
      <c r="DG55" s="25"/>
      <c r="DH55" s="25"/>
      <c r="DI55" s="25"/>
      <c r="DJ55" s="25"/>
      <c r="DK55" s="25"/>
      <c r="DL55" s="25"/>
      <c r="DM55" s="25"/>
      <c r="DN55" s="25"/>
      <c r="DO55" s="25"/>
      <c r="DP55" s="25"/>
      <c r="DQ55" s="25"/>
      <c r="DR55" s="25"/>
      <c r="DS55" s="25"/>
      <c r="DT55" s="25"/>
      <c r="DU55" s="25"/>
      <c r="DV55" s="25"/>
      <c r="DW55" s="25"/>
      <c r="DX55" s="25"/>
      <c r="DY55" s="25"/>
      <c r="DZ55" s="25"/>
      <c r="EA55" s="25"/>
      <c r="EB55" s="25"/>
      <c r="EC55" s="25"/>
      <c r="ED55" s="25"/>
      <c r="EE55" s="25"/>
      <c r="EF55" s="25"/>
      <c r="EG55" s="25"/>
      <c r="EH55" s="25"/>
      <c r="EI55" s="25"/>
      <c r="EJ55" s="25"/>
      <c r="EK55" s="25"/>
      <c r="EL55" s="25"/>
      <c r="EM55" s="25"/>
      <c r="EN55" s="25"/>
      <c r="EO55" s="25"/>
      <c r="EP55" s="25"/>
      <c r="EQ55" s="25"/>
      <c r="ER55" s="25"/>
      <c r="ES55" s="25"/>
      <c r="ET55" s="25"/>
      <c r="EU55" s="25"/>
      <c r="EV55" s="25"/>
      <c r="EW55" s="25"/>
      <c r="EX55" s="25"/>
      <c r="EY55" s="25"/>
      <c r="EZ55" s="25"/>
      <c r="FA55" s="25"/>
      <c r="FB55" s="25"/>
      <c r="FC55" s="25"/>
      <c r="FD55" s="25"/>
      <c r="FE55" s="25"/>
      <c r="FF55" s="25"/>
      <c r="FG55" s="25"/>
      <c r="FH55" s="25"/>
      <c r="FI55" s="25"/>
      <c r="FJ55" s="25"/>
      <c r="FK55" s="25"/>
      <c r="FL55" s="25"/>
      <c r="FM55" s="25"/>
      <c r="FN55" s="25"/>
      <c r="FO55" s="25"/>
      <c r="FP55" s="25"/>
      <c r="FQ55" s="25"/>
      <c r="FR55" s="25"/>
      <c r="FS55" s="25"/>
      <c r="FT55" s="25"/>
      <c r="FU55" s="25"/>
      <c r="FV55" s="25"/>
      <c r="FW55" s="25"/>
      <c r="FX55" s="25"/>
      <c r="FY55" s="25"/>
      <c r="FZ55" s="25"/>
      <c r="GA55" s="25"/>
      <c r="GB55" s="25"/>
      <c r="GC55" s="25"/>
      <c r="GD55" s="25"/>
      <c r="GE55" s="25"/>
      <c r="GF55" s="25"/>
      <c r="GG55" s="25"/>
      <c r="GH55" s="25"/>
      <c r="GI55" s="25"/>
      <c r="GJ55" s="25"/>
      <c r="GK55" s="25"/>
      <c r="GL55" s="25"/>
      <c r="GM55" s="25"/>
      <c r="GN55" s="25"/>
      <c r="GO55" s="25"/>
      <c r="GP55" s="25"/>
      <c r="GQ55" s="25"/>
      <c r="GR55" s="25"/>
      <c r="GS55" s="25"/>
      <c r="GT55" s="25"/>
      <c r="GU55" s="25"/>
      <c r="GV55" s="25"/>
      <c r="GW55" s="25"/>
      <c r="GX55" s="25"/>
      <c r="GY55" s="25"/>
      <c r="GZ55" s="25"/>
      <c r="HA55" s="25"/>
      <c r="HB55" s="25"/>
      <c r="HC55" s="25"/>
      <c r="HD55" s="25"/>
      <c r="HE55" s="25"/>
      <c r="HF55" s="25"/>
      <c r="HG55" s="25"/>
      <c r="HH55" s="25"/>
      <c r="HI55" s="25"/>
      <c r="HJ55" s="25"/>
      <c r="HK55" s="25"/>
      <c r="HL55" s="25"/>
      <c r="HM55" s="25"/>
      <c r="HN55" s="25"/>
      <c r="HO55" s="25"/>
      <c r="HP55" s="25"/>
      <c r="HQ55" s="25"/>
      <c r="HR55" s="25"/>
      <c r="HS55" s="25"/>
      <c r="HT55" s="25"/>
      <c r="HU55" s="25"/>
      <c r="HV55" s="25"/>
      <c r="HW55" s="25"/>
      <c r="HX55" s="25"/>
      <c r="HY55" s="25"/>
      <c r="HZ55" s="25"/>
      <c r="IA55" s="25"/>
      <c r="IB55" s="25"/>
      <c r="IC55" s="25"/>
      <c r="ID55" s="25"/>
      <c r="IE55" s="25"/>
      <c r="IF55" s="25"/>
      <c r="IJ55" s="25"/>
      <c r="IK55" s="25"/>
      <c r="IL55" s="25"/>
      <c r="IM55" s="25"/>
      <c r="IN55" s="25"/>
      <c r="IP55" s="25"/>
      <c r="IQ55" s="25"/>
      <c r="IR55" s="25"/>
      <c r="IS55" s="25"/>
      <c r="IT55" s="25"/>
      <c r="IU55" s="25"/>
      <c r="IV55" s="25"/>
      <c r="IW55" s="25"/>
      <c r="IX55" s="25"/>
      <c r="IY55" s="25"/>
      <c r="IZ55" s="25"/>
      <c r="JA55" s="25"/>
      <c r="JB55" s="25"/>
      <c r="JC55" s="25"/>
      <c r="JD55" s="25"/>
      <c r="JE55" s="25"/>
      <c r="JF55" s="25"/>
      <c r="JG55" s="25"/>
      <c r="JH55" s="25"/>
      <c r="JI55" s="25"/>
      <c r="JJ55" s="25"/>
      <c r="JK55" s="25"/>
      <c r="JL55" s="25"/>
      <c r="JM55" s="25"/>
      <c r="JN55" s="25"/>
      <c r="JO55" s="25"/>
      <c r="JP55" s="25"/>
      <c r="JQ55" s="25"/>
      <c r="JR55" s="25"/>
      <c r="JS55" s="25"/>
      <c r="JT55" s="25"/>
      <c r="JU55" s="25"/>
      <c r="JV55" s="25"/>
      <c r="JW55" s="25"/>
      <c r="JX55" s="25"/>
      <c r="JY55" s="25"/>
      <c r="JZ55" s="25"/>
      <c r="KA55" s="25"/>
      <c r="KB55" s="25"/>
      <c r="KC55" s="25"/>
      <c r="KD55" s="25"/>
      <c r="KE55" s="25"/>
      <c r="KF55" s="25"/>
      <c r="KG55" s="25"/>
      <c r="KH55" s="25"/>
      <c r="KI55" s="25"/>
      <c r="KJ55" s="25"/>
      <c r="KK55" s="25"/>
      <c r="KL55" s="25"/>
      <c r="KM55" s="25"/>
      <c r="KN55" s="25"/>
      <c r="KO55" s="25"/>
      <c r="KP55" s="25"/>
      <c r="KQ55" s="25"/>
      <c r="KR55" s="25"/>
      <c r="KS55" s="25"/>
      <c r="KT55" s="25"/>
      <c r="KU55" s="25"/>
      <c r="KV55" s="25"/>
      <c r="KW55" s="25"/>
      <c r="KX55" s="25"/>
      <c r="KY55" s="25"/>
      <c r="KZ55" s="25"/>
      <c r="LA55" s="25"/>
      <c r="LB55" s="25"/>
      <c r="LC55" s="25"/>
      <c r="LD55" s="25"/>
      <c r="LE55" s="25"/>
      <c r="LF55" s="25"/>
      <c r="LG55" s="25"/>
      <c r="LH55" s="25"/>
      <c r="LI55" s="25"/>
      <c r="LJ55" s="25"/>
      <c r="LK55" s="25"/>
      <c r="LL55" s="25"/>
      <c r="LM55" s="25"/>
    </row>
    <row r="56" spans="1:345" x14ac:dyDescent="0.3">
      <c r="A56" s="25"/>
      <c r="B56" s="20" t="s">
        <v>23</v>
      </c>
      <c r="C56" s="52" cm="1">
        <f t="array" ref="C56">AVERAGE(0+$E56:$L56)</f>
        <v>90.346249999999998</v>
      </c>
      <c r="D56" s="52" cm="1">
        <f t="array" ref="D56">MEDIAN(IF($E56:$L56 &lt;&gt; 0,$E56:$L56))</f>
        <v>192.87</v>
      </c>
      <c r="E56" s="44">
        <v>0</v>
      </c>
      <c r="F56" s="40">
        <v>179.95</v>
      </c>
      <c r="G56" s="45">
        <v>0</v>
      </c>
      <c r="H56" s="20">
        <v>192.87</v>
      </c>
      <c r="I56" s="41">
        <v>349.95</v>
      </c>
      <c r="J56" s="44">
        <v>0</v>
      </c>
      <c r="K56" s="44">
        <v>0</v>
      </c>
      <c r="L56" s="44">
        <v>0</v>
      </c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5"/>
      <c r="BH56" s="25"/>
      <c r="BI56" s="25"/>
      <c r="BJ56" s="25"/>
      <c r="BK56" s="25"/>
      <c r="BL56" s="25"/>
      <c r="BM56" s="25"/>
      <c r="BN56" s="25"/>
      <c r="BO56" s="25"/>
      <c r="BP56" s="25"/>
      <c r="BQ56" s="25"/>
      <c r="BR56" s="25"/>
      <c r="BS56" s="25"/>
      <c r="BT56" s="25"/>
      <c r="BU56" s="25"/>
      <c r="BV56" s="25"/>
      <c r="BW56" s="25"/>
      <c r="BX56" s="25"/>
      <c r="BY56" s="25"/>
      <c r="BZ56" s="25"/>
      <c r="CA56" s="25"/>
      <c r="CB56" s="25"/>
      <c r="CC56" s="25"/>
      <c r="CD56" s="25"/>
      <c r="CE56" s="25"/>
      <c r="CF56" s="25"/>
      <c r="CG56" s="25"/>
      <c r="CH56" s="25"/>
      <c r="CI56" s="25"/>
      <c r="CJ56" s="25"/>
      <c r="CK56" s="25"/>
      <c r="CL56" s="25"/>
      <c r="CM56" s="25"/>
      <c r="CN56" s="25"/>
      <c r="CO56" s="25"/>
      <c r="CP56" s="25"/>
      <c r="CQ56" s="25"/>
      <c r="CR56" s="25"/>
      <c r="CS56" s="25"/>
      <c r="CT56" s="25"/>
      <c r="CU56" s="25"/>
      <c r="CV56" s="25"/>
      <c r="CW56" s="25"/>
      <c r="CX56" s="25"/>
      <c r="CY56" s="25"/>
      <c r="CZ56" s="25"/>
      <c r="DA56" s="25"/>
      <c r="DB56" s="25"/>
      <c r="DC56" s="25"/>
      <c r="DD56" s="25"/>
      <c r="DE56" s="25"/>
      <c r="DF56" s="25"/>
      <c r="DG56" s="25"/>
      <c r="DH56" s="25"/>
      <c r="DI56" s="25"/>
      <c r="DJ56" s="25"/>
      <c r="DK56" s="25"/>
      <c r="DL56" s="25"/>
      <c r="DM56" s="25"/>
      <c r="DN56" s="25"/>
      <c r="DO56" s="25"/>
      <c r="DP56" s="25"/>
      <c r="DQ56" s="25"/>
      <c r="DR56" s="25"/>
      <c r="DS56" s="25"/>
      <c r="DT56" s="25"/>
      <c r="DU56" s="25"/>
      <c r="DV56" s="25"/>
      <c r="DW56" s="25"/>
      <c r="DX56" s="25"/>
      <c r="DY56" s="25"/>
      <c r="DZ56" s="25"/>
      <c r="EA56" s="25"/>
      <c r="EB56" s="25"/>
      <c r="EC56" s="25"/>
      <c r="ED56" s="25"/>
      <c r="EE56" s="25"/>
      <c r="EF56" s="25"/>
      <c r="EG56" s="25"/>
      <c r="EH56" s="25"/>
      <c r="EI56" s="25"/>
      <c r="EJ56" s="25"/>
      <c r="EK56" s="25"/>
      <c r="EL56" s="25"/>
      <c r="EM56" s="25"/>
      <c r="EN56" s="25"/>
      <c r="EO56" s="25"/>
      <c r="EP56" s="25"/>
      <c r="EQ56" s="25"/>
      <c r="ER56" s="25"/>
      <c r="ES56" s="25"/>
      <c r="ET56" s="25"/>
      <c r="EU56" s="25"/>
      <c r="EV56" s="25"/>
      <c r="EW56" s="25"/>
      <c r="EX56" s="25"/>
      <c r="EY56" s="25"/>
      <c r="EZ56" s="25"/>
      <c r="FA56" s="25"/>
      <c r="FB56" s="25"/>
      <c r="FC56" s="25"/>
      <c r="FD56" s="25"/>
      <c r="FE56" s="25"/>
      <c r="FF56" s="25"/>
      <c r="FG56" s="25"/>
      <c r="FH56" s="25"/>
      <c r="FI56" s="25"/>
      <c r="FJ56" s="25"/>
      <c r="FK56" s="25"/>
      <c r="FL56" s="25"/>
      <c r="FM56" s="25"/>
      <c r="FN56" s="25"/>
      <c r="FO56" s="25"/>
      <c r="FP56" s="25"/>
      <c r="FQ56" s="25"/>
      <c r="FR56" s="25"/>
      <c r="FS56" s="25"/>
      <c r="FT56" s="25"/>
      <c r="FU56" s="25"/>
      <c r="FV56" s="25"/>
      <c r="FW56" s="25"/>
      <c r="FX56" s="25"/>
      <c r="FY56" s="25"/>
      <c r="FZ56" s="25"/>
      <c r="GA56" s="25"/>
      <c r="GB56" s="25"/>
      <c r="GC56" s="25"/>
      <c r="GD56" s="25"/>
      <c r="GE56" s="25"/>
      <c r="GF56" s="25"/>
      <c r="GG56" s="25"/>
      <c r="GH56" s="25"/>
      <c r="GI56" s="25"/>
      <c r="GJ56" s="25"/>
      <c r="GK56" s="25"/>
      <c r="GL56" s="25"/>
      <c r="GM56" s="25"/>
      <c r="GN56" s="25"/>
      <c r="GO56" s="25"/>
      <c r="GP56" s="25"/>
      <c r="GQ56" s="25"/>
      <c r="GR56" s="25"/>
      <c r="GS56" s="25"/>
      <c r="GT56" s="25"/>
      <c r="GU56" s="25"/>
      <c r="GV56" s="25"/>
      <c r="GW56" s="25"/>
      <c r="GX56" s="25"/>
      <c r="GY56" s="25"/>
      <c r="GZ56" s="25"/>
      <c r="HA56" s="25"/>
      <c r="HB56" s="25"/>
      <c r="HC56" s="25"/>
      <c r="HD56" s="25"/>
      <c r="HE56" s="25"/>
      <c r="HF56" s="25"/>
      <c r="HG56" s="25"/>
      <c r="HH56" s="25"/>
      <c r="HI56" s="25"/>
      <c r="HJ56" s="25"/>
      <c r="HK56" s="25"/>
      <c r="HL56" s="25"/>
      <c r="HM56" s="25"/>
      <c r="HN56" s="25"/>
      <c r="HO56" s="25"/>
      <c r="HP56" s="25"/>
      <c r="HQ56" s="25"/>
      <c r="HR56" s="25"/>
      <c r="HS56" s="25"/>
      <c r="HT56" s="25"/>
      <c r="HU56" s="25"/>
      <c r="HV56" s="25"/>
      <c r="HW56" s="25"/>
      <c r="HX56" s="25"/>
      <c r="HY56" s="25"/>
      <c r="HZ56" s="25"/>
      <c r="IA56" s="25"/>
      <c r="IB56" s="25"/>
      <c r="IC56" s="25"/>
      <c r="ID56" s="25"/>
      <c r="IE56" s="25"/>
      <c r="IF56" s="25"/>
      <c r="IJ56" s="25"/>
      <c r="IK56" s="25"/>
      <c r="IL56" s="25"/>
      <c r="IM56" s="25"/>
      <c r="IN56" s="25"/>
      <c r="IP56" s="25"/>
      <c r="IQ56" s="25"/>
      <c r="IR56" s="25"/>
      <c r="IS56" s="25"/>
      <c r="IT56" s="25"/>
      <c r="IU56" s="25"/>
      <c r="IV56" s="25"/>
      <c r="IW56" s="25"/>
      <c r="IX56" s="25"/>
      <c r="IY56" s="25"/>
      <c r="IZ56" s="25"/>
      <c r="JA56" s="25"/>
      <c r="JB56" s="25"/>
      <c r="JC56" s="25"/>
      <c r="JD56" s="25"/>
      <c r="JE56" s="25"/>
      <c r="JF56" s="25"/>
      <c r="JG56" s="25"/>
      <c r="JH56" s="25"/>
      <c r="JI56" s="25"/>
      <c r="JJ56" s="25"/>
      <c r="JK56" s="25"/>
      <c r="JL56" s="25"/>
      <c r="JM56" s="25"/>
      <c r="JN56" s="25"/>
      <c r="JO56" s="25"/>
      <c r="JP56" s="25"/>
      <c r="JQ56" s="25"/>
      <c r="JR56" s="25"/>
      <c r="JS56" s="25"/>
      <c r="JT56" s="25"/>
      <c r="JU56" s="25"/>
      <c r="JV56" s="25"/>
      <c r="JW56" s="25"/>
      <c r="JX56" s="25"/>
      <c r="JY56" s="25"/>
      <c r="JZ56" s="25"/>
      <c r="KA56" s="25"/>
      <c r="KB56" s="25"/>
      <c r="KC56" s="25"/>
      <c r="KD56" s="25"/>
      <c r="KE56" s="25"/>
      <c r="KF56" s="25"/>
      <c r="KG56" s="25"/>
      <c r="KH56" s="25"/>
      <c r="KI56" s="25"/>
      <c r="KJ56" s="25"/>
      <c r="KK56" s="25"/>
      <c r="KL56" s="25"/>
      <c r="KM56" s="25"/>
      <c r="KN56" s="25"/>
      <c r="KO56" s="25"/>
      <c r="KP56" s="25"/>
      <c r="KQ56" s="25"/>
      <c r="KR56" s="25"/>
      <c r="KS56" s="25"/>
      <c r="KT56" s="25"/>
      <c r="KU56" s="25"/>
      <c r="KV56" s="25"/>
      <c r="KW56" s="25"/>
      <c r="KX56" s="25"/>
      <c r="KY56" s="25"/>
      <c r="KZ56" s="25"/>
      <c r="LA56" s="25"/>
      <c r="LB56" s="25"/>
      <c r="LC56" s="25"/>
      <c r="LD56" s="25"/>
      <c r="LE56" s="25"/>
      <c r="LF56" s="25"/>
      <c r="LG56" s="25"/>
      <c r="LH56" s="25"/>
      <c r="LI56" s="25"/>
      <c r="LJ56" s="25"/>
      <c r="LK56" s="25"/>
      <c r="LL56" s="25"/>
      <c r="LM56" s="25"/>
    </row>
    <row r="57" spans="1:345" x14ac:dyDescent="0.3">
      <c r="A57" s="25"/>
      <c r="B57" s="20" t="s">
        <v>24</v>
      </c>
      <c r="C57" s="52" cm="1">
        <f t="array" ref="C57">AVERAGE(0+$E57:$L57)</f>
        <v>14.456250000000001</v>
      </c>
      <c r="D57" s="52" cm="1">
        <f t="array" ref="D57">MEDIAN(IF($E57:$L57 &lt;&gt; 0,$E57:$L57))</f>
        <v>13.48</v>
      </c>
      <c r="E57" s="20">
        <v>13.48</v>
      </c>
      <c r="F57" s="20">
        <v>13.48</v>
      </c>
      <c r="G57" s="33">
        <v>13.48</v>
      </c>
      <c r="H57" s="41">
        <v>14.77</v>
      </c>
      <c r="I57" s="20">
        <v>13.48</v>
      </c>
      <c r="J57" s="20">
        <v>13.48</v>
      </c>
      <c r="K57" s="41">
        <v>17.47</v>
      </c>
      <c r="L57" s="41">
        <v>16.010000000000002</v>
      </c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5"/>
      <c r="BH57" s="25"/>
      <c r="BI57" s="25"/>
      <c r="BJ57" s="25"/>
      <c r="BK57" s="25"/>
      <c r="BL57" s="25"/>
      <c r="BM57" s="25"/>
      <c r="BN57" s="25"/>
      <c r="BO57" s="25"/>
      <c r="BP57" s="25"/>
      <c r="BQ57" s="25"/>
      <c r="BR57" s="25"/>
      <c r="BS57" s="25"/>
      <c r="BT57" s="25"/>
      <c r="BU57" s="25"/>
      <c r="BV57" s="25"/>
      <c r="BW57" s="25"/>
      <c r="BX57" s="25"/>
      <c r="BY57" s="25"/>
      <c r="BZ57" s="25"/>
      <c r="CA57" s="25"/>
      <c r="CB57" s="25"/>
      <c r="CC57" s="25"/>
      <c r="CD57" s="25"/>
      <c r="CE57" s="25"/>
      <c r="CF57" s="25"/>
      <c r="CG57" s="25"/>
      <c r="CH57" s="25"/>
      <c r="CI57" s="25"/>
      <c r="CJ57" s="25"/>
      <c r="CK57" s="25"/>
      <c r="CL57" s="25"/>
      <c r="CM57" s="25"/>
      <c r="CN57" s="25"/>
      <c r="CO57" s="25"/>
      <c r="CP57" s="25"/>
      <c r="CQ57" s="25"/>
      <c r="CR57" s="25"/>
      <c r="CS57" s="25"/>
      <c r="CT57" s="25"/>
      <c r="CU57" s="25"/>
      <c r="CV57" s="25"/>
      <c r="CW57" s="25"/>
      <c r="CX57" s="25"/>
      <c r="CY57" s="25"/>
      <c r="CZ57" s="25"/>
      <c r="DA57" s="25"/>
      <c r="DB57" s="25"/>
      <c r="DC57" s="25"/>
      <c r="DD57" s="25"/>
      <c r="DE57" s="25"/>
      <c r="DF57" s="25"/>
      <c r="DG57" s="25"/>
      <c r="DH57" s="25"/>
      <c r="DI57" s="25"/>
      <c r="DJ57" s="25"/>
      <c r="DK57" s="25"/>
      <c r="DL57" s="25"/>
      <c r="DM57" s="25"/>
      <c r="DN57" s="25"/>
      <c r="DO57" s="25"/>
      <c r="DP57" s="25"/>
      <c r="DQ57" s="25"/>
      <c r="DR57" s="25"/>
      <c r="DS57" s="25"/>
      <c r="DT57" s="25"/>
      <c r="DU57" s="25"/>
      <c r="DV57" s="25"/>
      <c r="DW57" s="25"/>
      <c r="DX57" s="25"/>
      <c r="DY57" s="25"/>
      <c r="DZ57" s="25"/>
      <c r="EA57" s="25"/>
      <c r="EB57" s="25"/>
      <c r="EC57" s="25"/>
      <c r="ED57" s="25"/>
      <c r="EE57" s="25"/>
      <c r="EF57" s="25"/>
      <c r="EG57" s="25"/>
      <c r="EH57" s="25"/>
      <c r="EI57" s="25"/>
      <c r="EJ57" s="25"/>
      <c r="EK57" s="25"/>
      <c r="EL57" s="25"/>
      <c r="EM57" s="25"/>
      <c r="EN57" s="25"/>
      <c r="EO57" s="25"/>
      <c r="EP57" s="25"/>
      <c r="EQ57" s="25"/>
      <c r="ER57" s="25"/>
      <c r="ES57" s="25"/>
      <c r="ET57" s="25"/>
      <c r="EU57" s="25"/>
      <c r="EV57" s="25"/>
      <c r="EW57" s="25"/>
      <c r="EX57" s="25"/>
      <c r="EY57" s="25"/>
      <c r="EZ57" s="25"/>
      <c r="FA57" s="25"/>
      <c r="FB57" s="25"/>
      <c r="FC57" s="25"/>
      <c r="FD57" s="25"/>
      <c r="FE57" s="25"/>
      <c r="FF57" s="25"/>
      <c r="FG57" s="25"/>
      <c r="FH57" s="25"/>
      <c r="FI57" s="25"/>
      <c r="FJ57" s="25"/>
      <c r="FK57" s="25"/>
      <c r="FL57" s="25"/>
      <c r="FM57" s="25"/>
      <c r="FN57" s="25"/>
      <c r="FO57" s="25"/>
      <c r="FP57" s="25"/>
      <c r="FQ57" s="25"/>
      <c r="FR57" s="25"/>
      <c r="FS57" s="25"/>
      <c r="FT57" s="25"/>
      <c r="FU57" s="25"/>
      <c r="FV57" s="25"/>
      <c r="FW57" s="25"/>
      <c r="FX57" s="25"/>
      <c r="FY57" s="25"/>
      <c r="FZ57" s="25"/>
      <c r="GA57" s="25"/>
      <c r="GB57" s="25"/>
      <c r="GC57" s="25"/>
      <c r="GD57" s="25"/>
      <c r="GE57" s="25"/>
      <c r="GF57" s="25"/>
      <c r="GH57" s="25"/>
      <c r="GI57" s="25"/>
      <c r="GJ57" s="25"/>
      <c r="GK57" s="25"/>
      <c r="GL57" s="25"/>
      <c r="GM57" s="25"/>
      <c r="GN57" s="25"/>
      <c r="GO57" s="25"/>
      <c r="GP57" s="25"/>
      <c r="GQ57" s="25"/>
      <c r="GR57" s="25"/>
      <c r="GS57" s="25"/>
      <c r="GT57" s="25"/>
      <c r="GU57" s="25"/>
      <c r="GV57" s="25"/>
      <c r="GW57" s="25"/>
      <c r="GX57" s="25"/>
      <c r="GY57" s="25"/>
      <c r="GZ57" s="25"/>
      <c r="HA57" s="25"/>
      <c r="HB57" s="25"/>
      <c r="HC57" s="25"/>
      <c r="HD57" s="25"/>
      <c r="HE57" s="25"/>
      <c r="HF57" s="25"/>
      <c r="HI57" s="25"/>
      <c r="HJ57" s="25"/>
      <c r="HK57" s="25"/>
      <c r="HL57" s="25"/>
      <c r="HN57" s="25"/>
      <c r="HO57" s="25"/>
      <c r="HP57" s="25"/>
      <c r="HQ57" s="25"/>
      <c r="HR57" s="25"/>
      <c r="HS57" s="25"/>
      <c r="HT57" s="25"/>
      <c r="HU57" s="25"/>
      <c r="HV57" s="25"/>
      <c r="HX57" s="25"/>
      <c r="HY57" s="25"/>
      <c r="HZ57" s="25"/>
      <c r="IA57" s="25"/>
      <c r="IB57" s="25"/>
      <c r="IC57" s="25"/>
      <c r="ID57" s="25"/>
      <c r="IE57" s="25"/>
      <c r="IF57" s="25"/>
      <c r="IG57" s="25"/>
      <c r="IH57" s="25"/>
      <c r="II57" s="25"/>
      <c r="IJ57" s="25"/>
      <c r="IK57" s="25"/>
      <c r="IL57" s="25"/>
      <c r="IM57" s="25"/>
      <c r="IN57" s="25"/>
      <c r="IO57" s="25"/>
      <c r="IP57" s="25"/>
      <c r="IQ57" s="25"/>
      <c r="IR57" s="25"/>
      <c r="IS57" s="25"/>
      <c r="IT57" s="25"/>
      <c r="IU57" s="25"/>
      <c r="IV57" s="25"/>
      <c r="IW57" s="25"/>
      <c r="IX57" s="25"/>
      <c r="IY57" s="25"/>
      <c r="IZ57" s="25"/>
      <c r="JA57" s="25"/>
      <c r="JB57" s="25"/>
      <c r="JC57" s="25"/>
      <c r="JD57" s="25"/>
      <c r="JE57" s="25"/>
      <c r="JF57" s="25"/>
      <c r="JG57" s="25"/>
      <c r="JH57" s="25"/>
      <c r="JI57" s="25"/>
      <c r="JJ57" s="25"/>
      <c r="JK57" s="25"/>
      <c r="JL57" s="25"/>
      <c r="JM57" s="25"/>
      <c r="JN57" s="25"/>
      <c r="JO57" s="25"/>
      <c r="JP57" s="25"/>
      <c r="JQ57" s="25"/>
      <c r="JR57" s="25"/>
      <c r="JS57" s="25"/>
      <c r="JT57" s="25"/>
      <c r="JU57" s="25"/>
      <c r="JV57" s="25"/>
      <c r="JW57" s="25"/>
      <c r="JX57" s="25"/>
      <c r="JY57" s="25"/>
      <c r="JZ57" s="25"/>
      <c r="KA57" s="25"/>
      <c r="KB57" s="25"/>
      <c r="KC57" s="25"/>
      <c r="KD57" s="25"/>
      <c r="KE57" s="25"/>
      <c r="KF57" s="25"/>
      <c r="KG57" s="25"/>
      <c r="KH57" s="25"/>
      <c r="KI57" s="25"/>
    </row>
    <row r="58" spans="1:345" x14ac:dyDescent="0.3">
      <c r="A58" s="25"/>
      <c r="B58" s="20" t="s">
        <v>25</v>
      </c>
      <c r="C58" s="52" cm="1">
        <f t="array" ref="C58">AVERAGE(0+$E58:$L58)</f>
        <v>59.958750000000009</v>
      </c>
      <c r="D58" s="52" cm="1">
        <f t="array" ref="D58">MEDIAN(IF($E58:$L58 &lt;&gt; 0,$E58:$L58))</f>
        <v>60</v>
      </c>
      <c r="E58" s="41">
        <v>142.30000000000001</v>
      </c>
      <c r="F58" s="41">
        <v>67.25</v>
      </c>
      <c r="G58" s="33">
        <v>60</v>
      </c>
      <c r="H58" s="41">
        <v>80.150000000000006</v>
      </c>
      <c r="I58" s="20">
        <v>60</v>
      </c>
      <c r="J58" s="20">
        <v>60</v>
      </c>
      <c r="K58" s="40">
        <v>4.37</v>
      </c>
      <c r="L58" s="40">
        <v>5.6</v>
      </c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  <c r="BC58" s="25"/>
      <c r="BD58" s="25"/>
      <c r="BE58" s="25"/>
      <c r="BF58" s="25"/>
      <c r="BG58" s="25"/>
      <c r="BH58" s="25"/>
      <c r="BI58" s="25"/>
      <c r="BJ58" s="25"/>
      <c r="BK58" s="25"/>
      <c r="BL58" s="25"/>
      <c r="BM58" s="25"/>
      <c r="BN58" s="25"/>
      <c r="BO58" s="25"/>
      <c r="BP58" s="25"/>
      <c r="BQ58" s="25"/>
      <c r="BR58" s="25"/>
      <c r="BS58" s="25"/>
      <c r="BT58" s="25"/>
      <c r="BU58" s="25"/>
      <c r="BV58" s="25"/>
      <c r="BW58" s="25"/>
      <c r="BX58" s="25"/>
      <c r="BY58" s="25"/>
      <c r="BZ58" s="25"/>
      <c r="CA58" s="25"/>
      <c r="CB58" s="25"/>
      <c r="CC58" s="25"/>
      <c r="CD58" s="25"/>
      <c r="CE58" s="25"/>
      <c r="CF58" s="25"/>
      <c r="CG58" s="25"/>
      <c r="CH58" s="25"/>
      <c r="CI58" s="25"/>
      <c r="CJ58" s="25"/>
      <c r="CK58" s="25"/>
      <c r="CL58" s="25"/>
      <c r="CM58" s="25"/>
      <c r="CN58" s="25"/>
      <c r="CO58" s="25"/>
      <c r="CP58" s="25"/>
      <c r="CQ58" s="25"/>
      <c r="CR58" s="25"/>
      <c r="CS58" s="25"/>
      <c r="CT58" s="25"/>
      <c r="CU58" s="25"/>
      <c r="CV58" s="25"/>
      <c r="CW58" s="25"/>
      <c r="CX58" s="25"/>
      <c r="CY58" s="25"/>
      <c r="CZ58" s="25"/>
      <c r="DA58" s="25"/>
      <c r="DB58" s="25"/>
      <c r="DC58" s="25"/>
      <c r="DD58" s="25"/>
      <c r="DE58" s="25"/>
      <c r="DF58" s="25"/>
      <c r="DG58" s="25"/>
      <c r="DH58" s="25"/>
      <c r="DI58" s="25"/>
      <c r="DJ58" s="25"/>
      <c r="DK58" s="25"/>
      <c r="DL58" s="25"/>
      <c r="DM58" s="25"/>
      <c r="DN58" s="25"/>
      <c r="DO58" s="25"/>
      <c r="DP58" s="25"/>
      <c r="DQ58" s="25"/>
      <c r="DR58" s="25"/>
      <c r="DS58" s="25"/>
      <c r="DT58" s="25"/>
      <c r="DU58" s="25"/>
      <c r="DV58" s="25"/>
      <c r="DW58" s="25"/>
      <c r="DX58" s="25"/>
      <c r="DY58" s="25"/>
      <c r="DZ58" s="25"/>
      <c r="EA58" s="25"/>
      <c r="EB58" s="25"/>
      <c r="EC58" s="25"/>
      <c r="ED58" s="25"/>
      <c r="EE58" s="25"/>
      <c r="EF58" s="25"/>
      <c r="EG58" s="25"/>
      <c r="EH58" s="25"/>
      <c r="EI58" s="25"/>
      <c r="EJ58" s="25"/>
      <c r="EK58" s="25"/>
      <c r="EL58" s="25"/>
      <c r="EM58" s="25"/>
      <c r="EN58" s="25"/>
      <c r="EO58" s="25"/>
      <c r="EP58" s="25"/>
      <c r="EQ58" s="25"/>
      <c r="ES58" s="25"/>
      <c r="ET58" s="25"/>
      <c r="EU58" s="25"/>
      <c r="EW58" s="25"/>
      <c r="EX58" s="25"/>
      <c r="EY58" s="25"/>
      <c r="EZ58" s="25"/>
      <c r="FA58" s="25"/>
      <c r="FB58" s="25"/>
      <c r="FC58" s="25"/>
      <c r="FD58" s="25"/>
      <c r="FE58" s="25"/>
      <c r="FF58" s="25"/>
      <c r="FG58" s="25"/>
      <c r="FH58" s="25"/>
      <c r="FI58" s="25"/>
      <c r="FJ58" s="25"/>
      <c r="FK58" s="25"/>
      <c r="FL58" s="25"/>
      <c r="FM58" s="25"/>
      <c r="FN58" s="25"/>
      <c r="FO58" s="25"/>
      <c r="FP58" s="25"/>
      <c r="FQ58" s="25"/>
      <c r="FR58" s="25"/>
      <c r="FS58" s="25"/>
      <c r="FT58" s="25"/>
      <c r="FU58" s="25"/>
      <c r="FV58" s="25"/>
      <c r="FW58" s="25"/>
      <c r="FX58" s="25"/>
      <c r="FY58" s="25"/>
      <c r="FZ58" s="25"/>
      <c r="GA58" s="25"/>
      <c r="GB58" s="25"/>
      <c r="GC58" s="25"/>
      <c r="GD58" s="25"/>
      <c r="GE58" s="25"/>
      <c r="GF58" s="25"/>
      <c r="GH58" s="25"/>
      <c r="GI58" s="25"/>
      <c r="GJ58" s="25"/>
      <c r="GK58" s="25"/>
      <c r="GL58" s="25"/>
      <c r="GM58" s="25"/>
      <c r="GN58" s="25"/>
      <c r="GO58" s="25"/>
      <c r="GP58" s="25"/>
      <c r="GQ58" s="25"/>
      <c r="GR58" s="25"/>
      <c r="GS58" s="25"/>
      <c r="GT58" s="25"/>
      <c r="GU58" s="25"/>
      <c r="GV58" s="25"/>
      <c r="GW58" s="25"/>
      <c r="GX58" s="25"/>
      <c r="GY58" s="25"/>
      <c r="GZ58" s="25"/>
      <c r="HA58" s="25"/>
      <c r="HB58" s="25"/>
      <c r="HC58" s="25"/>
      <c r="HD58" s="25"/>
      <c r="HF58" s="25"/>
      <c r="HG58" s="25"/>
      <c r="HH58" s="25"/>
      <c r="HL58" s="25"/>
      <c r="HM58" s="25"/>
      <c r="HN58" s="25"/>
      <c r="HO58" s="25"/>
      <c r="HP58" s="25"/>
      <c r="HQ58" s="25"/>
      <c r="HR58" s="25"/>
      <c r="HT58" s="25"/>
      <c r="HU58" s="25"/>
      <c r="HV58" s="25"/>
      <c r="HW58" s="25"/>
      <c r="HX58" s="25"/>
      <c r="HY58" s="25"/>
      <c r="HZ58" s="25"/>
      <c r="IA58" s="25"/>
      <c r="IB58" s="25"/>
      <c r="IC58" s="25"/>
      <c r="ID58" s="25"/>
      <c r="IE58" s="25"/>
      <c r="IF58" s="25"/>
      <c r="IG58" s="25"/>
      <c r="IH58" s="25"/>
      <c r="II58" s="25"/>
      <c r="IJ58" s="25"/>
      <c r="IK58" s="25"/>
      <c r="IL58" s="25"/>
      <c r="IM58" s="25"/>
      <c r="IN58" s="25"/>
      <c r="IO58" s="25"/>
      <c r="IP58" s="25"/>
      <c r="IQ58" s="25"/>
      <c r="IR58" s="25"/>
      <c r="IS58" s="25"/>
      <c r="IT58" s="25"/>
      <c r="IU58" s="25"/>
      <c r="IV58" s="25"/>
      <c r="IW58" s="25"/>
      <c r="IX58" s="25"/>
      <c r="IY58" s="25"/>
      <c r="IZ58" s="25"/>
      <c r="JA58" s="25"/>
      <c r="JB58" s="25"/>
      <c r="JC58" s="25"/>
      <c r="JD58" s="25"/>
      <c r="JE58" s="25"/>
      <c r="JF58" s="25"/>
      <c r="JG58" s="25"/>
      <c r="JH58" s="25"/>
      <c r="JI58" s="25"/>
      <c r="JJ58" s="25"/>
      <c r="JK58" s="25"/>
      <c r="JL58" s="25"/>
      <c r="JM58" s="25"/>
      <c r="JN58" s="25"/>
      <c r="JO58" s="25"/>
      <c r="JP58" s="25"/>
      <c r="JQ58" s="25"/>
      <c r="JR58" s="25"/>
      <c r="JS58" s="25"/>
      <c r="JT58" s="25"/>
      <c r="JU58" s="25"/>
      <c r="JV58" s="25"/>
      <c r="JW58" s="25"/>
      <c r="JX58" s="25"/>
      <c r="JY58" s="25"/>
      <c r="JZ58" s="25"/>
      <c r="KA58" s="25"/>
      <c r="KB58" s="25"/>
      <c r="KC58" s="25"/>
      <c r="KD58" s="25"/>
      <c r="KE58" s="25"/>
    </row>
    <row r="59" spans="1:345" x14ac:dyDescent="0.3">
      <c r="A59" s="25"/>
      <c r="B59" s="20" t="s">
        <v>50</v>
      </c>
      <c r="C59" s="52" cm="1">
        <f t="array" ref="C59">AVERAGE(0+$E59:$L59)</f>
        <v>6.25</v>
      </c>
      <c r="D59" s="52" cm="1">
        <f t="array" ref="D59">MEDIAN(IF($E59:$L59 &lt;&gt; 0,$E59:$L59))</f>
        <v>50</v>
      </c>
      <c r="E59" s="44">
        <v>0</v>
      </c>
      <c r="F59" s="44">
        <v>0</v>
      </c>
      <c r="G59" s="45">
        <v>0</v>
      </c>
      <c r="H59" s="44">
        <v>0</v>
      </c>
      <c r="I59" s="44">
        <v>0</v>
      </c>
      <c r="J59" s="44">
        <v>0</v>
      </c>
      <c r="K59" s="20">
        <v>50</v>
      </c>
      <c r="L59" s="44">
        <v>0</v>
      </c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  <c r="BC59" s="25"/>
      <c r="BD59" s="25"/>
      <c r="BE59" s="25"/>
      <c r="BF59" s="25"/>
      <c r="BG59" s="25"/>
      <c r="BH59" s="25"/>
      <c r="BI59" s="25"/>
      <c r="BJ59" s="25"/>
      <c r="BK59" s="25"/>
      <c r="BL59" s="25"/>
      <c r="BM59" s="25"/>
      <c r="BN59" s="25"/>
      <c r="BO59" s="25"/>
      <c r="BP59" s="25"/>
      <c r="BQ59" s="25"/>
      <c r="BR59" s="25"/>
      <c r="BS59" s="25"/>
      <c r="BT59" s="25"/>
      <c r="BU59" s="25"/>
      <c r="BV59" s="25"/>
      <c r="BW59" s="25"/>
      <c r="BX59" s="25"/>
      <c r="BY59" s="25"/>
      <c r="BZ59" s="25"/>
      <c r="CA59" s="25"/>
      <c r="CB59" s="25"/>
      <c r="CC59" s="25"/>
      <c r="CD59" s="25"/>
      <c r="CE59" s="25"/>
      <c r="CF59" s="25"/>
      <c r="CG59" s="25"/>
      <c r="CH59" s="25"/>
      <c r="CI59" s="25"/>
      <c r="CJ59" s="25"/>
      <c r="CK59" s="25"/>
      <c r="CL59" s="25"/>
      <c r="CM59" s="25"/>
      <c r="CN59" s="25"/>
      <c r="CO59" s="25"/>
      <c r="CP59" s="25"/>
      <c r="CQ59" s="25"/>
      <c r="CR59" s="25"/>
      <c r="CS59" s="25"/>
      <c r="CT59" s="25"/>
      <c r="CU59" s="25"/>
      <c r="CV59" s="25"/>
      <c r="CW59" s="25"/>
      <c r="CX59" s="25"/>
      <c r="CY59" s="25"/>
      <c r="CZ59" s="25"/>
      <c r="DA59" s="25"/>
      <c r="DB59" s="25"/>
      <c r="DC59" s="25"/>
      <c r="DD59" s="25"/>
      <c r="DE59" s="25"/>
      <c r="DF59" s="25"/>
      <c r="DG59" s="25"/>
      <c r="DH59" s="25"/>
      <c r="DI59" s="25"/>
      <c r="DJ59" s="25"/>
      <c r="DK59" s="25"/>
      <c r="DL59" s="25"/>
      <c r="DM59" s="25"/>
      <c r="DN59" s="25"/>
      <c r="DO59" s="25"/>
      <c r="DP59" s="25"/>
      <c r="DQ59" s="25"/>
      <c r="DR59" s="25"/>
      <c r="DS59" s="25"/>
      <c r="DT59" s="25"/>
      <c r="DU59" s="25"/>
      <c r="DV59" s="25"/>
      <c r="DW59" s="25"/>
      <c r="DX59" s="25"/>
      <c r="DY59" s="25"/>
      <c r="DZ59" s="25"/>
      <c r="EA59" s="25"/>
      <c r="EB59" s="25"/>
      <c r="EC59" s="25"/>
      <c r="ED59" s="25"/>
      <c r="EE59" s="25"/>
      <c r="EF59" s="25"/>
      <c r="EG59" s="25"/>
      <c r="EH59" s="25"/>
      <c r="EI59" s="25"/>
      <c r="EJ59" s="25"/>
      <c r="EK59" s="25"/>
      <c r="EL59" s="25"/>
      <c r="EM59" s="25"/>
      <c r="EN59" s="25"/>
      <c r="EO59" s="25"/>
      <c r="EP59" s="25"/>
      <c r="EQ59" s="25"/>
      <c r="ES59" s="25"/>
      <c r="ET59" s="25"/>
      <c r="EU59" s="25"/>
      <c r="EW59" s="25"/>
      <c r="EX59" s="25"/>
      <c r="EY59" s="25"/>
      <c r="EZ59" s="25"/>
      <c r="FA59" s="25"/>
      <c r="FB59" s="25"/>
      <c r="FC59" s="25"/>
      <c r="FD59" s="25"/>
      <c r="FE59" s="25"/>
      <c r="FF59" s="25"/>
      <c r="FG59" s="25"/>
      <c r="FH59" s="25"/>
      <c r="FI59" s="25"/>
      <c r="FJ59" s="25"/>
      <c r="FK59" s="25"/>
      <c r="FL59" s="25"/>
      <c r="FM59" s="25"/>
      <c r="FN59" s="25"/>
      <c r="FO59" s="25"/>
      <c r="FP59" s="25"/>
      <c r="FQ59" s="25"/>
      <c r="FR59" s="25"/>
      <c r="FS59" s="25"/>
      <c r="FT59" s="25"/>
      <c r="FU59" s="25"/>
      <c r="FV59" s="25"/>
      <c r="FW59" s="25"/>
      <c r="FX59" s="25"/>
      <c r="FY59" s="25"/>
      <c r="FZ59" s="25"/>
      <c r="GA59" s="25"/>
      <c r="GB59" s="25"/>
      <c r="GC59" s="25"/>
      <c r="GD59" s="25"/>
      <c r="GE59" s="25"/>
      <c r="GF59" s="25"/>
      <c r="GH59" s="25"/>
      <c r="GI59" s="25"/>
      <c r="GJ59" s="25"/>
      <c r="GK59" s="25"/>
      <c r="GL59" s="25"/>
      <c r="GM59" s="25"/>
      <c r="GN59" s="25"/>
      <c r="GO59" s="25"/>
      <c r="GP59" s="25"/>
      <c r="GQ59" s="25"/>
      <c r="GR59" s="25"/>
      <c r="GS59" s="25"/>
      <c r="GT59" s="25"/>
      <c r="GU59" s="25"/>
      <c r="GV59" s="25"/>
      <c r="GW59" s="25"/>
      <c r="GX59" s="25"/>
      <c r="GY59" s="25"/>
      <c r="GZ59" s="25"/>
      <c r="HA59" s="25"/>
      <c r="HB59" s="25"/>
      <c r="HC59" s="25"/>
      <c r="HD59" s="25"/>
      <c r="HF59" s="25"/>
      <c r="HG59" s="25"/>
      <c r="HH59" s="25"/>
      <c r="HL59" s="25"/>
      <c r="HM59" s="25"/>
      <c r="HN59" s="25"/>
      <c r="HO59" s="25"/>
      <c r="HP59" s="25"/>
      <c r="HQ59" s="25"/>
      <c r="HR59" s="25"/>
      <c r="HT59" s="25"/>
      <c r="HU59" s="25"/>
      <c r="HV59" s="25"/>
      <c r="HW59" s="25"/>
      <c r="HX59" s="25"/>
      <c r="HY59" s="25"/>
      <c r="HZ59" s="25"/>
      <c r="IA59" s="25"/>
      <c r="IB59" s="25"/>
      <c r="IC59" s="25"/>
      <c r="ID59" s="25"/>
      <c r="IE59" s="25"/>
      <c r="IF59" s="25"/>
      <c r="IG59" s="25"/>
      <c r="IH59" s="25"/>
      <c r="II59" s="25"/>
      <c r="IJ59" s="25"/>
      <c r="IK59" s="25"/>
      <c r="IL59" s="25"/>
      <c r="IM59" s="25"/>
      <c r="IN59" s="25"/>
      <c r="IO59" s="25"/>
      <c r="IP59" s="25"/>
      <c r="IQ59" s="25"/>
      <c r="IR59" s="25"/>
      <c r="IS59" s="25"/>
      <c r="IT59" s="25"/>
      <c r="IU59" s="25"/>
      <c r="IV59" s="25"/>
      <c r="IW59" s="25"/>
      <c r="IX59" s="25"/>
      <c r="IY59" s="25"/>
      <c r="IZ59" s="25"/>
      <c r="JA59" s="25"/>
      <c r="JB59" s="25"/>
      <c r="JC59" s="25"/>
      <c r="JD59" s="25"/>
      <c r="JE59" s="25"/>
      <c r="JF59" s="25"/>
      <c r="JG59" s="25"/>
      <c r="JH59" s="25"/>
      <c r="JI59" s="25"/>
      <c r="JJ59" s="25"/>
      <c r="JK59" s="25"/>
      <c r="JL59" s="25"/>
      <c r="JM59" s="25"/>
      <c r="JN59" s="25"/>
      <c r="JO59" s="25"/>
      <c r="JP59" s="25"/>
      <c r="JQ59" s="25"/>
      <c r="JR59" s="25"/>
      <c r="JS59" s="25"/>
      <c r="JT59" s="25"/>
      <c r="JU59" s="25"/>
      <c r="JV59" s="25"/>
      <c r="JW59" s="25"/>
      <c r="JX59" s="25"/>
      <c r="JY59" s="25"/>
      <c r="JZ59" s="25"/>
      <c r="KA59" s="25"/>
      <c r="KB59" s="25"/>
      <c r="KC59" s="25"/>
      <c r="KD59" s="25"/>
      <c r="KE59" s="25"/>
    </row>
    <row r="60" spans="1:345" x14ac:dyDescent="0.3">
      <c r="A60" s="25"/>
      <c r="B60" s="20" t="s">
        <v>26</v>
      </c>
      <c r="C60" s="52" cm="1">
        <f t="array" ref="C60">AVERAGE(0+$E60:$L60)</f>
        <v>41.875</v>
      </c>
      <c r="D60" s="52" cm="1">
        <f t="array" ref="D60">MEDIAN(IF($E60:$L60 &lt;&gt; 0,$E60:$L60))</f>
        <v>335</v>
      </c>
      <c r="E60" s="44">
        <v>0</v>
      </c>
      <c r="F60" s="44">
        <v>0</v>
      </c>
      <c r="G60" s="45">
        <v>0</v>
      </c>
      <c r="H60" s="44">
        <v>0</v>
      </c>
      <c r="I60" s="44">
        <v>0</v>
      </c>
      <c r="J60" s="44">
        <v>0</v>
      </c>
      <c r="K60" s="20">
        <v>335</v>
      </c>
      <c r="L60" s="44">
        <v>0</v>
      </c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  <c r="AX60" s="25"/>
      <c r="AY60" s="25"/>
      <c r="AZ60" s="25"/>
      <c r="BA60" s="25"/>
      <c r="BB60" s="25"/>
      <c r="BC60" s="25"/>
      <c r="BD60" s="25"/>
      <c r="BE60" s="25"/>
      <c r="BF60" s="25"/>
      <c r="BG60" s="25"/>
      <c r="BH60" s="25"/>
      <c r="BI60" s="25"/>
      <c r="BJ60" s="25"/>
      <c r="BK60" s="25"/>
      <c r="BL60" s="25"/>
      <c r="BM60" s="25"/>
      <c r="BN60" s="25"/>
      <c r="BO60" s="25"/>
      <c r="BP60" s="25"/>
      <c r="BQ60" s="25"/>
      <c r="BR60" s="25"/>
      <c r="BS60" s="25"/>
      <c r="BT60" s="25"/>
      <c r="BU60" s="25"/>
      <c r="BV60" s="25"/>
      <c r="BW60" s="25"/>
      <c r="BX60" s="25"/>
      <c r="BY60" s="25"/>
      <c r="BZ60" s="25"/>
      <c r="CA60" s="25"/>
      <c r="CB60" s="25"/>
      <c r="CC60" s="25"/>
      <c r="CD60" s="25"/>
      <c r="CE60" s="25"/>
      <c r="CF60" s="25"/>
      <c r="CG60" s="25"/>
      <c r="CH60" s="25"/>
      <c r="CI60" s="25"/>
      <c r="CJ60" s="25"/>
      <c r="CK60" s="25"/>
      <c r="CL60" s="25"/>
      <c r="CM60" s="25"/>
      <c r="CN60" s="25"/>
      <c r="CO60" s="25"/>
      <c r="CP60" s="25"/>
      <c r="CQ60" s="25"/>
      <c r="CR60" s="25"/>
      <c r="CS60" s="25"/>
      <c r="CT60" s="25"/>
      <c r="CU60" s="25"/>
      <c r="CV60" s="25"/>
      <c r="CW60" s="25"/>
      <c r="CX60" s="25"/>
      <c r="CY60" s="25"/>
      <c r="CZ60" s="25"/>
      <c r="DA60" s="25"/>
      <c r="DB60" s="25"/>
      <c r="DC60" s="25"/>
      <c r="DD60" s="25"/>
      <c r="DE60" s="25"/>
      <c r="DF60" s="25"/>
      <c r="DG60" s="25"/>
      <c r="DH60" s="25"/>
      <c r="DI60" s="25"/>
      <c r="DJ60" s="25"/>
      <c r="DK60" s="25"/>
      <c r="DL60" s="25"/>
      <c r="DM60" s="25"/>
      <c r="DN60" s="25"/>
      <c r="DO60" s="25"/>
      <c r="DP60" s="25"/>
      <c r="DQ60" s="25"/>
      <c r="DR60" s="25"/>
      <c r="DS60" s="25"/>
      <c r="DT60" s="25"/>
      <c r="DU60" s="25"/>
      <c r="DV60" s="25"/>
      <c r="DW60" s="25"/>
      <c r="DX60" s="25"/>
      <c r="DY60" s="25"/>
      <c r="DZ60" s="25"/>
      <c r="EA60" s="25"/>
      <c r="EB60" s="25"/>
      <c r="EC60" s="25"/>
      <c r="ED60" s="25"/>
      <c r="EE60" s="25"/>
      <c r="EF60" s="25"/>
      <c r="EG60" s="25"/>
      <c r="EH60" s="25"/>
      <c r="EI60" s="25"/>
      <c r="EJ60" s="25"/>
      <c r="EK60" s="25"/>
      <c r="EL60" s="25"/>
      <c r="EM60" s="25"/>
      <c r="EN60" s="25"/>
      <c r="EO60" s="25"/>
      <c r="EP60" s="25"/>
      <c r="EQ60" s="25"/>
      <c r="ES60" s="25"/>
      <c r="ET60" s="25"/>
      <c r="EU60" s="25"/>
      <c r="EW60" s="25"/>
      <c r="EX60" s="25"/>
      <c r="EY60" s="25"/>
      <c r="EZ60" s="25"/>
      <c r="FA60" s="25"/>
      <c r="FB60" s="25"/>
      <c r="FC60" s="25"/>
      <c r="FD60" s="25"/>
      <c r="FE60" s="25"/>
      <c r="FF60" s="25"/>
      <c r="FG60" s="25"/>
      <c r="FH60" s="25"/>
      <c r="FI60" s="25"/>
      <c r="FJ60" s="25"/>
      <c r="FK60" s="25"/>
      <c r="FL60" s="25"/>
      <c r="FM60" s="25"/>
      <c r="FN60" s="25"/>
      <c r="FO60" s="25"/>
      <c r="FP60" s="25"/>
      <c r="FQ60" s="25"/>
      <c r="FR60" s="25"/>
      <c r="FS60" s="25"/>
      <c r="FT60" s="25"/>
      <c r="FU60" s="25"/>
      <c r="FV60" s="25"/>
      <c r="FW60" s="25"/>
      <c r="FX60" s="25"/>
      <c r="FY60" s="25"/>
      <c r="FZ60" s="25"/>
      <c r="GA60" s="25"/>
      <c r="GB60" s="25"/>
      <c r="GC60" s="25"/>
      <c r="GD60" s="25"/>
      <c r="GE60" s="25"/>
      <c r="GF60" s="25"/>
      <c r="GH60" s="25"/>
      <c r="GI60" s="25"/>
      <c r="GJ60" s="25"/>
      <c r="GK60" s="25"/>
      <c r="GL60" s="25"/>
      <c r="GM60" s="25"/>
      <c r="GN60" s="25"/>
      <c r="GO60" s="25"/>
      <c r="GP60" s="25"/>
      <c r="GQ60" s="25"/>
      <c r="GR60" s="25"/>
      <c r="GS60" s="25"/>
      <c r="GT60" s="25"/>
      <c r="GU60" s="25"/>
      <c r="GV60" s="25"/>
      <c r="GW60" s="25"/>
      <c r="GX60" s="25"/>
      <c r="GY60" s="25"/>
      <c r="GZ60" s="25"/>
      <c r="HA60" s="25"/>
      <c r="HB60" s="25"/>
      <c r="HC60" s="25"/>
      <c r="HD60" s="25"/>
      <c r="HF60" s="25"/>
      <c r="HG60" s="25"/>
      <c r="HH60" s="25"/>
      <c r="HL60" s="25"/>
      <c r="HM60" s="25"/>
      <c r="HN60" s="25"/>
      <c r="HO60" s="25"/>
      <c r="HP60" s="25"/>
      <c r="HQ60" s="25"/>
      <c r="HR60" s="25"/>
      <c r="HT60" s="25"/>
      <c r="HU60" s="25"/>
      <c r="HV60" s="25"/>
      <c r="HW60" s="25"/>
      <c r="HX60" s="25"/>
      <c r="HY60" s="25"/>
      <c r="HZ60" s="25"/>
      <c r="IA60" s="25"/>
      <c r="IB60" s="25"/>
      <c r="IC60" s="25"/>
      <c r="ID60" s="25"/>
      <c r="IE60" s="25"/>
      <c r="IF60" s="25"/>
      <c r="IG60" s="25"/>
      <c r="IH60" s="25"/>
      <c r="II60" s="25"/>
      <c r="IJ60" s="25"/>
      <c r="IK60" s="25"/>
      <c r="IL60" s="25"/>
      <c r="IM60" s="25"/>
      <c r="IN60" s="25"/>
      <c r="IO60" s="25"/>
      <c r="IP60" s="25"/>
      <c r="IQ60" s="25"/>
      <c r="IR60" s="25"/>
      <c r="IS60" s="25"/>
      <c r="IT60" s="25"/>
      <c r="IU60" s="25"/>
      <c r="IV60" s="25"/>
      <c r="IW60" s="25"/>
      <c r="IX60" s="25"/>
      <c r="IY60" s="25"/>
      <c r="IZ60" s="25"/>
      <c r="JA60" s="25"/>
      <c r="JB60" s="25"/>
      <c r="JC60" s="25"/>
      <c r="JD60" s="25"/>
      <c r="JE60" s="25"/>
      <c r="JF60" s="25"/>
      <c r="JG60" s="25"/>
      <c r="JH60" s="25"/>
      <c r="JI60" s="25"/>
      <c r="JJ60" s="25"/>
      <c r="JK60" s="25"/>
      <c r="JL60" s="25"/>
      <c r="JM60" s="25"/>
      <c r="JN60" s="25"/>
      <c r="JO60" s="25"/>
      <c r="JP60" s="25"/>
      <c r="JQ60" s="25"/>
      <c r="JR60" s="25"/>
      <c r="JS60" s="25"/>
      <c r="JT60" s="25"/>
      <c r="JU60" s="25"/>
      <c r="JV60" s="25"/>
      <c r="JW60" s="25"/>
      <c r="JX60" s="25"/>
      <c r="JY60" s="25"/>
      <c r="JZ60" s="25"/>
      <c r="KA60" s="25"/>
      <c r="KB60" s="25"/>
      <c r="KC60" s="25"/>
      <c r="KD60" s="25"/>
      <c r="KE60" s="25"/>
    </row>
    <row r="61" spans="1:345" x14ac:dyDescent="0.3">
      <c r="A61" s="25"/>
      <c r="B61" s="20" t="s">
        <v>27</v>
      </c>
      <c r="C61" s="52" cm="1">
        <f t="array" ref="C61">AVERAGE(0+$E61:$L61)</f>
        <v>77.302500000000009</v>
      </c>
      <c r="D61" s="52" cm="1">
        <f t="array" ref="D61">MEDIAN(IF($E61:$L61 &lt;&gt; 0,$E61:$L61))</f>
        <v>162.58500000000001</v>
      </c>
      <c r="E61" s="44">
        <v>0</v>
      </c>
      <c r="F61" s="41">
        <v>209.21</v>
      </c>
      <c r="G61" s="43">
        <v>115.96</v>
      </c>
      <c r="H61" s="44">
        <v>0</v>
      </c>
      <c r="I61" s="44">
        <v>0</v>
      </c>
      <c r="J61" s="41">
        <v>253.26</v>
      </c>
      <c r="K61" s="44">
        <v>0</v>
      </c>
      <c r="L61" s="40">
        <v>39.99</v>
      </c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5"/>
      <c r="AW61" s="25"/>
      <c r="AX61" s="25"/>
      <c r="AY61" s="25"/>
      <c r="AZ61" s="25"/>
      <c r="BA61" s="25"/>
      <c r="BB61" s="25"/>
      <c r="BC61" s="25"/>
      <c r="BD61" s="25"/>
      <c r="BE61" s="25"/>
      <c r="BF61" s="25"/>
      <c r="BG61" s="25"/>
      <c r="BH61" s="25"/>
      <c r="BI61" s="25"/>
      <c r="BJ61" s="25"/>
      <c r="BK61" s="25"/>
      <c r="BL61" s="25"/>
      <c r="BM61" s="25"/>
      <c r="BN61" s="25"/>
      <c r="BO61" s="25"/>
      <c r="BP61" s="25"/>
      <c r="BQ61" s="25"/>
      <c r="BR61" s="25"/>
      <c r="BS61" s="25"/>
      <c r="BT61" s="25"/>
      <c r="BU61" s="25"/>
      <c r="BV61" s="25"/>
      <c r="BW61" s="25"/>
      <c r="BX61" s="25"/>
      <c r="BY61" s="25"/>
      <c r="BZ61" s="25"/>
      <c r="CA61" s="25"/>
      <c r="CB61" s="25"/>
      <c r="CC61" s="25"/>
      <c r="CD61" s="25"/>
      <c r="CE61" s="25"/>
      <c r="CF61" s="25"/>
      <c r="CG61" s="25"/>
      <c r="CH61" s="25"/>
      <c r="CI61" s="25"/>
      <c r="CJ61" s="25"/>
      <c r="CK61" s="25"/>
      <c r="CL61" s="25"/>
      <c r="CM61" s="25"/>
      <c r="CN61" s="25"/>
      <c r="CO61" s="25"/>
      <c r="CP61" s="25"/>
      <c r="CQ61" s="25"/>
      <c r="CR61" s="25"/>
      <c r="CS61" s="25"/>
      <c r="CT61" s="25"/>
      <c r="CU61" s="25"/>
      <c r="CV61" s="25"/>
      <c r="CW61" s="25"/>
      <c r="CX61" s="25"/>
      <c r="CY61" s="25"/>
      <c r="CZ61" s="25"/>
      <c r="DA61" s="25"/>
      <c r="DB61" s="25"/>
      <c r="DC61" s="25"/>
      <c r="DD61" s="25"/>
      <c r="DE61" s="25"/>
      <c r="DF61" s="25"/>
      <c r="DG61" s="25"/>
      <c r="DH61" s="25"/>
      <c r="DI61" s="25"/>
      <c r="DJ61" s="25"/>
      <c r="DK61" s="25"/>
      <c r="DL61" s="25"/>
      <c r="DM61" s="25"/>
      <c r="DN61" s="25"/>
      <c r="DO61" s="25"/>
      <c r="DP61" s="25"/>
      <c r="DQ61" s="25"/>
      <c r="DR61" s="25"/>
      <c r="DS61" s="25"/>
      <c r="DT61" s="25"/>
      <c r="DU61" s="25"/>
      <c r="DV61" s="25"/>
      <c r="DW61" s="25"/>
      <c r="DX61" s="25"/>
      <c r="DY61" s="25"/>
      <c r="DZ61" s="25"/>
      <c r="EA61" s="25"/>
      <c r="EB61" s="25"/>
      <c r="EC61" s="25"/>
      <c r="ED61" s="25"/>
      <c r="EE61" s="25"/>
      <c r="EF61" s="25"/>
      <c r="EG61" s="25"/>
      <c r="EH61" s="25"/>
      <c r="EI61" s="25"/>
      <c r="EJ61" s="25"/>
      <c r="EK61" s="25"/>
      <c r="EL61" s="25"/>
      <c r="EM61" s="25"/>
      <c r="EN61" s="25"/>
      <c r="EO61" s="25"/>
      <c r="EP61" s="25"/>
      <c r="EQ61" s="25"/>
      <c r="ES61" s="25"/>
      <c r="ET61" s="25"/>
      <c r="EU61" s="25"/>
      <c r="EW61" s="25"/>
      <c r="EX61" s="25"/>
      <c r="EY61" s="25"/>
      <c r="EZ61" s="25"/>
      <c r="FA61" s="25"/>
      <c r="FB61" s="25"/>
      <c r="FC61" s="25"/>
      <c r="FD61" s="25"/>
      <c r="FE61" s="25"/>
      <c r="FF61" s="25"/>
      <c r="FG61" s="25"/>
      <c r="FH61" s="25"/>
      <c r="FI61" s="25"/>
      <c r="FJ61" s="25"/>
      <c r="FK61" s="25"/>
      <c r="FL61" s="25"/>
      <c r="FM61" s="25"/>
      <c r="FN61" s="25"/>
      <c r="FO61" s="25"/>
      <c r="FP61" s="25"/>
      <c r="FQ61" s="25"/>
      <c r="FR61" s="25"/>
      <c r="FS61" s="25"/>
      <c r="FT61" s="25"/>
      <c r="FU61" s="25"/>
      <c r="FV61" s="25"/>
      <c r="FW61" s="25"/>
      <c r="FX61" s="25"/>
      <c r="FY61" s="25"/>
      <c r="FZ61" s="25"/>
      <c r="GA61" s="25"/>
      <c r="GB61" s="25"/>
      <c r="GC61" s="25"/>
      <c r="GD61" s="25"/>
      <c r="GE61" s="25"/>
      <c r="GF61" s="25"/>
      <c r="GH61" s="25"/>
      <c r="GI61" s="25"/>
      <c r="GJ61" s="25"/>
      <c r="GK61" s="25"/>
      <c r="GL61" s="25"/>
      <c r="GM61" s="25"/>
      <c r="GN61" s="25"/>
      <c r="GO61" s="25"/>
      <c r="GP61" s="25"/>
      <c r="GQ61" s="25"/>
      <c r="GR61" s="25"/>
      <c r="GS61" s="25"/>
      <c r="GT61" s="25"/>
      <c r="GU61" s="25"/>
      <c r="GV61" s="25"/>
      <c r="GW61" s="25"/>
      <c r="GX61" s="25"/>
      <c r="GY61" s="25"/>
      <c r="GZ61" s="25"/>
      <c r="HA61" s="25"/>
      <c r="HB61" s="25"/>
      <c r="HC61" s="25"/>
      <c r="HD61" s="25"/>
      <c r="HF61" s="25"/>
      <c r="HG61" s="25"/>
      <c r="HH61" s="25"/>
      <c r="HL61" s="25"/>
      <c r="HM61" s="25"/>
      <c r="HN61" s="25"/>
      <c r="HO61" s="25"/>
      <c r="HP61" s="25"/>
      <c r="HQ61" s="25"/>
      <c r="HR61" s="25"/>
      <c r="HT61" s="25"/>
      <c r="HU61" s="25"/>
      <c r="HV61" s="25"/>
      <c r="HW61" s="25"/>
      <c r="HX61" s="25"/>
      <c r="HY61" s="25"/>
      <c r="HZ61" s="25"/>
      <c r="IA61" s="25"/>
      <c r="IB61" s="25"/>
      <c r="IC61" s="25"/>
      <c r="ID61" s="25"/>
      <c r="IE61" s="25"/>
      <c r="IF61" s="25"/>
      <c r="IG61" s="25"/>
      <c r="IH61" s="25"/>
      <c r="II61" s="25"/>
      <c r="IJ61" s="25"/>
      <c r="IK61" s="25"/>
      <c r="IL61" s="25"/>
      <c r="IM61" s="25"/>
      <c r="IN61" s="25"/>
      <c r="IO61" s="25"/>
      <c r="IP61" s="25"/>
      <c r="IQ61" s="25"/>
      <c r="IR61" s="25"/>
      <c r="IS61" s="25"/>
      <c r="IT61" s="25"/>
      <c r="IU61" s="25"/>
      <c r="IV61" s="25"/>
      <c r="IW61" s="25"/>
      <c r="IX61" s="25"/>
      <c r="IY61" s="25"/>
      <c r="IZ61" s="25"/>
      <c r="JA61" s="25"/>
      <c r="JB61" s="25"/>
      <c r="JC61" s="25"/>
      <c r="JD61" s="25"/>
      <c r="JE61" s="25"/>
      <c r="JF61" s="25"/>
      <c r="JG61" s="25"/>
      <c r="JH61" s="25"/>
      <c r="JI61" s="25"/>
      <c r="JJ61" s="25"/>
      <c r="JK61" s="25"/>
      <c r="JL61" s="25"/>
      <c r="JM61" s="25"/>
      <c r="JN61" s="25"/>
      <c r="JO61" s="25"/>
      <c r="JP61" s="25"/>
      <c r="JQ61" s="25"/>
      <c r="JR61" s="25"/>
      <c r="JS61" s="25"/>
      <c r="JT61" s="25"/>
      <c r="JU61" s="25"/>
      <c r="JV61" s="25"/>
      <c r="JW61" s="25"/>
      <c r="JX61" s="25"/>
      <c r="JY61" s="25"/>
      <c r="JZ61" s="25"/>
      <c r="KA61" s="25"/>
      <c r="KB61" s="25"/>
      <c r="KC61" s="25"/>
      <c r="KD61" s="25"/>
      <c r="KE61" s="25"/>
    </row>
    <row r="62" spans="1:345" x14ac:dyDescent="0.3">
      <c r="A62" s="25"/>
      <c r="B62" s="20" t="s">
        <v>28</v>
      </c>
      <c r="C62" s="52" cm="1">
        <f t="array" ref="C62">AVERAGE(0+$E62:$L62)</f>
        <v>34.581249999999997</v>
      </c>
      <c r="D62" s="52" cm="1">
        <f t="array" ref="D62">MEDIAN(IF($E62:$L62 &lt;&gt; 0,$E62:$L62))</f>
        <v>25.75</v>
      </c>
      <c r="E62" s="44">
        <v>0</v>
      </c>
      <c r="F62" s="44">
        <v>0</v>
      </c>
      <c r="G62" s="45">
        <v>0</v>
      </c>
      <c r="H62" s="44">
        <v>0</v>
      </c>
      <c r="I62" s="44">
        <v>0</v>
      </c>
      <c r="J62" s="41">
        <v>239.32</v>
      </c>
      <c r="K62" s="20">
        <v>25.75</v>
      </c>
      <c r="L62" s="40">
        <v>11.580000000000002</v>
      </c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  <c r="BC62" s="25"/>
      <c r="BD62" s="25"/>
      <c r="BE62" s="25"/>
      <c r="BF62" s="25"/>
      <c r="BG62" s="25"/>
      <c r="BH62" s="25"/>
      <c r="BI62" s="25"/>
      <c r="BJ62" s="25"/>
      <c r="BK62" s="25"/>
      <c r="BL62" s="25"/>
      <c r="BM62" s="25"/>
      <c r="BN62" s="25"/>
      <c r="BO62" s="25"/>
      <c r="BP62" s="25"/>
      <c r="BQ62" s="25"/>
      <c r="BR62" s="25"/>
      <c r="BS62" s="25"/>
      <c r="BT62" s="25"/>
      <c r="BU62" s="25"/>
      <c r="BV62" s="25"/>
      <c r="BW62" s="25"/>
      <c r="BX62" s="25"/>
      <c r="BY62" s="25"/>
      <c r="BZ62" s="25"/>
      <c r="CA62" s="25"/>
      <c r="CB62" s="25"/>
      <c r="CC62" s="25"/>
      <c r="CD62" s="25"/>
      <c r="CE62" s="25"/>
      <c r="CF62" s="25"/>
      <c r="CG62" s="25"/>
      <c r="CH62" s="25"/>
      <c r="CI62" s="25"/>
      <c r="CJ62" s="25"/>
      <c r="CK62" s="25"/>
      <c r="CL62" s="25"/>
      <c r="CM62" s="25"/>
      <c r="CN62" s="25"/>
      <c r="CO62" s="25"/>
      <c r="CP62" s="25"/>
      <c r="CQ62" s="25"/>
      <c r="CR62" s="25"/>
      <c r="CS62" s="25"/>
      <c r="CT62" s="25"/>
      <c r="CU62" s="25"/>
      <c r="CV62" s="25"/>
      <c r="CW62" s="25"/>
      <c r="CX62" s="25"/>
      <c r="CY62" s="25"/>
      <c r="CZ62" s="25"/>
      <c r="DA62" s="25"/>
      <c r="DB62" s="25"/>
      <c r="DC62" s="25"/>
      <c r="DD62" s="25"/>
      <c r="DE62" s="25"/>
      <c r="DF62" s="25"/>
      <c r="DG62" s="25"/>
      <c r="DH62" s="25"/>
      <c r="DI62" s="25"/>
      <c r="DJ62" s="25"/>
      <c r="DK62" s="25"/>
      <c r="DL62" s="25"/>
      <c r="DM62" s="25"/>
      <c r="DN62" s="25"/>
      <c r="DO62" s="25"/>
      <c r="DP62" s="25"/>
      <c r="DQ62" s="25"/>
      <c r="DR62" s="25"/>
      <c r="DS62" s="25"/>
      <c r="DT62" s="25"/>
      <c r="DU62" s="25"/>
      <c r="DV62" s="25"/>
      <c r="DW62" s="25"/>
      <c r="DX62" s="25"/>
      <c r="DY62" s="25"/>
      <c r="DZ62" s="25"/>
      <c r="EA62" s="25"/>
      <c r="EB62" s="25"/>
      <c r="EC62" s="25"/>
      <c r="ED62" s="25"/>
      <c r="EE62" s="25"/>
      <c r="EF62" s="25"/>
      <c r="EG62" s="25"/>
      <c r="EH62" s="25"/>
      <c r="EI62" s="25"/>
      <c r="EJ62" s="25"/>
      <c r="EK62" s="25"/>
      <c r="EL62" s="25"/>
      <c r="EM62" s="25"/>
      <c r="EN62" s="25"/>
      <c r="EO62" s="25"/>
      <c r="EP62" s="25"/>
      <c r="EQ62" s="25"/>
      <c r="ER62" s="25"/>
      <c r="ES62" s="25"/>
      <c r="ET62" s="25"/>
      <c r="EU62" s="25"/>
      <c r="EV62" s="25"/>
      <c r="EW62" s="25"/>
      <c r="EX62" s="25"/>
      <c r="EY62" s="25"/>
      <c r="EZ62" s="25"/>
      <c r="FB62" s="25"/>
      <c r="FC62" s="25"/>
      <c r="FD62" s="25"/>
      <c r="FE62" s="25"/>
      <c r="FF62" s="25"/>
      <c r="FG62" s="25"/>
      <c r="FH62" s="25"/>
      <c r="FI62" s="25"/>
      <c r="FJ62" s="25"/>
      <c r="FK62" s="25"/>
      <c r="FL62" s="25"/>
      <c r="FM62" s="25"/>
      <c r="FN62" s="25"/>
      <c r="FO62" s="25"/>
      <c r="FP62" s="25"/>
      <c r="FQ62" s="25"/>
      <c r="FR62" s="25"/>
      <c r="FS62" s="25"/>
      <c r="FT62" s="25"/>
      <c r="FU62" s="25"/>
      <c r="FV62" s="25"/>
      <c r="FX62" s="25"/>
      <c r="FY62" s="25"/>
      <c r="FZ62" s="25"/>
      <c r="GA62" s="25"/>
      <c r="GB62" s="25"/>
      <c r="GC62" s="25"/>
      <c r="GD62" s="25"/>
      <c r="GE62" s="25"/>
      <c r="GF62" s="25"/>
      <c r="GG62" s="25"/>
      <c r="GH62" s="25"/>
      <c r="GI62" s="25"/>
      <c r="GJ62" s="25"/>
      <c r="GK62" s="25"/>
      <c r="GL62" s="25"/>
      <c r="GM62" s="25"/>
      <c r="GN62" s="25"/>
      <c r="GO62" s="25"/>
      <c r="GP62" s="25"/>
      <c r="GQ62" s="25"/>
      <c r="GR62" s="25"/>
      <c r="GS62" s="25"/>
      <c r="GT62" s="25"/>
      <c r="GU62" s="25"/>
      <c r="GV62" s="25"/>
      <c r="GW62" s="25"/>
      <c r="GX62" s="25"/>
      <c r="GY62" s="25"/>
      <c r="GZ62" s="25"/>
      <c r="HA62" s="25"/>
      <c r="HB62" s="25"/>
      <c r="HC62" s="25"/>
      <c r="HD62" s="25"/>
      <c r="HE62" s="25"/>
      <c r="HF62" s="25"/>
      <c r="HG62" s="25"/>
      <c r="HH62" s="25"/>
      <c r="HI62" s="25"/>
      <c r="HJ62" s="25"/>
      <c r="HK62" s="25"/>
      <c r="HL62" s="25"/>
      <c r="HM62" s="25"/>
      <c r="HN62" s="25"/>
      <c r="HO62" s="25"/>
      <c r="HP62" s="25"/>
      <c r="HQ62" s="25"/>
      <c r="HR62" s="25"/>
      <c r="HS62" s="25"/>
      <c r="HT62" s="25"/>
      <c r="HU62" s="25"/>
      <c r="HV62" s="25"/>
      <c r="HW62" s="25"/>
      <c r="HX62" s="25"/>
      <c r="HY62" s="25"/>
      <c r="HZ62" s="25"/>
      <c r="IA62" s="25"/>
    </row>
    <row r="63" spans="1:345" x14ac:dyDescent="0.3">
      <c r="A63" s="25"/>
      <c r="B63" s="20" t="s">
        <v>29</v>
      </c>
      <c r="C63" s="52" cm="1">
        <f t="array" ref="C63">AVERAGE(0+$E63:$L63)</f>
        <v>806.16</v>
      </c>
      <c r="D63" s="52" cm="1">
        <f t="array" ref="D63">MEDIAN(IF($E63:$L63 &lt;&gt; 0,$E63:$L63))</f>
        <v>890</v>
      </c>
      <c r="E63" s="20">
        <v>890</v>
      </c>
      <c r="F63" s="20">
        <v>890</v>
      </c>
      <c r="G63" s="33">
        <v>890</v>
      </c>
      <c r="H63" s="20">
        <v>890</v>
      </c>
      <c r="I63" s="20">
        <v>890</v>
      </c>
      <c r="J63" s="41">
        <v>1444.6399999999999</v>
      </c>
      <c r="K63" s="40">
        <v>554.64</v>
      </c>
      <c r="L63" s="44">
        <v>0</v>
      </c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25"/>
      <c r="AW63" s="25"/>
      <c r="AX63" s="25"/>
      <c r="AY63" s="25"/>
      <c r="AZ63" s="25"/>
      <c r="BA63" s="25"/>
      <c r="BB63" s="25"/>
      <c r="BC63" s="25"/>
      <c r="BD63" s="25"/>
      <c r="BE63" s="25"/>
      <c r="BF63" s="25"/>
      <c r="BG63" s="25"/>
      <c r="BH63" s="25"/>
      <c r="BI63" s="25"/>
      <c r="BJ63" s="25"/>
      <c r="BK63" s="25"/>
      <c r="BL63" s="25"/>
      <c r="BM63" s="25"/>
      <c r="BN63" s="25"/>
      <c r="BO63" s="25"/>
      <c r="BP63" s="25"/>
      <c r="BQ63" s="25"/>
      <c r="BR63" s="25"/>
      <c r="BS63" s="25"/>
      <c r="BT63" s="25"/>
      <c r="BU63" s="25"/>
      <c r="BV63" s="25"/>
      <c r="BW63" s="25"/>
      <c r="BX63" s="25"/>
      <c r="BY63" s="25"/>
      <c r="BZ63" s="25"/>
      <c r="CA63" s="25"/>
      <c r="CB63" s="25"/>
      <c r="CC63" s="25"/>
      <c r="CD63" s="25"/>
      <c r="CE63" s="25"/>
      <c r="CF63" s="25"/>
      <c r="CG63" s="25"/>
      <c r="CH63" s="25"/>
      <c r="CI63" s="25"/>
      <c r="CJ63" s="25"/>
      <c r="CK63" s="25"/>
      <c r="CL63" s="25"/>
      <c r="CM63" s="25"/>
      <c r="CN63" s="25"/>
      <c r="CO63" s="25"/>
      <c r="CP63" s="25"/>
      <c r="CQ63" s="25"/>
      <c r="CR63" s="25"/>
      <c r="CS63" s="25"/>
      <c r="CT63" s="25"/>
      <c r="CU63" s="25"/>
      <c r="CV63" s="25"/>
      <c r="CW63" s="25"/>
      <c r="CX63" s="25"/>
      <c r="CY63" s="25"/>
      <c r="CZ63" s="25"/>
      <c r="DA63" s="25"/>
      <c r="DB63" s="25"/>
      <c r="DC63" s="25"/>
      <c r="DD63" s="25"/>
      <c r="DE63" s="25"/>
      <c r="DF63" s="25"/>
      <c r="DG63" s="25"/>
      <c r="DH63" s="25"/>
      <c r="DI63" s="25"/>
      <c r="DJ63" s="25"/>
      <c r="DK63" s="25"/>
      <c r="DL63" s="25"/>
      <c r="DM63" s="25"/>
      <c r="DN63" s="25"/>
      <c r="DO63" s="25"/>
      <c r="DP63" s="25"/>
      <c r="DQ63" s="25"/>
      <c r="DR63" s="25"/>
      <c r="DS63" s="25"/>
      <c r="DT63" s="25"/>
      <c r="DU63" s="25"/>
      <c r="DV63" s="25"/>
      <c r="DW63" s="25"/>
      <c r="DX63" s="25"/>
      <c r="DY63" s="25"/>
      <c r="DZ63" s="25"/>
      <c r="EA63" s="25"/>
      <c r="EB63" s="25"/>
      <c r="EC63" s="25"/>
      <c r="ED63" s="25"/>
      <c r="EE63" s="25"/>
      <c r="EF63" s="25"/>
      <c r="EG63" s="25"/>
      <c r="EH63" s="25"/>
      <c r="EI63" s="25"/>
      <c r="EJ63" s="25"/>
      <c r="EK63" s="25"/>
      <c r="EL63" s="25"/>
      <c r="EM63" s="25"/>
      <c r="EN63" s="25"/>
      <c r="EO63" s="25"/>
      <c r="EP63" s="25"/>
      <c r="EQ63" s="25"/>
      <c r="ER63" s="25"/>
      <c r="ES63" s="25"/>
      <c r="ET63" s="25"/>
      <c r="EU63" s="25"/>
      <c r="EV63" s="25"/>
      <c r="EW63" s="25"/>
      <c r="EX63" s="25"/>
      <c r="EY63" s="25"/>
      <c r="EZ63" s="25"/>
      <c r="FB63" s="25"/>
      <c r="FC63" s="25"/>
      <c r="FD63" s="25"/>
      <c r="FE63" s="25"/>
      <c r="FF63" s="25"/>
      <c r="FG63" s="25"/>
      <c r="FH63" s="25"/>
      <c r="FI63" s="25"/>
      <c r="FJ63" s="25"/>
      <c r="FK63" s="25"/>
      <c r="FL63" s="25"/>
      <c r="FM63" s="25"/>
      <c r="FN63" s="25"/>
      <c r="FO63" s="25"/>
      <c r="FP63" s="25"/>
      <c r="FQ63" s="25"/>
      <c r="FR63" s="25"/>
      <c r="FS63" s="25"/>
      <c r="FT63" s="25"/>
      <c r="FU63" s="25"/>
      <c r="FV63" s="25"/>
      <c r="FW63" s="25"/>
      <c r="FX63" s="25"/>
      <c r="FY63" s="25"/>
      <c r="FZ63" s="25"/>
      <c r="GA63" s="25"/>
      <c r="GB63" s="25"/>
      <c r="GC63" s="25"/>
      <c r="GD63" s="25"/>
      <c r="GE63" s="25"/>
      <c r="GF63" s="25"/>
      <c r="GG63" s="25"/>
      <c r="GH63" s="25"/>
      <c r="GI63" s="25"/>
      <c r="GJ63" s="25"/>
      <c r="GK63" s="25"/>
      <c r="GL63" s="25"/>
      <c r="GM63" s="25"/>
      <c r="GN63" s="25"/>
      <c r="GO63" s="25"/>
      <c r="GP63" s="25"/>
      <c r="GQ63" s="25"/>
      <c r="GR63" s="25"/>
      <c r="GS63" s="25"/>
      <c r="GT63" s="25"/>
      <c r="GU63" s="25"/>
      <c r="GV63" s="25"/>
      <c r="GW63" s="25"/>
      <c r="GX63" s="25"/>
      <c r="GY63" s="25"/>
      <c r="GZ63" s="25"/>
      <c r="HA63" s="25"/>
      <c r="HB63" s="25"/>
      <c r="HC63" s="25"/>
      <c r="HD63" s="25"/>
      <c r="HE63" s="25"/>
      <c r="HF63" s="25"/>
      <c r="HG63" s="25"/>
      <c r="HH63" s="25"/>
      <c r="HI63" s="25"/>
      <c r="HJ63" s="25"/>
      <c r="HK63" s="25"/>
      <c r="HL63" s="25"/>
      <c r="HM63" s="25"/>
      <c r="HN63" s="25"/>
      <c r="HO63" s="25"/>
      <c r="HP63" s="25"/>
      <c r="HQ63" s="25"/>
      <c r="HR63" s="25"/>
      <c r="HS63" s="25"/>
    </row>
    <row r="64" spans="1:345" x14ac:dyDescent="0.3">
      <c r="A64" s="25"/>
      <c r="B64" s="20" t="s">
        <v>30</v>
      </c>
      <c r="C64" s="52" cm="1">
        <f t="array" ref="C64">AVERAGE(0+$E64:$L64)</f>
        <v>66.168750000000003</v>
      </c>
      <c r="D64" s="52" cm="1">
        <f t="array" ref="D64">MEDIAN(IF($E64:$L64 &lt;&gt; 0,$E64:$L64))</f>
        <v>71</v>
      </c>
      <c r="E64" s="20">
        <v>71</v>
      </c>
      <c r="F64" s="20">
        <v>71</v>
      </c>
      <c r="G64" s="33">
        <v>71</v>
      </c>
      <c r="H64" s="41">
        <v>79.349999999999994</v>
      </c>
      <c r="I64" s="41">
        <v>73</v>
      </c>
      <c r="J64" s="41">
        <v>118.5</v>
      </c>
      <c r="K64" s="40">
        <v>45.5</v>
      </c>
      <c r="L64" s="44">
        <v>0</v>
      </c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/>
      <c r="AX64" s="25"/>
      <c r="AY64" s="25"/>
      <c r="AZ64" s="25"/>
      <c r="BA64" s="25"/>
      <c r="BB64" s="25"/>
      <c r="BC64" s="25"/>
      <c r="BD64" s="25"/>
      <c r="BE64" s="25"/>
      <c r="BF64" s="25"/>
      <c r="BG64" s="25"/>
      <c r="BH64" s="25"/>
      <c r="BI64" s="25"/>
      <c r="BJ64" s="25"/>
      <c r="BK64" s="25"/>
      <c r="BL64" s="25"/>
      <c r="BM64" s="25"/>
      <c r="BN64" s="25"/>
      <c r="BO64" s="25"/>
      <c r="BP64" s="25"/>
      <c r="BQ64" s="25"/>
      <c r="BR64" s="25"/>
      <c r="BS64" s="25"/>
      <c r="BT64" s="25"/>
      <c r="BU64" s="25"/>
      <c r="BV64" s="25"/>
      <c r="BW64" s="25"/>
      <c r="BX64" s="25"/>
      <c r="BY64" s="25"/>
      <c r="BZ64" s="25"/>
      <c r="CA64" s="25"/>
      <c r="CB64" s="25"/>
      <c r="CC64" s="25"/>
      <c r="CD64" s="25"/>
      <c r="CE64" s="25"/>
      <c r="CF64" s="25"/>
      <c r="CG64" s="25"/>
      <c r="CH64" s="25"/>
      <c r="CI64" s="25"/>
      <c r="CJ64" s="25"/>
      <c r="CK64" s="25"/>
      <c r="CL64" s="25"/>
      <c r="CM64" s="25"/>
      <c r="CN64" s="25"/>
      <c r="CO64" s="25"/>
      <c r="CP64" s="25"/>
      <c r="CQ64" s="25"/>
      <c r="CR64" s="25"/>
      <c r="CS64" s="25"/>
      <c r="CT64" s="25"/>
      <c r="CU64" s="25"/>
      <c r="CV64" s="25"/>
      <c r="CW64" s="25"/>
      <c r="CX64" s="25"/>
      <c r="CY64" s="25"/>
      <c r="CZ64" s="25"/>
      <c r="DA64" s="25"/>
      <c r="DB64" s="25"/>
      <c r="DC64" s="25"/>
      <c r="DD64" s="25"/>
      <c r="DE64" s="25"/>
      <c r="DF64" s="25"/>
      <c r="DG64" s="25"/>
      <c r="DH64" s="25"/>
      <c r="DI64" s="25"/>
      <c r="DJ64" s="25"/>
      <c r="DK64" s="25"/>
      <c r="DL64" s="25"/>
      <c r="DM64" s="25"/>
      <c r="DN64" s="25"/>
      <c r="DO64" s="25"/>
      <c r="DP64" s="25"/>
      <c r="DQ64" s="25"/>
      <c r="DR64" s="25"/>
      <c r="DS64" s="25"/>
      <c r="DT64" s="25"/>
      <c r="DU64" s="25"/>
      <c r="DV64" s="25"/>
      <c r="DW64" s="25"/>
      <c r="DX64" s="25"/>
      <c r="DY64" s="25"/>
      <c r="DZ64" s="25"/>
      <c r="EA64" s="25"/>
      <c r="EB64" s="25"/>
      <c r="EC64" s="25"/>
      <c r="ED64" s="25"/>
      <c r="EE64" s="25"/>
      <c r="EF64" s="25"/>
      <c r="EG64" s="25"/>
      <c r="EH64" s="25"/>
      <c r="EI64" s="25"/>
      <c r="EJ64" s="25"/>
      <c r="EK64" s="25"/>
      <c r="EL64" s="25"/>
      <c r="EM64" s="25"/>
      <c r="EN64" s="25"/>
      <c r="EO64" s="25"/>
      <c r="EP64" s="25"/>
      <c r="EQ64" s="25"/>
      <c r="ER64" s="25"/>
      <c r="ES64" s="25"/>
      <c r="ET64" s="25"/>
      <c r="EU64" s="25"/>
      <c r="EV64" s="25"/>
      <c r="EW64" s="25"/>
      <c r="EX64" s="25"/>
      <c r="EY64" s="25"/>
      <c r="EZ64" s="25"/>
      <c r="FB64" s="25"/>
      <c r="FC64" s="25"/>
      <c r="FD64" s="25"/>
      <c r="FE64" s="25"/>
      <c r="FF64" s="25"/>
      <c r="FG64" s="25"/>
      <c r="FH64" s="25"/>
      <c r="FI64" s="25"/>
      <c r="FJ64" s="25"/>
      <c r="FK64" s="25"/>
      <c r="FL64" s="25"/>
      <c r="FM64" s="25"/>
      <c r="FN64" s="25"/>
      <c r="FO64" s="25"/>
      <c r="FP64" s="25"/>
      <c r="FQ64" s="25"/>
      <c r="FR64" s="25"/>
      <c r="FS64" s="25"/>
      <c r="FT64" s="25"/>
      <c r="FU64" s="25"/>
      <c r="FV64" s="25"/>
      <c r="FW64" s="25"/>
      <c r="FX64" s="25"/>
      <c r="FY64" s="25"/>
      <c r="FZ64" s="25"/>
      <c r="GA64" s="25"/>
      <c r="GB64" s="25"/>
      <c r="GC64" s="25"/>
      <c r="GD64" s="25"/>
      <c r="GE64" s="25"/>
      <c r="GF64" s="25"/>
      <c r="GG64" s="25"/>
      <c r="GH64" s="25"/>
      <c r="GI64" s="25"/>
      <c r="GJ64" s="25"/>
      <c r="GK64" s="25"/>
      <c r="GL64" s="25"/>
      <c r="GM64" s="25"/>
      <c r="GN64" s="25"/>
      <c r="GO64" s="25"/>
      <c r="GP64" s="25"/>
      <c r="GQ64" s="25"/>
      <c r="GR64" s="25"/>
      <c r="GS64" s="25"/>
      <c r="GT64" s="25"/>
      <c r="GU64" s="25"/>
      <c r="GV64" s="25"/>
      <c r="GW64" s="25"/>
      <c r="GX64" s="25"/>
      <c r="GY64" s="25"/>
      <c r="GZ64" s="25"/>
      <c r="HA64" s="25"/>
      <c r="HB64" s="25"/>
      <c r="HC64" s="25"/>
      <c r="HD64" s="25"/>
      <c r="HE64" s="25"/>
      <c r="HF64" s="25"/>
      <c r="HG64" s="25"/>
      <c r="HH64" s="25"/>
      <c r="HI64" s="25"/>
      <c r="HJ64" s="25"/>
      <c r="HK64" s="25"/>
      <c r="HL64" s="25"/>
      <c r="HM64" s="25"/>
      <c r="HN64" s="25"/>
      <c r="HO64" s="25"/>
      <c r="HP64" s="25"/>
      <c r="HQ64" s="25"/>
      <c r="HR64" s="25"/>
      <c r="HS64" s="25"/>
    </row>
    <row r="65" spans="1:227" x14ac:dyDescent="0.3">
      <c r="A65" s="25"/>
      <c r="B65" s="20" t="s">
        <v>31</v>
      </c>
      <c r="C65" s="52" cm="1">
        <f t="array" ref="C65">AVERAGE(0+$E65:$L65)</f>
        <v>15.852499999999999</v>
      </c>
      <c r="D65" s="52" cm="1">
        <f t="array" ref="D65">MEDIAN(IF($E65:$L65 &lt;&gt; 0,$E65:$L65))</f>
        <v>31.705000000000002</v>
      </c>
      <c r="E65" s="44">
        <v>0</v>
      </c>
      <c r="F65" s="41">
        <v>52.5</v>
      </c>
      <c r="G65" s="45">
        <v>0</v>
      </c>
      <c r="H65" s="44">
        <v>0</v>
      </c>
      <c r="I65" s="41">
        <v>52.5</v>
      </c>
      <c r="J65" s="40">
        <v>10.91</v>
      </c>
      <c r="K65" s="40">
        <v>10.91</v>
      </c>
      <c r="L65" s="44">
        <v>0</v>
      </c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  <c r="BC65" s="25"/>
      <c r="BD65" s="25"/>
      <c r="BE65" s="25"/>
      <c r="BF65" s="25"/>
      <c r="BG65" s="25"/>
      <c r="BH65" s="25"/>
      <c r="BI65" s="25"/>
      <c r="BJ65" s="25"/>
      <c r="BK65" s="25"/>
      <c r="BL65" s="25"/>
      <c r="BM65" s="25"/>
      <c r="BN65" s="25"/>
      <c r="BO65" s="25"/>
      <c r="BP65" s="25"/>
      <c r="BQ65" s="25"/>
      <c r="BR65" s="25"/>
      <c r="BS65" s="25"/>
      <c r="BT65" s="25"/>
      <c r="BU65" s="25"/>
      <c r="BV65" s="25"/>
      <c r="BW65" s="25"/>
      <c r="BX65" s="25"/>
      <c r="BY65" s="25"/>
      <c r="BZ65" s="25"/>
      <c r="CA65" s="25"/>
      <c r="CB65" s="25"/>
      <c r="CC65" s="25"/>
      <c r="CD65" s="25"/>
      <c r="CE65" s="25"/>
      <c r="CF65" s="25"/>
      <c r="CG65" s="25"/>
      <c r="CH65" s="25"/>
      <c r="CI65" s="25"/>
      <c r="CJ65" s="25"/>
      <c r="CK65" s="25"/>
      <c r="CL65" s="25"/>
      <c r="CM65" s="25"/>
      <c r="CN65" s="25"/>
      <c r="CO65" s="25"/>
      <c r="CP65" s="25"/>
      <c r="CQ65" s="25"/>
      <c r="CR65" s="25"/>
      <c r="CS65" s="25"/>
      <c r="CT65" s="25"/>
      <c r="CU65" s="25"/>
      <c r="CV65" s="25"/>
      <c r="CW65" s="25"/>
      <c r="CX65" s="25"/>
      <c r="CY65" s="25"/>
      <c r="CZ65" s="25"/>
      <c r="DA65" s="25"/>
      <c r="DB65" s="25"/>
      <c r="DC65" s="25"/>
      <c r="DD65" s="25"/>
      <c r="DE65" s="25"/>
      <c r="DF65" s="25"/>
      <c r="DG65" s="25"/>
      <c r="DH65" s="25"/>
      <c r="DI65" s="25"/>
      <c r="DJ65" s="25"/>
      <c r="DK65" s="25"/>
      <c r="DL65" s="25"/>
      <c r="DM65" s="25"/>
      <c r="DN65" s="25"/>
      <c r="DO65" s="25"/>
      <c r="DP65" s="25"/>
      <c r="DQ65" s="25"/>
      <c r="DR65" s="25"/>
      <c r="DS65" s="25"/>
      <c r="DT65" s="25"/>
      <c r="DU65" s="25"/>
      <c r="DV65" s="25"/>
      <c r="DW65" s="25"/>
      <c r="DX65" s="25"/>
      <c r="DY65" s="25"/>
      <c r="DZ65" s="25"/>
      <c r="EA65" s="25"/>
      <c r="EB65" s="25"/>
      <c r="EC65" s="25"/>
      <c r="ED65" s="25"/>
      <c r="EE65" s="25"/>
      <c r="EF65" s="25"/>
      <c r="EG65" s="25"/>
      <c r="EH65" s="25"/>
      <c r="EI65" s="25"/>
      <c r="EJ65" s="25"/>
      <c r="EK65" s="25"/>
      <c r="EL65" s="25"/>
      <c r="EM65" s="25"/>
      <c r="EN65" s="25"/>
      <c r="EO65" s="25"/>
      <c r="EP65" s="25"/>
      <c r="EQ65" s="25"/>
      <c r="ER65" s="25"/>
      <c r="ES65" s="25"/>
      <c r="ET65" s="25"/>
      <c r="EU65" s="25"/>
      <c r="EV65" s="25"/>
      <c r="EW65" s="25"/>
      <c r="EX65" s="25"/>
      <c r="EY65" s="25"/>
      <c r="EZ65" s="25"/>
      <c r="FB65" s="25"/>
      <c r="FC65" s="25"/>
      <c r="FD65" s="25"/>
      <c r="FE65" s="25"/>
      <c r="FF65" s="25"/>
      <c r="FG65" s="25"/>
      <c r="FH65" s="25"/>
      <c r="FI65" s="25"/>
      <c r="FJ65" s="25"/>
      <c r="FK65" s="25"/>
      <c r="FL65" s="25"/>
      <c r="FM65" s="25"/>
      <c r="FN65" s="25"/>
      <c r="FO65" s="25"/>
      <c r="FP65" s="25"/>
      <c r="FQ65" s="25"/>
      <c r="FR65" s="25"/>
      <c r="FS65" s="25"/>
      <c r="FT65" s="25"/>
      <c r="FU65" s="25"/>
      <c r="FV65" s="25"/>
      <c r="FW65" s="25"/>
      <c r="FX65" s="25"/>
      <c r="FY65" s="25"/>
      <c r="FZ65" s="25"/>
      <c r="GA65" s="25"/>
      <c r="GB65" s="25"/>
      <c r="GC65" s="25"/>
      <c r="GD65" s="25"/>
      <c r="GE65" s="25"/>
      <c r="GF65" s="25"/>
      <c r="GG65" s="25"/>
      <c r="GH65" s="25"/>
      <c r="GI65" s="25"/>
      <c r="GJ65" s="25"/>
      <c r="GK65" s="25"/>
      <c r="GL65" s="25"/>
      <c r="GM65" s="25"/>
      <c r="GN65" s="25"/>
      <c r="GO65" s="25"/>
      <c r="GP65" s="25"/>
      <c r="GQ65" s="25"/>
      <c r="GR65" s="25"/>
      <c r="GS65" s="25"/>
      <c r="GT65" s="25"/>
      <c r="GU65" s="25"/>
      <c r="GV65" s="25"/>
      <c r="GW65" s="25"/>
      <c r="GX65" s="25"/>
      <c r="GY65" s="25"/>
      <c r="GZ65" s="25"/>
      <c r="HA65" s="25"/>
      <c r="HB65" s="25"/>
      <c r="HC65" s="25"/>
      <c r="HD65" s="25"/>
      <c r="HE65" s="25"/>
      <c r="HF65" s="25"/>
      <c r="HG65" s="25"/>
      <c r="HH65" s="25"/>
      <c r="HI65" s="25"/>
      <c r="HJ65" s="25"/>
      <c r="HK65" s="25"/>
      <c r="HL65" s="25"/>
      <c r="HM65" s="25"/>
      <c r="HN65" s="25"/>
      <c r="HO65" s="25"/>
      <c r="HP65" s="25"/>
      <c r="HQ65" s="25"/>
      <c r="HR65" s="25"/>
      <c r="HS65" s="25"/>
    </row>
    <row r="66" spans="1:227" x14ac:dyDescent="0.3">
      <c r="A66" s="25"/>
      <c r="B66" s="20" t="s">
        <v>32</v>
      </c>
      <c r="C66" s="52" cm="1">
        <f t="array" ref="C66">AVERAGE(0+$E66:$L66)</f>
        <v>45.4925</v>
      </c>
      <c r="D66" s="52" cm="1">
        <f t="array" ref="D66">MEDIAN(IF($E66:$L66 &lt;&gt; 0,$E66:$L66))</f>
        <v>49.99</v>
      </c>
      <c r="E66" s="20">
        <v>49.99</v>
      </c>
      <c r="F66" s="20">
        <v>49.99</v>
      </c>
      <c r="G66" s="33">
        <v>49.99</v>
      </c>
      <c r="H66" s="20">
        <v>49.99</v>
      </c>
      <c r="I66" s="20">
        <v>49.99</v>
      </c>
      <c r="J66" s="41">
        <v>82.84</v>
      </c>
      <c r="K66" s="40">
        <v>31.15</v>
      </c>
      <c r="L66" s="44">
        <v>0</v>
      </c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  <c r="BC66" s="25"/>
      <c r="BD66" s="25"/>
      <c r="BE66" s="25"/>
      <c r="BF66" s="25"/>
      <c r="BG66" s="25"/>
      <c r="BH66" s="25"/>
      <c r="BI66" s="25"/>
      <c r="BJ66" s="25"/>
      <c r="BK66" s="25"/>
      <c r="BL66" s="25"/>
      <c r="BM66" s="25"/>
      <c r="BN66" s="25"/>
      <c r="BO66" s="25"/>
      <c r="BP66" s="25"/>
      <c r="BQ66" s="25"/>
      <c r="BR66" s="25"/>
      <c r="BS66" s="25"/>
      <c r="BT66" s="25"/>
      <c r="BU66" s="25"/>
      <c r="BV66" s="25"/>
      <c r="BW66" s="25"/>
      <c r="BX66" s="25"/>
      <c r="BY66" s="25"/>
      <c r="BZ66" s="25"/>
      <c r="CA66" s="25"/>
      <c r="CB66" s="25"/>
      <c r="CC66" s="25"/>
      <c r="CD66" s="25"/>
      <c r="CE66" s="25"/>
      <c r="CF66" s="25"/>
      <c r="CG66" s="25"/>
      <c r="CH66" s="25"/>
      <c r="CI66" s="25"/>
      <c r="CJ66" s="25"/>
      <c r="CK66" s="25"/>
      <c r="CL66" s="25"/>
      <c r="CM66" s="25"/>
      <c r="CN66" s="25"/>
      <c r="CO66" s="25"/>
      <c r="CP66" s="25"/>
      <c r="CQ66" s="25"/>
      <c r="CR66" s="25"/>
      <c r="CS66" s="25"/>
      <c r="CT66" s="25"/>
      <c r="CU66" s="25"/>
      <c r="CV66" s="25"/>
      <c r="CW66" s="25"/>
      <c r="CX66" s="25"/>
      <c r="CY66" s="25"/>
      <c r="CZ66" s="25"/>
      <c r="DA66" s="25"/>
      <c r="DB66" s="25"/>
      <c r="DC66" s="25"/>
      <c r="DD66" s="25"/>
      <c r="DE66" s="25"/>
      <c r="DF66" s="25"/>
      <c r="DG66" s="25"/>
      <c r="DH66" s="25"/>
      <c r="DI66" s="25"/>
      <c r="DJ66" s="25"/>
      <c r="DK66" s="25"/>
      <c r="DL66" s="25"/>
      <c r="DM66" s="25"/>
      <c r="DN66" s="25"/>
      <c r="DO66" s="25"/>
      <c r="DP66" s="25"/>
      <c r="DQ66" s="25"/>
      <c r="DR66" s="25"/>
      <c r="DS66" s="25"/>
      <c r="DT66" s="25"/>
      <c r="DU66" s="25"/>
      <c r="DV66" s="25"/>
      <c r="DW66" s="25"/>
      <c r="DX66" s="25"/>
      <c r="DY66" s="25"/>
      <c r="DZ66" s="25"/>
      <c r="EA66" s="25"/>
      <c r="EB66" s="25"/>
      <c r="EC66" s="25"/>
      <c r="ED66" s="25"/>
      <c r="EE66" s="25"/>
      <c r="EF66" s="25"/>
      <c r="EG66" s="25"/>
      <c r="EH66" s="25"/>
      <c r="EI66" s="25"/>
      <c r="EJ66" s="25"/>
      <c r="EK66" s="25"/>
      <c r="EL66" s="25"/>
      <c r="EM66" s="25"/>
      <c r="EN66" s="25"/>
      <c r="EO66" s="25"/>
      <c r="EP66" s="25"/>
      <c r="EQ66" s="25"/>
      <c r="ER66" s="25"/>
    </row>
    <row r="67" spans="1:227" x14ac:dyDescent="0.3">
      <c r="A67" s="25"/>
      <c r="B67" s="19"/>
      <c r="C67" s="20">
        <f>SUBTOTAL(109,Table_AccountPostings[Durchschnitt])</f>
        <v>2970.4512499999996</v>
      </c>
      <c r="D67" s="20">
        <f>SUBTOTAL(109,Table_AccountPostings[Median])</f>
        <v>7001.6099999999979</v>
      </c>
      <c r="E67" s="19">
        <f>SUBTOTAL(109,Table_AccountPostings[Jan])</f>
        <v>2593.2099999999996</v>
      </c>
      <c r="F67" s="19">
        <f>SUBTOTAL(109,Table_AccountPostings[Feb])</f>
        <v>2779.48</v>
      </c>
      <c r="G67" s="19">
        <f>SUBTOTAL(109,Table_AccountPostings[Mrz])</f>
        <v>2665.14</v>
      </c>
      <c r="H67" s="19">
        <f>SUBTOTAL(109,Table_AccountPostings[Apr])</f>
        <v>2762.21</v>
      </c>
      <c r="I67" s="19">
        <f>SUBTOTAL(109,Table_AccountPostings[Mai])</f>
        <v>3147.76</v>
      </c>
      <c r="J67" s="19">
        <f>SUBTOTAL(109,Table_AccountPostings[Jun])</f>
        <v>3506.0499999999997</v>
      </c>
      <c r="K67" s="19">
        <f>SUBTOTAL(109,Table_AccountPostings[Jul])</f>
        <v>2466.75</v>
      </c>
      <c r="L67" s="19">
        <f>SUBTOTAL(109,Table_AccountPostings[Aug])</f>
        <v>3843.0099999999998</v>
      </c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  <c r="AX67" s="25"/>
      <c r="AY67" s="25"/>
      <c r="AZ67" s="25"/>
      <c r="BA67" s="25"/>
      <c r="BB67" s="25"/>
      <c r="BC67" s="25"/>
      <c r="BD67" s="25"/>
      <c r="BE67" s="25"/>
      <c r="BF67" s="25"/>
      <c r="BG67" s="25"/>
      <c r="BH67" s="25"/>
      <c r="BI67" s="25"/>
      <c r="BJ67" s="25"/>
      <c r="BK67" s="25"/>
      <c r="BL67" s="25"/>
      <c r="BM67" s="25"/>
      <c r="BN67" s="25"/>
      <c r="BO67" s="25"/>
      <c r="BP67" s="25"/>
      <c r="BQ67" s="25"/>
      <c r="BR67" s="25"/>
      <c r="BS67" s="25"/>
      <c r="BT67" s="25"/>
      <c r="BU67" s="25"/>
      <c r="BV67" s="25"/>
      <c r="BW67" s="25"/>
      <c r="BX67" s="25"/>
      <c r="BY67" s="25"/>
      <c r="BZ67" s="25"/>
      <c r="CA67" s="25"/>
      <c r="CB67" s="25"/>
      <c r="CC67" s="25"/>
      <c r="CD67" s="25"/>
      <c r="CE67" s="25"/>
      <c r="CF67" s="25"/>
      <c r="CG67" s="25"/>
      <c r="CH67" s="25"/>
      <c r="CI67" s="25"/>
      <c r="CJ67" s="25"/>
      <c r="CK67" s="25"/>
      <c r="CL67" s="25"/>
      <c r="CM67" s="25"/>
      <c r="CN67" s="25"/>
      <c r="CO67" s="25"/>
      <c r="CP67" s="25"/>
      <c r="CQ67" s="25"/>
      <c r="CR67" s="25"/>
      <c r="CS67" s="25"/>
      <c r="CT67" s="25"/>
      <c r="CU67" s="25"/>
      <c r="CV67" s="25"/>
      <c r="CW67" s="25"/>
      <c r="CX67" s="25"/>
      <c r="CY67" s="25"/>
      <c r="CZ67" s="25"/>
      <c r="DA67" s="25"/>
      <c r="DB67" s="25"/>
      <c r="DC67" s="25"/>
      <c r="DD67" s="25"/>
      <c r="DE67" s="25"/>
      <c r="DF67" s="25"/>
      <c r="DG67" s="25"/>
      <c r="DH67" s="25"/>
      <c r="DI67" s="25"/>
      <c r="DJ67" s="25"/>
      <c r="DK67" s="25"/>
      <c r="DL67" s="25"/>
      <c r="DM67" s="25"/>
      <c r="DN67" s="25"/>
      <c r="DO67" s="25"/>
      <c r="DP67" s="25"/>
      <c r="DQ67" s="25"/>
      <c r="DR67" s="25"/>
      <c r="DS67" s="25"/>
      <c r="DT67" s="25"/>
      <c r="DU67" s="25"/>
      <c r="DV67" s="25"/>
      <c r="DW67" s="25"/>
      <c r="DX67" s="25"/>
      <c r="DY67" s="25"/>
      <c r="DZ67" s="25"/>
      <c r="EA67" s="25"/>
      <c r="EB67" s="25"/>
      <c r="EC67" s="25"/>
      <c r="ED67" s="25"/>
      <c r="EE67" s="25"/>
      <c r="EF67" s="25"/>
      <c r="EG67" s="25"/>
      <c r="EH67" s="25"/>
      <c r="EI67" s="25"/>
      <c r="EJ67" s="25"/>
      <c r="EK67" s="25"/>
      <c r="EL67" s="25"/>
      <c r="EM67" s="25"/>
    </row>
    <row r="68" spans="1:227" x14ac:dyDescent="0.3">
      <c r="A68" s="25"/>
      <c r="B68" s="26"/>
      <c r="C68" s="27"/>
      <c r="D68" s="28"/>
      <c r="E68" s="29"/>
      <c r="F68" s="30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</row>
    <row r="69" spans="1:227" x14ac:dyDescent="0.3">
      <c r="A69" s="25"/>
      <c r="B69" s="26"/>
      <c r="C69" s="27"/>
      <c r="D69" s="28"/>
      <c r="E69" s="29"/>
      <c r="F69" s="30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</row>
    <row r="70" spans="1:227" x14ac:dyDescent="0.3">
      <c r="A70" s="25"/>
      <c r="B70" s="26"/>
      <c r="C70" s="27"/>
      <c r="D70" s="28"/>
      <c r="E70" s="29"/>
      <c r="F70" s="30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</row>
    <row r="71" spans="1:227" x14ac:dyDescent="0.3">
      <c r="A71" s="25"/>
      <c r="B71" s="26"/>
      <c r="C71" s="27"/>
      <c r="D71" s="28"/>
      <c r="E71" s="29"/>
      <c r="F71" s="30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</row>
    <row r="72" spans="1:227" x14ac:dyDescent="0.3">
      <c r="A72" s="25"/>
      <c r="B72" s="26"/>
      <c r="C72" s="27"/>
      <c r="D72" s="28"/>
      <c r="E72" s="29"/>
      <c r="F72" s="30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</row>
    <row r="73" spans="1:227" x14ac:dyDescent="0.3">
      <c r="A73" s="25"/>
      <c r="B73" s="26"/>
      <c r="C73" s="27"/>
      <c r="D73" s="28"/>
      <c r="E73" s="29"/>
      <c r="F73" s="30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</row>
    <row r="74" spans="1:227" x14ac:dyDescent="0.3">
      <c r="A74" s="25"/>
      <c r="B74" s="26"/>
      <c r="C74" s="27"/>
      <c r="D74" s="28"/>
      <c r="E74" s="29"/>
      <c r="F74" s="30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</row>
    <row r="75" spans="1:227" x14ac:dyDescent="0.3">
      <c r="A75" s="25"/>
      <c r="B75" s="26"/>
      <c r="C75" s="27"/>
      <c r="D75" s="28"/>
      <c r="E75" s="29"/>
      <c r="F75" s="30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</row>
    <row r="76" spans="1:227" x14ac:dyDescent="0.3">
      <c r="A76" s="25"/>
      <c r="B76" s="26"/>
      <c r="C76" s="27"/>
      <c r="D76" s="28"/>
      <c r="E76" s="29"/>
      <c r="F76" s="30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</row>
    <row r="77" spans="1:227" x14ac:dyDescent="0.3">
      <c r="A77" s="25"/>
      <c r="B77" s="26"/>
      <c r="C77" s="27"/>
      <c r="D77" s="28"/>
      <c r="E77" s="29"/>
      <c r="F77" s="30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</row>
    <row r="78" spans="1:227" x14ac:dyDescent="0.3">
      <c r="A78" s="25"/>
      <c r="B78" s="26"/>
      <c r="C78" s="27"/>
      <c r="D78" s="28"/>
      <c r="E78" s="29"/>
      <c r="F78" s="30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</row>
    <row r="79" spans="1:227" x14ac:dyDescent="0.3">
      <c r="A79" s="25"/>
      <c r="B79" s="26"/>
      <c r="C79" s="27"/>
      <c r="D79" s="28"/>
      <c r="E79" s="29"/>
      <c r="F79" s="30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</row>
    <row r="80" spans="1:227" x14ac:dyDescent="0.3">
      <c r="A80" s="25"/>
      <c r="B80" s="26"/>
      <c r="C80" s="27"/>
      <c r="D80" s="28"/>
      <c r="E80" s="29"/>
      <c r="F80" s="30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</row>
    <row r="81" spans="1:19" x14ac:dyDescent="0.3">
      <c r="A81" s="25"/>
      <c r="B81" s="26"/>
      <c r="C81" s="27"/>
      <c r="D81" s="28"/>
      <c r="E81" s="29"/>
      <c r="F81" s="30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</row>
    <row r="82" spans="1:19" x14ac:dyDescent="0.3">
      <c r="A82" s="25"/>
      <c r="B82" s="26"/>
      <c r="C82" s="27"/>
      <c r="D82" s="28"/>
      <c r="E82" s="29"/>
      <c r="F82" s="30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</row>
    <row r="83" spans="1:19" x14ac:dyDescent="0.3">
      <c r="A83" s="25"/>
      <c r="B83" s="26"/>
      <c r="C83" s="27"/>
      <c r="D83" s="28"/>
      <c r="E83" s="29"/>
      <c r="F83" s="30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</row>
    <row r="84" spans="1:19" x14ac:dyDescent="0.3">
      <c r="A84" s="25"/>
      <c r="B84" s="26"/>
      <c r="C84" s="27"/>
      <c r="D84" s="28"/>
      <c r="E84" s="29"/>
      <c r="F84" s="30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</row>
    <row r="85" spans="1:19" x14ac:dyDescent="0.3">
      <c r="A85" s="25"/>
      <c r="B85" s="26"/>
      <c r="C85" s="27"/>
      <c r="D85" s="28"/>
      <c r="E85" s="29"/>
      <c r="F85" s="30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</row>
    <row r="86" spans="1:19" x14ac:dyDescent="0.3">
      <c r="A86" s="25"/>
      <c r="B86" s="26"/>
      <c r="C86" s="27"/>
      <c r="D86" s="28"/>
      <c r="E86" s="29"/>
      <c r="F86" s="30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</row>
    <row r="87" spans="1:19" x14ac:dyDescent="0.3">
      <c r="A87" s="25"/>
      <c r="B87" s="26"/>
      <c r="C87" s="27"/>
      <c r="D87" s="28"/>
      <c r="E87" s="29"/>
      <c r="F87" s="30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</row>
    <row r="88" spans="1:19" x14ac:dyDescent="0.3">
      <c r="A88" s="25"/>
      <c r="B88" s="26"/>
      <c r="C88" s="27"/>
      <c r="D88" s="28"/>
      <c r="E88" s="29"/>
      <c r="F88" s="30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</row>
    <row r="89" spans="1:19" x14ac:dyDescent="0.3">
      <c r="A89" s="25"/>
      <c r="B89" s="26"/>
      <c r="C89" s="27"/>
      <c r="D89" s="28"/>
      <c r="E89" s="29"/>
      <c r="F89" s="30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</row>
    <row r="90" spans="1:19" x14ac:dyDescent="0.3">
      <c r="A90" s="25"/>
      <c r="B90" s="26"/>
      <c r="C90" s="27"/>
      <c r="D90" s="28"/>
      <c r="E90" s="29"/>
      <c r="F90" s="30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</row>
    <row r="91" spans="1:19" x14ac:dyDescent="0.3">
      <c r="A91" s="25"/>
      <c r="B91" s="26"/>
      <c r="C91" s="27"/>
      <c r="D91" s="28"/>
      <c r="E91" s="29"/>
      <c r="F91" s="30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</row>
    <row r="92" spans="1:19" x14ac:dyDescent="0.3">
      <c r="A92" s="25"/>
      <c r="B92" s="26"/>
      <c r="C92" s="27"/>
      <c r="D92" s="28"/>
      <c r="E92" s="29"/>
      <c r="F92" s="30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</row>
    <row r="93" spans="1:19" x14ac:dyDescent="0.3">
      <c r="A93" s="25"/>
      <c r="B93" s="26"/>
      <c r="C93" s="27"/>
      <c r="D93" s="28"/>
      <c r="E93" s="29"/>
      <c r="F93" s="30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</row>
    <row r="94" spans="1:19" x14ac:dyDescent="0.3">
      <c r="A94" s="25"/>
      <c r="B94" s="26"/>
      <c r="C94" s="27"/>
      <c r="D94" s="28"/>
      <c r="E94" s="29"/>
      <c r="F94" s="30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</row>
    <row r="95" spans="1:19" x14ac:dyDescent="0.3">
      <c r="A95" s="25"/>
      <c r="B95" s="26"/>
      <c r="C95" s="27"/>
      <c r="D95" s="28"/>
      <c r="E95" s="29"/>
      <c r="F95" s="30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</row>
  </sheetData>
  <sheetProtection sheet="1" objects="1" scenario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4" r:id="rId4" name="Dropdown_SpendingsYear">
          <controlPr defaultSize="0" autoLine="0" r:id="rId5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4" name="Dropdown_SpendingsYear"/>
      </mc:Fallback>
    </mc:AlternateContent>
    <mc:AlternateContent xmlns:mc="http://schemas.openxmlformats.org/markup-compatibility/2006">
      <mc:Choice Requires="x14">
        <control shapeId="4105" r:id="rId6" name="Dropdown_SpendingsCategory">
          <controlPr defaultSize="0" autoLine="0" listFillRange="$B$27:$B$66" r:id="rId7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6" name="Dropdown_SpendingsCategory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83EB-450B-489B-9104-871B8B881023}">
  <sheetPr codeName="Tabelle6"/>
  <dimension ref="A1:B66"/>
  <sheetViews>
    <sheetView workbookViewId="0">
      <selection activeCell="L10" sqref="L10"/>
    </sheetView>
  </sheetViews>
  <sheetFormatPr baseColWidth="10" defaultRowHeight="15" x14ac:dyDescent="0.25"/>
  <cols>
    <col min="1" max="2" width="26.5703125" bestFit="1" customWidth="1"/>
  </cols>
  <sheetData>
    <row r="1" spans="1:2" x14ac:dyDescent="0.25">
      <c r="A1" t="s">
        <v>81</v>
      </c>
      <c r="B1" t="s">
        <v>80</v>
      </c>
    </row>
    <row r="2" spans="1:2" x14ac:dyDescent="0.25">
      <c r="A2" s="53">
        <v>39813</v>
      </c>
      <c r="B2" s="53">
        <v>5129.18</v>
      </c>
    </row>
    <row r="3" spans="1:2" x14ac:dyDescent="0.25">
      <c r="A3" s="53">
        <v>40178</v>
      </c>
      <c r="B3" s="53">
        <v>4893</v>
      </c>
    </row>
    <row r="4" spans="1:2" x14ac:dyDescent="0.25">
      <c r="A4" s="53">
        <v>40543</v>
      </c>
      <c r="B4" s="53">
        <v>4972.88</v>
      </c>
    </row>
    <row r="5" spans="1:2" x14ac:dyDescent="0.25">
      <c r="A5" s="53">
        <v>40908</v>
      </c>
      <c r="B5" s="53">
        <v>5066.26</v>
      </c>
    </row>
    <row r="6" spans="1:2" x14ac:dyDescent="0.25">
      <c r="A6" s="53">
        <v>41274</v>
      </c>
      <c r="B6" s="53">
        <v>13760.08</v>
      </c>
    </row>
    <row r="7" spans="1:2" x14ac:dyDescent="0.25">
      <c r="A7" s="53">
        <v>41639</v>
      </c>
      <c r="B7" s="53">
        <v>10497.86</v>
      </c>
    </row>
    <row r="8" spans="1:2" x14ac:dyDescent="0.25">
      <c r="A8" s="53">
        <v>42004</v>
      </c>
      <c r="B8" s="53">
        <v>12584.939999999999</v>
      </c>
    </row>
    <row r="9" spans="1:2" x14ac:dyDescent="0.25">
      <c r="A9" s="53">
        <v>42035</v>
      </c>
      <c r="B9" s="53">
        <v>26155.550000000003</v>
      </c>
    </row>
    <row r="10" spans="1:2" x14ac:dyDescent="0.25">
      <c r="A10" s="53">
        <v>42063</v>
      </c>
      <c r="B10" s="53">
        <v>28939.230000000003</v>
      </c>
    </row>
    <row r="11" spans="1:2" x14ac:dyDescent="0.25">
      <c r="A11" s="53">
        <v>42094</v>
      </c>
      <c r="B11" s="53">
        <v>28943.33</v>
      </c>
    </row>
    <row r="12" spans="1:2" x14ac:dyDescent="0.25">
      <c r="A12" s="53">
        <v>42124</v>
      </c>
      <c r="B12" s="53">
        <v>29357.22</v>
      </c>
    </row>
    <row r="13" spans="1:2" x14ac:dyDescent="0.25">
      <c r="A13" s="53">
        <v>42155</v>
      </c>
      <c r="B13" s="53">
        <v>29826.870000000003</v>
      </c>
    </row>
    <row r="14" spans="1:2" x14ac:dyDescent="0.25">
      <c r="A14" s="53">
        <v>42185</v>
      </c>
      <c r="B14" s="53">
        <v>30383.670000000006</v>
      </c>
    </row>
    <row r="15" spans="1:2" x14ac:dyDescent="0.25">
      <c r="A15" s="53">
        <v>42216</v>
      </c>
      <c r="B15" s="53">
        <v>30536.030000000006</v>
      </c>
    </row>
    <row r="16" spans="1:2" x14ac:dyDescent="0.25">
      <c r="A16" s="53">
        <v>42247</v>
      </c>
      <c r="B16" s="53">
        <v>29896.090000000004</v>
      </c>
    </row>
    <row r="17" spans="1:2" x14ac:dyDescent="0.25">
      <c r="A17" s="53">
        <v>42277</v>
      </c>
      <c r="B17" s="53">
        <v>32470.240000000005</v>
      </c>
    </row>
    <row r="18" spans="1:2" x14ac:dyDescent="0.25">
      <c r="A18" s="53">
        <v>42308</v>
      </c>
      <c r="B18" s="53">
        <v>34449.89</v>
      </c>
    </row>
    <row r="19" spans="1:2" x14ac:dyDescent="0.25">
      <c r="A19" s="53">
        <v>42338</v>
      </c>
      <c r="B19" s="53">
        <v>34840.160000000003</v>
      </c>
    </row>
    <row r="20" spans="1:2" x14ac:dyDescent="0.25">
      <c r="A20" s="53">
        <v>42369</v>
      </c>
      <c r="B20" s="53">
        <v>37310.680000000008</v>
      </c>
    </row>
    <row r="21" spans="1:2" x14ac:dyDescent="0.25">
      <c r="A21" s="53">
        <v>42400</v>
      </c>
      <c r="B21" s="53">
        <v>37781.839999999997</v>
      </c>
    </row>
    <row r="22" spans="1:2" x14ac:dyDescent="0.25">
      <c r="A22" s="53">
        <v>42429</v>
      </c>
      <c r="B22" s="53">
        <v>39611.759999999995</v>
      </c>
    </row>
    <row r="23" spans="1:2" x14ac:dyDescent="0.25">
      <c r="A23" s="53">
        <v>42460</v>
      </c>
      <c r="B23" s="53">
        <v>39995.199999999997</v>
      </c>
    </row>
    <row r="24" spans="1:2" x14ac:dyDescent="0.25">
      <c r="A24" s="53">
        <v>42490</v>
      </c>
      <c r="B24" s="53">
        <v>41898.6</v>
      </c>
    </row>
    <row r="25" spans="1:2" x14ac:dyDescent="0.25">
      <c r="A25" s="53">
        <v>42521</v>
      </c>
      <c r="B25" s="53">
        <v>43743.07</v>
      </c>
    </row>
    <row r="26" spans="1:2" x14ac:dyDescent="0.25">
      <c r="A26" s="53">
        <v>42551</v>
      </c>
      <c r="B26" s="53">
        <v>45618.889999999992</v>
      </c>
    </row>
    <row r="27" spans="1:2" x14ac:dyDescent="0.25">
      <c r="A27" s="53">
        <v>42582</v>
      </c>
      <c r="B27" s="53">
        <v>44202.85</v>
      </c>
    </row>
    <row r="28" spans="1:2" x14ac:dyDescent="0.25">
      <c r="A28" s="53">
        <v>42613</v>
      </c>
      <c r="B28" s="53">
        <v>46845.7</v>
      </c>
    </row>
    <row r="29" spans="1:2" x14ac:dyDescent="0.25">
      <c r="A29" s="53">
        <v>42643</v>
      </c>
      <c r="B29" s="53">
        <v>51940.270000000004</v>
      </c>
    </row>
    <row r="30" spans="1:2" x14ac:dyDescent="0.25">
      <c r="A30" s="53">
        <v>42674</v>
      </c>
      <c r="B30" s="53">
        <v>53738.82</v>
      </c>
    </row>
    <row r="31" spans="1:2" x14ac:dyDescent="0.25">
      <c r="A31" s="53">
        <v>42704</v>
      </c>
      <c r="B31" s="53">
        <v>53334.17</v>
      </c>
    </row>
    <row r="32" spans="1:2" x14ac:dyDescent="0.25">
      <c r="A32" s="53">
        <v>42735</v>
      </c>
      <c r="B32" s="53">
        <v>53305.409999999996</v>
      </c>
    </row>
    <row r="33" spans="1:2" x14ac:dyDescent="0.25">
      <c r="A33" s="53">
        <v>42766</v>
      </c>
      <c r="B33" s="53">
        <v>54295.65</v>
      </c>
    </row>
    <row r="34" spans="1:2" x14ac:dyDescent="0.25">
      <c r="A34" s="53">
        <v>42794</v>
      </c>
      <c r="B34" s="53">
        <v>55019.640000000007</v>
      </c>
    </row>
    <row r="35" spans="1:2" x14ac:dyDescent="0.25">
      <c r="A35" s="53">
        <v>42825</v>
      </c>
      <c r="B35" s="53">
        <v>57922.69</v>
      </c>
    </row>
    <row r="36" spans="1:2" x14ac:dyDescent="0.25">
      <c r="A36" s="53">
        <v>42855</v>
      </c>
      <c r="B36" s="53">
        <v>59200.840000000004</v>
      </c>
    </row>
    <row r="37" spans="1:2" x14ac:dyDescent="0.25">
      <c r="A37" s="53">
        <v>42886</v>
      </c>
      <c r="B37" s="53">
        <v>61360.350000000006</v>
      </c>
    </row>
    <row r="38" spans="1:2" x14ac:dyDescent="0.25">
      <c r="A38" s="53">
        <v>42916</v>
      </c>
      <c r="B38" s="53">
        <v>63601.450000000004</v>
      </c>
    </row>
    <row r="39" spans="1:2" x14ac:dyDescent="0.25">
      <c r="A39" s="53">
        <v>42947</v>
      </c>
      <c r="B39" s="53">
        <v>66675.100000000006</v>
      </c>
    </row>
    <row r="40" spans="1:2" x14ac:dyDescent="0.25">
      <c r="A40" s="53">
        <v>42978</v>
      </c>
      <c r="B40" s="53">
        <v>67515.23000000001</v>
      </c>
    </row>
    <row r="41" spans="1:2" x14ac:dyDescent="0.25">
      <c r="A41" s="53">
        <v>43008</v>
      </c>
      <c r="B41" s="53">
        <v>75267.13</v>
      </c>
    </row>
    <row r="42" spans="1:2" x14ac:dyDescent="0.25">
      <c r="A42" s="53">
        <v>43039</v>
      </c>
      <c r="B42" s="53">
        <v>76222.040000000008</v>
      </c>
    </row>
    <row r="43" spans="1:2" x14ac:dyDescent="0.25">
      <c r="A43" s="53">
        <v>43069</v>
      </c>
      <c r="B43" s="53">
        <v>76663.409999999989</v>
      </c>
    </row>
    <row r="44" spans="1:2" x14ac:dyDescent="0.25">
      <c r="A44" s="53">
        <v>43100</v>
      </c>
      <c r="B44" s="53">
        <v>77037.86</v>
      </c>
    </row>
    <row r="45" spans="1:2" x14ac:dyDescent="0.25">
      <c r="A45" s="53">
        <v>43131</v>
      </c>
      <c r="B45" s="53">
        <v>76293.37999999999</v>
      </c>
    </row>
    <row r="46" spans="1:2" x14ac:dyDescent="0.25">
      <c r="A46" s="53">
        <v>43159</v>
      </c>
      <c r="B46" s="53">
        <v>76668.67</v>
      </c>
    </row>
    <row r="47" spans="1:2" x14ac:dyDescent="0.25">
      <c r="A47" s="53">
        <v>43190</v>
      </c>
      <c r="B47" s="53">
        <v>77220.05</v>
      </c>
    </row>
    <row r="48" spans="1:2" x14ac:dyDescent="0.25">
      <c r="A48" s="53">
        <v>43220</v>
      </c>
      <c r="B48" s="53">
        <v>78929.010000000009</v>
      </c>
    </row>
    <row r="49" spans="1:2" x14ac:dyDescent="0.25">
      <c r="A49" s="53">
        <v>43251</v>
      </c>
      <c r="B49" s="53">
        <v>80361.760000000009</v>
      </c>
    </row>
    <row r="50" spans="1:2" x14ac:dyDescent="0.25">
      <c r="A50" s="53">
        <v>43281</v>
      </c>
      <c r="B50" s="53">
        <v>76887.37000000001</v>
      </c>
    </row>
    <row r="51" spans="1:2" x14ac:dyDescent="0.25">
      <c r="A51" s="53">
        <v>43312</v>
      </c>
      <c r="B51" s="53">
        <v>82802.200000000012</v>
      </c>
    </row>
    <row r="52" spans="1:2" x14ac:dyDescent="0.25">
      <c r="A52" s="53">
        <v>43343</v>
      </c>
      <c r="B52" s="53">
        <v>85403.020000000019</v>
      </c>
    </row>
    <row r="53" spans="1:2" x14ac:dyDescent="0.25">
      <c r="A53" s="53">
        <v>43373</v>
      </c>
      <c r="B53" s="53">
        <v>93362.680000000008</v>
      </c>
    </row>
    <row r="54" spans="1:2" x14ac:dyDescent="0.25">
      <c r="A54" s="53">
        <v>43404</v>
      </c>
      <c r="B54" s="53">
        <v>95939.290000000008</v>
      </c>
    </row>
    <row r="55" spans="1:2" x14ac:dyDescent="0.25">
      <c r="A55" s="53">
        <v>43434</v>
      </c>
      <c r="B55" s="53">
        <v>99178.89</v>
      </c>
    </row>
    <row r="56" spans="1:2" x14ac:dyDescent="0.25">
      <c r="A56" s="53">
        <v>43465</v>
      </c>
      <c r="B56" s="53">
        <v>97134.488100000046</v>
      </c>
    </row>
    <row r="57" spans="1:2" x14ac:dyDescent="0.25">
      <c r="A57" s="53">
        <v>43496</v>
      </c>
      <c r="B57" s="53">
        <v>106324.8627</v>
      </c>
    </row>
    <row r="58" spans="1:2" x14ac:dyDescent="0.25">
      <c r="A58" s="53">
        <v>43524</v>
      </c>
      <c r="B58" s="53">
        <v>112109.69000000002</v>
      </c>
    </row>
    <row r="59" spans="1:2" x14ac:dyDescent="0.25">
      <c r="A59" s="53">
        <v>43555</v>
      </c>
      <c r="B59" s="53">
        <v>118429.85</v>
      </c>
    </row>
    <row r="60" spans="1:2" x14ac:dyDescent="0.25">
      <c r="A60" s="53">
        <v>43585</v>
      </c>
      <c r="B60" s="53">
        <v>122519.63999999998</v>
      </c>
    </row>
    <row r="61" spans="1:2" x14ac:dyDescent="0.25">
      <c r="A61" s="53">
        <v>43616</v>
      </c>
      <c r="B61" s="53">
        <v>119321.70999999998</v>
      </c>
    </row>
    <row r="62" spans="1:2" x14ac:dyDescent="0.25">
      <c r="A62" s="53">
        <v>43646</v>
      </c>
      <c r="B62" s="53">
        <v>123680.09</v>
      </c>
    </row>
    <row r="63" spans="1:2" x14ac:dyDescent="0.25">
      <c r="A63" s="53">
        <v>43708</v>
      </c>
      <c r="B63" s="53">
        <v>132801.75</v>
      </c>
    </row>
    <row r="64" spans="1:2" x14ac:dyDescent="0.25">
      <c r="A64" s="53">
        <v>43738</v>
      </c>
      <c r="B64" s="53">
        <v>145626.88</v>
      </c>
    </row>
    <row r="65" spans="1:2" x14ac:dyDescent="0.25">
      <c r="A65" s="53">
        <v>43769</v>
      </c>
      <c r="B65" s="53">
        <v>149661.56999999998</v>
      </c>
    </row>
    <row r="66" spans="1:2" x14ac:dyDescent="0.25">
      <c r="A66" s="53">
        <v>43800</v>
      </c>
      <c r="B66" s="53">
        <v>156528.18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261E-0798-4D81-9CB7-6D4A70705B5D}">
  <sheetPr codeName="Tabelle7"/>
  <dimension ref="A1"/>
  <sheetViews>
    <sheetView workbookViewId="0">
      <selection activeCell="N2" sqref="N2"/>
    </sheetView>
  </sheetViews>
  <sheetFormatPr baseColWidth="10" defaultRowHeight="15" x14ac:dyDescent="0.25"/>
  <sheetData/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D1224"/>
  <sheetViews>
    <sheetView workbookViewId="0">
      <selection activeCell="B16" sqref="B16"/>
    </sheetView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50" bestFit="1" customWidth="1"/>
  </cols>
  <sheetData>
    <row r="1" spans="1:1" x14ac:dyDescent="0.25">
      <c r="A1" t="s">
        <v>0</v>
      </c>
    </row>
    <row r="27" spans="1:4" ht="16.5" x14ac:dyDescent="0.3">
      <c r="A27" s="48" t="s">
        <v>76</v>
      </c>
      <c r="B27" s="48" t="s">
        <v>77</v>
      </c>
      <c r="C27" s="48" t="s">
        <v>78</v>
      </c>
      <c r="D27" s="48" t="s">
        <v>79</v>
      </c>
    </row>
    <row r="28" spans="1:4" x14ac:dyDescent="0.25">
      <c r="A28" s="51">
        <v>43800</v>
      </c>
      <c r="B28" s="51" t="s">
        <v>52</v>
      </c>
      <c r="C28" s="51" t="s">
        <v>53</v>
      </c>
      <c r="D28" s="50">
        <v>0</v>
      </c>
    </row>
    <row r="29" spans="1:4" x14ac:dyDescent="0.25">
      <c r="A29" s="51">
        <v>43800</v>
      </c>
      <c r="B29" s="51" t="s">
        <v>54</v>
      </c>
      <c r="C29" s="51" t="s">
        <v>53</v>
      </c>
      <c r="D29" s="50">
        <v>3134.63</v>
      </c>
    </row>
    <row r="30" spans="1:4" x14ac:dyDescent="0.25">
      <c r="A30" s="51">
        <v>43800</v>
      </c>
      <c r="B30" s="51" t="s">
        <v>55</v>
      </c>
      <c r="C30" s="51" t="s">
        <v>53</v>
      </c>
      <c r="D30" s="50">
        <v>7098.9</v>
      </c>
    </row>
    <row r="31" spans="1:4" x14ac:dyDescent="0.25">
      <c r="A31" s="51">
        <v>43800</v>
      </c>
      <c r="B31" s="51" t="s">
        <v>56</v>
      </c>
      <c r="C31" s="51" t="s">
        <v>53</v>
      </c>
      <c r="D31" s="50">
        <v>0</v>
      </c>
    </row>
    <row r="32" spans="1:4" x14ac:dyDescent="0.25">
      <c r="A32" s="51">
        <v>43800</v>
      </c>
      <c r="B32" s="51" t="s">
        <v>57</v>
      </c>
      <c r="C32" s="51" t="s">
        <v>53</v>
      </c>
      <c r="D32" s="50">
        <v>2714.94</v>
      </c>
    </row>
    <row r="33" spans="1:4" x14ac:dyDescent="0.25">
      <c r="A33" s="51">
        <v>43800</v>
      </c>
      <c r="B33" s="51" t="s">
        <v>58</v>
      </c>
      <c r="C33" s="51" t="s">
        <v>53</v>
      </c>
      <c r="D33" s="50">
        <v>0.01</v>
      </c>
    </row>
    <row r="34" spans="1:4" x14ac:dyDescent="0.25">
      <c r="A34" s="51">
        <v>43800</v>
      </c>
      <c r="B34" s="51" t="s">
        <v>59</v>
      </c>
      <c r="C34" s="51" t="s">
        <v>53</v>
      </c>
      <c r="D34" s="50">
        <v>3100</v>
      </c>
    </row>
    <row r="35" spans="1:4" x14ac:dyDescent="0.25">
      <c r="A35" s="51">
        <v>43800</v>
      </c>
      <c r="B35" s="51" t="s">
        <v>60</v>
      </c>
      <c r="C35" s="51" t="s">
        <v>53</v>
      </c>
      <c r="D35" s="50">
        <v>1803.7</v>
      </c>
    </row>
    <row r="36" spans="1:4" x14ac:dyDescent="0.25">
      <c r="A36" s="51">
        <v>43800</v>
      </c>
      <c r="B36" s="51" t="s">
        <v>61</v>
      </c>
      <c r="C36" s="51" t="s">
        <v>53</v>
      </c>
      <c r="D36" s="50">
        <v>5897.8</v>
      </c>
    </row>
    <row r="37" spans="1:4" x14ac:dyDescent="0.25">
      <c r="A37" s="51">
        <v>43800</v>
      </c>
      <c r="B37" s="51" t="s">
        <v>62</v>
      </c>
      <c r="C37" s="51" t="s">
        <v>53</v>
      </c>
      <c r="D37" s="50">
        <v>93231.47</v>
      </c>
    </row>
    <row r="38" spans="1:4" x14ac:dyDescent="0.25">
      <c r="A38" s="51">
        <v>43800</v>
      </c>
      <c r="B38" s="51" t="s">
        <v>63</v>
      </c>
      <c r="C38" s="51" t="s">
        <v>53</v>
      </c>
      <c r="D38" s="50">
        <v>5598.72</v>
      </c>
    </row>
    <row r="39" spans="1:4" x14ac:dyDescent="0.25">
      <c r="A39" s="51">
        <v>43800</v>
      </c>
      <c r="B39" s="51" t="s">
        <v>64</v>
      </c>
      <c r="C39" s="51" t="s">
        <v>53</v>
      </c>
      <c r="D39" s="50">
        <v>1000.51</v>
      </c>
    </row>
    <row r="40" spans="1:4" x14ac:dyDescent="0.25">
      <c r="A40" s="51">
        <v>43800</v>
      </c>
      <c r="B40" s="51" t="s">
        <v>65</v>
      </c>
      <c r="C40" s="51" t="s">
        <v>53</v>
      </c>
      <c r="D40" s="50">
        <v>1660.14</v>
      </c>
    </row>
    <row r="41" spans="1:4" x14ac:dyDescent="0.25">
      <c r="A41" s="51">
        <v>43800</v>
      </c>
      <c r="B41" s="51" t="s">
        <v>66</v>
      </c>
      <c r="C41" s="51" t="s">
        <v>53</v>
      </c>
      <c r="D41" s="50">
        <v>-1005.65</v>
      </c>
    </row>
    <row r="42" spans="1:4" x14ac:dyDescent="0.25">
      <c r="A42" s="51">
        <v>43800</v>
      </c>
      <c r="B42" s="51" t="s">
        <v>67</v>
      </c>
      <c r="C42" s="51" t="s">
        <v>53</v>
      </c>
      <c r="D42" s="50">
        <v>1066.69</v>
      </c>
    </row>
    <row r="43" spans="1:4" x14ac:dyDescent="0.25">
      <c r="A43" s="51">
        <v>43800</v>
      </c>
      <c r="B43" s="51" t="s">
        <v>68</v>
      </c>
      <c r="C43" s="51" t="s">
        <v>69</v>
      </c>
      <c r="D43" s="50">
        <v>31526.44</v>
      </c>
    </row>
    <row r="44" spans="1:4" x14ac:dyDescent="0.25">
      <c r="A44" s="51">
        <v>43800</v>
      </c>
      <c r="B44" s="51" t="s">
        <v>70</v>
      </c>
      <c r="C44" s="51" t="s">
        <v>53</v>
      </c>
      <c r="D44" s="50">
        <v>10.78</v>
      </c>
    </row>
    <row r="45" spans="1:4" x14ac:dyDescent="0.25">
      <c r="A45" s="51">
        <v>43800</v>
      </c>
      <c r="B45" s="51" t="s">
        <v>71</v>
      </c>
      <c r="C45" s="51" t="s">
        <v>53</v>
      </c>
      <c r="D45" s="50">
        <v>0</v>
      </c>
    </row>
    <row r="46" spans="1:4" x14ac:dyDescent="0.25">
      <c r="A46" s="51">
        <v>43800</v>
      </c>
      <c r="B46" s="51" t="s">
        <v>72</v>
      </c>
      <c r="C46" s="51" t="s">
        <v>69</v>
      </c>
      <c r="D46" s="50">
        <v>0</v>
      </c>
    </row>
    <row r="47" spans="1:4" x14ac:dyDescent="0.25">
      <c r="A47" s="51">
        <v>43800</v>
      </c>
      <c r="B47" s="51" t="s">
        <v>73</v>
      </c>
      <c r="C47" s="51" t="s">
        <v>53</v>
      </c>
      <c r="D47" s="50">
        <v>3.45</v>
      </c>
    </row>
    <row r="48" spans="1:4" x14ac:dyDescent="0.25">
      <c r="A48" s="51">
        <v>43800</v>
      </c>
      <c r="B48" s="51" t="s">
        <v>74</v>
      </c>
      <c r="C48" s="51" t="s">
        <v>53</v>
      </c>
      <c r="D48" s="50">
        <v>5006.3500000000004</v>
      </c>
    </row>
    <row r="49" spans="1:4" x14ac:dyDescent="0.25">
      <c r="A49" s="51">
        <v>43800</v>
      </c>
      <c r="B49" s="51" t="s">
        <v>75</v>
      </c>
      <c r="C49" s="51" t="s">
        <v>53</v>
      </c>
      <c r="D49" s="50">
        <v>494.24</v>
      </c>
    </row>
    <row r="50" spans="1:4" x14ac:dyDescent="0.25">
      <c r="A50" s="51">
        <v>43769</v>
      </c>
      <c r="B50" s="51" t="s">
        <v>52</v>
      </c>
      <c r="C50" s="51" t="s">
        <v>53</v>
      </c>
      <c r="D50" s="50">
        <v>0</v>
      </c>
    </row>
    <row r="51" spans="1:4" x14ac:dyDescent="0.25">
      <c r="A51" s="51">
        <v>43769</v>
      </c>
      <c r="B51" s="51" t="s">
        <v>54</v>
      </c>
      <c r="C51" s="51" t="s">
        <v>53</v>
      </c>
      <c r="D51" s="50">
        <v>3134.63</v>
      </c>
    </row>
    <row r="52" spans="1:4" x14ac:dyDescent="0.25">
      <c r="A52" s="51">
        <v>43769</v>
      </c>
      <c r="B52" s="51" t="s">
        <v>55</v>
      </c>
      <c r="C52" s="51" t="s">
        <v>53</v>
      </c>
      <c r="D52" s="50">
        <v>7098.9</v>
      </c>
    </row>
    <row r="53" spans="1:4" x14ac:dyDescent="0.25">
      <c r="A53" s="51">
        <v>43769</v>
      </c>
      <c r="B53" s="51" t="s">
        <v>56</v>
      </c>
      <c r="C53" s="51" t="s">
        <v>53</v>
      </c>
      <c r="D53" s="50">
        <v>0</v>
      </c>
    </row>
    <row r="54" spans="1:4" x14ac:dyDescent="0.25">
      <c r="A54" s="51">
        <v>43769</v>
      </c>
      <c r="B54" s="51" t="s">
        <v>57</v>
      </c>
      <c r="C54" s="51" t="s">
        <v>53</v>
      </c>
      <c r="D54" s="50">
        <v>0</v>
      </c>
    </row>
    <row r="55" spans="1:4" x14ac:dyDescent="0.25">
      <c r="A55" s="51">
        <v>43769</v>
      </c>
      <c r="B55" s="51" t="s">
        <v>58</v>
      </c>
      <c r="C55" s="51" t="s">
        <v>53</v>
      </c>
      <c r="D55" s="50">
        <v>0.01</v>
      </c>
    </row>
    <row r="56" spans="1:4" x14ac:dyDescent="0.25">
      <c r="A56" s="51">
        <v>43769</v>
      </c>
      <c r="B56" s="51" t="s">
        <v>59</v>
      </c>
      <c r="C56" s="51" t="s">
        <v>53</v>
      </c>
      <c r="D56" s="50">
        <v>3300</v>
      </c>
    </row>
    <row r="57" spans="1:4" x14ac:dyDescent="0.25">
      <c r="A57" s="51">
        <v>43769</v>
      </c>
      <c r="B57" s="51" t="s">
        <v>60</v>
      </c>
      <c r="C57" s="51" t="s">
        <v>53</v>
      </c>
      <c r="D57" s="50">
        <v>273.02999999999997</v>
      </c>
    </row>
    <row r="58" spans="1:4" x14ac:dyDescent="0.25">
      <c r="A58" s="51">
        <v>43769</v>
      </c>
      <c r="B58" s="51" t="s">
        <v>61</v>
      </c>
      <c r="C58" s="51" t="s">
        <v>53</v>
      </c>
      <c r="D58" s="50">
        <v>5709.12</v>
      </c>
    </row>
    <row r="59" spans="1:4" x14ac:dyDescent="0.25">
      <c r="A59" s="51">
        <v>43769</v>
      </c>
      <c r="B59" s="51" t="s">
        <v>62</v>
      </c>
      <c r="C59" s="51" t="s">
        <v>53</v>
      </c>
      <c r="D59" s="50">
        <v>92581.67</v>
      </c>
    </row>
    <row r="60" spans="1:4" x14ac:dyDescent="0.25">
      <c r="A60" s="51">
        <v>43769</v>
      </c>
      <c r="B60" s="51" t="s">
        <v>63</v>
      </c>
      <c r="C60" s="51" t="s">
        <v>53</v>
      </c>
      <c r="D60" s="50">
        <v>5935.68</v>
      </c>
    </row>
    <row r="61" spans="1:4" x14ac:dyDescent="0.25">
      <c r="A61" s="51">
        <v>43769</v>
      </c>
      <c r="B61" s="51" t="s">
        <v>64</v>
      </c>
      <c r="C61" s="51" t="s">
        <v>53</v>
      </c>
      <c r="D61" s="50">
        <v>1000.34</v>
      </c>
    </row>
    <row r="62" spans="1:4" x14ac:dyDescent="0.25">
      <c r="A62" s="51">
        <v>43769</v>
      </c>
      <c r="B62" s="51" t="s">
        <v>65</v>
      </c>
      <c r="C62" s="51" t="s">
        <v>53</v>
      </c>
      <c r="D62" s="50">
        <v>1459.9</v>
      </c>
    </row>
    <row r="63" spans="1:4" x14ac:dyDescent="0.25">
      <c r="A63" s="51">
        <v>43769</v>
      </c>
      <c r="B63" s="51" t="s">
        <v>66</v>
      </c>
      <c r="C63" s="51" t="s">
        <v>53</v>
      </c>
      <c r="D63" s="50">
        <v>-1190.1199999999999</v>
      </c>
    </row>
    <row r="64" spans="1:4" x14ac:dyDescent="0.25">
      <c r="A64" s="51">
        <v>43769</v>
      </c>
      <c r="B64" s="51" t="s">
        <v>67</v>
      </c>
      <c r="C64" s="51" t="s">
        <v>53</v>
      </c>
      <c r="D64" s="50">
        <v>1066.69</v>
      </c>
    </row>
    <row r="65" spans="1:4" x14ac:dyDescent="0.25">
      <c r="A65" s="51">
        <v>43769</v>
      </c>
      <c r="B65" s="51" t="s">
        <v>68</v>
      </c>
      <c r="C65" s="51" t="s">
        <v>69</v>
      </c>
      <c r="D65" s="50">
        <v>27111.15</v>
      </c>
    </row>
    <row r="66" spans="1:4" x14ac:dyDescent="0.25">
      <c r="A66" s="51">
        <v>43769</v>
      </c>
      <c r="B66" s="51" t="s">
        <v>70</v>
      </c>
      <c r="C66" s="51" t="s">
        <v>53</v>
      </c>
      <c r="D66" s="50">
        <v>10.75</v>
      </c>
    </row>
    <row r="67" spans="1:4" x14ac:dyDescent="0.25">
      <c r="A67" s="51">
        <v>43769</v>
      </c>
      <c r="B67" s="51" t="s">
        <v>71</v>
      </c>
      <c r="C67" s="51" t="s">
        <v>53</v>
      </c>
      <c r="D67" s="50">
        <v>0</v>
      </c>
    </row>
    <row r="68" spans="1:4" x14ac:dyDescent="0.25">
      <c r="A68" s="51">
        <v>43769</v>
      </c>
      <c r="B68" s="51" t="s">
        <v>72</v>
      </c>
      <c r="C68" s="51" t="s">
        <v>69</v>
      </c>
      <c r="D68" s="50">
        <v>0</v>
      </c>
    </row>
    <row r="69" spans="1:4" x14ac:dyDescent="0.25">
      <c r="A69" s="51">
        <v>43769</v>
      </c>
      <c r="B69" s="51" t="s">
        <v>73</v>
      </c>
      <c r="C69" s="51" t="s">
        <v>53</v>
      </c>
      <c r="D69" s="50">
        <v>20.99</v>
      </c>
    </row>
    <row r="70" spans="1:4" x14ac:dyDescent="0.25">
      <c r="A70" s="51">
        <v>43769</v>
      </c>
      <c r="B70" s="51" t="s">
        <v>74</v>
      </c>
      <c r="C70" s="51" t="s">
        <v>53</v>
      </c>
      <c r="D70" s="50">
        <v>4975.4399999999996</v>
      </c>
    </row>
    <row r="71" spans="1:4" x14ac:dyDescent="0.25">
      <c r="A71" s="51">
        <v>43769</v>
      </c>
      <c r="B71" s="51" t="s">
        <v>75</v>
      </c>
      <c r="C71" s="51" t="s">
        <v>53</v>
      </c>
      <c r="D71" s="50">
        <v>473.39</v>
      </c>
    </row>
    <row r="72" spans="1:4" x14ac:dyDescent="0.25">
      <c r="A72" s="51">
        <v>43738</v>
      </c>
      <c r="B72" s="51" t="s">
        <v>52</v>
      </c>
      <c r="C72" s="51" t="s">
        <v>53</v>
      </c>
      <c r="D72" s="50">
        <v>0</v>
      </c>
    </row>
    <row r="73" spans="1:4" x14ac:dyDescent="0.25">
      <c r="A73" s="51">
        <v>43738</v>
      </c>
      <c r="B73" s="51" t="s">
        <v>54</v>
      </c>
      <c r="C73" s="51" t="s">
        <v>53</v>
      </c>
      <c r="D73" s="50">
        <v>3134.63</v>
      </c>
    </row>
    <row r="74" spans="1:4" x14ac:dyDescent="0.25">
      <c r="A74" s="51">
        <v>43738</v>
      </c>
      <c r="B74" s="51" t="s">
        <v>55</v>
      </c>
      <c r="C74" s="51" t="s">
        <v>53</v>
      </c>
      <c r="D74" s="50">
        <v>7098.9</v>
      </c>
    </row>
    <row r="75" spans="1:4" x14ac:dyDescent="0.25">
      <c r="A75" s="51">
        <v>43738</v>
      </c>
      <c r="B75" s="51" t="s">
        <v>56</v>
      </c>
      <c r="C75" s="51" t="s">
        <v>53</v>
      </c>
      <c r="D75" s="50">
        <v>0</v>
      </c>
    </row>
    <row r="76" spans="1:4" x14ac:dyDescent="0.25">
      <c r="A76" s="51">
        <v>43738</v>
      </c>
      <c r="B76" s="51" t="s">
        <v>57</v>
      </c>
      <c r="C76" s="51" t="s">
        <v>53</v>
      </c>
      <c r="D76" s="50">
        <v>1034.25</v>
      </c>
    </row>
    <row r="77" spans="1:4" x14ac:dyDescent="0.25">
      <c r="A77" s="51">
        <v>43738</v>
      </c>
      <c r="B77" s="51" t="s">
        <v>58</v>
      </c>
      <c r="C77" s="51" t="s">
        <v>53</v>
      </c>
      <c r="D77" s="50">
        <v>0.01</v>
      </c>
    </row>
    <row r="78" spans="1:4" x14ac:dyDescent="0.25">
      <c r="A78" s="51">
        <v>43738</v>
      </c>
      <c r="B78" s="51" t="s">
        <v>59</v>
      </c>
      <c r="C78" s="51" t="s">
        <v>53</v>
      </c>
      <c r="D78" s="50">
        <v>3100</v>
      </c>
    </row>
    <row r="79" spans="1:4" x14ac:dyDescent="0.25">
      <c r="A79" s="51">
        <v>43738</v>
      </c>
      <c r="B79" s="51" t="s">
        <v>60</v>
      </c>
      <c r="C79" s="51" t="s">
        <v>53</v>
      </c>
      <c r="D79" s="50">
        <v>5133.68</v>
      </c>
    </row>
    <row r="80" spans="1:4" x14ac:dyDescent="0.25">
      <c r="A80" s="51">
        <v>43738</v>
      </c>
      <c r="B80" s="51" t="s">
        <v>61</v>
      </c>
      <c r="C80" s="51" t="s">
        <v>53</v>
      </c>
      <c r="D80" s="50">
        <v>4538.16</v>
      </c>
    </row>
    <row r="81" spans="1:4" x14ac:dyDescent="0.25">
      <c r="A81" s="51">
        <v>43738</v>
      </c>
      <c r="B81" s="51" t="s">
        <v>62</v>
      </c>
      <c r="C81" s="51" t="s">
        <v>53</v>
      </c>
      <c r="D81" s="50">
        <v>84618.9</v>
      </c>
    </row>
    <row r="82" spans="1:4" x14ac:dyDescent="0.25">
      <c r="A82" s="51">
        <v>43738</v>
      </c>
      <c r="B82" s="51" t="s">
        <v>63</v>
      </c>
      <c r="C82" s="51" t="s">
        <v>53</v>
      </c>
      <c r="D82" s="50">
        <v>6881.76</v>
      </c>
    </row>
    <row r="83" spans="1:4" x14ac:dyDescent="0.25">
      <c r="A83" s="51">
        <v>43738</v>
      </c>
      <c r="B83" s="51" t="s">
        <v>64</v>
      </c>
      <c r="C83" s="51" t="s">
        <v>53</v>
      </c>
      <c r="D83" s="50">
        <v>1000.16</v>
      </c>
    </row>
    <row r="84" spans="1:4" x14ac:dyDescent="0.25">
      <c r="A84" s="51">
        <v>43738</v>
      </c>
      <c r="B84" s="51" t="s">
        <v>65</v>
      </c>
      <c r="C84" s="51" t="s">
        <v>53</v>
      </c>
      <c r="D84" s="50">
        <v>1259.69</v>
      </c>
    </row>
    <row r="85" spans="1:4" x14ac:dyDescent="0.25">
      <c r="A85" s="51">
        <v>43738</v>
      </c>
      <c r="B85" s="51" t="s">
        <v>66</v>
      </c>
      <c r="C85" s="51" t="s">
        <v>53</v>
      </c>
      <c r="D85" s="50">
        <v>-72.489999999999995</v>
      </c>
    </row>
    <row r="86" spans="1:4" x14ac:dyDescent="0.25">
      <c r="A86" s="51">
        <v>43738</v>
      </c>
      <c r="B86" s="51" t="s">
        <v>67</v>
      </c>
      <c r="C86" s="51" t="s">
        <v>53</v>
      </c>
      <c r="D86" s="50">
        <v>4885.7299999999996</v>
      </c>
    </row>
    <row r="87" spans="1:4" x14ac:dyDescent="0.25">
      <c r="A87" s="51">
        <v>43738</v>
      </c>
      <c r="B87" s="51" t="s">
        <v>68</v>
      </c>
      <c r="C87" s="51" t="s">
        <v>69</v>
      </c>
      <c r="D87" s="50">
        <v>21202.83</v>
      </c>
    </row>
    <row r="88" spans="1:4" x14ac:dyDescent="0.25">
      <c r="A88" s="51">
        <v>43738</v>
      </c>
      <c r="B88" s="51" t="s">
        <v>70</v>
      </c>
      <c r="C88" s="51" t="s">
        <v>53</v>
      </c>
      <c r="D88" s="50">
        <v>10.38</v>
      </c>
    </row>
    <row r="89" spans="1:4" x14ac:dyDescent="0.25">
      <c r="A89" s="51">
        <v>43738</v>
      </c>
      <c r="B89" s="51" t="s">
        <v>71</v>
      </c>
      <c r="C89" s="51" t="s">
        <v>53</v>
      </c>
      <c r="D89" s="50">
        <v>0</v>
      </c>
    </row>
    <row r="90" spans="1:4" x14ac:dyDescent="0.25">
      <c r="A90" s="51">
        <v>43738</v>
      </c>
      <c r="B90" s="51" t="s">
        <v>72</v>
      </c>
      <c r="C90" s="51" t="s">
        <v>69</v>
      </c>
      <c r="D90" s="50">
        <v>0</v>
      </c>
    </row>
    <row r="91" spans="1:4" x14ac:dyDescent="0.25">
      <c r="A91" s="51">
        <v>43738</v>
      </c>
      <c r="B91" s="51" t="s">
        <v>73</v>
      </c>
      <c r="C91" s="51" t="s">
        <v>53</v>
      </c>
      <c r="D91" s="50">
        <v>484.76</v>
      </c>
    </row>
    <row r="92" spans="1:4" x14ac:dyDescent="0.25">
      <c r="A92" s="51">
        <v>43738</v>
      </c>
      <c r="B92" s="51" t="s">
        <v>74</v>
      </c>
      <c r="C92" s="51" t="s">
        <v>53</v>
      </c>
      <c r="D92" s="50">
        <v>4842.0200000000004</v>
      </c>
    </row>
    <row r="93" spans="1:4" x14ac:dyDescent="0.25">
      <c r="A93" s="51">
        <v>43738</v>
      </c>
      <c r="B93" s="51" t="s">
        <v>75</v>
      </c>
      <c r="C93" s="51" t="s">
        <v>53</v>
      </c>
      <c r="D93" s="50">
        <v>607.76</v>
      </c>
    </row>
    <row r="94" spans="1:4" x14ac:dyDescent="0.25">
      <c r="A94" s="51">
        <v>43708</v>
      </c>
      <c r="B94" s="51" t="s">
        <v>52</v>
      </c>
      <c r="C94" s="51" t="s">
        <v>53</v>
      </c>
      <c r="D94" s="50">
        <v>0</v>
      </c>
    </row>
    <row r="95" spans="1:4" x14ac:dyDescent="0.25">
      <c r="A95" s="51">
        <v>43708</v>
      </c>
      <c r="B95" s="51" t="s">
        <v>54</v>
      </c>
      <c r="C95" s="51" t="s">
        <v>53</v>
      </c>
      <c r="D95" s="50">
        <v>3134.63</v>
      </c>
    </row>
    <row r="96" spans="1:4" x14ac:dyDescent="0.25">
      <c r="A96" s="51">
        <v>43708</v>
      </c>
      <c r="B96" s="51" t="s">
        <v>55</v>
      </c>
      <c r="C96" s="51" t="s">
        <v>53</v>
      </c>
      <c r="D96" s="50">
        <v>7098.9</v>
      </c>
    </row>
    <row r="97" spans="1:4" x14ac:dyDescent="0.25">
      <c r="A97" s="51">
        <v>43708</v>
      </c>
      <c r="B97" s="51" t="s">
        <v>56</v>
      </c>
      <c r="C97" s="51" t="s">
        <v>53</v>
      </c>
      <c r="D97" s="50">
        <v>0</v>
      </c>
    </row>
    <row r="98" spans="1:4" x14ac:dyDescent="0.25">
      <c r="A98" s="51">
        <v>43708</v>
      </c>
      <c r="B98" s="51" t="s">
        <v>57</v>
      </c>
      <c r="C98" s="51" t="s">
        <v>53</v>
      </c>
      <c r="D98" s="50">
        <v>720.5</v>
      </c>
    </row>
    <row r="99" spans="1:4" x14ac:dyDescent="0.25">
      <c r="A99" s="51">
        <v>43708</v>
      </c>
      <c r="B99" s="51" t="s">
        <v>58</v>
      </c>
      <c r="C99" s="51" t="s">
        <v>53</v>
      </c>
      <c r="D99" s="50">
        <v>0.01</v>
      </c>
    </row>
    <row r="100" spans="1:4" x14ac:dyDescent="0.25">
      <c r="A100" s="51">
        <v>43708</v>
      </c>
      <c r="B100" s="51" t="s">
        <v>59</v>
      </c>
      <c r="C100" s="51" t="s">
        <v>53</v>
      </c>
      <c r="D100" s="50">
        <v>3200</v>
      </c>
    </row>
    <row r="101" spans="1:4" x14ac:dyDescent="0.25">
      <c r="A101" s="51">
        <v>43708</v>
      </c>
      <c r="B101" s="51" t="s">
        <v>60</v>
      </c>
      <c r="C101" s="51" t="s">
        <v>53</v>
      </c>
      <c r="D101" s="50">
        <v>1007.85</v>
      </c>
    </row>
    <row r="102" spans="1:4" x14ac:dyDescent="0.25">
      <c r="A102" s="51">
        <v>43708</v>
      </c>
      <c r="B102" s="51" t="s">
        <v>61</v>
      </c>
      <c r="C102" s="51" t="s">
        <v>53</v>
      </c>
      <c r="D102" s="50">
        <v>2389.1999999999998</v>
      </c>
    </row>
    <row r="103" spans="1:4" x14ac:dyDescent="0.25">
      <c r="A103" s="51">
        <v>43708</v>
      </c>
      <c r="B103" s="51" t="s">
        <v>62</v>
      </c>
      <c r="C103" s="51" t="s">
        <v>53</v>
      </c>
      <c r="D103" s="50">
        <v>80968.31</v>
      </c>
    </row>
    <row r="104" spans="1:4" x14ac:dyDescent="0.25">
      <c r="A104" s="51">
        <v>43708</v>
      </c>
      <c r="B104" s="51" t="s">
        <v>63</v>
      </c>
      <c r="C104" s="51" t="s">
        <v>53</v>
      </c>
      <c r="D104" s="50">
        <v>6549.66</v>
      </c>
    </row>
    <row r="105" spans="1:4" x14ac:dyDescent="0.25">
      <c r="A105" s="51">
        <v>43708</v>
      </c>
      <c r="B105" s="51" t="s">
        <v>64</v>
      </c>
      <c r="C105" s="51" t="s">
        <v>53</v>
      </c>
      <c r="D105" s="50">
        <v>1000</v>
      </c>
    </row>
    <row r="106" spans="1:4" x14ac:dyDescent="0.25">
      <c r="A106" s="51">
        <v>43708</v>
      </c>
      <c r="B106" s="51" t="s">
        <v>65</v>
      </c>
      <c r="C106" s="51" t="s">
        <v>53</v>
      </c>
      <c r="D106" s="50">
        <v>1209.22</v>
      </c>
    </row>
    <row r="107" spans="1:4" x14ac:dyDescent="0.25">
      <c r="A107" s="51">
        <v>43708</v>
      </c>
      <c r="B107" s="51" t="s">
        <v>66</v>
      </c>
      <c r="C107" s="51" t="s">
        <v>53</v>
      </c>
      <c r="D107" s="50">
        <v>-50</v>
      </c>
    </row>
    <row r="108" spans="1:4" x14ac:dyDescent="0.25">
      <c r="A108" s="51">
        <v>43708</v>
      </c>
      <c r="B108" s="51" t="s">
        <v>67</v>
      </c>
      <c r="C108" s="51" t="s">
        <v>53</v>
      </c>
      <c r="D108" s="50">
        <v>2562.04</v>
      </c>
    </row>
    <row r="109" spans="1:4" x14ac:dyDescent="0.25">
      <c r="A109" s="51">
        <v>43708</v>
      </c>
      <c r="B109" s="51" t="s">
        <v>68</v>
      </c>
      <c r="C109" s="51" t="s">
        <v>69</v>
      </c>
      <c r="D109" s="50">
        <v>20872.990000000002</v>
      </c>
    </row>
    <row r="110" spans="1:4" x14ac:dyDescent="0.25">
      <c r="A110" s="51">
        <v>43708</v>
      </c>
      <c r="B110" s="51" t="s">
        <v>70</v>
      </c>
      <c r="C110" s="51" t="s">
        <v>53</v>
      </c>
      <c r="D110" s="50">
        <v>10.050000000000001</v>
      </c>
    </row>
    <row r="111" spans="1:4" x14ac:dyDescent="0.25">
      <c r="A111" s="51">
        <v>43708</v>
      </c>
      <c r="B111" s="51" t="s">
        <v>71</v>
      </c>
      <c r="C111" s="51" t="s">
        <v>53</v>
      </c>
      <c r="D111" s="50">
        <v>0</v>
      </c>
    </row>
    <row r="112" spans="1:4" x14ac:dyDescent="0.25">
      <c r="A112" s="51">
        <v>43708</v>
      </c>
      <c r="B112" s="51" t="s">
        <v>72</v>
      </c>
      <c r="C112" s="51" t="s">
        <v>69</v>
      </c>
      <c r="D112" s="50">
        <v>251.39</v>
      </c>
    </row>
    <row r="113" spans="1:4" x14ac:dyDescent="0.25">
      <c r="A113" s="51">
        <v>43708</v>
      </c>
      <c r="B113" s="51" t="s">
        <v>73</v>
      </c>
      <c r="C113" s="51" t="s">
        <v>53</v>
      </c>
      <c r="D113" s="50">
        <v>489.5</v>
      </c>
    </row>
    <row r="114" spans="1:4" x14ac:dyDescent="0.25">
      <c r="A114" s="51">
        <v>43708</v>
      </c>
      <c r="B114" s="51" t="s">
        <v>74</v>
      </c>
      <c r="C114" s="51" t="s">
        <v>53</v>
      </c>
      <c r="D114" s="50">
        <v>4709.4799999999996</v>
      </c>
    </row>
    <row r="115" spans="1:4" x14ac:dyDescent="0.25">
      <c r="A115" s="51">
        <v>43708</v>
      </c>
      <c r="B115" s="51" t="s">
        <v>75</v>
      </c>
      <c r="C115" s="51" t="s">
        <v>53</v>
      </c>
      <c r="D115" s="50">
        <v>598.52</v>
      </c>
    </row>
    <row r="116" spans="1:4" x14ac:dyDescent="0.25">
      <c r="A116" s="51">
        <v>43646</v>
      </c>
      <c r="B116" s="51" t="s">
        <v>52</v>
      </c>
      <c r="C116" s="51" t="s">
        <v>53</v>
      </c>
      <c r="D116" s="50">
        <v>0</v>
      </c>
    </row>
    <row r="117" spans="1:4" x14ac:dyDescent="0.25">
      <c r="A117" s="51">
        <v>43646</v>
      </c>
      <c r="B117" s="51" t="s">
        <v>54</v>
      </c>
      <c r="C117" s="51" t="s">
        <v>53</v>
      </c>
      <c r="D117" s="50">
        <v>3134.63</v>
      </c>
    </row>
    <row r="118" spans="1:4" x14ac:dyDescent="0.25">
      <c r="A118" s="51">
        <v>43646</v>
      </c>
      <c r="B118" s="51" t="s">
        <v>55</v>
      </c>
      <c r="C118" s="51" t="s">
        <v>53</v>
      </c>
      <c r="D118" s="50">
        <v>7098.9</v>
      </c>
    </row>
    <row r="119" spans="1:4" x14ac:dyDescent="0.25">
      <c r="A119" s="51">
        <v>43646</v>
      </c>
      <c r="B119" s="51" t="s">
        <v>56</v>
      </c>
      <c r="C119" s="51" t="s">
        <v>53</v>
      </c>
      <c r="D119" s="50">
        <v>0</v>
      </c>
    </row>
    <row r="120" spans="1:4" x14ac:dyDescent="0.25">
      <c r="A120" s="51">
        <v>43646</v>
      </c>
      <c r="B120" s="51" t="s">
        <v>57</v>
      </c>
      <c r="C120" s="51" t="s">
        <v>53</v>
      </c>
      <c r="D120" s="50">
        <v>878</v>
      </c>
    </row>
    <row r="121" spans="1:4" x14ac:dyDescent="0.25">
      <c r="A121" s="51">
        <v>43646</v>
      </c>
      <c r="B121" s="51" t="s">
        <v>58</v>
      </c>
      <c r="C121" s="51" t="s">
        <v>53</v>
      </c>
      <c r="D121" s="50">
        <v>0.01</v>
      </c>
    </row>
    <row r="122" spans="1:4" x14ac:dyDescent="0.25">
      <c r="A122" s="51">
        <v>43646</v>
      </c>
      <c r="B122" s="51" t="s">
        <v>59</v>
      </c>
      <c r="C122" s="51" t="s">
        <v>53</v>
      </c>
      <c r="D122" s="50">
        <v>4700</v>
      </c>
    </row>
    <row r="123" spans="1:4" x14ac:dyDescent="0.25">
      <c r="A123" s="51">
        <v>43646</v>
      </c>
      <c r="B123" s="51" t="s">
        <v>60</v>
      </c>
      <c r="C123" s="51" t="s">
        <v>53</v>
      </c>
      <c r="D123" s="50">
        <v>1393.79</v>
      </c>
    </row>
    <row r="124" spans="1:4" x14ac:dyDescent="0.25">
      <c r="A124" s="51">
        <v>43646</v>
      </c>
      <c r="B124" s="51" t="s">
        <v>61</v>
      </c>
      <c r="C124" s="51" t="s">
        <v>53</v>
      </c>
      <c r="D124" s="50">
        <v>2656.72</v>
      </c>
    </row>
    <row r="125" spans="1:4" x14ac:dyDescent="0.25">
      <c r="A125" s="51">
        <v>43646</v>
      </c>
      <c r="B125" s="51" t="s">
        <v>64</v>
      </c>
      <c r="C125" s="51" t="s">
        <v>53</v>
      </c>
      <c r="D125" s="50">
        <v>354.55</v>
      </c>
    </row>
    <row r="126" spans="1:4" x14ac:dyDescent="0.25">
      <c r="A126" s="51">
        <v>43646</v>
      </c>
      <c r="B126" s="51" t="s">
        <v>65</v>
      </c>
      <c r="C126" s="51" t="s">
        <v>53</v>
      </c>
      <c r="D126" s="50">
        <v>808.93</v>
      </c>
    </row>
    <row r="127" spans="1:4" x14ac:dyDescent="0.25">
      <c r="A127" s="51">
        <v>43646</v>
      </c>
      <c r="B127" s="51" t="s">
        <v>66</v>
      </c>
      <c r="C127" s="51" t="s">
        <v>53</v>
      </c>
      <c r="D127" s="50">
        <v>-25</v>
      </c>
    </row>
    <row r="128" spans="1:4" x14ac:dyDescent="0.25">
      <c r="A128" s="51">
        <v>43646</v>
      </c>
      <c r="B128" s="51" t="s">
        <v>67</v>
      </c>
      <c r="C128" s="51" t="s">
        <v>53</v>
      </c>
      <c r="D128" s="50">
        <v>2848.32</v>
      </c>
    </row>
    <row r="129" spans="1:4" x14ac:dyDescent="0.25">
      <c r="A129" s="51">
        <v>43646</v>
      </c>
      <c r="B129" s="51" t="s">
        <v>68</v>
      </c>
      <c r="C129" s="51" t="s">
        <v>69</v>
      </c>
      <c r="D129" s="50">
        <v>14439.45</v>
      </c>
    </row>
    <row r="130" spans="1:4" x14ac:dyDescent="0.25">
      <c r="A130" s="51">
        <v>43646</v>
      </c>
      <c r="B130" s="51" t="s">
        <v>70</v>
      </c>
      <c r="C130" s="51" t="s">
        <v>53</v>
      </c>
      <c r="D130" s="50">
        <v>85274</v>
      </c>
    </row>
    <row r="131" spans="1:4" x14ac:dyDescent="0.25">
      <c r="A131" s="51">
        <v>43646</v>
      </c>
      <c r="B131" s="51" t="s">
        <v>71</v>
      </c>
      <c r="C131" s="51" t="s">
        <v>53</v>
      </c>
      <c r="D131" s="50">
        <v>0</v>
      </c>
    </row>
    <row r="132" spans="1:4" x14ac:dyDescent="0.25">
      <c r="A132" s="51">
        <v>43646</v>
      </c>
      <c r="B132" s="51" t="s">
        <v>72</v>
      </c>
      <c r="C132" s="51" t="s">
        <v>69</v>
      </c>
      <c r="D132" s="50">
        <v>0</v>
      </c>
    </row>
    <row r="133" spans="1:4" x14ac:dyDescent="0.25">
      <c r="A133" s="51">
        <v>43646</v>
      </c>
      <c r="B133" s="51" t="s">
        <v>73</v>
      </c>
      <c r="C133" s="51" t="s">
        <v>53</v>
      </c>
      <c r="D133" s="50">
        <v>700</v>
      </c>
    </row>
    <row r="134" spans="1:4" x14ac:dyDescent="0.25">
      <c r="A134" s="51">
        <v>43646</v>
      </c>
      <c r="B134" s="51" t="s">
        <v>74</v>
      </c>
      <c r="C134" s="51" t="s">
        <v>53</v>
      </c>
      <c r="D134" s="50">
        <v>4344.45</v>
      </c>
    </row>
    <row r="135" spans="1:4" x14ac:dyDescent="0.25">
      <c r="A135" s="51">
        <v>43646</v>
      </c>
      <c r="B135" s="51" t="s">
        <v>75</v>
      </c>
      <c r="C135" s="51" t="s">
        <v>53</v>
      </c>
      <c r="D135" s="50">
        <v>651.34</v>
      </c>
    </row>
    <row r="136" spans="1:4" x14ac:dyDescent="0.25">
      <c r="A136" s="51">
        <v>43616</v>
      </c>
      <c r="B136" s="51" t="s">
        <v>52</v>
      </c>
      <c r="C136" s="51" t="s">
        <v>53</v>
      </c>
      <c r="D136" s="50">
        <v>0</v>
      </c>
    </row>
    <row r="137" spans="1:4" x14ac:dyDescent="0.25">
      <c r="A137" s="51">
        <v>43616</v>
      </c>
      <c r="B137" s="51" t="s">
        <v>54</v>
      </c>
      <c r="C137" s="51" t="s">
        <v>53</v>
      </c>
      <c r="D137" s="50">
        <v>3134.63</v>
      </c>
    </row>
    <row r="138" spans="1:4" x14ac:dyDescent="0.25">
      <c r="A138" s="51">
        <v>43616</v>
      </c>
      <c r="B138" s="51" t="s">
        <v>55</v>
      </c>
      <c r="C138" s="51" t="s">
        <v>53</v>
      </c>
      <c r="D138" s="50">
        <v>7098.9</v>
      </c>
    </row>
    <row r="139" spans="1:4" x14ac:dyDescent="0.25">
      <c r="A139" s="51">
        <v>43616</v>
      </c>
      <c r="B139" s="51" t="s">
        <v>56</v>
      </c>
      <c r="C139" s="51" t="s">
        <v>53</v>
      </c>
      <c r="D139" s="50">
        <v>0</v>
      </c>
    </row>
    <row r="140" spans="1:4" x14ac:dyDescent="0.25">
      <c r="A140" s="51">
        <v>43616</v>
      </c>
      <c r="B140" s="51" t="s">
        <v>57</v>
      </c>
      <c r="C140" s="51" t="s">
        <v>53</v>
      </c>
      <c r="D140" s="50">
        <v>1525.2</v>
      </c>
    </row>
    <row r="141" spans="1:4" x14ac:dyDescent="0.25">
      <c r="A141" s="51">
        <v>43616</v>
      </c>
      <c r="B141" s="51" t="s">
        <v>58</v>
      </c>
      <c r="C141" s="51" t="s">
        <v>53</v>
      </c>
      <c r="D141" s="50">
        <v>0.01</v>
      </c>
    </row>
    <row r="142" spans="1:4" x14ac:dyDescent="0.25">
      <c r="A142" s="51">
        <v>43616</v>
      </c>
      <c r="B142" s="51" t="s">
        <v>59</v>
      </c>
      <c r="C142" s="51" t="s">
        <v>53</v>
      </c>
      <c r="D142" s="50">
        <v>5350</v>
      </c>
    </row>
    <row r="143" spans="1:4" x14ac:dyDescent="0.25">
      <c r="A143" s="51">
        <v>43616</v>
      </c>
      <c r="B143" s="51" t="s">
        <v>60</v>
      </c>
      <c r="C143" s="51" t="s">
        <v>53</v>
      </c>
      <c r="D143" s="50">
        <v>3000</v>
      </c>
    </row>
    <row r="144" spans="1:4" x14ac:dyDescent="0.25">
      <c r="A144" s="51">
        <v>43616</v>
      </c>
      <c r="B144" s="51" t="s">
        <v>61</v>
      </c>
      <c r="C144" s="51" t="s">
        <v>53</v>
      </c>
      <c r="D144" s="50">
        <v>2464</v>
      </c>
    </row>
    <row r="145" spans="1:4" x14ac:dyDescent="0.25">
      <c r="A145" s="51">
        <v>43616</v>
      </c>
      <c r="B145" s="51" t="s">
        <v>64</v>
      </c>
      <c r="C145" s="51" t="s">
        <v>53</v>
      </c>
      <c r="D145" s="50">
        <v>354.49</v>
      </c>
    </row>
    <row r="146" spans="1:4" x14ac:dyDescent="0.25">
      <c r="A146" s="51">
        <v>43616</v>
      </c>
      <c r="B146" s="51" t="s">
        <v>65</v>
      </c>
      <c r="C146" s="51" t="s">
        <v>53</v>
      </c>
      <c r="D146" s="50">
        <v>608.84</v>
      </c>
    </row>
    <row r="147" spans="1:4" x14ac:dyDescent="0.25">
      <c r="A147" s="51">
        <v>43616</v>
      </c>
      <c r="B147" s="51" t="s">
        <v>66</v>
      </c>
      <c r="C147" s="51" t="s">
        <v>53</v>
      </c>
      <c r="D147" s="50">
        <v>-359.54</v>
      </c>
    </row>
    <row r="148" spans="1:4" x14ac:dyDescent="0.25">
      <c r="A148" s="51">
        <v>43616</v>
      </c>
      <c r="B148" s="51" t="s">
        <v>67</v>
      </c>
      <c r="C148" s="51" t="s">
        <v>53</v>
      </c>
      <c r="D148" s="50">
        <v>1907.88</v>
      </c>
    </row>
    <row r="149" spans="1:4" x14ac:dyDescent="0.25">
      <c r="A149" s="51">
        <v>43616</v>
      </c>
      <c r="B149" s="51" t="s">
        <v>68</v>
      </c>
      <c r="C149" s="51" t="s">
        <v>69</v>
      </c>
      <c r="D149" s="50">
        <v>15693.44</v>
      </c>
    </row>
    <row r="150" spans="1:4" x14ac:dyDescent="0.25">
      <c r="A150" s="51">
        <v>43616</v>
      </c>
      <c r="B150" s="51" t="s">
        <v>70</v>
      </c>
      <c r="C150" s="51" t="s">
        <v>53</v>
      </c>
      <c r="D150" s="50">
        <v>79850.679999999993</v>
      </c>
    </row>
    <row r="151" spans="1:4" x14ac:dyDescent="0.25">
      <c r="A151" s="51">
        <v>43616</v>
      </c>
      <c r="B151" s="51" t="s">
        <v>71</v>
      </c>
      <c r="C151" s="51" t="s">
        <v>53</v>
      </c>
      <c r="D151" s="50">
        <v>0</v>
      </c>
    </row>
    <row r="152" spans="1:4" x14ac:dyDescent="0.25">
      <c r="A152" s="51">
        <v>43616</v>
      </c>
      <c r="B152" s="51" t="s">
        <v>72</v>
      </c>
      <c r="C152" s="51" t="s">
        <v>69</v>
      </c>
      <c r="D152" s="50">
        <v>0</v>
      </c>
    </row>
    <row r="153" spans="1:4" x14ac:dyDescent="0.25">
      <c r="A153" s="51">
        <v>43616</v>
      </c>
      <c r="B153" s="51" t="s">
        <v>73</v>
      </c>
      <c r="C153" s="51" t="s">
        <v>53</v>
      </c>
      <c r="D153" s="50">
        <v>718.37</v>
      </c>
    </row>
    <row r="154" spans="1:4" x14ac:dyDescent="0.25">
      <c r="A154" s="51">
        <v>43616</v>
      </c>
      <c r="B154" s="51" t="s">
        <v>74</v>
      </c>
      <c r="C154" s="51" t="s">
        <v>53</v>
      </c>
      <c r="D154" s="50">
        <v>4228.67</v>
      </c>
    </row>
    <row r="155" spans="1:4" x14ac:dyDescent="0.25">
      <c r="A155" s="51">
        <v>43616</v>
      </c>
      <c r="B155" s="51" t="s">
        <v>75</v>
      </c>
      <c r="C155" s="51" t="s">
        <v>53</v>
      </c>
      <c r="D155" s="50">
        <v>621.34</v>
      </c>
    </row>
    <row r="156" spans="1:4" x14ac:dyDescent="0.25">
      <c r="A156" s="51">
        <v>43585</v>
      </c>
      <c r="B156" s="51" t="s">
        <v>52</v>
      </c>
      <c r="C156" s="51" t="s">
        <v>53</v>
      </c>
      <c r="D156" s="50">
        <v>0</v>
      </c>
    </row>
    <row r="157" spans="1:4" x14ac:dyDescent="0.25">
      <c r="A157" s="51">
        <v>43585</v>
      </c>
      <c r="B157" s="51" t="s">
        <v>54</v>
      </c>
      <c r="C157" s="51" t="s">
        <v>53</v>
      </c>
      <c r="D157" s="50">
        <v>3134.63</v>
      </c>
    </row>
    <row r="158" spans="1:4" x14ac:dyDescent="0.25">
      <c r="A158" s="51">
        <v>43585</v>
      </c>
      <c r="B158" s="51" t="s">
        <v>55</v>
      </c>
      <c r="C158" s="51" t="s">
        <v>53</v>
      </c>
      <c r="D158" s="50">
        <v>7094.4</v>
      </c>
    </row>
    <row r="159" spans="1:4" x14ac:dyDescent="0.25">
      <c r="A159" s="51">
        <v>43585</v>
      </c>
      <c r="B159" s="51" t="s">
        <v>56</v>
      </c>
      <c r="C159" s="51" t="s">
        <v>53</v>
      </c>
      <c r="D159" s="50">
        <v>0</v>
      </c>
    </row>
    <row r="160" spans="1:4" x14ac:dyDescent="0.25">
      <c r="A160" s="51">
        <v>43585</v>
      </c>
      <c r="B160" s="51" t="s">
        <v>57</v>
      </c>
      <c r="C160" s="51" t="s">
        <v>53</v>
      </c>
      <c r="D160" s="50">
        <v>689.6</v>
      </c>
    </row>
    <row r="161" spans="1:4" x14ac:dyDescent="0.25">
      <c r="A161" s="51">
        <v>43585</v>
      </c>
      <c r="B161" s="51" t="s">
        <v>58</v>
      </c>
      <c r="C161" s="51" t="s">
        <v>53</v>
      </c>
      <c r="D161" s="50">
        <v>0.01</v>
      </c>
    </row>
    <row r="162" spans="1:4" x14ac:dyDescent="0.25">
      <c r="A162" s="51">
        <v>43585</v>
      </c>
      <c r="B162" s="51" t="s">
        <v>59</v>
      </c>
      <c r="C162" s="51" t="s">
        <v>53</v>
      </c>
      <c r="D162" s="50">
        <v>3983</v>
      </c>
    </row>
    <row r="163" spans="1:4" x14ac:dyDescent="0.25">
      <c r="A163" s="51">
        <v>43585</v>
      </c>
      <c r="B163" s="51" t="s">
        <v>60</v>
      </c>
      <c r="C163" s="51" t="s">
        <v>53</v>
      </c>
      <c r="D163" s="50">
        <v>3107.2</v>
      </c>
    </row>
    <row r="164" spans="1:4" x14ac:dyDescent="0.25">
      <c r="A164" s="51">
        <v>43585</v>
      </c>
      <c r="B164" s="51" t="s">
        <v>61</v>
      </c>
      <c r="C164" s="51" t="s">
        <v>53</v>
      </c>
      <c r="D164" s="50">
        <v>2520.7600000000002</v>
      </c>
    </row>
    <row r="165" spans="1:4" x14ac:dyDescent="0.25">
      <c r="A165" s="51">
        <v>43585</v>
      </c>
      <c r="B165" s="51" t="s">
        <v>64</v>
      </c>
      <c r="C165" s="51" t="s">
        <v>53</v>
      </c>
      <c r="D165" s="50">
        <v>299.02999999999997</v>
      </c>
    </row>
    <row r="166" spans="1:4" x14ac:dyDescent="0.25">
      <c r="A166" s="51">
        <v>43585</v>
      </c>
      <c r="B166" s="51" t="s">
        <v>65</v>
      </c>
      <c r="C166" s="51" t="s">
        <v>53</v>
      </c>
      <c r="D166" s="50">
        <v>834.33</v>
      </c>
    </row>
    <row r="167" spans="1:4" x14ac:dyDescent="0.25">
      <c r="A167" s="51">
        <v>43585</v>
      </c>
      <c r="B167" s="51" t="s">
        <v>66</v>
      </c>
      <c r="C167" s="51" t="s">
        <v>53</v>
      </c>
      <c r="D167" s="50">
        <v>-931.1</v>
      </c>
    </row>
    <row r="168" spans="1:4" x14ac:dyDescent="0.25">
      <c r="A168" s="51">
        <v>43585</v>
      </c>
      <c r="B168" s="51" t="s">
        <v>67</v>
      </c>
      <c r="C168" s="51" t="s">
        <v>53</v>
      </c>
      <c r="D168" s="50">
        <v>940.44</v>
      </c>
    </row>
    <row r="169" spans="1:4" x14ac:dyDescent="0.25">
      <c r="A169" s="51">
        <v>43585</v>
      </c>
      <c r="B169" s="51" t="s">
        <v>68</v>
      </c>
      <c r="C169" s="51" t="s">
        <v>69</v>
      </c>
      <c r="D169" s="50">
        <v>16203.94</v>
      </c>
    </row>
    <row r="170" spans="1:4" x14ac:dyDescent="0.25">
      <c r="A170" s="51">
        <v>43585</v>
      </c>
      <c r="B170" s="51" t="s">
        <v>70</v>
      </c>
      <c r="C170" s="51" t="s">
        <v>53</v>
      </c>
      <c r="D170" s="50">
        <v>83935.039999999994</v>
      </c>
    </row>
    <row r="171" spans="1:4" x14ac:dyDescent="0.25">
      <c r="A171" s="51">
        <v>43585</v>
      </c>
      <c r="B171" s="51" t="s">
        <v>71</v>
      </c>
      <c r="C171" s="51" t="s">
        <v>53</v>
      </c>
      <c r="D171" s="50">
        <v>0</v>
      </c>
    </row>
    <row r="172" spans="1:4" x14ac:dyDescent="0.25">
      <c r="A172" s="51">
        <v>43585</v>
      </c>
      <c r="B172" s="51" t="s">
        <v>72</v>
      </c>
      <c r="C172" s="51" t="s">
        <v>69</v>
      </c>
      <c r="D172" s="50">
        <v>0</v>
      </c>
    </row>
    <row r="173" spans="1:4" x14ac:dyDescent="0.25">
      <c r="A173" s="51">
        <v>43585</v>
      </c>
      <c r="B173" s="51" t="s">
        <v>73</v>
      </c>
      <c r="C173" s="51" t="s">
        <v>53</v>
      </c>
      <c r="D173" s="50">
        <v>700</v>
      </c>
    </row>
    <row r="174" spans="1:4" x14ac:dyDescent="0.25">
      <c r="A174" s="51">
        <v>43585</v>
      </c>
      <c r="B174" s="51" t="s">
        <v>74</v>
      </c>
      <c r="C174" s="51" t="s">
        <v>53</v>
      </c>
      <c r="D174" s="50">
        <v>4099.9799999999996</v>
      </c>
    </row>
    <row r="175" spans="1:4" x14ac:dyDescent="0.25">
      <c r="A175" s="51">
        <v>43585</v>
      </c>
      <c r="B175" s="51" t="s">
        <v>75</v>
      </c>
      <c r="C175" s="51" t="s">
        <v>53</v>
      </c>
      <c r="D175" s="50">
        <v>580.98</v>
      </c>
    </row>
    <row r="176" spans="1:4" x14ac:dyDescent="0.25">
      <c r="A176" s="51">
        <v>43555</v>
      </c>
      <c r="B176" s="51" t="s">
        <v>52</v>
      </c>
      <c r="C176" s="51" t="s">
        <v>53</v>
      </c>
      <c r="D176" s="50">
        <v>0</v>
      </c>
    </row>
    <row r="177" spans="1:4" x14ac:dyDescent="0.25">
      <c r="A177" s="51">
        <v>43555</v>
      </c>
      <c r="B177" s="51" t="s">
        <v>54</v>
      </c>
      <c r="C177" s="51" t="s">
        <v>53</v>
      </c>
      <c r="D177" s="50">
        <v>3134.63</v>
      </c>
    </row>
    <row r="178" spans="1:4" x14ac:dyDescent="0.25">
      <c r="A178" s="51">
        <v>43555</v>
      </c>
      <c r="B178" s="51" t="s">
        <v>55</v>
      </c>
      <c r="C178" s="51" t="s">
        <v>53</v>
      </c>
      <c r="D178" s="50">
        <v>7094.4</v>
      </c>
    </row>
    <row r="179" spans="1:4" x14ac:dyDescent="0.25">
      <c r="A179" s="51">
        <v>43555</v>
      </c>
      <c r="B179" s="51" t="s">
        <v>56</v>
      </c>
      <c r="C179" s="51" t="s">
        <v>53</v>
      </c>
      <c r="D179" s="50">
        <v>0</v>
      </c>
    </row>
    <row r="180" spans="1:4" x14ac:dyDescent="0.25">
      <c r="A180" s="51">
        <v>43555</v>
      </c>
      <c r="B180" s="51" t="s">
        <v>57</v>
      </c>
      <c r="C180" s="51" t="s">
        <v>53</v>
      </c>
      <c r="D180" s="50">
        <v>0</v>
      </c>
    </row>
    <row r="181" spans="1:4" x14ac:dyDescent="0.25">
      <c r="A181" s="51">
        <v>43555</v>
      </c>
      <c r="B181" s="51" t="s">
        <v>58</v>
      </c>
      <c r="C181" s="51" t="s">
        <v>53</v>
      </c>
      <c r="D181" s="50">
        <v>0.01</v>
      </c>
    </row>
    <row r="182" spans="1:4" x14ac:dyDescent="0.25">
      <c r="A182" s="51">
        <v>43555</v>
      </c>
      <c r="B182" s="51" t="s">
        <v>59</v>
      </c>
      <c r="C182" s="51" t="s">
        <v>53</v>
      </c>
      <c r="D182" s="50">
        <v>3560</v>
      </c>
    </row>
    <row r="183" spans="1:4" x14ac:dyDescent="0.25">
      <c r="A183" s="51">
        <v>43555</v>
      </c>
      <c r="B183" s="51" t="s">
        <v>60</v>
      </c>
      <c r="C183" s="51" t="s">
        <v>53</v>
      </c>
      <c r="D183" s="50">
        <v>2776.22</v>
      </c>
    </row>
    <row r="184" spans="1:4" x14ac:dyDescent="0.25">
      <c r="A184" s="51">
        <v>43555</v>
      </c>
      <c r="B184" s="51" t="s">
        <v>61</v>
      </c>
      <c r="C184" s="51" t="s">
        <v>53</v>
      </c>
      <c r="D184" s="50">
        <v>2231.6799999999998</v>
      </c>
    </row>
    <row r="185" spans="1:4" x14ac:dyDescent="0.25">
      <c r="A185" s="51">
        <v>43555</v>
      </c>
      <c r="B185" s="51" t="s">
        <v>64</v>
      </c>
      <c r="C185" s="51" t="s">
        <v>53</v>
      </c>
      <c r="D185" s="50">
        <v>500.85</v>
      </c>
    </row>
    <row r="186" spans="1:4" x14ac:dyDescent="0.25">
      <c r="A186" s="51">
        <v>43555</v>
      </c>
      <c r="B186" s="51" t="s">
        <v>65</v>
      </c>
      <c r="C186" s="51" t="s">
        <v>53</v>
      </c>
      <c r="D186" s="50">
        <v>883.11</v>
      </c>
    </row>
    <row r="187" spans="1:4" x14ac:dyDescent="0.25">
      <c r="A187" s="51">
        <v>43555</v>
      </c>
      <c r="B187" s="51" t="s">
        <v>66</v>
      </c>
      <c r="C187" s="51" t="s">
        <v>53</v>
      </c>
      <c r="D187" s="50">
        <v>0</v>
      </c>
    </row>
    <row r="188" spans="1:4" x14ac:dyDescent="0.25">
      <c r="A188" s="51">
        <v>43555</v>
      </c>
      <c r="B188" s="51" t="s">
        <v>67</v>
      </c>
      <c r="C188" s="51" t="s">
        <v>53</v>
      </c>
      <c r="D188" s="50">
        <v>3100.32</v>
      </c>
    </row>
    <row r="189" spans="1:4" x14ac:dyDescent="0.25">
      <c r="A189" s="51">
        <v>43555</v>
      </c>
      <c r="B189" s="51" t="s">
        <v>68</v>
      </c>
      <c r="C189" s="51" t="s">
        <v>69</v>
      </c>
      <c r="D189" s="50">
        <v>11267.59</v>
      </c>
    </row>
    <row r="190" spans="1:4" x14ac:dyDescent="0.25">
      <c r="A190" s="51">
        <v>43555</v>
      </c>
      <c r="B190" s="51" t="s">
        <v>70</v>
      </c>
      <c r="C190" s="51" t="s">
        <v>53</v>
      </c>
      <c r="D190" s="50">
        <v>80171.56</v>
      </c>
    </row>
    <row r="191" spans="1:4" x14ac:dyDescent="0.25">
      <c r="A191" s="51">
        <v>43555</v>
      </c>
      <c r="B191" s="51" t="s">
        <v>71</v>
      </c>
      <c r="C191" s="51" t="s">
        <v>53</v>
      </c>
      <c r="D191" s="50">
        <v>0</v>
      </c>
    </row>
    <row r="192" spans="1:4" x14ac:dyDescent="0.25">
      <c r="A192" s="51">
        <v>43555</v>
      </c>
      <c r="B192" s="51" t="s">
        <v>72</v>
      </c>
      <c r="C192" s="51" t="s">
        <v>69</v>
      </c>
      <c r="D192" s="50">
        <v>2006.08</v>
      </c>
    </row>
    <row r="193" spans="1:4" x14ac:dyDescent="0.25">
      <c r="A193" s="51">
        <v>43555</v>
      </c>
      <c r="B193" s="51" t="s">
        <v>73</v>
      </c>
      <c r="C193" s="51" t="s">
        <v>53</v>
      </c>
      <c r="D193" s="50">
        <v>784.89</v>
      </c>
    </row>
    <row r="194" spans="1:4" x14ac:dyDescent="0.25">
      <c r="A194" s="51">
        <v>43555</v>
      </c>
      <c r="B194" s="51" t="s">
        <v>74</v>
      </c>
      <c r="C194" s="51" t="s">
        <v>53</v>
      </c>
      <c r="D194" s="50">
        <v>3969.96</v>
      </c>
    </row>
    <row r="195" spans="1:4" x14ac:dyDescent="0.25">
      <c r="A195" s="51">
        <v>43555</v>
      </c>
      <c r="B195" s="51" t="s">
        <v>75</v>
      </c>
      <c r="C195" s="51" t="s">
        <v>53</v>
      </c>
      <c r="D195" s="50">
        <v>508.55</v>
      </c>
    </row>
    <row r="196" spans="1:4" x14ac:dyDescent="0.25">
      <c r="A196" s="51">
        <v>43524</v>
      </c>
      <c r="B196" s="51" t="s">
        <v>52</v>
      </c>
      <c r="C196" s="51" t="s">
        <v>53</v>
      </c>
      <c r="D196" s="50">
        <v>0</v>
      </c>
    </row>
    <row r="197" spans="1:4" x14ac:dyDescent="0.25">
      <c r="A197" s="51">
        <v>43524</v>
      </c>
      <c r="B197" s="51" t="s">
        <v>54</v>
      </c>
      <c r="C197" s="51" t="s">
        <v>53</v>
      </c>
      <c r="D197" s="50">
        <v>3134.63</v>
      </c>
    </row>
    <row r="198" spans="1:4" x14ac:dyDescent="0.25">
      <c r="A198" s="51">
        <v>43524</v>
      </c>
      <c r="B198" s="51" t="s">
        <v>55</v>
      </c>
      <c r="C198" s="51" t="s">
        <v>53</v>
      </c>
      <c r="D198" s="50">
        <v>7094.4</v>
      </c>
    </row>
    <row r="199" spans="1:4" x14ac:dyDescent="0.25">
      <c r="A199" s="51">
        <v>43524</v>
      </c>
      <c r="B199" s="51" t="s">
        <v>56</v>
      </c>
      <c r="C199" s="51" t="s">
        <v>53</v>
      </c>
      <c r="D199" s="50">
        <v>0</v>
      </c>
    </row>
    <row r="200" spans="1:4" x14ac:dyDescent="0.25">
      <c r="A200" s="51">
        <v>43524</v>
      </c>
      <c r="B200" s="51" t="s">
        <v>57</v>
      </c>
      <c r="C200" s="51" t="s">
        <v>53</v>
      </c>
      <c r="D200" s="50">
        <v>0</v>
      </c>
    </row>
    <row r="201" spans="1:4" x14ac:dyDescent="0.25">
      <c r="A201" s="51">
        <v>43524</v>
      </c>
      <c r="B201" s="51" t="s">
        <v>58</v>
      </c>
      <c r="C201" s="51" t="s">
        <v>53</v>
      </c>
      <c r="D201" s="50">
        <v>0</v>
      </c>
    </row>
    <row r="202" spans="1:4" x14ac:dyDescent="0.25">
      <c r="A202" s="51">
        <v>43524</v>
      </c>
      <c r="B202" s="51" t="s">
        <v>59</v>
      </c>
      <c r="C202" s="51" t="s">
        <v>53</v>
      </c>
      <c r="D202" s="50">
        <v>3000</v>
      </c>
    </row>
    <row r="203" spans="1:4" x14ac:dyDescent="0.25">
      <c r="A203" s="51">
        <v>43524</v>
      </c>
      <c r="B203" s="51" t="s">
        <v>60</v>
      </c>
      <c r="C203" s="51" t="s">
        <v>53</v>
      </c>
      <c r="D203" s="50">
        <v>2546.4</v>
      </c>
    </row>
    <row r="204" spans="1:4" x14ac:dyDescent="0.25">
      <c r="A204" s="51">
        <v>43524</v>
      </c>
      <c r="B204" s="51" t="s">
        <v>61</v>
      </c>
      <c r="C204" s="51" t="s">
        <v>53</v>
      </c>
      <c r="D204" s="50">
        <v>2063.8200000000002</v>
      </c>
    </row>
    <row r="205" spans="1:4" x14ac:dyDescent="0.25">
      <c r="A205" s="51">
        <v>43524</v>
      </c>
      <c r="B205" s="51" t="s">
        <v>64</v>
      </c>
      <c r="C205" s="51" t="s">
        <v>53</v>
      </c>
      <c r="D205" s="50">
        <v>500.77</v>
      </c>
    </row>
    <row r="206" spans="1:4" x14ac:dyDescent="0.25">
      <c r="A206" s="51">
        <v>43524</v>
      </c>
      <c r="B206" s="51" t="s">
        <v>65</v>
      </c>
      <c r="C206" s="51" t="s">
        <v>53</v>
      </c>
      <c r="D206" s="50">
        <v>800.39</v>
      </c>
    </row>
    <row r="207" spans="1:4" x14ac:dyDescent="0.25">
      <c r="A207" s="51">
        <v>43524</v>
      </c>
      <c r="B207" s="51" t="s">
        <v>66</v>
      </c>
      <c r="C207" s="51" t="s">
        <v>53</v>
      </c>
      <c r="D207" s="50">
        <v>270.98</v>
      </c>
    </row>
    <row r="208" spans="1:4" x14ac:dyDescent="0.25">
      <c r="A208" s="51">
        <v>43524</v>
      </c>
      <c r="B208" s="51" t="s">
        <v>67</v>
      </c>
      <c r="C208" s="51" t="s">
        <v>53</v>
      </c>
      <c r="D208" s="50">
        <v>2159.88</v>
      </c>
    </row>
    <row r="209" spans="1:4" x14ac:dyDescent="0.25">
      <c r="A209" s="51">
        <v>43524</v>
      </c>
      <c r="B209" s="51" t="s">
        <v>68</v>
      </c>
      <c r="C209" s="51" t="s">
        <v>69</v>
      </c>
      <c r="D209" s="50">
        <v>10572.56</v>
      </c>
    </row>
    <row r="210" spans="1:4" x14ac:dyDescent="0.25">
      <c r="A210" s="51">
        <v>43524</v>
      </c>
      <c r="B210" s="51" t="s">
        <v>70</v>
      </c>
      <c r="C210" s="51" t="s">
        <v>53</v>
      </c>
      <c r="D210" s="50">
        <v>77129.16</v>
      </c>
    </row>
    <row r="211" spans="1:4" x14ac:dyDescent="0.25">
      <c r="A211" s="51">
        <v>43524</v>
      </c>
      <c r="B211" s="51" t="s">
        <v>71</v>
      </c>
      <c r="C211" s="51" t="s">
        <v>53</v>
      </c>
      <c r="D211" s="50">
        <v>-0.36</v>
      </c>
    </row>
    <row r="212" spans="1:4" x14ac:dyDescent="0.25">
      <c r="A212" s="51">
        <v>43524</v>
      </c>
      <c r="B212" s="51" t="s">
        <v>72</v>
      </c>
      <c r="C212" s="51" t="s">
        <v>69</v>
      </c>
      <c r="D212" s="50">
        <v>1290.8800000000001</v>
      </c>
    </row>
    <row r="213" spans="1:4" x14ac:dyDescent="0.25">
      <c r="A213" s="51">
        <v>43524</v>
      </c>
      <c r="B213" s="51" t="s">
        <v>73</v>
      </c>
      <c r="C213" s="51" t="s">
        <v>53</v>
      </c>
      <c r="D213" s="50">
        <v>700</v>
      </c>
    </row>
    <row r="214" spans="1:4" x14ac:dyDescent="0.25">
      <c r="A214" s="51">
        <v>43524</v>
      </c>
      <c r="B214" s="51" t="s">
        <v>74</v>
      </c>
      <c r="C214" s="51" t="s">
        <v>53</v>
      </c>
      <c r="D214" s="50">
        <v>3846.18</v>
      </c>
    </row>
    <row r="215" spans="1:4" x14ac:dyDescent="0.25">
      <c r="A215" s="51">
        <v>43496</v>
      </c>
      <c r="B215" s="51" t="s">
        <v>52</v>
      </c>
      <c r="C215" s="51" t="s">
        <v>53</v>
      </c>
      <c r="D215" s="50">
        <v>0</v>
      </c>
    </row>
    <row r="216" spans="1:4" x14ac:dyDescent="0.25">
      <c r="A216" s="51">
        <v>43496</v>
      </c>
      <c r="B216" s="51" t="s">
        <v>54</v>
      </c>
      <c r="C216" s="51" t="s">
        <v>53</v>
      </c>
      <c r="D216" s="50">
        <v>3134.63</v>
      </c>
    </row>
    <row r="217" spans="1:4" x14ac:dyDescent="0.25">
      <c r="A217" s="51">
        <v>43496</v>
      </c>
      <c r="B217" s="51" t="s">
        <v>55</v>
      </c>
      <c r="C217" s="51" t="s">
        <v>53</v>
      </c>
      <c r="D217" s="50">
        <v>7094.4</v>
      </c>
    </row>
    <row r="218" spans="1:4" x14ac:dyDescent="0.25">
      <c r="A218" s="51">
        <v>43496</v>
      </c>
      <c r="B218" s="51" t="s">
        <v>56</v>
      </c>
      <c r="C218" s="51" t="s">
        <v>53</v>
      </c>
      <c r="D218" s="50">
        <v>0</v>
      </c>
    </row>
    <row r="219" spans="1:4" x14ac:dyDescent="0.25">
      <c r="A219" s="51">
        <v>43496</v>
      </c>
      <c r="B219" s="51" t="s">
        <v>57</v>
      </c>
      <c r="C219" s="51" t="s">
        <v>53</v>
      </c>
      <c r="D219" s="50">
        <v>0</v>
      </c>
    </row>
    <row r="220" spans="1:4" x14ac:dyDescent="0.25">
      <c r="A220" s="51">
        <v>43496</v>
      </c>
      <c r="B220" s="51" t="s">
        <v>58</v>
      </c>
      <c r="C220" s="51" t="s">
        <v>53</v>
      </c>
      <c r="D220" s="50">
        <v>0</v>
      </c>
    </row>
    <row r="221" spans="1:4" x14ac:dyDescent="0.25">
      <c r="A221" s="51">
        <v>43496</v>
      </c>
      <c r="B221" s="51" t="s">
        <v>59</v>
      </c>
      <c r="C221" s="51" t="s">
        <v>53</v>
      </c>
      <c r="D221" s="50">
        <v>2700</v>
      </c>
    </row>
    <row r="222" spans="1:4" x14ac:dyDescent="0.25">
      <c r="A222" s="51">
        <v>43496</v>
      </c>
      <c r="B222" s="51" t="s">
        <v>60</v>
      </c>
      <c r="C222" s="51" t="s">
        <v>53</v>
      </c>
      <c r="D222" s="50">
        <v>2390.56</v>
      </c>
    </row>
    <row r="223" spans="1:4" x14ac:dyDescent="0.25">
      <c r="A223" s="51">
        <v>43496</v>
      </c>
      <c r="B223" s="51" t="s">
        <v>61</v>
      </c>
      <c r="C223" s="51" t="s">
        <v>53</v>
      </c>
      <c r="D223" s="50">
        <v>1954.26</v>
      </c>
    </row>
    <row r="224" spans="1:4" x14ac:dyDescent="0.25">
      <c r="A224" s="51">
        <v>43496</v>
      </c>
      <c r="B224" s="51" t="s">
        <v>64</v>
      </c>
      <c r="C224" s="51" t="s">
        <v>53</v>
      </c>
      <c r="D224" s="50">
        <v>500.69</v>
      </c>
    </row>
    <row r="225" spans="1:4" x14ac:dyDescent="0.25">
      <c r="A225" s="51">
        <v>43496</v>
      </c>
      <c r="B225" s="51" t="s">
        <v>65</v>
      </c>
      <c r="C225" s="51" t="s">
        <v>53</v>
      </c>
      <c r="D225" s="50">
        <v>600.29999999999995</v>
      </c>
    </row>
    <row r="226" spans="1:4" x14ac:dyDescent="0.25">
      <c r="A226" s="51">
        <v>43496</v>
      </c>
      <c r="B226" s="51" t="s">
        <v>66</v>
      </c>
      <c r="C226" s="51" t="s">
        <v>53</v>
      </c>
      <c r="D226" s="50">
        <v>-84.34</v>
      </c>
    </row>
    <row r="227" spans="1:4" x14ac:dyDescent="0.25">
      <c r="A227" s="51">
        <v>43496</v>
      </c>
      <c r="B227" s="51" t="s">
        <v>67</v>
      </c>
      <c r="C227" s="51" t="s">
        <v>53</v>
      </c>
      <c r="D227" s="50">
        <v>1144.44</v>
      </c>
    </row>
    <row r="228" spans="1:4" x14ac:dyDescent="0.25">
      <c r="A228" s="51">
        <v>43496</v>
      </c>
      <c r="B228" s="51" t="s">
        <v>68</v>
      </c>
      <c r="C228" s="51" t="s">
        <v>69</v>
      </c>
      <c r="D228" s="50">
        <v>9767.643</v>
      </c>
    </row>
    <row r="229" spans="1:4" x14ac:dyDescent="0.25">
      <c r="A229" s="51">
        <v>43496</v>
      </c>
      <c r="B229" s="51" t="s">
        <v>70</v>
      </c>
      <c r="C229" s="51" t="s">
        <v>53</v>
      </c>
      <c r="D229" s="50">
        <v>74091.63</v>
      </c>
    </row>
    <row r="230" spans="1:4" x14ac:dyDescent="0.25">
      <c r="A230" s="51">
        <v>43496</v>
      </c>
      <c r="B230" s="51" t="s">
        <v>71</v>
      </c>
      <c r="C230" s="51" t="s">
        <v>53</v>
      </c>
      <c r="D230" s="50">
        <v>-0.36</v>
      </c>
    </row>
    <row r="231" spans="1:4" x14ac:dyDescent="0.25">
      <c r="A231" s="51">
        <v>43496</v>
      </c>
      <c r="B231" s="51" t="s">
        <v>72</v>
      </c>
      <c r="C231" s="51" t="s">
        <v>69</v>
      </c>
      <c r="D231" s="50">
        <v>1192.0097000000001</v>
      </c>
    </row>
    <row r="232" spans="1:4" x14ac:dyDescent="0.25">
      <c r="A232" s="51">
        <v>43496</v>
      </c>
      <c r="B232" s="51" t="s">
        <v>73</v>
      </c>
      <c r="C232" s="51" t="s">
        <v>53</v>
      </c>
      <c r="D232" s="50">
        <v>815.33</v>
      </c>
    </row>
    <row r="233" spans="1:4" x14ac:dyDescent="0.25">
      <c r="A233" s="51">
        <v>43496</v>
      </c>
      <c r="B233" s="51" t="s">
        <v>74</v>
      </c>
      <c r="C233" s="51" t="s">
        <v>53</v>
      </c>
      <c r="D233" s="50">
        <v>3723.67</v>
      </c>
    </row>
    <row r="234" spans="1:4" x14ac:dyDescent="0.25">
      <c r="A234" s="51">
        <v>43465</v>
      </c>
      <c r="B234" s="51" t="s">
        <v>52</v>
      </c>
      <c r="C234" s="51" t="s">
        <v>53</v>
      </c>
      <c r="D234" s="50">
        <v>0</v>
      </c>
    </row>
    <row r="235" spans="1:4" x14ac:dyDescent="0.25">
      <c r="A235" s="51">
        <v>43465</v>
      </c>
      <c r="B235" s="51" t="s">
        <v>54</v>
      </c>
      <c r="C235" s="51" t="s">
        <v>53</v>
      </c>
      <c r="D235" s="50">
        <v>3128.19</v>
      </c>
    </row>
    <row r="236" spans="1:4" x14ac:dyDescent="0.25">
      <c r="A236" s="51">
        <v>43465</v>
      </c>
      <c r="B236" s="51" t="s">
        <v>55</v>
      </c>
      <c r="C236" s="51" t="s">
        <v>53</v>
      </c>
      <c r="D236" s="50">
        <v>7074.39</v>
      </c>
    </row>
    <row r="237" spans="1:4" x14ac:dyDescent="0.25">
      <c r="A237" s="51">
        <v>43465</v>
      </c>
      <c r="B237" s="51" t="s">
        <v>56</v>
      </c>
      <c r="C237" s="51" t="s">
        <v>53</v>
      </c>
      <c r="D237" s="50">
        <v>0</v>
      </c>
    </row>
    <row r="238" spans="1:4" x14ac:dyDescent="0.25">
      <c r="A238" s="51">
        <v>43465</v>
      </c>
      <c r="B238" s="51" t="s">
        <v>57</v>
      </c>
      <c r="C238" s="51" t="s">
        <v>53</v>
      </c>
      <c r="D238" s="50">
        <v>0</v>
      </c>
    </row>
    <row r="239" spans="1:4" x14ac:dyDescent="0.25">
      <c r="A239" s="51">
        <v>43465</v>
      </c>
      <c r="B239" s="51" t="s">
        <v>58</v>
      </c>
      <c r="C239" s="51" t="s">
        <v>53</v>
      </c>
      <c r="D239" s="50">
        <v>0</v>
      </c>
    </row>
    <row r="240" spans="1:4" x14ac:dyDescent="0.25">
      <c r="A240" s="51">
        <v>43465</v>
      </c>
      <c r="B240" s="51" t="s">
        <v>59</v>
      </c>
      <c r="C240" s="51" t="s">
        <v>53</v>
      </c>
      <c r="D240" s="50">
        <v>3400</v>
      </c>
    </row>
    <row r="241" spans="1:4" x14ac:dyDescent="0.25">
      <c r="A241" s="51">
        <v>43465</v>
      </c>
      <c r="B241" s="51" t="s">
        <v>60</v>
      </c>
      <c r="C241" s="51" t="s">
        <v>53</v>
      </c>
      <c r="D241" s="50">
        <v>2639.05</v>
      </c>
    </row>
    <row r="242" spans="1:4" x14ac:dyDescent="0.25">
      <c r="A242" s="51">
        <v>43465</v>
      </c>
      <c r="B242" s="51" t="s">
        <v>61</v>
      </c>
      <c r="C242" s="51" t="s">
        <v>53</v>
      </c>
      <c r="D242" s="50">
        <v>1912.46</v>
      </c>
    </row>
    <row r="243" spans="1:4" x14ac:dyDescent="0.25">
      <c r="A243" s="51">
        <v>43465</v>
      </c>
      <c r="B243" s="51" t="s">
        <v>64</v>
      </c>
      <c r="C243" s="51" t="s">
        <v>53</v>
      </c>
      <c r="D243" s="50">
        <v>500.6</v>
      </c>
    </row>
    <row r="244" spans="1:4" x14ac:dyDescent="0.25">
      <c r="A244" s="51">
        <v>43465</v>
      </c>
      <c r="B244" s="51" t="s">
        <v>65</v>
      </c>
      <c r="C244" s="51" t="s">
        <v>53</v>
      </c>
      <c r="D244" s="50">
        <v>400.24</v>
      </c>
    </row>
    <row r="245" spans="1:4" x14ac:dyDescent="0.25">
      <c r="A245" s="51">
        <v>43465</v>
      </c>
      <c r="B245" s="51" t="s">
        <v>66</v>
      </c>
      <c r="C245" s="51" t="s">
        <v>53</v>
      </c>
      <c r="D245" s="50">
        <v>-84.58</v>
      </c>
    </row>
    <row r="246" spans="1:4" x14ac:dyDescent="0.25">
      <c r="A246" s="51">
        <v>43465</v>
      </c>
      <c r="B246" s="51" t="s">
        <v>67</v>
      </c>
      <c r="C246" s="51" t="s">
        <v>53</v>
      </c>
      <c r="D246" s="50">
        <v>1880.88</v>
      </c>
    </row>
    <row r="247" spans="1:4" x14ac:dyDescent="0.25">
      <c r="A247" s="51">
        <v>43465</v>
      </c>
      <c r="B247" s="51" t="s">
        <v>68</v>
      </c>
      <c r="C247" s="51" t="s">
        <v>69</v>
      </c>
      <c r="D247" s="50">
        <v>7340.0735999999997</v>
      </c>
    </row>
    <row r="248" spans="1:4" x14ac:dyDescent="0.25">
      <c r="A248" s="51">
        <v>43465</v>
      </c>
      <c r="B248" s="51" t="s">
        <v>70</v>
      </c>
      <c r="C248" s="51" t="s">
        <v>53</v>
      </c>
      <c r="D248" s="50">
        <v>67444.94</v>
      </c>
    </row>
    <row r="249" spans="1:4" x14ac:dyDescent="0.25">
      <c r="A249" s="51">
        <v>43465</v>
      </c>
      <c r="B249" s="51" t="s">
        <v>71</v>
      </c>
      <c r="C249" s="51" t="s">
        <v>53</v>
      </c>
      <c r="D249" s="50">
        <v>3</v>
      </c>
    </row>
    <row r="250" spans="1:4" x14ac:dyDescent="0.25">
      <c r="A250" s="51">
        <v>43465</v>
      </c>
      <c r="B250" s="51" t="s">
        <v>72</v>
      </c>
      <c r="C250" s="51" t="s">
        <v>69</v>
      </c>
      <c r="D250" s="50">
        <v>1145.5145</v>
      </c>
    </row>
    <row r="251" spans="1:4" x14ac:dyDescent="0.25">
      <c r="A251" s="51">
        <v>43465</v>
      </c>
      <c r="B251" s="51" t="s">
        <v>73</v>
      </c>
      <c r="C251" s="51" t="s">
        <v>53</v>
      </c>
      <c r="D251" s="50">
        <v>850.13</v>
      </c>
    </row>
    <row r="252" spans="1:4" x14ac:dyDescent="0.25">
      <c r="A252" s="51">
        <v>43465</v>
      </c>
      <c r="B252" s="51" t="s">
        <v>74</v>
      </c>
      <c r="C252" s="51" t="s">
        <v>53</v>
      </c>
      <c r="D252" s="50">
        <v>2899.6</v>
      </c>
    </row>
    <row r="253" spans="1:4" x14ac:dyDescent="0.25">
      <c r="A253" s="51">
        <v>43434</v>
      </c>
      <c r="B253" s="51" t="s">
        <v>52</v>
      </c>
      <c r="C253" s="51" t="s">
        <v>53</v>
      </c>
      <c r="D253" s="50">
        <v>0</v>
      </c>
    </row>
    <row r="254" spans="1:4" x14ac:dyDescent="0.25">
      <c r="A254" s="51">
        <v>43434</v>
      </c>
      <c r="B254" s="51" t="s">
        <v>54</v>
      </c>
      <c r="C254" s="51" t="s">
        <v>53</v>
      </c>
      <c r="D254" s="50">
        <v>3128.19</v>
      </c>
    </row>
    <row r="255" spans="1:4" x14ac:dyDescent="0.25">
      <c r="A255" s="51">
        <v>43434</v>
      </c>
      <c r="B255" s="51" t="s">
        <v>55</v>
      </c>
      <c r="C255" s="51" t="s">
        <v>53</v>
      </c>
      <c r="D255" s="50">
        <v>7074.39</v>
      </c>
    </row>
    <row r="256" spans="1:4" x14ac:dyDescent="0.25">
      <c r="A256" s="51">
        <v>43434</v>
      </c>
      <c r="B256" s="51" t="s">
        <v>56</v>
      </c>
      <c r="C256" s="51" t="s">
        <v>53</v>
      </c>
      <c r="D256" s="50">
        <v>0</v>
      </c>
    </row>
    <row r="257" spans="1:4" x14ac:dyDescent="0.25">
      <c r="A257" s="51">
        <v>43434</v>
      </c>
      <c r="B257" s="51" t="s">
        <v>57</v>
      </c>
      <c r="C257" s="51" t="s">
        <v>53</v>
      </c>
      <c r="D257" s="50">
        <v>0</v>
      </c>
    </row>
    <row r="258" spans="1:4" x14ac:dyDescent="0.25">
      <c r="A258" s="51">
        <v>43434</v>
      </c>
      <c r="B258" s="51" t="s">
        <v>58</v>
      </c>
      <c r="C258" s="51" t="s">
        <v>53</v>
      </c>
      <c r="D258" s="50">
        <v>0</v>
      </c>
    </row>
    <row r="259" spans="1:4" x14ac:dyDescent="0.25">
      <c r="A259" s="51">
        <v>43434</v>
      </c>
      <c r="B259" s="51" t="s">
        <v>59</v>
      </c>
      <c r="C259" s="51" t="s">
        <v>53</v>
      </c>
      <c r="D259" s="50">
        <v>4000</v>
      </c>
    </row>
    <row r="260" spans="1:4" x14ac:dyDescent="0.25">
      <c r="A260" s="51">
        <v>43434</v>
      </c>
      <c r="B260" s="51" t="s">
        <v>60</v>
      </c>
      <c r="C260" s="51" t="s">
        <v>53</v>
      </c>
      <c r="D260" s="50">
        <v>3541.07</v>
      </c>
    </row>
    <row r="261" spans="1:4" x14ac:dyDescent="0.25">
      <c r="A261" s="51">
        <v>43434</v>
      </c>
      <c r="B261" s="51" t="s">
        <v>61</v>
      </c>
      <c r="C261" s="51" t="s">
        <v>53</v>
      </c>
      <c r="D261" s="50">
        <v>1990.12</v>
      </c>
    </row>
    <row r="262" spans="1:4" x14ac:dyDescent="0.25">
      <c r="A262" s="51">
        <v>43434</v>
      </c>
      <c r="B262" s="51" t="s">
        <v>64</v>
      </c>
      <c r="C262" s="51" t="s">
        <v>53</v>
      </c>
      <c r="D262" s="50">
        <v>500.47</v>
      </c>
    </row>
    <row r="263" spans="1:4" x14ac:dyDescent="0.25">
      <c r="A263" s="51">
        <v>43434</v>
      </c>
      <c r="B263" s="51" t="s">
        <v>65</v>
      </c>
      <c r="C263" s="51" t="s">
        <v>53</v>
      </c>
      <c r="D263" s="50">
        <v>200.2</v>
      </c>
    </row>
    <row r="264" spans="1:4" x14ac:dyDescent="0.25">
      <c r="A264" s="51">
        <v>43434</v>
      </c>
      <c r="B264" s="51" t="s">
        <v>66</v>
      </c>
      <c r="C264" s="51" t="s">
        <v>53</v>
      </c>
      <c r="D264" s="50">
        <v>-595.89</v>
      </c>
    </row>
    <row r="265" spans="1:4" x14ac:dyDescent="0.25">
      <c r="A265" s="51">
        <v>43434</v>
      </c>
      <c r="B265" s="51" t="s">
        <v>67</v>
      </c>
      <c r="C265" s="51" t="s">
        <v>53</v>
      </c>
      <c r="D265" s="50">
        <v>1253.92</v>
      </c>
    </row>
    <row r="266" spans="1:4" x14ac:dyDescent="0.25">
      <c r="A266" s="51">
        <v>43434</v>
      </c>
      <c r="B266" s="51" t="s">
        <v>68</v>
      </c>
      <c r="C266" s="51" t="s">
        <v>69</v>
      </c>
      <c r="D266" s="50">
        <v>6767.21</v>
      </c>
    </row>
    <row r="267" spans="1:4" x14ac:dyDescent="0.25">
      <c r="A267" s="51">
        <v>43434</v>
      </c>
      <c r="B267" s="51" t="s">
        <v>70</v>
      </c>
      <c r="C267" s="51" t="s">
        <v>53</v>
      </c>
      <c r="D267" s="50">
        <v>71433.73</v>
      </c>
    </row>
    <row r="268" spans="1:4" x14ac:dyDescent="0.25">
      <c r="A268" s="51">
        <v>43434</v>
      </c>
      <c r="B268" s="51" t="s">
        <v>71</v>
      </c>
      <c r="C268" s="51" t="s">
        <v>53</v>
      </c>
      <c r="D268" s="50">
        <v>0</v>
      </c>
    </row>
    <row r="269" spans="1:4" x14ac:dyDescent="0.25">
      <c r="A269" s="51">
        <v>43434</v>
      </c>
      <c r="B269" s="51" t="s">
        <v>72</v>
      </c>
      <c r="C269" s="51" t="s">
        <v>69</v>
      </c>
      <c r="D269" s="50">
        <v>1004.53</v>
      </c>
    </row>
    <row r="270" spans="1:4" x14ac:dyDescent="0.25">
      <c r="A270" s="51">
        <v>43434</v>
      </c>
      <c r="B270" s="51" t="s">
        <v>74</v>
      </c>
      <c r="C270" s="51" t="s">
        <v>53</v>
      </c>
      <c r="D270" s="50">
        <v>2880.95</v>
      </c>
    </row>
    <row r="271" spans="1:4" x14ac:dyDescent="0.25">
      <c r="A271" s="51">
        <v>43404</v>
      </c>
      <c r="B271" s="51" t="s">
        <v>52</v>
      </c>
      <c r="C271" s="51" t="s">
        <v>53</v>
      </c>
      <c r="D271" s="50">
        <v>7670.01</v>
      </c>
    </row>
    <row r="272" spans="1:4" x14ac:dyDescent="0.25">
      <c r="A272" s="51">
        <v>43404</v>
      </c>
      <c r="B272" s="51" t="s">
        <v>54</v>
      </c>
      <c r="C272" s="51" t="s">
        <v>53</v>
      </c>
      <c r="D272" s="50">
        <v>3128.19</v>
      </c>
    </row>
    <row r="273" spans="1:4" x14ac:dyDescent="0.25">
      <c r="A273" s="51">
        <v>43404</v>
      </c>
      <c r="B273" s="51" t="s">
        <v>55</v>
      </c>
      <c r="C273" s="51" t="s">
        <v>53</v>
      </c>
      <c r="D273" s="50">
        <v>7074.39</v>
      </c>
    </row>
    <row r="274" spans="1:4" x14ac:dyDescent="0.25">
      <c r="A274" s="51">
        <v>43404</v>
      </c>
      <c r="B274" s="51" t="s">
        <v>56</v>
      </c>
      <c r="C274" s="51" t="s">
        <v>53</v>
      </c>
      <c r="D274" s="50">
        <v>0</v>
      </c>
    </row>
    <row r="275" spans="1:4" x14ac:dyDescent="0.25">
      <c r="A275" s="51">
        <v>43404</v>
      </c>
      <c r="B275" s="51" t="s">
        <v>57</v>
      </c>
      <c r="C275" s="51" t="s">
        <v>53</v>
      </c>
      <c r="D275" s="50">
        <v>0</v>
      </c>
    </row>
    <row r="276" spans="1:4" x14ac:dyDescent="0.25">
      <c r="A276" s="51">
        <v>43404</v>
      </c>
      <c r="B276" s="51" t="s">
        <v>58</v>
      </c>
      <c r="C276" s="51" t="s">
        <v>53</v>
      </c>
      <c r="D276" s="50">
        <v>0</v>
      </c>
    </row>
    <row r="277" spans="1:4" x14ac:dyDescent="0.25">
      <c r="A277" s="51">
        <v>43404</v>
      </c>
      <c r="B277" s="51" t="s">
        <v>59</v>
      </c>
      <c r="C277" s="51" t="s">
        <v>53</v>
      </c>
      <c r="D277" s="50">
        <v>6000</v>
      </c>
    </row>
    <row r="278" spans="1:4" x14ac:dyDescent="0.25">
      <c r="A278" s="51">
        <v>43404</v>
      </c>
      <c r="B278" s="51" t="s">
        <v>60</v>
      </c>
      <c r="C278" s="51" t="s">
        <v>53</v>
      </c>
      <c r="D278" s="50">
        <v>3439.83</v>
      </c>
    </row>
    <row r="279" spans="1:4" x14ac:dyDescent="0.25">
      <c r="A279" s="51">
        <v>43404</v>
      </c>
      <c r="B279" s="51" t="s">
        <v>61</v>
      </c>
      <c r="C279" s="51" t="s">
        <v>53</v>
      </c>
      <c r="D279" s="50">
        <v>0</v>
      </c>
    </row>
    <row r="280" spans="1:4" x14ac:dyDescent="0.25">
      <c r="A280" s="51">
        <v>43404</v>
      </c>
      <c r="B280" s="51" t="s">
        <v>64</v>
      </c>
      <c r="C280" s="51" t="s">
        <v>53</v>
      </c>
      <c r="D280" s="50">
        <v>2000.2</v>
      </c>
    </row>
    <row r="281" spans="1:4" x14ac:dyDescent="0.25">
      <c r="A281" s="51">
        <v>43404</v>
      </c>
      <c r="B281" s="51" t="s">
        <v>65</v>
      </c>
      <c r="C281" s="51" t="s">
        <v>53</v>
      </c>
      <c r="D281" s="50">
        <v>600.11</v>
      </c>
    </row>
    <row r="282" spans="1:4" x14ac:dyDescent="0.25">
      <c r="A282" s="51">
        <v>43404</v>
      </c>
      <c r="B282" s="51" t="s">
        <v>66</v>
      </c>
      <c r="C282" s="51" t="s">
        <v>53</v>
      </c>
      <c r="D282" s="50">
        <v>-315.64</v>
      </c>
    </row>
    <row r="283" spans="1:4" x14ac:dyDescent="0.25">
      <c r="A283" s="51">
        <v>43404</v>
      </c>
      <c r="B283" s="51" t="s">
        <v>67</v>
      </c>
      <c r="C283" s="51" t="s">
        <v>53</v>
      </c>
      <c r="D283" s="50">
        <v>626.96</v>
      </c>
    </row>
    <row r="284" spans="1:4" x14ac:dyDescent="0.25">
      <c r="A284" s="51">
        <v>43404</v>
      </c>
      <c r="B284" s="51" t="s">
        <v>68</v>
      </c>
      <c r="C284" s="51" t="s">
        <v>69</v>
      </c>
      <c r="D284" s="50">
        <v>6722.57</v>
      </c>
    </row>
    <row r="285" spans="1:4" x14ac:dyDescent="0.25">
      <c r="A285" s="51">
        <v>43404</v>
      </c>
      <c r="B285" s="51" t="s">
        <v>70</v>
      </c>
      <c r="C285" s="51" t="s">
        <v>53</v>
      </c>
      <c r="D285" s="50">
        <v>62611.48</v>
      </c>
    </row>
    <row r="286" spans="1:4" x14ac:dyDescent="0.25">
      <c r="A286" s="51">
        <v>43404</v>
      </c>
      <c r="B286" s="51" t="s">
        <v>71</v>
      </c>
      <c r="C286" s="51" t="s">
        <v>53</v>
      </c>
      <c r="D286" s="50">
        <v>8.82</v>
      </c>
    </row>
    <row r="287" spans="1:4" x14ac:dyDescent="0.25">
      <c r="A287" s="51">
        <v>43404</v>
      </c>
      <c r="B287" s="51" t="s">
        <v>72</v>
      </c>
      <c r="C287" s="51" t="s">
        <v>69</v>
      </c>
      <c r="D287" s="50">
        <v>1004.09</v>
      </c>
    </row>
    <row r="288" spans="1:4" x14ac:dyDescent="0.25">
      <c r="A288" s="51">
        <v>43404</v>
      </c>
      <c r="B288" s="51" t="s">
        <v>74</v>
      </c>
      <c r="C288" s="51" t="s">
        <v>53</v>
      </c>
      <c r="D288" s="50">
        <v>1368.28</v>
      </c>
    </row>
    <row r="289" spans="1:4" x14ac:dyDescent="0.25">
      <c r="A289" s="51">
        <v>43373</v>
      </c>
      <c r="B289" s="51" t="s">
        <v>52</v>
      </c>
      <c r="C289" s="51" t="s">
        <v>53</v>
      </c>
      <c r="D289" s="50">
        <v>7670.01</v>
      </c>
    </row>
    <row r="290" spans="1:4" x14ac:dyDescent="0.25">
      <c r="A290" s="51">
        <v>43373</v>
      </c>
      <c r="B290" s="51" t="s">
        <v>54</v>
      </c>
      <c r="C290" s="51" t="s">
        <v>53</v>
      </c>
      <c r="D290" s="50">
        <v>3128.19</v>
      </c>
    </row>
    <row r="291" spans="1:4" x14ac:dyDescent="0.25">
      <c r="A291" s="51">
        <v>43373</v>
      </c>
      <c r="B291" s="51" t="s">
        <v>55</v>
      </c>
      <c r="C291" s="51" t="s">
        <v>53</v>
      </c>
      <c r="D291" s="50">
        <v>7074.39</v>
      </c>
    </row>
    <row r="292" spans="1:4" x14ac:dyDescent="0.25">
      <c r="A292" s="51">
        <v>43373</v>
      </c>
      <c r="B292" s="51" t="s">
        <v>56</v>
      </c>
      <c r="C292" s="51" t="s">
        <v>53</v>
      </c>
      <c r="D292" s="50">
        <v>989.46</v>
      </c>
    </row>
    <row r="293" spans="1:4" x14ac:dyDescent="0.25">
      <c r="A293" s="51">
        <v>43373</v>
      </c>
      <c r="B293" s="51" t="s">
        <v>57</v>
      </c>
      <c r="C293" s="51" t="s">
        <v>53</v>
      </c>
      <c r="D293" s="50">
        <v>0</v>
      </c>
    </row>
    <row r="294" spans="1:4" x14ac:dyDescent="0.25">
      <c r="A294" s="51">
        <v>43373</v>
      </c>
      <c r="B294" s="51" t="s">
        <v>58</v>
      </c>
      <c r="C294" s="51" t="s">
        <v>53</v>
      </c>
      <c r="D294" s="50">
        <v>0</v>
      </c>
    </row>
    <row r="295" spans="1:4" x14ac:dyDescent="0.25">
      <c r="A295" s="51">
        <v>43373</v>
      </c>
      <c r="B295" s="51" t="s">
        <v>59</v>
      </c>
      <c r="C295" s="51" t="s">
        <v>53</v>
      </c>
      <c r="D295" s="50">
        <v>7000</v>
      </c>
    </row>
    <row r="296" spans="1:4" x14ac:dyDescent="0.25">
      <c r="A296" s="51">
        <v>43373</v>
      </c>
      <c r="B296" s="51" t="s">
        <v>60</v>
      </c>
      <c r="C296" s="51" t="s">
        <v>53</v>
      </c>
      <c r="D296" s="50">
        <v>6973.63</v>
      </c>
    </row>
    <row r="297" spans="1:4" x14ac:dyDescent="0.25">
      <c r="A297" s="51">
        <v>43373</v>
      </c>
      <c r="B297" s="51" t="s">
        <v>61</v>
      </c>
      <c r="C297" s="51" t="s">
        <v>53</v>
      </c>
      <c r="D297" s="50">
        <v>0</v>
      </c>
    </row>
    <row r="298" spans="1:4" x14ac:dyDescent="0.25">
      <c r="A298" s="51">
        <v>43373</v>
      </c>
      <c r="B298" s="51" t="s">
        <v>64</v>
      </c>
      <c r="C298" s="51" t="s">
        <v>53</v>
      </c>
      <c r="D298" s="50">
        <v>754.22</v>
      </c>
    </row>
    <row r="299" spans="1:4" x14ac:dyDescent="0.25">
      <c r="A299" s="51">
        <v>43373</v>
      </c>
      <c r="B299" s="51" t="s">
        <v>65</v>
      </c>
      <c r="C299" s="51" t="s">
        <v>53</v>
      </c>
      <c r="D299" s="50">
        <v>400.05</v>
      </c>
    </row>
    <row r="300" spans="1:4" x14ac:dyDescent="0.25">
      <c r="A300" s="51">
        <v>43373</v>
      </c>
      <c r="B300" s="51" t="s">
        <v>66</v>
      </c>
      <c r="C300" s="51" t="s">
        <v>53</v>
      </c>
      <c r="D300" s="50">
        <v>-1248.06</v>
      </c>
    </row>
    <row r="301" spans="1:4" x14ac:dyDescent="0.25">
      <c r="A301" s="51">
        <v>43373</v>
      </c>
      <c r="B301" s="51" t="s">
        <v>67</v>
      </c>
      <c r="C301" s="51" t="s">
        <v>53</v>
      </c>
      <c r="D301" s="50">
        <v>2730.88</v>
      </c>
    </row>
    <row r="302" spans="1:4" x14ac:dyDescent="0.25">
      <c r="A302" s="51">
        <v>43373</v>
      </c>
      <c r="B302" s="51" t="s">
        <v>68</v>
      </c>
      <c r="C302" s="51" t="s">
        <v>69</v>
      </c>
      <c r="D302" s="50">
        <v>3789.84</v>
      </c>
    </row>
    <row r="303" spans="1:4" x14ac:dyDescent="0.25">
      <c r="A303" s="51">
        <v>43373</v>
      </c>
      <c r="B303" s="51" t="s">
        <v>70</v>
      </c>
      <c r="C303" s="51" t="s">
        <v>53</v>
      </c>
      <c r="D303" s="50">
        <v>58725.47</v>
      </c>
    </row>
    <row r="304" spans="1:4" x14ac:dyDescent="0.25">
      <c r="A304" s="51">
        <v>43373</v>
      </c>
      <c r="B304" s="51" t="s">
        <v>71</v>
      </c>
      <c r="C304" s="51" t="s">
        <v>53</v>
      </c>
      <c r="D304" s="50">
        <v>39.32</v>
      </c>
    </row>
    <row r="305" spans="1:4" x14ac:dyDescent="0.25">
      <c r="A305" s="51">
        <v>43373</v>
      </c>
      <c r="B305" s="51" t="s">
        <v>72</v>
      </c>
      <c r="C305" s="51" t="s">
        <v>69</v>
      </c>
      <c r="D305" s="50">
        <v>978.3</v>
      </c>
    </row>
    <row r="306" spans="1:4" x14ac:dyDescent="0.25">
      <c r="A306" s="51">
        <v>43373</v>
      </c>
      <c r="B306" s="51" t="s">
        <v>74</v>
      </c>
      <c r="C306" s="51" t="s">
        <v>53</v>
      </c>
      <c r="D306" s="50">
        <v>1356.98</v>
      </c>
    </row>
    <row r="307" spans="1:4" x14ac:dyDescent="0.25">
      <c r="A307" s="51">
        <v>43343</v>
      </c>
      <c r="B307" s="51" t="s">
        <v>52</v>
      </c>
      <c r="C307" s="51" t="s">
        <v>53</v>
      </c>
      <c r="D307" s="50">
        <v>7670.01</v>
      </c>
    </row>
    <row r="308" spans="1:4" x14ac:dyDescent="0.25">
      <c r="A308" s="51">
        <v>43343</v>
      </c>
      <c r="B308" s="51" t="s">
        <v>54</v>
      </c>
      <c r="C308" s="51" t="s">
        <v>53</v>
      </c>
      <c r="D308" s="50">
        <v>3128.19</v>
      </c>
    </row>
    <row r="309" spans="1:4" x14ac:dyDescent="0.25">
      <c r="A309" s="51">
        <v>43343</v>
      </c>
      <c r="B309" s="51" t="s">
        <v>55</v>
      </c>
      <c r="C309" s="51" t="s">
        <v>53</v>
      </c>
      <c r="D309" s="50">
        <v>7074.39</v>
      </c>
    </row>
    <row r="310" spans="1:4" x14ac:dyDescent="0.25">
      <c r="A310" s="51">
        <v>43343</v>
      </c>
      <c r="B310" s="51" t="s">
        <v>56</v>
      </c>
      <c r="C310" s="51" t="s">
        <v>53</v>
      </c>
      <c r="D310" s="50">
        <v>989.46</v>
      </c>
    </row>
    <row r="311" spans="1:4" x14ac:dyDescent="0.25">
      <c r="A311" s="51">
        <v>43343</v>
      </c>
      <c r="B311" s="51" t="s">
        <v>57</v>
      </c>
      <c r="C311" s="51" t="s">
        <v>53</v>
      </c>
      <c r="D311" s="50">
        <v>0</v>
      </c>
    </row>
    <row r="312" spans="1:4" x14ac:dyDescent="0.25">
      <c r="A312" s="51">
        <v>43343</v>
      </c>
      <c r="B312" s="51" t="s">
        <v>58</v>
      </c>
      <c r="C312" s="51" t="s">
        <v>53</v>
      </c>
      <c r="D312" s="50">
        <v>0</v>
      </c>
    </row>
    <row r="313" spans="1:4" x14ac:dyDescent="0.25">
      <c r="A313" s="51">
        <v>43343</v>
      </c>
      <c r="B313" s="51" t="s">
        <v>59</v>
      </c>
      <c r="C313" s="51" t="s">
        <v>53</v>
      </c>
      <c r="D313" s="50">
        <v>8773</v>
      </c>
    </row>
    <row r="314" spans="1:4" x14ac:dyDescent="0.25">
      <c r="A314" s="51">
        <v>43343</v>
      </c>
      <c r="B314" s="51" t="s">
        <v>60</v>
      </c>
      <c r="C314" s="51" t="s">
        <v>53</v>
      </c>
      <c r="D314" s="50">
        <v>2975.54</v>
      </c>
    </row>
    <row r="315" spans="1:4" x14ac:dyDescent="0.25">
      <c r="A315" s="51">
        <v>43343</v>
      </c>
      <c r="B315" s="51" t="s">
        <v>61</v>
      </c>
      <c r="C315" s="51" t="s">
        <v>53</v>
      </c>
      <c r="D315" s="50">
        <v>0</v>
      </c>
    </row>
    <row r="316" spans="1:4" x14ac:dyDescent="0.25">
      <c r="A316" s="51">
        <v>43343</v>
      </c>
      <c r="B316" s="51" t="s">
        <v>64</v>
      </c>
      <c r="C316" s="51" t="s">
        <v>53</v>
      </c>
      <c r="D316" s="50">
        <v>754.12</v>
      </c>
    </row>
    <row r="317" spans="1:4" x14ac:dyDescent="0.25">
      <c r="A317" s="51">
        <v>43343</v>
      </c>
      <c r="B317" s="51" t="s">
        <v>65</v>
      </c>
      <c r="C317" s="51" t="s">
        <v>53</v>
      </c>
      <c r="D317" s="50">
        <v>200.02</v>
      </c>
    </row>
    <row r="318" spans="1:4" x14ac:dyDescent="0.25">
      <c r="A318" s="51">
        <v>43343</v>
      </c>
      <c r="B318" s="51" t="s">
        <v>66</v>
      </c>
      <c r="C318" s="51" t="s">
        <v>53</v>
      </c>
      <c r="D318" s="50">
        <v>-292.39999999999998</v>
      </c>
    </row>
    <row r="319" spans="1:4" x14ac:dyDescent="0.25">
      <c r="A319" s="51">
        <v>43343</v>
      </c>
      <c r="B319" s="51" t="s">
        <v>67</v>
      </c>
      <c r="C319" s="51" t="s">
        <v>53</v>
      </c>
      <c r="D319" s="50">
        <v>1223.92</v>
      </c>
    </row>
    <row r="320" spans="1:4" x14ac:dyDescent="0.25">
      <c r="A320" s="51">
        <v>43343</v>
      </c>
      <c r="B320" s="51" t="s">
        <v>68</v>
      </c>
      <c r="C320" s="51" t="s">
        <v>69</v>
      </c>
      <c r="D320" s="50">
        <v>3789.84</v>
      </c>
    </row>
    <row r="321" spans="1:4" x14ac:dyDescent="0.25">
      <c r="A321" s="51">
        <v>43343</v>
      </c>
      <c r="B321" s="51" t="s">
        <v>70</v>
      </c>
      <c r="C321" s="51" t="s">
        <v>53</v>
      </c>
      <c r="D321" s="50">
        <v>55612.23</v>
      </c>
    </row>
    <row r="322" spans="1:4" x14ac:dyDescent="0.25">
      <c r="A322" s="51">
        <v>43343</v>
      </c>
      <c r="B322" s="51" t="s">
        <v>71</v>
      </c>
      <c r="C322" s="51" t="s">
        <v>53</v>
      </c>
      <c r="D322" s="50">
        <v>39.32</v>
      </c>
    </row>
    <row r="323" spans="1:4" x14ac:dyDescent="0.25">
      <c r="A323" s="51">
        <v>43343</v>
      </c>
      <c r="B323" s="51" t="s">
        <v>72</v>
      </c>
      <c r="C323" s="51" t="s">
        <v>69</v>
      </c>
      <c r="D323" s="50">
        <v>892.24</v>
      </c>
    </row>
    <row r="324" spans="1:4" x14ac:dyDescent="0.25">
      <c r="A324" s="51">
        <v>43343</v>
      </c>
      <c r="B324" s="51" t="s">
        <v>74</v>
      </c>
      <c r="C324" s="51" t="s">
        <v>53</v>
      </c>
      <c r="D324" s="50">
        <v>1346.14</v>
      </c>
    </row>
    <row r="325" spans="1:4" x14ac:dyDescent="0.25">
      <c r="A325" s="51">
        <v>43312</v>
      </c>
      <c r="B325" s="51" t="s">
        <v>52</v>
      </c>
      <c r="C325" s="51" t="s">
        <v>53</v>
      </c>
      <c r="D325" s="50">
        <v>7670.01</v>
      </c>
    </row>
    <row r="326" spans="1:4" x14ac:dyDescent="0.25">
      <c r="A326" s="51">
        <v>43312</v>
      </c>
      <c r="B326" s="51" t="s">
        <v>54</v>
      </c>
      <c r="C326" s="51" t="s">
        <v>53</v>
      </c>
      <c r="D326" s="50">
        <v>3128.19</v>
      </c>
    </row>
    <row r="327" spans="1:4" x14ac:dyDescent="0.25">
      <c r="A327" s="51">
        <v>43312</v>
      </c>
      <c r="B327" s="51" t="s">
        <v>55</v>
      </c>
      <c r="C327" s="51" t="s">
        <v>53</v>
      </c>
      <c r="D327" s="50">
        <v>7074.39</v>
      </c>
    </row>
    <row r="328" spans="1:4" x14ac:dyDescent="0.25">
      <c r="A328" s="51">
        <v>43312</v>
      </c>
      <c r="B328" s="51" t="s">
        <v>56</v>
      </c>
      <c r="C328" s="51" t="s">
        <v>53</v>
      </c>
      <c r="D328" s="50">
        <v>989.46</v>
      </c>
    </row>
    <row r="329" spans="1:4" x14ac:dyDescent="0.25">
      <c r="A329" s="51">
        <v>43312</v>
      </c>
      <c r="B329" s="51" t="s">
        <v>57</v>
      </c>
      <c r="C329" s="51" t="s">
        <v>53</v>
      </c>
      <c r="D329" s="50">
        <v>0</v>
      </c>
    </row>
    <row r="330" spans="1:4" x14ac:dyDescent="0.25">
      <c r="A330" s="51">
        <v>43312</v>
      </c>
      <c r="B330" s="51" t="s">
        <v>58</v>
      </c>
      <c r="C330" s="51" t="s">
        <v>53</v>
      </c>
      <c r="D330" s="50">
        <v>0</v>
      </c>
    </row>
    <row r="331" spans="1:4" x14ac:dyDescent="0.25">
      <c r="A331" s="51">
        <v>43312</v>
      </c>
      <c r="B331" s="51" t="s">
        <v>59</v>
      </c>
      <c r="C331" s="51" t="s">
        <v>53</v>
      </c>
      <c r="D331" s="50">
        <v>8336.42</v>
      </c>
    </row>
    <row r="332" spans="1:4" x14ac:dyDescent="0.25">
      <c r="A332" s="51">
        <v>43312</v>
      </c>
      <c r="B332" s="51" t="s">
        <v>60</v>
      </c>
      <c r="C332" s="51" t="s">
        <v>53</v>
      </c>
      <c r="D332" s="50">
        <v>3000</v>
      </c>
    </row>
    <row r="333" spans="1:4" x14ac:dyDescent="0.25">
      <c r="A333" s="51">
        <v>43312</v>
      </c>
      <c r="B333" s="51" t="s">
        <v>61</v>
      </c>
      <c r="C333" s="51" t="s">
        <v>53</v>
      </c>
      <c r="D333" s="50">
        <v>0</v>
      </c>
    </row>
    <row r="334" spans="1:4" x14ac:dyDescent="0.25">
      <c r="A334" s="51">
        <v>43312</v>
      </c>
      <c r="B334" s="51" t="s">
        <v>64</v>
      </c>
      <c r="C334" s="51" t="s">
        <v>53</v>
      </c>
      <c r="D334" s="50">
        <v>353.05</v>
      </c>
    </row>
    <row r="335" spans="1:4" x14ac:dyDescent="0.25">
      <c r="A335" s="51">
        <v>43312</v>
      </c>
      <c r="B335" s="51" t="s">
        <v>65</v>
      </c>
      <c r="C335" s="51" t="s">
        <v>53</v>
      </c>
      <c r="D335" s="50">
        <v>200.01</v>
      </c>
    </row>
    <row r="336" spans="1:4" x14ac:dyDescent="0.25">
      <c r="A336" s="51">
        <v>43312</v>
      </c>
      <c r="B336" s="51" t="s">
        <v>66</v>
      </c>
      <c r="C336" s="51" t="s">
        <v>53</v>
      </c>
      <c r="D336" s="50">
        <v>-1429.47</v>
      </c>
    </row>
    <row r="337" spans="1:4" x14ac:dyDescent="0.25">
      <c r="A337" s="51">
        <v>43312</v>
      </c>
      <c r="B337" s="51" t="s">
        <v>67</v>
      </c>
      <c r="C337" s="51" t="s">
        <v>53</v>
      </c>
      <c r="D337" s="50">
        <v>611.96</v>
      </c>
    </row>
    <row r="338" spans="1:4" x14ac:dyDescent="0.25">
      <c r="A338" s="51">
        <v>43312</v>
      </c>
      <c r="B338" s="51" t="s">
        <v>68</v>
      </c>
      <c r="C338" s="51" t="s">
        <v>69</v>
      </c>
      <c r="D338" s="50">
        <v>3805.89</v>
      </c>
    </row>
    <row r="339" spans="1:4" x14ac:dyDescent="0.25">
      <c r="A339" s="51">
        <v>43312</v>
      </c>
      <c r="B339" s="51" t="s">
        <v>70</v>
      </c>
      <c r="C339" s="51" t="s">
        <v>53</v>
      </c>
      <c r="D339" s="50">
        <v>55612.23</v>
      </c>
    </row>
    <row r="340" spans="1:4" x14ac:dyDescent="0.25">
      <c r="A340" s="51">
        <v>43312</v>
      </c>
      <c r="B340" s="51" t="s">
        <v>71</v>
      </c>
      <c r="C340" s="51" t="s">
        <v>53</v>
      </c>
      <c r="D340" s="50">
        <v>39.32</v>
      </c>
    </row>
    <row r="341" spans="1:4" x14ac:dyDescent="0.25">
      <c r="A341" s="51">
        <v>43312</v>
      </c>
      <c r="B341" s="51" t="s">
        <v>72</v>
      </c>
      <c r="C341" s="51" t="s">
        <v>69</v>
      </c>
      <c r="D341" s="50">
        <v>412.29</v>
      </c>
    </row>
    <row r="342" spans="1:4" x14ac:dyDescent="0.25">
      <c r="A342" s="51">
        <v>43312</v>
      </c>
      <c r="B342" s="51" t="s">
        <v>74</v>
      </c>
      <c r="C342" s="51" t="s">
        <v>53</v>
      </c>
      <c r="D342" s="50">
        <v>1334.87</v>
      </c>
    </row>
    <row r="343" spans="1:4" x14ac:dyDescent="0.25">
      <c r="A343" s="51">
        <v>43281</v>
      </c>
      <c r="B343" s="51" t="s">
        <v>52</v>
      </c>
      <c r="C343" s="51" t="s">
        <v>53</v>
      </c>
      <c r="D343" s="50">
        <v>7670.01</v>
      </c>
    </row>
    <row r="344" spans="1:4" x14ac:dyDescent="0.25">
      <c r="A344" s="51">
        <v>43281</v>
      </c>
      <c r="B344" s="51" t="s">
        <v>54</v>
      </c>
      <c r="C344" s="51" t="s">
        <v>53</v>
      </c>
      <c r="D344" s="50">
        <v>3128.19</v>
      </c>
    </row>
    <row r="345" spans="1:4" x14ac:dyDescent="0.25">
      <c r="A345" s="51">
        <v>43281</v>
      </c>
      <c r="B345" s="51" t="s">
        <v>55</v>
      </c>
      <c r="C345" s="51" t="s">
        <v>53</v>
      </c>
      <c r="D345" s="50">
        <v>7074.39</v>
      </c>
    </row>
    <row r="346" spans="1:4" x14ac:dyDescent="0.25">
      <c r="A346" s="51">
        <v>43281</v>
      </c>
      <c r="B346" s="51" t="s">
        <v>56</v>
      </c>
      <c r="C346" s="51" t="s">
        <v>53</v>
      </c>
      <c r="D346" s="50">
        <v>989.46</v>
      </c>
    </row>
    <row r="347" spans="1:4" x14ac:dyDescent="0.25">
      <c r="A347" s="51">
        <v>43281</v>
      </c>
      <c r="B347" s="51" t="s">
        <v>57</v>
      </c>
      <c r="C347" s="51" t="s">
        <v>53</v>
      </c>
      <c r="D347" s="50">
        <v>0</v>
      </c>
    </row>
    <row r="348" spans="1:4" x14ac:dyDescent="0.25">
      <c r="A348" s="51">
        <v>43281</v>
      </c>
      <c r="B348" s="51" t="s">
        <v>58</v>
      </c>
      <c r="C348" s="51" t="s">
        <v>53</v>
      </c>
      <c r="D348" s="50">
        <v>0</v>
      </c>
    </row>
    <row r="349" spans="1:4" x14ac:dyDescent="0.25">
      <c r="A349" s="51">
        <v>43281</v>
      </c>
      <c r="B349" s="51" t="s">
        <v>59</v>
      </c>
      <c r="C349" s="51" t="s">
        <v>53</v>
      </c>
      <c r="D349" s="50">
        <v>10000</v>
      </c>
    </row>
    <row r="350" spans="1:4" x14ac:dyDescent="0.25">
      <c r="A350" s="51">
        <v>43281</v>
      </c>
      <c r="B350" s="51" t="s">
        <v>60</v>
      </c>
      <c r="C350" s="51" t="s">
        <v>53</v>
      </c>
      <c r="D350" s="50">
        <v>1928.05</v>
      </c>
    </row>
    <row r="351" spans="1:4" x14ac:dyDescent="0.25">
      <c r="A351" s="51">
        <v>43281</v>
      </c>
      <c r="B351" s="51" t="s">
        <v>61</v>
      </c>
      <c r="C351" s="51" t="s">
        <v>53</v>
      </c>
      <c r="D351" s="50">
        <v>0</v>
      </c>
    </row>
    <row r="352" spans="1:4" x14ac:dyDescent="0.25">
      <c r="A352" s="51">
        <v>43281</v>
      </c>
      <c r="B352" s="51" t="s">
        <v>64</v>
      </c>
      <c r="C352" s="51" t="s">
        <v>53</v>
      </c>
      <c r="D352" s="50">
        <v>0.22</v>
      </c>
    </row>
    <row r="353" spans="1:4" x14ac:dyDescent="0.25">
      <c r="A353" s="51">
        <v>43281</v>
      </c>
      <c r="B353" s="51" t="s">
        <v>65</v>
      </c>
      <c r="C353" s="51" t="s">
        <v>53</v>
      </c>
      <c r="D353" s="50">
        <v>0</v>
      </c>
    </row>
    <row r="354" spans="1:4" x14ac:dyDescent="0.25">
      <c r="A354" s="51">
        <v>43281</v>
      </c>
      <c r="B354" s="51" t="s">
        <v>66</v>
      </c>
      <c r="C354" s="51" t="s">
        <v>53</v>
      </c>
      <c r="D354" s="50">
        <v>-5057.76</v>
      </c>
    </row>
    <row r="355" spans="1:4" x14ac:dyDescent="0.25">
      <c r="A355" s="51">
        <v>43281</v>
      </c>
      <c r="B355" s="51" t="s">
        <v>67</v>
      </c>
      <c r="C355" s="51" t="s">
        <v>53</v>
      </c>
      <c r="D355" s="50">
        <v>0</v>
      </c>
    </row>
    <row r="356" spans="1:4" x14ac:dyDescent="0.25">
      <c r="A356" s="51">
        <v>43281</v>
      </c>
      <c r="B356" s="51" t="s">
        <v>68</v>
      </c>
      <c r="C356" s="51" t="s">
        <v>69</v>
      </c>
      <c r="D356" s="50">
        <v>3773.26</v>
      </c>
    </row>
    <row r="357" spans="1:4" x14ac:dyDescent="0.25">
      <c r="A357" s="51">
        <v>43281</v>
      </c>
      <c r="B357" s="51" t="s">
        <v>70</v>
      </c>
      <c r="C357" s="51" t="s">
        <v>53</v>
      </c>
      <c r="D357" s="50">
        <v>55612.23</v>
      </c>
    </row>
    <row r="358" spans="1:4" x14ac:dyDescent="0.25">
      <c r="A358" s="51">
        <v>43281</v>
      </c>
      <c r="B358" s="51" t="s">
        <v>71</v>
      </c>
      <c r="C358" s="51" t="s">
        <v>53</v>
      </c>
      <c r="D358" s="50">
        <v>27.79</v>
      </c>
    </row>
    <row r="359" spans="1:4" x14ac:dyDescent="0.25">
      <c r="A359" s="51">
        <v>43281</v>
      </c>
      <c r="B359" s="51" t="s">
        <v>72</v>
      </c>
      <c r="C359" s="51" t="s">
        <v>69</v>
      </c>
      <c r="D359" s="50">
        <v>408.8</v>
      </c>
    </row>
    <row r="360" spans="1:4" x14ac:dyDescent="0.25">
      <c r="A360" s="51">
        <v>43281</v>
      </c>
      <c r="B360" s="51" t="s">
        <v>74</v>
      </c>
      <c r="C360" s="51" t="s">
        <v>53</v>
      </c>
      <c r="D360" s="50">
        <v>1332.73</v>
      </c>
    </row>
    <row r="361" spans="1:4" x14ac:dyDescent="0.25">
      <c r="A361" s="51">
        <v>43251</v>
      </c>
      <c r="B361" s="51" t="s">
        <v>52</v>
      </c>
      <c r="C361" s="51" t="s">
        <v>53</v>
      </c>
      <c r="D361" s="50">
        <v>7670.01</v>
      </c>
    </row>
    <row r="362" spans="1:4" x14ac:dyDescent="0.25">
      <c r="A362" s="51">
        <v>43251</v>
      </c>
      <c r="B362" s="51" t="s">
        <v>54</v>
      </c>
      <c r="C362" s="51" t="s">
        <v>53</v>
      </c>
      <c r="D362" s="50">
        <v>3128.19</v>
      </c>
    </row>
    <row r="363" spans="1:4" x14ac:dyDescent="0.25">
      <c r="A363" s="51">
        <v>43251</v>
      </c>
      <c r="B363" s="51" t="s">
        <v>55</v>
      </c>
      <c r="C363" s="51" t="s">
        <v>53</v>
      </c>
      <c r="D363" s="50">
        <v>7074.39</v>
      </c>
    </row>
    <row r="364" spans="1:4" x14ac:dyDescent="0.25">
      <c r="A364" s="51">
        <v>43251</v>
      </c>
      <c r="B364" s="51" t="s">
        <v>56</v>
      </c>
      <c r="C364" s="51" t="s">
        <v>53</v>
      </c>
      <c r="D364" s="50">
        <v>989.46</v>
      </c>
    </row>
    <row r="365" spans="1:4" x14ac:dyDescent="0.25">
      <c r="A365" s="51">
        <v>43251</v>
      </c>
      <c r="B365" s="51" t="s">
        <v>57</v>
      </c>
      <c r="C365" s="51" t="s">
        <v>53</v>
      </c>
      <c r="D365" s="50">
        <v>0</v>
      </c>
    </row>
    <row r="366" spans="1:4" x14ac:dyDescent="0.25">
      <c r="A366" s="51">
        <v>43251</v>
      </c>
      <c r="B366" s="51" t="s">
        <v>58</v>
      </c>
      <c r="C366" s="51" t="s">
        <v>53</v>
      </c>
      <c r="D366" s="50">
        <v>0</v>
      </c>
    </row>
    <row r="367" spans="1:4" x14ac:dyDescent="0.25">
      <c r="A367" s="51">
        <v>43251</v>
      </c>
      <c r="B367" s="51" t="s">
        <v>59</v>
      </c>
      <c r="C367" s="51" t="s">
        <v>53</v>
      </c>
      <c r="D367" s="50">
        <v>16403</v>
      </c>
    </row>
    <row r="368" spans="1:4" x14ac:dyDescent="0.25">
      <c r="A368" s="51">
        <v>43251</v>
      </c>
      <c r="B368" s="51" t="s">
        <v>60</v>
      </c>
      <c r="C368" s="51" t="s">
        <v>53</v>
      </c>
      <c r="D368" s="50">
        <v>2194.31</v>
      </c>
    </row>
    <row r="369" spans="1:4" x14ac:dyDescent="0.25">
      <c r="A369" s="51">
        <v>43251</v>
      </c>
      <c r="B369" s="51" t="s">
        <v>61</v>
      </c>
      <c r="C369" s="51" t="s">
        <v>53</v>
      </c>
      <c r="D369" s="50">
        <v>0</v>
      </c>
    </row>
    <row r="370" spans="1:4" x14ac:dyDescent="0.25">
      <c r="A370" s="51">
        <v>43251</v>
      </c>
      <c r="B370" s="51" t="s">
        <v>64</v>
      </c>
      <c r="C370" s="51" t="s">
        <v>53</v>
      </c>
      <c r="D370" s="50">
        <v>0.22</v>
      </c>
    </row>
    <row r="371" spans="1:4" x14ac:dyDescent="0.25">
      <c r="A371" s="51">
        <v>43251</v>
      </c>
      <c r="B371" s="51" t="s">
        <v>65</v>
      </c>
      <c r="C371" s="51" t="s">
        <v>53</v>
      </c>
      <c r="D371" s="50">
        <v>291.75</v>
      </c>
    </row>
    <row r="372" spans="1:4" x14ac:dyDescent="0.25">
      <c r="A372" s="51">
        <v>43251</v>
      </c>
      <c r="B372" s="51" t="s">
        <v>66</v>
      </c>
      <c r="C372" s="51" t="s">
        <v>53</v>
      </c>
      <c r="D372" s="50">
        <v>-411.44</v>
      </c>
    </row>
    <row r="373" spans="1:4" x14ac:dyDescent="0.25">
      <c r="A373" s="51">
        <v>43251</v>
      </c>
      <c r="B373" s="51" t="s">
        <v>67</v>
      </c>
      <c r="C373" s="51" t="s">
        <v>53</v>
      </c>
      <c r="D373" s="50">
        <v>1223.92</v>
      </c>
    </row>
    <row r="374" spans="1:4" x14ac:dyDescent="0.25">
      <c r="A374" s="51">
        <v>43251</v>
      </c>
      <c r="B374" s="51" t="s">
        <v>68</v>
      </c>
      <c r="C374" s="51" t="s">
        <v>69</v>
      </c>
      <c r="D374" s="50">
        <v>1950.6</v>
      </c>
    </row>
    <row r="375" spans="1:4" x14ac:dyDescent="0.25">
      <c r="A375" s="51">
        <v>43251</v>
      </c>
      <c r="B375" s="51" t="s">
        <v>70</v>
      </c>
      <c r="C375" s="51" t="s">
        <v>53</v>
      </c>
      <c r="D375" s="50">
        <v>54615.23</v>
      </c>
    </row>
    <row r="376" spans="1:4" x14ac:dyDescent="0.25">
      <c r="A376" s="51">
        <v>43251</v>
      </c>
      <c r="B376" s="51" t="s">
        <v>71</v>
      </c>
      <c r="C376" s="51" t="s">
        <v>53</v>
      </c>
      <c r="D376" s="50">
        <v>27.79</v>
      </c>
    </row>
    <row r="377" spans="1:4" x14ac:dyDescent="0.25">
      <c r="A377" s="51">
        <v>43251</v>
      </c>
      <c r="B377" s="51" t="s">
        <v>72</v>
      </c>
      <c r="C377" s="51" t="s">
        <v>69</v>
      </c>
      <c r="D377" s="50">
        <v>300</v>
      </c>
    </row>
    <row r="378" spans="1:4" x14ac:dyDescent="0.25">
      <c r="A378" s="51">
        <v>43251</v>
      </c>
      <c r="B378" s="51" t="s">
        <v>74</v>
      </c>
      <c r="C378" s="51" t="s">
        <v>53</v>
      </c>
      <c r="D378" s="50">
        <v>1307.33</v>
      </c>
    </row>
    <row r="379" spans="1:4" x14ac:dyDescent="0.25">
      <c r="A379" s="51">
        <v>43220</v>
      </c>
      <c r="B379" s="51" t="s">
        <v>52</v>
      </c>
      <c r="C379" s="51" t="s">
        <v>53</v>
      </c>
      <c r="D379" s="50">
        <v>7670.01</v>
      </c>
    </row>
    <row r="380" spans="1:4" x14ac:dyDescent="0.25">
      <c r="A380" s="51">
        <v>43220</v>
      </c>
      <c r="B380" s="51" t="s">
        <v>54</v>
      </c>
      <c r="C380" s="51" t="s">
        <v>53</v>
      </c>
      <c r="D380" s="50">
        <v>3128.19</v>
      </c>
    </row>
    <row r="381" spans="1:4" x14ac:dyDescent="0.25">
      <c r="A381" s="51">
        <v>43220</v>
      </c>
      <c r="B381" s="51" t="s">
        <v>55</v>
      </c>
      <c r="C381" s="51" t="s">
        <v>53</v>
      </c>
      <c r="D381" s="50">
        <v>6987.34</v>
      </c>
    </row>
    <row r="382" spans="1:4" x14ac:dyDescent="0.25">
      <c r="A382" s="51">
        <v>43220</v>
      </c>
      <c r="B382" s="51" t="s">
        <v>56</v>
      </c>
      <c r="C382" s="51" t="s">
        <v>53</v>
      </c>
      <c r="D382" s="50">
        <v>989.46</v>
      </c>
    </row>
    <row r="383" spans="1:4" x14ac:dyDescent="0.25">
      <c r="A383" s="51">
        <v>43220</v>
      </c>
      <c r="B383" s="51" t="s">
        <v>57</v>
      </c>
      <c r="C383" s="51" t="s">
        <v>53</v>
      </c>
      <c r="D383" s="50">
        <v>0</v>
      </c>
    </row>
    <row r="384" spans="1:4" x14ac:dyDescent="0.25">
      <c r="A384" s="51">
        <v>43220</v>
      </c>
      <c r="B384" s="51" t="s">
        <v>58</v>
      </c>
      <c r="C384" s="51" t="s">
        <v>53</v>
      </c>
      <c r="D384" s="50">
        <v>0</v>
      </c>
    </row>
    <row r="385" spans="1:4" x14ac:dyDescent="0.25">
      <c r="A385" s="51">
        <v>43220</v>
      </c>
      <c r="B385" s="51" t="s">
        <v>59</v>
      </c>
      <c r="C385" s="51" t="s">
        <v>53</v>
      </c>
      <c r="D385" s="50">
        <v>24680</v>
      </c>
    </row>
    <row r="386" spans="1:4" x14ac:dyDescent="0.25">
      <c r="A386" s="51">
        <v>43220</v>
      </c>
      <c r="B386" s="51" t="s">
        <v>60</v>
      </c>
      <c r="C386" s="51" t="s">
        <v>53</v>
      </c>
      <c r="D386" s="50">
        <v>2464.1799999999998</v>
      </c>
    </row>
    <row r="387" spans="1:4" x14ac:dyDescent="0.25">
      <c r="A387" s="51">
        <v>43220</v>
      </c>
      <c r="B387" s="51" t="s">
        <v>61</v>
      </c>
      <c r="C387" s="51" t="s">
        <v>53</v>
      </c>
      <c r="D387" s="50">
        <v>0</v>
      </c>
    </row>
    <row r="388" spans="1:4" x14ac:dyDescent="0.25">
      <c r="A388" s="51">
        <v>43220</v>
      </c>
      <c r="B388" s="51" t="s">
        <v>64</v>
      </c>
      <c r="C388" s="51" t="s">
        <v>53</v>
      </c>
      <c r="D388" s="50">
        <v>0.22</v>
      </c>
    </row>
    <row r="389" spans="1:4" x14ac:dyDescent="0.25">
      <c r="A389" s="51">
        <v>43220</v>
      </c>
      <c r="B389" s="51" t="s">
        <v>65</v>
      </c>
      <c r="C389" s="51" t="s">
        <v>53</v>
      </c>
      <c r="D389" s="50">
        <v>586.16</v>
      </c>
    </row>
    <row r="390" spans="1:4" x14ac:dyDescent="0.25">
      <c r="A390" s="51">
        <v>43220</v>
      </c>
      <c r="B390" s="51" t="s">
        <v>66</v>
      </c>
      <c r="C390" s="51" t="s">
        <v>53</v>
      </c>
      <c r="D390" s="50">
        <v>-585.19000000000005</v>
      </c>
    </row>
    <row r="391" spans="1:4" x14ac:dyDescent="0.25">
      <c r="A391" s="51">
        <v>43220</v>
      </c>
      <c r="B391" s="51" t="s">
        <v>67</v>
      </c>
      <c r="C391" s="51" t="s">
        <v>53</v>
      </c>
      <c r="D391" s="50">
        <v>611.96</v>
      </c>
    </row>
    <row r="392" spans="1:4" x14ac:dyDescent="0.25">
      <c r="A392" s="51">
        <v>43220</v>
      </c>
      <c r="B392" s="51" t="s">
        <v>68</v>
      </c>
      <c r="C392" s="51" t="s">
        <v>69</v>
      </c>
      <c r="D392" s="50">
        <v>1835.88</v>
      </c>
    </row>
    <row r="393" spans="1:4" x14ac:dyDescent="0.25">
      <c r="A393" s="51">
        <v>43220</v>
      </c>
      <c r="B393" s="51" t="s">
        <v>70</v>
      </c>
      <c r="C393" s="51" t="s">
        <v>53</v>
      </c>
      <c r="D393" s="50">
        <v>53618.23</v>
      </c>
    </row>
    <row r="394" spans="1:4" x14ac:dyDescent="0.25">
      <c r="A394" s="51">
        <v>43220</v>
      </c>
      <c r="B394" s="51" t="s">
        <v>71</v>
      </c>
      <c r="C394" s="51" t="s">
        <v>53</v>
      </c>
      <c r="D394" s="50">
        <v>27.79</v>
      </c>
    </row>
    <row r="395" spans="1:4" x14ac:dyDescent="0.25">
      <c r="A395" s="51">
        <v>43220</v>
      </c>
      <c r="B395" s="51" t="s">
        <v>72</v>
      </c>
      <c r="C395" s="51" t="s">
        <v>69</v>
      </c>
      <c r="D395" s="50">
        <v>300</v>
      </c>
    </row>
    <row r="396" spans="1:4" x14ac:dyDescent="0.25">
      <c r="A396" s="51">
        <v>43220</v>
      </c>
      <c r="B396" s="51" t="s">
        <v>74</v>
      </c>
      <c r="C396" s="51" t="s">
        <v>53</v>
      </c>
      <c r="D396" s="50">
        <v>1294.78</v>
      </c>
    </row>
    <row r="397" spans="1:4" x14ac:dyDescent="0.25">
      <c r="A397" s="51">
        <v>43190</v>
      </c>
      <c r="B397" s="51" t="s">
        <v>52</v>
      </c>
      <c r="C397" s="51" t="s">
        <v>53</v>
      </c>
      <c r="D397" s="50">
        <v>7670.01</v>
      </c>
    </row>
    <row r="398" spans="1:4" x14ac:dyDescent="0.25">
      <c r="A398" s="51">
        <v>43190</v>
      </c>
      <c r="B398" s="51" t="s">
        <v>54</v>
      </c>
      <c r="C398" s="51" t="s">
        <v>53</v>
      </c>
      <c r="D398" s="50">
        <v>3128.19</v>
      </c>
    </row>
    <row r="399" spans="1:4" x14ac:dyDescent="0.25">
      <c r="A399" s="51">
        <v>43190</v>
      </c>
      <c r="B399" s="51" t="s">
        <v>55</v>
      </c>
      <c r="C399" s="51" t="s">
        <v>53</v>
      </c>
      <c r="D399" s="50">
        <v>6987.34</v>
      </c>
    </row>
    <row r="400" spans="1:4" x14ac:dyDescent="0.25">
      <c r="A400" s="51">
        <v>43190</v>
      </c>
      <c r="B400" s="51" t="s">
        <v>56</v>
      </c>
      <c r="C400" s="51" t="s">
        <v>53</v>
      </c>
      <c r="D400" s="50">
        <v>989.46</v>
      </c>
    </row>
    <row r="401" spans="1:4" x14ac:dyDescent="0.25">
      <c r="A401" s="51">
        <v>43190</v>
      </c>
      <c r="B401" s="51" t="s">
        <v>57</v>
      </c>
      <c r="C401" s="51" t="s">
        <v>53</v>
      </c>
      <c r="D401" s="50">
        <v>0</v>
      </c>
    </row>
    <row r="402" spans="1:4" x14ac:dyDescent="0.25">
      <c r="A402" s="51">
        <v>43190</v>
      </c>
      <c r="B402" s="51" t="s">
        <v>58</v>
      </c>
      <c r="C402" s="51" t="s">
        <v>53</v>
      </c>
      <c r="D402" s="50">
        <v>0</v>
      </c>
    </row>
    <row r="403" spans="1:4" x14ac:dyDescent="0.25">
      <c r="A403" s="51">
        <v>43190</v>
      </c>
      <c r="B403" s="51" t="s">
        <v>59</v>
      </c>
      <c r="C403" s="51" t="s">
        <v>53</v>
      </c>
      <c r="D403" s="50">
        <v>15509</v>
      </c>
    </row>
    <row r="404" spans="1:4" x14ac:dyDescent="0.25">
      <c r="A404" s="51">
        <v>43190</v>
      </c>
      <c r="B404" s="51" t="s">
        <v>60</v>
      </c>
      <c r="C404" s="51" t="s">
        <v>53</v>
      </c>
      <c r="D404" s="50">
        <v>1669.44</v>
      </c>
    </row>
    <row r="405" spans="1:4" x14ac:dyDescent="0.25">
      <c r="A405" s="51">
        <v>43190</v>
      </c>
      <c r="B405" s="51" t="s">
        <v>61</v>
      </c>
      <c r="C405" s="51" t="s">
        <v>53</v>
      </c>
      <c r="D405" s="50">
        <v>0</v>
      </c>
    </row>
    <row r="406" spans="1:4" x14ac:dyDescent="0.25">
      <c r="A406" s="51">
        <v>43190</v>
      </c>
      <c r="B406" s="51" t="s">
        <v>64</v>
      </c>
      <c r="C406" s="51" t="s">
        <v>53</v>
      </c>
      <c r="D406" s="50">
        <v>0.22</v>
      </c>
    </row>
    <row r="407" spans="1:4" x14ac:dyDescent="0.25">
      <c r="A407" s="51">
        <v>43190</v>
      </c>
      <c r="B407" s="51" t="s">
        <v>65</v>
      </c>
      <c r="C407" s="51" t="s">
        <v>53</v>
      </c>
      <c r="D407" s="50">
        <v>386.11</v>
      </c>
    </row>
    <row r="408" spans="1:4" x14ac:dyDescent="0.25">
      <c r="A408" s="51">
        <v>43190</v>
      </c>
      <c r="B408" s="51" t="s">
        <v>66</v>
      </c>
      <c r="C408" s="51" t="s">
        <v>53</v>
      </c>
      <c r="D408" s="50">
        <v>-588.59</v>
      </c>
    </row>
    <row r="409" spans="1:4" x14ac:dyDescent="0.25">
      <c r="A409" s="51">
        <v>43190</v>
      </c>
      <c r="B409" s="51" t="s">
        <v>67</v>
      </c>
      <c r="C409" s="51" t="s">
        <v>53</v>
      </c>
      <c r="D409" s="50">
        <v>1835.88</v>
      </c>
    </row>
    <row r="410" spans="1:4" x14ac:dyDescent="0.25">
      <c r="A410" s="51">
        <v>43190</v>
      </c>
      <c r="B410" s="51" t="s">
        <v>68</v>
      </c>
      <c r="C410" s="51" t="s">
        <v>69</v>
      </c>
      <c r="D410" s="50">
        <v>0</v>
      </c>
    </row>
    <row r="411" spans="1:4" x14ac:dyDescent="0.25">
      <c r="A411" s="51">
        <v>43190</v>
      </c>
      <c r="B411" s="51" t="s">
        <v>70</v>
      </c>
      <c r="C411" s="51" t="s">
        <v>53</v>
      </c>
      <c r="D411" s="50">
        <v>53530.96</v>
      </c>
    </row>
    <row r="412" spans="1:4" x14ac:dyDescent="0.25">
      <c r="A412" s="51">
        <v>43190</v>
      </c>
      <c r="B412" s="51" t="s">
        <v>71</v>
      </c>
      <c r="C412" s="51" t="s">
        <v>53</v>
      </c>
      <c r="D412" s="50">
        <v>27.79</v>
      </c>
    </row>
    <row r="413" spans="1:4" x14ac:dyDescent="0.25">
      <c r="A413" s="51">
        <v>43190</v>
      </c>
      <c r="B413" s="51" t="s">
        <v>72</v>
      </c>
      <c r="C413" s="51" t="s">
        <v>69</v>
      </c>
      <c r="D413" s="50">
        <v>300</v>
      </c>
    </row>
    <row r="414" spans="1:4" x14ac:dyDescent="0.25">
      <c r="A414" s="51">
        <v>43190</v>
      </c>
      <c r="B414" s="51" t="s">
        <v>74</v>
      </c>
      <c r="C414" s="51" t="s">
        <v>53</v>
      </c>
      <c r="D414" s="50">
        <v>1283.24</v>
      </c>
    </row>
    <row r="415" spans="1:4" x14ac:dyDescent="0.25">
      <c r="A415" s="51">
        <v>43159</v>
      </c>
      <c r="B415" s="51" t="s">
        <v>52</v>
      </c>
      <c r="C415" s="51" t="s">
        <v>53</v>
      </c>
      <c r="D415" s="50">
        <v>7670.01</v>
      </c>
    </row>
    <row r="416" spans="1:4" x14ac:dyDescent="0.25">
      <c r="A416" s="51">
        <v>43159</v>
      </c>
      <c r="B416" s="51" t="s">
        <v>54</v>
      </c>
      <c r="C416" s="51" t="s">
        <v>53</v>
      </c>
      <c r="D416" s="50">
        <v>3128.19</v>
      </c>
    </row>
    <row r="417" spans="1:4" x14ac:dyDescent="0.25">
      <c r="A417" s="51">
        <v>43159</v>
      </c>
      <c r="B417" s="51" t="s">
        <v>55</v>
      </c>
      <c r="C417" s="51" t="s">
        <v>53</v>
      </c>
      <c r="D417" s="50">
        <v>6987.34</v>
      </c>
    </row>
    <row r="418" spans="1:4" x14ac:dyDescent="0.25">
      <c r="A418" s="51">
        <v>43159</v>
      </c>
      <c r="B418" s="51" t="s">
        <v>56</v>
      </c>
      <c r="C418" s="51" t="s">
        <v>53</v>
      </c>
      <c r="D418" s="50">
        <v>989.46</v>
      </c>
    </row>
    <row r="419" spans="1:4" x14ac:dyDescent="0.25">
      <c r="A419" s="51">
        <v>43159</v>
      </c>
      <c r="B419" s="51" t="s">
        <v>57</v>
      </c>
      <c r="C419" s="51" t="s">
        <v>53</v>
      </c>
      <c r="D419" s="50">
        <v>0</v>
      </c>
    </row>
    <row r="420" spans="1:4" x14ac:dyDescent="0.25">
      <c r="A420" s="51">
        <v>43159</v>
      </c>
      <c r="B420" s="51" t="s">
        <v>58</v>
      </c>
      <c r="C420" s="51" t="s">
        <v>53</v>
      </c>
      <c r="D420" s="50">
        <v>0</v>
      </c>
    </row>
    <row r="421" spans="1:4" x14ac:dyDescent="0.25">
      <c r="A421" s="51">
        <v>43159</v>
      </c>
      <c r="B421" s="51" t="s">
        <v>59</v>
      </c>
      <c r="C421" s="51" t="s">
        <v>53</v>
      </c>
      <c r="D421" s="50">
        <v>27506</v>
      </c>
    </row>
    <row r="422" spans="1:4" x14ac:dyDescent="0.25">
      <c r="A422" s="51">
        <v>43159</v>
      </c>
      <c r="B422" s="51" t="s">
        <v>60</v>
      </c>
      <c r="C422" s="51" t="s">
        <v>53</v>
      </c>
      <c r="D422" s="50">
        <v>681.27</v>
      </c>
    </row>
    <row r="423" spans="1:4" x14ac:dyDescent="0.25">
      <c r="A423" s="51">
        <v>43159</v>
      </c>
      <c r="B423" s="51" t="s">
        <v>61</v>
      </c>
      <c r="C423" s="51" t="s">
        <v>53</v>
      </c>
      <c r="D423" s="50">
        <v>0</v>
      </c>
    </row>
    <row r="424" spans="1:4" x14ac:dyDescent="0.25">
      <c r="A424" s="51">
        <v>43159</v>
      </c>
      <c r="B424" s="51" t="s">
        <v>64</v>
      </c>
      <c r="C424" s="51" t="s">
        <v>53</v>
      </c>
      <c r="D424" s="50">
        <v>0.22</v>
      </c>
    </row>
    <row r="425" spans="1:4" x14ac:dyDescent="0.25">
      <c r="A425" s="51">
        <v>43159</v>
      </c>
      <c r="B425" s="51" t="s">
        <v>65</v>
      </c>
      <c r="C425" s="51" t="s">
        <v>53</v>
      </c>
      <c r="D425" s="50">
        <v>1200.47</v>
      </c>
    </row>
    <row r="426" spans="1:4" x14ac:dyDescent="0.25">
      <c r="A426" s="51">
        <v>43159</v>
      </c>
      <c r="B426" s="51" t="s">
        <v>66</v>
      </c>
      <c r="C426" s="51" t="s">
        <v>53</v>
      </c>
      <c r="D426" s="50">
        <v>-341.7</v>
      </c>
    </row>
    <row r="427" spans="1:4" x14ac:dyDescent="0.25">
      <c r="A427" s="51">
        <v>43159</v>
      </c>
      <c r="B427" s="51" t="s">
        <v>67</v>
      </c>
      <c r="C427" s="51" t="s">
        <v>53</v>
      </c>
      <c r="D427" s="50">
        <v>1223.92</v>
      </c>
    </row>
    <row r="428" spans="1:4" x14ac:dyDescent="0.25">
      <c r="A428" s="51">
        <v>43159</v>
      </c>
      <c r="B428" s="51" t="s">
        <v>68</v>
      </c>
      <c r="C428" s="51" t="s">
        <v>69</v>
      </c>
      <c r="D428" s="50">
        <v>0</v>
      </c>
    </row>
    <row r="429" spans="1:4" x14ac:dyDescent="0.25">
      <c r="A429" s="51">
        <v>43159</v>
      </c>
      <c r="B429" s="51" t="s">
        <v>70</v>
      </c>
      <c r="C429" s="51" t="s">
        <v>53</v>
      </c>
      <c r="D429" s="50">
        <v>53530.96</v>
      </c>
    </row>
    <row r="430" spans="1:4" x14ac:dyDescent="0.25">
      <c r="A430" s="51">
        <v>43159</v>
      </c>
      <c r="B430" s="51" t="s">
        <v>71</v>
      </c>
      <c r="C430" s="51" t="s">
        <v>53</v>
      </c>
      <c r="D430" s="50">
        <v>27.79</v>
      </c>
    </row>
    <row r="431" spans="1:4" x14ac:dyDescent="0.25">
      <c r="A431" s="51">
        <v>43159</v>
      </c>
      <c r="B431" s="51" t="s">
        <v>72</v>
      </c>
      <c r="C431" s="51" t="s">
        <v>69</v>
      </c>
      <c r="D431" s="50">
        <v>300</v>
      </c>
    </row>
    <row r="432" spans="1:4" x14ac:dyDescent="0.25">
      <c r="A432" s="51">
        <v>43159</v>
      </c>
      <c r="B432" s="51" t="s">
        <v>74</v>
      </c>
      <c r="C432" s="51" t="s">
        <v>53</v>
      </c>
      <c r="D432" s="50">
        <v>1270.74</v>
      </c>
    </row>
    <row r="433" spans="1:4" x14ac:dyDescent="0.25">
      <c r="A433" s="51">
        <v>43131</v>
      </c>
      <c r="B433" s="51" t="s">
        <v>52</v>
      </c>
      <c r="C433" s="51" t="s">
        <v>53</v>
      </c>
      <c r="D433" s="50">
        <v>7670.01</v>
      </c>
    </row>
    <row r="434" spans="1:4" x14ac:dyDescent="0.25">
      <c r="A434" s="51">
        <v>43131</v>
      </c>
      <c r="B434" s="51" t="s">
        <v>54</v>
      </c>
      <c r="C434" s="51" t="s">
        <v>53</v>
      </c>
      <c r="D434" s="50">
        <v>3128.19</v>
      </c>
    </row>
    <row r="435" spans="1:4" x14ac:dyDescent="0.25">
      <c r="A435" s="51">
        <v>43131</v>
      </c>
      <c r="B435" s="51" t="s">
        <v>55</v>
      </c>
      <c r="C435" s="51" t="s">
        <v>53</v>
      </c>
      <c r="D435" s="50">
        <v>6987.34</v>
      </c>
    </row>
    <row r="436" spans="1:4" x14ac:dyDescent="0.25">
      <c r="A436" s="51">
        <v>43131</v>
      </c>
      <c r="B436" s="51" t="s">
        <v>56</v>
      </c>
      <c r="C436" s="51" t="s">
        <v>53</v>
      </c>
      <c r="D436" s="50">
        <v>989.46</v>
      </c>
    </row>
    <row r="437" spans="1:4" x14ac:dyDescent="0.25">
      <c r="A437" s="51">
        <v>43131</v>
      </c>
      <c r="B437" s="51" t="s">
        <v>57</v>
      </c>
      <c r="C437" s="51" t="s">
        <v>53</v>
      </c>
      <c r="D437" s="50">
        <v>0</v>
      </c>
    </row>
    <row r="438" spans="1:4" x14ac:dyDescent="0.25">
      <c r="A438" s="51">
        <v>43131</v>
      </c>
      <c r="B438" s="51" t="s">
        <v>58</v>
      </c>
      <c r="C438" s="51" t="s">
        <v>53</v>
      </c>
      <c r="D438" s="50">
        <v>0</v>
      </c>
    </row>
    <row r="439" spans="1:4" x14ac:dyDescent="0.25">
      <c r="A439" s="51">
        <v>43131</v>
      </c>
      <c r="B439" s="51" t="s">
        <v>59</v>
      </c>
      <c r="C439" s="51" t="s">
        <v>53</v>
      </c>
      <c r="D439" s="50">
        <v>39577.78</v>
      </c>
    </row>
    <row r="440" spans="1:4" x14ac:dyDescent="0.25">
      <c r="A440" s="51">
        <v>43131</v>
      </c>
      <c r="B440" s="51" t="s">
        <v>60</v>
      </c>
      <c r="C440" s="51" t="s">
        <v>53</v>
      </c>
      <c r="D440" s="50">
        <v>654.6</v>
      </c>
    </row>
    <row r="441" spans="1:4" x14ac:dyDescent="0.25">
      <c r="A441" s="51">
        <v>43131</v>
      </c>
      <c r="B441" s="51" t="s">
        <v>61</v>
      </c>
      <c r="C441" s="51" t="s">
        <v>53</v>
      </c>
      <c r="D441" s="50">
        <v>0</v>
      </c>
    </row>
    <row r="442" spans="1:4" x14ac:dyDescent="0.25">
      <c r="A442" s="51">
        <v>43131</v>
      </c>
      <c r="B442" s="51" t="s">
        <v>64</v>
      </c>
      <c r="C442" s="51" t="s">
        <v>53</v>
      </c>
      <c r="D442" s="50">
        <v>0.22</v>
      </c>
    </row>
    <row r="443" spans="1:4" x14ac:dyDescent="0.25">
      <c r="A443" s="51">
        <v>43131</v>
      </c>
      <c r="B443" s="51" t="s">
        <v>65</v>
      </c>
      <c r="C443" s="51" t="s">
        <v>53</v>
      </c>
      <c r="D443" s="50">
        <v>1000.31</v>
      </c>
    </row>
    <row r="444" spans="1:4" x14ac:dyDescent="0.25">
      <c r="A444" s="51">
        <v>43131</v>
      </c>
      <c r="B444" s="51" t="s">
        <v>66</v>
      </c>
      <c r="C444" s="51" t="s">
        <v>53</v>
      </c>
      <c r="D444" s="50">
        <v>436.01</v>
      </c>
    </row>
    <row r="445" spans="1:4" x14ac:dyDescent="0.25">
      <c r="A445" s="51">
        <v>43131</v>
      </c>
      <c r="B445" s="51" t="s">
        <v>67</v>
      </c>
      <c r="C445" s="51" t="s">
        <v>53</v>
      </c>
      <c r="D445" s="50">
        <v>611.96</v>
      </c>
    </row>
    <row r="446" spans="1:4" x14ac:dyDescent="0.25">
      <c r="A446" s="51">
        <v>43131</v>
      </c>
      <c r="B446" s="51" t="s">
        <v>68</v>
      </c>
      <c r="C446" s="51" t="s">
        <v>69</v>
      </c>
      <c r="D446" s="50">
        <v>0</v>
      </c>
    </row>
    <row r="447" spans="1:4" x14ac:dyDescent="0.25">
      <c r="A447" s="51">
        <v>43131</v>
      </c>
      <c r="B447" s="51" t="s">
        <v>70</v>
      </c>
      <c r="C447" s="51" t="s">
        <v>53</v>
      </c>
      <c r="D447" s="50">
        <v>53530.96</v>
      </c>
    </row>
    <row r="448" spans="1:4" x14ac:dyDescent="0.25">
      <c r="A448" s="51">
        <v>43131</v>
      </c>
      <c r="B448" s="51" t="s">
        <v>71</v>
      </c>
      <c r="C448" s="51" t="s">
        <v>53</v>
      </c>
      <c r="D448" s="50">
        <v>27.79</v>
      </c>
    </row>
    <row r="449" spans="1:4" x14ac:dyDescent="0.25">
      <c r="A449" s="51">
        <v>43131</v>
      </c>
      <c r="B449" s="51" t="s">
        <v>72</v>
      </c>
      <c r="C449" s="51" t="s">
        <v>69</v>
      </c>
      <c r="D449" s="50">
        <v>0</v>
      </c>
    </row>
    <row r="450" spans="1:4" x14ac:dyDescent="0.25">
      <c r="A450" s="51">
        <v>43131</v>
      </c>
      <c r="B450" s="51" t="s">
        <v>74</v>
      </c>
      <c r="C450" s="51" t="s">
        <v>53</v>
      </c>
      <c r="D450" s="50">
        <v>1256.53</v>
      </c>
    </row>
    <row r="451" spans="1:4" x14ac:dyDescent="0.25">
      <c r="A451" s="51">
        <v>43100</v>
      </c>
      <c r="B451" s="51" t="s">
        <v>52</v>
      </c>
      <c r="C451" s="51" t="s">
        <v>53</v>
      </c>
      <c r="D451" s="50">
        <v>7679.21</v>
      </c>
    </row>
    <row r="452" spans="1:4" x14ac:dyDescent="0.25">
      <c r="A452" s="51">
        <v>43100</v>
      </c>
      <c r="B452" s="51" t="s">
        <v>54</v>
      </c>
      <c r="C452" s="51" t="s">
        <v>53</v>
      </c>
      <c r="D452" s="50">
        <v>3137.39</v>
      </c>
    </row>
    <row r="453" spans="1:4" x14ac:dyDescent="0.25">
      <c r="A453" s="51">
        <v>43100</v>
      </c>
      <c r="B453" s="51" t="s">
        <v>55</v>
      </c>
      <c r="C453" s="51" t="s">
        <v>53</v>
      </c>
      <c r="D453" s="50">
        <v>7002.54</v>
      </c>
    </row>
    <row r="454" spans="1:4" x14ac:dyDescent="0.25">
      <c r="A454" s="51">
        <v>43100</v>
      </c>
      <c r="B454" s="51" t="s">
        <v>56</v>
      </c>
      <c r="C454" s="51" t="s">
        <v>53</v>
      </c>
      <c r="D454" s="50">
        <v>989.46</v>
      </c>
    </row>
    <row r="455" spans="1:4" x14ac:dyDescent="0.25">
      <c r="A455" s="51">
        <v>43100</v>
      </c>
      <c r="B455" s="51" t="s">
        <v>57</v>
      </c>
      <c r="C455" s="51" t="s">
        <v>53</v>
      </c>
      <c r="D455" s="50">
        <v>0</v>
      </c>
    </row>
    <row r="456" spans="1:4" x14ac:dyDescent="0.25">
      <c r="A456" s="51">
        <v>43100</v>
      </c>
      <c r="B456" s="51" t="s">
        <v>58</v>
      </c>
      <c r="C456" s="51" t="s">
        <v>53</v>
      </c>
      <c r="D456" s="50">
        <v>0</v>
      </c>
    </row>
    <row r="457" spans="1:4" x14ac:dyDescent="0.25">
      <c r="A457" s="51">
        <v>43100</v>
      </c>
      <c r="B457" s="51" t="s">
        <v>59</v>
      </c>
      <c r="C457" s="51" t="s">
        <v>53</v>
      </c>
      <c r="D457" s="50">
        <v>38800</v>
      </c>
    </row>
    <row r="458" spans="1:4" x14ac:dyDescent="0.25">
      <c r="A458" s="51">
        <v>43100</v>
      </c>
      <c r="B458" s="51" t="s">
        <v>60</v>
      </c>
      <c r="C458" s="51" t="s">
        <v>53</v>
      </c>
      <c r="D458" s="50">
        <v>1680.68</v>
      </c>
    </row>
    <row r="459" spans="1:4" x14ac:dyDescent="0.25">
      <c r="A459" s="51">
        <v>43100</v>
      </c>
      <c r="B459" s="51" t="s">
        <v>61</v>
      </c>
      <c r="C459" s="51" t="s">
        <v>53</v>
      </c>
      <c r="D459" s="50">
        <v>0</v>
      </c>
    </row>
    <row r="460" spans="1:4" x14ac:dyDescent="0.25">
      <c r="A460" s="51">
        <v>43100</v>
      </c>
      <c r="B460" s="51" t="s">
        <v>64</v>
      </c>
      <c r="C460" s="51" t="s">
        <v>53</v>
      </c>
      <c r="D460" s="50">
        <v>0.22</v>
      </c>
    </row>
    <row r="461" spans="1:4" x14ac:dyDescent="0.25">
      <c r="A461" s="51">
        <v>43100</v>
      </c>
      <c r="B461" s="51" t="s">
        <v>65</v>
      </c>
      <c r="C461" s="51" t="s">
        <v>53</v>
      </c>
      <c r="D461" s="50">
        <v>800.18</v>
      </c>
    </row>
    <row r="462" spans="1:4" x14ac:dyDescent="0.25">
      <c r="A462" s="51">
        <v>43100</v>
      </c>
      <c r="B462" s="51" t="s">
        <v>66</v>
      </c>
      <c r="C462" s="51" t="s">
        <v>53</v>
      </c>
      <c r="D462" s="50">
        <v>-493.15</v>
      </c>
    </row>
    <row r="463" spans="1:4" x14ac:dyDescent="0.25">
      <c r="A463" s="51">
        <v>43100</v>
      </c>
      <c r="B463" s="51" t="s">
        <v>67</v>
      </c>
      <c r="C463" s="51" t="s">
        <v>53</v>
      </c>
      <c r="D463" s="50">
        <v>1835.88</v>
      </c>
    </row>
    <row r="464" spans="1:4" x14ac:dyDescent="0.25">
      <c r="A464" s="51">
        <v>43100</v>
      </c>
      <c r="B464" s="51" t="s">
        <v>68</v>
      </c>
      <c r="C464" s="51" t="s">
        <v>69</v>
      </c>
      <c r="D464" s="50">
        <v>2530.4899999999998</v>
      </c>
    </row>
    <row r="465" spans="1:4" x14ac:dyDescent="0.25">
      <c r="A465" s="51">
        <v>43100</v>
      </c>
      <c r="B465" s="51" t="s">
        <v>70</v>
      </c>
      <c r="C465" s="51" t="s">
        <v>53</v>
      </c>
      <c r="D465" s="50">
        <v>50602.91</v>
      </c>
    </row>
    <row r="466" spans="1:4" x14ac:dyDescent="0.25">
      <c r="A466" s="51">
        <v>43100</v>
      </c>
      <c r="B466" s="51" t="s">
        <v>71</v>
      </c>
      <c r="C466" s="51" t="s">
        <v>53</v>
      </c>
      <c r="D466" s="50">
        <v>27.79</v>
      </c>
    </row>
    <row r="467" spans="1:4" x14ac:dyDescent="0.25">
      <c r="A467" s="51">
        <v>43100</v>
      </c>
      <c r="B467" s="51" t="s">
        <v>72</v>
      </c>
      <c r="C467" s="51" t="s">
        <v>69</v>
      </c>
      <c r="D467" s="50">
        <v>0</v>
      </c>
    </row>
    <row r="468" spans="1:4" x14ac:dyDescent="0.25">
      <c r="A468" s="51">
        <v>43100</v>
      </c>
      <c r="B468" s="51" t="s">
        <v>74</v>
      </c>
      <c r="C468" s="51" t="s">
        <v>53</v>
      </c>
      <c r="D468" s="50">
        <v>1244.26</v>
      </c>
    </row>
    <row r="469" spans="1:4" x14ac:dyDescent="0.25">
      <c r="A469" s="51">
        <v>43069</v>
      </c>
      <c r="B469" s="51" t="s">
        <v>52</v>
      </c>
      <c r="C469" s="51" t="s">
        <v>53</v>
      </c>
      <c r="D469" s="50">
        <v>7491.91</v>
      </c>
    </row>
    <row r="470" spans="1:4" x14ac:dyDescent="0.25">
      <c r="A470" s="51">
        <v>43069</v>
      </c>
      <c r="B470" s="51" t="s">
        <v>54</v>
      </c>
      <c r="C470" s="51" t="s">
        <v>53</v>
      </c>
      <c r="D470" s="50">
        <v>3122.93</v>
      </c>
    </row>
    <row r="471" spans="1:4" x14ac:dyDescent="0.25">
      <c r="A471" s="51">
        <v>43069</v>
      </c>
      <c r="B471" s="51" t="s">
        <v>55</v>
      </c>
      <c r="C471" s="51" t="s">
        <v>53</v>
      </c>
      <c r="D471" s="50">
        <v>6970.19</v>
      </c>
    </row>
    <row r="472" spans="1:4" x14ac:dyDescent="0.25">
      <c r="A472" s="51">
        <v>43069</v>
      </c>
      <c r="B472" s="51" t="s">
        <v>56</v>
      </c>
      <c r="C472" s="51" t="s">
        <v>53</v>
      </c>
      <c r="D472" s="50">
        <v>989.46</v>
      </c>
    </row>
    <row r="473" spans="1:4" x14ac:dyDescent="0.25">
      <c r="A473" s="51">
        <v>43069</v>
      </c>
      <c r="B473" s="51" t="s">
        <v>57</v>
      </c>
      <c r="C473" s="51" t="s">
        <v>53</v>
      </c>
      <c r="D473" s="50">
        <v>0</v>
      </c>
    </row>
    <row r="474" spans="1:4" x14ac:dyDescent="0.25">
      <c r="A474" s="51">
        <v>43069</v>
      </c>
      <c r="B474" s="51" t="s">
        <v>58</v>
      </c>
      <c r="C474" s="51" t="s">
        <v>53</v>
      </c>
      <c r="D474" s="50">
        <v>0</v>
      </c>
    </row>
    <row r="475" spans="1:4" x14ac:dyDescent="0.25">
      <c r="A475" s="51">
        <v>43069</v>
      </c>
      <c r="B475" s="51" t="s">
        <v>59</v>
      </c>
      <c r="C475" s="51" t="s">
        <v>53</v>
      </c>
      <c r="D475" s="50">
        <v>405.14</v>
      </c>
    </row>
    <row r="476" spans="1:4" x14ac:dyDescent="0.25">
      <c r="A476" s="51">
        <v>43069</v>
      </c>
      <c r="B476" s="51" t="s">
        <v>60</v>
      </c>
      <c r="C476" s="51" t="s">
        <v>53</v>
      </c>
      <c r="D476" s="50">
        <v>1558.01</v>
      </c>
    </row>
    <row r="477" spans="1:4" x14ac:dyDescent="0.25">
      <c r="A477" s="51">
        <v>43069</v>
      </c>
      <c r="B477" s="51" t="s">
        <v>61</v>
      </c>
      <c r="C477" s="51" t="s">
        <v>53</v>
      </c>
      <c r="D477" s="50">
        <v>0</v>
      </c>
    </row>
    <row r="478" spans="1:4" x14ac:dyDescent="0.25">
      <c r="A478" s="51">
        <v>43069</v>
      </c>
      <c r="B478" s="51" t="s">
        <v>64</v>
      </c>
      <c r="C478" s="51" t="s">
        <v>53</v>
      </c>
      <c r="D478" s="50">
        <v>0.22</v>
      </c>
    </row>
    <row r="479" spans="1:4" x14ac:dyDescent="0.25">
      <c r="A479" s="51">
        <v>43069</v>
      </c>
      <c r="B479" s="51" t="s">
        <v>65</v>
      </c>
      <c r="C479" s="51" t="s">
        <v>53</v>
      </c>
      <c r="D479" s="50">
        <v>600.09</v>
      </c>
    </row>
    <row r="480" spans="1:4" x14ac:dyDescent="0.25">
      <c r="A480" s="51">
        <v>43069</v>
      </c>
      <c r="B480" s="51" t="s">
        <v>66</v>
      </c>
      <c r="C480" s="51" t="s">
        <v>53</v>
      </c>
      <c r="D480" s="50">
        <v>-564.59</v>
      </c>
    </row>
    <row r="481" spans="1:4" x14ac:dyDescent="0.25">
      <c r="A481" s="51">
        <v>43069</v>
      </c>
      <c r="B481" s="51" t="s">
        <v>67</v>
      </c>
      <c r="C481" s="51" t="s">
        <v>53</v>
      </c>
      <c r="D481" s="50">
        <v>1223.92</v>
      </c>
    </row>
    <row r="482" spans="1:4" x14ac:dyDescent="0.25">
      <c r="A482" s="51">
        <v>43069</v>
      </c>
      <c r="B482" s="51" t="s">
        <v>68</v>
      </c>
      <c r="C482" s="51" t="s">
        <v>69</v>
      </c>
      <c r="D482" s="50">
        <v>2547.58</v>
      </c>
    </row>
    <row r="483" spans="1:4" x14ac:dyDescent="0.25">
      <c r="A483" s="51">
        <v>43069</v>
      </c>
      <c r="B483" s="51" t="s">
        <v>70</v>
      </c>
      <c r="C483" s="51" t="s">
        <v>53</v>
      </c>
      <c r="D483" s="50">
        <v>50602.91</v>
      </c>
    </row>
    <row r="484" spans="1:4" x14ac:dyDescent="0.25">
      <c r="A484" s="51">
        <v>43069</v>
      </c>
      <c r="B484" s="51" t="s">
        <v>71</v>
      </c>
      <c r="C484" s="51" t="s">
        <v>53</v>
      </c>
      <c r="D484" s="50">
        <v>27.9</v>
      </c>
    </row>
    <row r="485" spans="1:4" x14ac:dyDescent="0.25">
      <c r="A485" s="51">
        <v>43069</v>
      </c>
      <c r="B485" s="51" t="s">
        <v>72</v>
      </c>
      <c r="C485" s="51" t="s">
        <v>69</v>
      </c>
      <c r="D485" s="50">
        <v>860.84</v>
      </c>
    </row>
    <row r="486" spans="1:4" x14ac:dyDescent="0.25">
      <c r="A486" s="51">
        <v>43069</v>
      </c>
      <c r="B486" s="51" t="s">
        <v>74</v>
      </c>
      <c r="C486" s="51" t="s">
        <v>53</v>
      </c>
      <c r="D486" s="50">
        <v>1232.04</v>
      </c>
    </row>
    <row r="487" spans="1:4" x14ac:dyDescent="0.25">
      <c r="A487" s="51">
        <v>43039</v>
      </c>
      <c r="B487" s="51" t="s">
        <v>52</v>
      </c>
      <c r="C487" s="51" t="s">
        <v>53</v>
      </c>
      <c r="D487" s="50">
        <v>7491.91</v>
      </c>
    </row>
    <row r="488" spans="1:4" x14ac:dyDescent="0.25">
      <c r="A488" s="51">
        <v>43039</v>
      </c>
      <c r="B488" s="51" t="s">
        <v>54</v>
      </c>
      <c r="C488" s="51" t="s">
        <v>53</v>
      </c>
      <c r="D488" s="50">
        <v>3072.93</v>
      </c>
    </row>
    <row r="489" spans="1:4" x14ac:dyDescent="0.25">
      <c r="A489" s="51">
        <v>43039</v>
      </c>
      <c r="B489" s="51" t="s">
        <v>55</v>
      </c>
      <c r="C489" s="51" t="s">
        <v>53</v>
      </c>
      <c r="D489" s="50">
        <v>6870.19</v>
      </c>
    </row>
    <row r="490" spans="1:4" x14ac:dyDescent="0.25">
      <c r="A490" s="51">
        <v>43039</v>
      </c>
      <c r="B490" s="51" t="s">
        <v>56</v>
      </c>
      <c r="C490" s="51" t="s">
        <v>53</v>
      </c>
      <c r="D490" s="50">
        <v>989.46</v>
      </c>
    </row>
    <row r="491" spans="1:4" x14ac:dyDescent="0.25">
      <c r="A491" s="51">
        <v>43039</v>
      </c>
      <c r="B491" s="51" t="s">
        <v>57</v>
      </c>
      <c r="C491" s="51" t="s">
        <v>53</v>
      </c>
      <c r="D491" s="50">
        <v>0</v>
      </c>
    </row>
    <row r="492" spans="1:4" x14ac:dyDescent="0.25">
      <c r="A492" s="51">
        <v>43039</v>
      </c>
      <c r="B492" s="51" t="s">
        <v>58</v>
      </c>
      <c r="C492" s="51" t="s">
        <v>53</v>
      </c>
      <c r="D492" s="50">
        <v>0</v>
      </c>
    </row>
    <row r="493" spans="1:4" x14ac:dyDescent="0.25">
      <c r="A493" s="51">
        <v>43039</v>
      </c>
      <c r="B493" s="51" t="s">
        <v>59</v>
      </c>
      <c r="C493" s="51" t="s">
        <v>53</v>
      </c>
      <c r="D493" s="50">
        <v>405.14</v>
      </c>
    </row>
    <row r="494" spans="1:4" x14ac:dyDescent="0.25">
      <c r="A494" s="51">
        <v>43039</v>
      </c>
      <c r="B494" s="51" t="s">
        <v>60</v>
      </c>
      <c r="C494" s="51" t="s">
        <v>53</v>
      </c>
      <c r="D494" s="50">
        <v>1739.3</v>
      </c>
    </row>
    <row r="495" spans="1:4" x14ac:dyDescent="0.25">
      <c r="A495" s="51">
        <v>43039</v>
      </c>
      <c r="B495" s="51" t="s">
        <v>61</v>
      </c>
      <c r="C495" s="51" t="s">
        <v>53</v>
      </c>
      <c r="D495" s="50">
        <v>0</v>
      </c>
    </row>
    <row r="496" spans="1:4" x14ac:dyDescent="0.25">
      <c r="A496" s="51">
        <v>43039</v>
      </c>
      <c r="B496" s="51" t="s">
        <v>64</v>
      </c>
      <c r="C496" s="51" t="s">
        <v>53</v>
      </c>
      <c r="D496" s="50">
        <v>1307.44</v>
      </c>
    </row>
    <row r="497" spans="1:4" x14ac:dyDescent="0.25">
      <c r="A497" s="51">
        <v>43039</v>
      </c>
      <c r="B497" s="51" t="s">
        <v>65</v>
      </c>
      <c r="C497" s="51" t="s">
        <v>53</v>
      </c>
      <c r="D497" s="50">
        <v>400.03</v>
      </c>
    </row>
    <row r="498" spans="1:4" x14ac:dyDescent="0.25">
      <c r="A498" s="51">
        <v>43039</v>
      </c>
      <c r="B498" s="51" t="s">
        <v>66</v>
      </c>
      <c r="C498" s="51" t="s">
        <v>53</v>
      </c>
      <c r="D498" s="50">
        <v>-397.24</v>
      </c>
    </row>
    <row r="499" spans="1:4" x14ac:dyDescent="0.25">
      <c r="A499" s="51">
        <v>43039</v>
      </c>
      <c r="B499" s="51" t="s">
        <v>67</v>
      </c>
      <c r="C499" s="51" t="s">
        <v>53</v>
      </c>
      <c r="D499" s="50">
        <v>611.96</v>
      </c>
    </row>
    <row r="500" spans="1:4" x14ac:dyDescent="0.25">
      <c r="A500" s="51">
        <v>43039</v>
      </c>
      <c r="B500" s="51" t="s">
        <v>68</v>
      </c>
      <c r="C500" s="51" t="s">
        <v>69</v>
      </c>
      <c r="D500" s="50">
        <v>2603.6</v>
      </c>
    </row>
    <row r="501" spans="1:4" x14ac:dyDescent="0.25">
      <c r="A501" s="51">
        <v>43039</v>
      </c>
      <c r="B501" s="51" t="s">
        <v>70</v>
      </c>
      <c r="C501" s="51" t="s">
        <v>53</v>
      </c>
      <c r="D501" s="50">
        <v>49604.71</v>
      </c>
    </row>
    <row r="502" spans="1:4" x14ac:dyDescent="0.25">
      <c r="A502" s="51">
        <v>43039</v>
      </c>
      <c r="B502" s="51" t="s">
        <v>71</v>
      </c>
      <c r="C502" s="51" t="s">
        <v>53</v>
      </c>
      <c r="D502" s="50">
        <v>27.89</v>
      </c>
    </row>
    <row r="503" spans="1:4" x14ac:dyDescent="0.25">
      <c r="A503" s="51">
        <v>43039</v>
      </c>
      <c r="B503" s="51" t="s">
        <v>72</v>
      </c>
      <c r="C503" s="51" t="s">
        <v>69</v>
      </c>
      <c r="D503" s="50">
        <v>879.84</v>
      </c>
    </row>
    <row r="504" spans="1:4" x14ac:dyDescent="0.25">
      <c r="A504" s="51">
        <v>43039</v>
      </c>
      <c r="B504" s="51" t="s">
        <v>74</v>
      </c>
      <c r="C504" s="51" t="s">
        <v>53</v>
      </c>
      <c r="D504" s="50">
        <v>1020.02</v>
      </c>
    </row>
    <row r="505" spans="1:4" x14ac:dyDescent="0.25">
      <c r="A505" s="51">
        <v>43008</v>
      </c>
      <c r="B505" s="51" t="s">
        <v>52</v>
      </c>
      <c r="C505" s="51" t="s">
        <v>53</v>
      </c>
      <c r="D505" s="50">
        <v>7491.91</v>
      </c>
    </row>
    <row r="506" spans="1:4" x14ac:dyDescent="0.25">
      <c r="A506" s="51">
        <v>43008</v>
      </c>
      <c r="B506" s="51" t="s">
        <v>54</v>
      </c>
      <c r="C506" s="51" t="s">
        <v>53</v>
      </c>
      <c r="D506" s="50">
        <v>3022.93</v>
      </c>
    </row>
    <row r="507" spans="1:4" x14ac:dyDescent="0.25">
      <c r="A507" s="51">
        <v>43008</v>
      </c>
      <c r="B507" s="51" t="s">
        <v>55</v>
      </c>
      <c r="C507" s="51" t="s">
        <v>53</v>
      </c>
      <c r="D507" s="50">
        <v>6770.19</v>
      </c>
    </row>
    <row r="508" spans="1:4" x14ac:dyDescent="0.25">
      <c r="A508" s="51">
        <v>43008</v>
      </c>
      <c r="B508" s="51" t="s">
        <v>56</v>
      </c>
      <c r="C508" s="51" t="s">
        <v>53</v>
      </c>
      <c r="D508" s="50">
        <v>989.46</v>
      </c>
    </row>
    <row r="509" spans="1:4" x14ac:dyDescent="0.25">
      <c r="A509" s="51">
        <v>43008</v>
      </c>
      <c r="B509" s="51" t="s">
        <v>57</v>
      </c>
      <c r="C509" s="51" t="s">
        <v>53</v>
      </c>
      <c r="D509" s="50">
        <v>0</v>
      </c>
    </row>
    <row r="510" spans="1:4" x14ac:dyDescent="0.25">
      <c r="A510" s="51">
        <v>43008</v>
      </c>
      <c r="B510" s="51" t="s">
        <v>58</v>
      </c>
      <c r="C510" s="51" t="s">
        <v>53</v>
      </c>
      <c r="D510" s="50">
        <v>0</v>
      </c>
    </row>
    <row r="511" spans="1:4" x14ac:dyDescent="0.25">
      <c r="A511" s="51">
        <v>43008</v>
      </c>
      <c r="B511" s="51" t="s">
        <v>59</v>
      </c>
      <c r="C511" s="51" t="s">
        <v>53</v>
      </c>
      <c r="D511" s="50">
        <v>204.99</v>
      </c>
    </row>
    <row r="512" spans="1:4" x14ac:dyDescent="0.25">
      <c r="A512" s="51">
        <v>43008</v>
      </c>
      <c r="B512" s="51" t="s">
        <v>60</v>
      </c>
      <c r="C512" s="51" t="s">
        <v>53</v>
      </c>
      <c r="D512" s="50">
        <v>7307.19</v>
      </c>
    </row>
    <row r="513" spans="1:4" x14ac:dyDescent="0.25">
      <c r="A513" s="51">
        <v>43008</v>
      </c>
      <c r="B513" s="51" t="s">
        <v>61</v>
      </c>
      <c r="C513" s="51" t="s">
        <v>53</v>
      </c>
      <c r="D513" s="50">
        <v>0</v>
      </c>
    </row>
    <row r="514" spans="1:4" x14ac:dyDescent="0.25">
      <c r="A514" s="51">
        <v>43008</v>
      </c>
      <c r="B514" s="51" t="s">
        <v>64</v>
      </c>
      <c r="C514" s="51" t="s">
        <v>53</v>
      </c>
      <c r="D514" s="50">
        <v>0.01</v>
      </c>
    </row>
    <row r="515" spans="1:4" x14ac:dyDescent="0.25">
      <c r="A515" s="51">
        <v>43008</v>
      </c>
      <c r="B515" s="51" t="s">
        <v>65</v>
      </c>
      <c r="C515" s="51" t="s">
        <v>53</v>
      </c>
      <c r="D515" s="50">
        <v>200</v>
      </c>
    </row>
    <row r="516" spans="1:4" x14ac:dyDescent="0.25">
      <c r="A516" s="51">
        <v>43008</v>
      </c>
      <c r="B516" s="51" t="s">
        <v>66</v>
      </c>
      <c r="C516" s="51" t="s">
        <v>53</v>
      </c>
      <c r="D516" s="50">
        <v>-873.28</v>
      </c>
    </row>
    <row r="517" spans="1:4" x14ac:dyDescent="0.25">
      <c r="A517" s="51">
        <v>43008</v>
      </c>
      <c r="B517" s="51" t="s">
        <v>67</v>
      </c>
      <c r="C517" s="51" t="s">
        <v>53</v>
      </c>
      <c r="D517" s="50">
        <v>2586.96</v>
      </c>
    </row>
    <row r="518" spans="1:4" x14ac:dyDescent="0.25">
      <c r="A518" s="51">
        <v>43008</v>
      </c>
      <c r="B518" s="51" t="s">
        <v>68</v>
      </c>
      <c r="C518" s="51" t="s">
        <v>69</v>
      </c>
      <c r="D518" s="50">
        <v>0</v>
      </c>
    </row>
    <row r="519" spans="1:4" x14ac:dyDescent="0.25">
      <c r="A519" s="51">
        <v>43008</v>
      </c>
      <c r="B519" s="51" t="s">
        <v>70</v>
      </c>
      <c r="C519" s="51" t="s">
        <v>53</v>
      </c>
      <c r="D519" s="50">
        <v>45887.59</v>
      </c>
    </row>
    <row r="520" spans="1:4" x14ac:dyDescent="0.25">
      <c r="A520" s="51">
        <v>43008</v>
      </c>
      <c r="B520" s="51" t="s">
        <v>71</v>
      </c>
      <c r="C520" s="51" t="s">
        <v>53</v>
      </c>
      <c r="D520" s="50">
        <v>13.25</v>
      </c>
    </row>
    <row r="521" spans="1:4" x14ac:dyDescent="0.25">
      <c r="A521" s="51">
        <v>43008</v>
      </c>
      <c r="B521" s="51" t="s">
        <v>72</v>
      </c>
      <c r="C521" s="51" t="s">
        <v>69</v>
      </c>
      <c r="D521" s="50">
        <v>868.13</v>
      </c>
    </row>
    <row r="522" spans="1:4" x14ac:dyDescent="0.25">
      <c r="A522" s="51">
        <v>43008</v>
      </c>
      <c r="B522" s="51" t="s">
        <v>74</v>
      </c>
      <c r="C522" s="51" t="s">
        <v>53</v>
      </c>
      <c r="D522" s="50">
        <v>1002.79</v>
      </c>
    </row>
    <row r="523" spans="1:4" x14ac:dyDescent="0.25">
      <c r="A523" s="51">
        <v>42978</v>
      </c>
      <c r="B523" s="51" t="s">
        <v>52</v>
      </c>
      <c r="C523" s="51" t="s">
        <v>53</v>
      </c>
      <c r="D523" s="50">
        <v>7491.91</v>
      </c>
    </row>
    <row r="524" spans="1:4" x14ac:dyDescent="0.25">
      <c r="A524" s="51">
        <v>42978</v>
      </c>
      <c r="B524" s="51" t="s">
        <v>54</v>
      </c>
      <c r="C524" s="51" t="s">
        <v>53</v>
      </c>
      <c r="D524" s="50">
        <v>2972.93</v>
      </c>
    </row>
    <row r="525" spans="1:4" x14ac:dyDescent="0.25">
      <c r="A525" s="51">
        <v>42978</v>
      </c>
      <c r="B525" s="51" t="s">
        <v>55</v>
      </c>
      <c r="C525" s="51" t="s">
        <v>53</v>
      </c>
      <c r="D525" s="50">
        <v>6670.19</v>
      </c>
    </row>
    <row r="526" spans="1:4" x14ac:dyDescent="0.25">
      <c r="A526" s="51">
        <v>42978</v>
      </c>
      <c r="B526" s="51" t="s">
        <v>56</v>
      </c>
      <c r="C526" s="51" t="s">
        <v>53</v>
      </c>
      <c r="D526" s="50">
        <v>989.46</v>
      </c>
    </row>
    <row r="527" spans="1:4" x14ac:dyDescent="0.25">
      <c r="A527" s="51">
        <v>42978</v>
      </c>
      <c r="B527" s="51" t="s">
        <v>57</v>
      </c>
      <c r="C527" s="51" t="s">
        <v>53</v>
      </c>
      <c r="D527" s="50">
        <v>0</v>
      </c>
    </row>
    <row r="528" spans="1:4" x14ac:dyDescent="0.25">
      <c r="A528" s="51">
        <v>42978</v>
      </c>
      <c r="B528" s="51" t="s">
        <v>58</v>
      </c>
      <c r="C528" s="51" t="s">
        <v>53</v>
      </c>
      <c r="D528" s="50">
        <v>0</v>
      </c>
    </row>
    <row r="529" spans="1:4" x14ac:dyDescent="0.25">
      <c r="A529" s="51">
        <v>42978</v>
      </c>
      <c r="B529" s="51" t="s">
        <v>59</v>
      </c>
      <c r="C529" s="51" t="s">
        <v>53</v>
      </c>
      <c r="D529" s="50">
        <v>204.99</v>
      </c>
    </row>
    <row r="530" spans="1:4" x14ac:dyDescent="0.25">
      <c r="A530" s="51">
        <v>42978</v>
      </c>
      <c r="B530" s="51" t="s">
        <v>60</v>
      </c>
      <c r="C530" s="51" t="s">
        <v>53</v>
      </c>
      <c r="D530" s="50">
        <v>3191.93</v>
      </c>
    </row>
    <row r="531" spans="1:4" x14ac:dyDescent="0.25">
      <c r="A531" s="51">
        <v>42978</v>
      </c>
      <c r="B531" s="51" t="s">
        <v>61</v>
      </c>
      <c r="C531" s="51" t="s">
        <v>53</v>
      </c>
      <c r="D531" s="50">
        <v>0</v>
      </c>
    </row>
    <row r="532" spans="1:4" x14ac:dyDescent="0.25">
      <c r="A532" s="51">
        <v>42978</v>
      </c>
      <c r="B532" s="51" t="s">
        <v>64</v>
      </c>
      <c r="C532" s="51" t="s">
        <v>53</v>
      </c>
      <c r="D532" s="50">
        <v>1000</v>
      </c>
    </row>
    <row r="533" spans="1:4" x14ac:dyDescent="0.25">
      <c r="A533" s="51">
        <v>42978</v>
      </c>
      <c r="B533" s="51" t="s">
        <v>65</v>
      </c>
      <c r="C533" s="51" t="s">
        <v>53</v>
      </c>
      <c r="D533" s="50">
        <v>0</v>
      </c>
    </row>
    <row r="534" spans="1:4" x14ac:dyDescent="0.25">
      <c r="A534" s="51">
        <v>42978</v>
      </c>
      <c r="B534" s="51" t="s">
        <v>66</v>
      </c>
      <c r="C534" s="51" t="s">
        <v>53</v>
      </c>
      <c r="D534" s="50">
        <v>0</v>
      </c>
    </row>
    <row r="535" spans="1:4" x14ac:dyDescent="0.25">
      <c r="A535" s="51">
        <v>42978</v>
      </c>
      <c r="B535" s="51" t="s">
        <v>67</v>
      </c>
      <c r="C535" s="51" t="s">
        <v>53</v>
      </c>
      <c r="D535" s="50">
        <v>1145</v>
      </c>
    </row>
    <row r="536" spans="1:4" x14ac:dyDescent="0.25">
      <c r="A536" s="51">
        <v>42978</v>
      </c>
      <c r="B536" s="51" t="s">
        <v>68</v>
      </c>
      <c r="C536" s="51" t="s">
        <v>69</v>
      </c>
      <c r="D536" s="50">
        <v>0</v>
      </c>
    </row>
    <row r="537" spans="1:4" x14ac:dyDescent="0.25">
      <c r="A537" s="51">
        <v>42978</v>
      </c>
      <c r="B537" s="51" t="s">
        <v>70</v>
      </c>
      <c r="C537" s="51" t="s">
        <v>53</v>
      </c>
      <c r="D537" s="50">
        <v>43890.29</v>
      </c>
    </row>
    <row r="538" spans="1:4" x14ac:dyDescent="0.25">
      <c r="A538" s="51">
        <v>42978</v>
      </c>
      <c r="B538" s="51" t="s">
        <v>71</v>
      </c>
      <c r="C538" s="51" t="s">
        <v>53</v>
      </c>
      <c r="D538" s="50">
        <v>13.36</v>
      </c>
    </row>
    <row r="539" spans="1:4" x14ac:dyDescent="0.25">
      <c r="A539" s="51">
        <v>42978</v>
      </c>
      <c r="B539" s="51" t="s">
        <v>72</v>
      </c>
      <c r="C539" s="51" t="s">
        <v>69</v>
      </c>
      <c r="D539" s="50">
        <v>150.16</v>
      </c>
    </row>
    <row r="540" spans="1:4" x14ac:dyDescent="0.25">
      <c r="A540" s="51">
        <v>42978</v>
      </c>
      <c r="B540" s="51" t="s">
        <v>74</v>
      </c>
      <c r="C540" s="51" t="s">
        <v>53</v>
      </c>
      <c r="D540" s="50">
        <v>0</v>
      </c>
    </row>
    <row r="541" spans="1:4" x14ac:dyDescent="0.25">
      <c r="A541" s="51">
        <v>42947</v>
      </c>
      <c r="B541" s="51" t="s">
        <v>52</v>
      </c>
      <c r="C541" s="51" t="s">
        <v>53</v>
      </c>
      <c r="D541" s="50">
        <v>7491.91</v>
      </c>
    </row>
    <row r="542" spans="1:4" x14ac:dyDescent="0.25">
      <c r="A542" s="51">
        <v>42947</v>
      </c>
      <c r="B542" s="51" t="s">
        <v>54</v>
      </c>
      <c r="C542" s="51" t="s">
        <v>53</v>
      </c>
      <c r="D542" s="50">
        <v>2922.93</v>
      </c>
    </row>
    <row r="543" spans="1:4" x14ac:dyDescent="0.25">
      <c r="A543" s="51">
        <v>42947</v>
      </c>
      <c r="B543" s="51" t="s">
        <v>55</v>
      </c>
      <c r="C543" s="51" t="s">
        <v>53</v>
      </c>
      <c r="D543" s="50">
        <v>6570.19</v>
      </c>
    </row>
    <row r="544" spans="1:4" x14ac:dyDescent="0.25">
      <c r="A544" s="51">
        <v>42947</v>
      </c>
      <c r="B544" s="51" t="s">
        <v>56</v>
      </c>
      <c r="C544" s="51" t="s">
        <v>53</v>
      </c>
      <c r="D544" s="50">
        <v>989.46</v>
      </c>
    </row>
    <row r="545" spans="1:4" x14ac:dyDescent="0.25">
      <c r="A545" s="51">
        <v>42947</v>
      </c>
      <c r="B545" s="51" t="s">
        <v>57</v>
      </c>
      <c r="C545" s="51" t="s">
        <v>53</v>
      </c>
      <c r="D545" s="50">
        <v>0</v>
      </c>
    </row>
    <row r="546" spans="1:4" x14ac:dyDescent="0.25">
      <c r="A546" s="51">
        <v>42947</v>
      </c>
      <c r="B546" s="51" t="s">
        <v>58</v>
      </c>
      <c r="C546" s="51" t="s">
        <v>53</v>
      </c>
      <c r="D546" s="50">
        <v>0</v>
      </c>
    </row>
    <row r="547" spans="1:4" x14ac:dyDescent="0.25">
      <c r="A547" s="51">
        <v>42947</v>
      </c>
      <c r="B547" s="51" t="s">
        <v>59</v>
      </c>
      <c r="C547" s="51" t="s">
        <v>53</v>
      </c>
      <c r="D547" s="50">
        <v>204.99</v>
      </c>
    </row>
    <row r="548" spans="1:4" x14ac:dyDescent="0.25">
      <c r="A548" s="51">
        <v>42947</v>
      </c>
      <c r="B548" s="51" t="s">
        <v>60</v>
      </c>
      <c r="C548" s="51" t="s">
        <v>53</v>
      </c>
      <c r="D548" s="50">
        <v>4713.45</v>
      </c>
    </row>
    <row r="549" spans="1:4" x14ac:dyDescent="0.25">
      <c r="A549" s="51">
        <v>42947</v>
      </c>
      <c r="B549" s="51" t="s">
        <v>61</v>
      </c>
      <c r="C549" s="51" t="s">
        <v>53</v>
      </c>
      <c r="D549" s="50">
        <v>0</v>
      </c>
    </row>
    <row r="550" spans="1:4" x14ac:dyDescent="0.25">
      <c r="A550" s="51">
        <v>42947</v>
      </c>
      <c r="B550" s="51" t="s">
        <v>64</v>
      </c>
      <c r="C550" s="51" t="s">
        <v>53</v>
      </c>
      <c r="D550" s="50">
        <v>0</v>
      </c>
    </row>
    <row r="551" spans="1:4" x14ac:dyDescent="0.25">
      <c r="A551" s="51">
        <v>42947</v>
      </c>
      <c r="B551" s="51" t="s">
        <v>65</v>
      </c>
      <c r="C551" s="51" t="s">
        <v>53</v>
      </c>
      <c r="D551" s="50">
        <v>0</v>
      </c>
    </row>
    <row r="552" spans="1:4" x14ac:dyDescent="0.25">
      <c r="A552" s="51">
        <v>42947</v>
      </c>
      <c r="B552" s="51" t="s">
        <v>66</v>
      </c>
      <c r="C552" s="51" t="s">
        <v>53</v>
      </c>
      <c r="D552" s="50">
        <v>-104.92</v>
      </c>
    </row>
    <row r="553" spans="1:4" x14ac:dyDescent="0.25">
      <c r="A553" s="51">
        <v>42947</v>
      </c>
      <c r="B553" s="51" t="s">
        <v>67</v>
      </c>
      <c r="C553" s="51" t="s">
        <v>53</v>
      </c>
      <c r="D553" s="50">
        <v>572.5</v>
      </c>
    </row>
    <row r="554" spans="1:4" x14ac:dyDescent="0.25">
      <c r="A554" s="51">
        <v>42947</v>
      </c>
      <c r="B554" s="51" t="s">
        <v>68</v>
      </c>
      <c r="C554" s="51" t="s">
        <v>69</v>
      </c>
      <c r="D554" s="50">
        <v>0</v>
      </c>
    </row>
    <row r="555" spans="1:4" x14ac:dyDescent="0.25">
      <c r="A555" s="51">
        <v>42947</v>
      </c>
      <c r="B555" s="51" t="s">
        <v>70</v>
      </c>
      <c r="C555" s="51" t="s">
        <v>53</v>
      </c>
      <c r="D555" s="50">
        <v>43409</v>
      </c>
    </row>
    <row r="556" spans="1:4" x14ac:dyDescent="0.25">
      <c r="A556" s="51">
        <v>42947</v>
      </c>
      <c r="B556" s="51" t="s">
        <v>71</v>
      </c>
      <c r="C556" s="51" t="s">
        <v>53</v>
      </c>
      <c r="D556" s="50">
        <v>0.55000000000000004</v>
      </c>
    </row>
    <row r="557" spans="1:4" x14ac:dyDescent="0.25">
      <c r="A557" s="51">
        <v>42947</v>
      </c>
      <c r="B557" s="51" t="s">
        <v>72</v>
      </c>
      <c r="C557" s="51" t="s">
        <v>69</v>
      </c>
      <c r="D557" s="50">
        <v>110.03</v>
      </c>
    </row>
    <row r="558" spans="1:4" x14ac:dyDescent="0.25">
      <c r="A558" s="51">
        <v>42947</v>
      </c>
      <c r="B558" s="51" t="s">
        <v>74</v>
      </c>
      <c r="C558" s="51" t="s">
        <v>53</v>
      </c>
      <c r="D558" s="50">
        <v>0</v>
      </c>
    </row>
    <row r="559" spans="1:4" x14ac:dyDescent="0.25">
      <c r="A559" s="51">
        <v>42916</v>
      </c>
      <c r="B559" s="51" t="s">
        <v>52</v>
      </c>
      <c r="C559" s="51" t="s">
        <v>53</v>
      </c>
      <c r="D559" s="50">
        <v>7491.91</v>
      </c>
    </row>
    <row r="560" spans="1:4" x14ac:dyDescent="0.25">
      <c r="A560" s="51">
        <v>42916</v>
      </c>
      <c r="B560" s="51" t="s">
        <v>54</v>
      </c>
      <c r="C560" s="51" t="s">
        <v>53</v>
      </c>
      <c r="D560" s="50">
        <v>2872.93</v>
      </c>
    </row>
    <row r="561" spans="1:4" x14ac:dyDescent="0.25">
      <c r="A561" s="51">
        <v>42916</v>
      </c>
      <c r="B561" s="51" t="s">
        <v>55</v>
      </c>
      <c r="C561" s="51" t="s">
        <v>53</v>
      </c>
      <c r="D561" s="50">
        <v>6470.19</v>
      </c>
    </row>
    <row r="562" spans="1:4" x14ac:dyDescent="0.25">
      <c r="A562" s="51">
        <v>42916</v>
      </c>
      <c r="B562" s="51" t="s">
        <v>56</v>
      </c>
      <c r="C562" s="51" t="s">
        <v>53</v>
      </c>
      <c r="D562" s="50">
        <v>989.46</v>
      </c>
    </row>
    <row r="563" spans="1:4" x14ac:dyDescent="0.25">
      <c r="A563" s="51">
        <v>42916</v>
      </c>
      <c r="B563" s="51" t="s">
        <v>57</v>
      </c>
      <c r="C563" s="51" t="s">
        <v>53</v>
      </c>
      <c r="D563" s="50">
        <v>0</v>
      </c>
    </row>
    <row r="564" spans="1:4" x14ac:dyDescent="0.25">
      <c r="A564" s="51">
        <v>42916</v>
      </c>
      <c r="B564" s="51" t="s">
        <v>58</v>
      </c>
      <c r="C564" s="51" t="s">
        <v>53</v>
      </c>
      <c r="D564" s="50">
        <v>0</v>
      </c>
    </row>
    <row r="565" spans="1:4" x14ac:dyDescent="0.25">
      <c r="A565" s="51">
        <v>42916</v>
      </c>
      <c r="B565" s="51" t="s">
        <v>59</v>
      </c>
      <c r="C565" s="51" t="s">
        <v>53</v>
      </c>
      <c r="D565" s="50">
        <v>204.99</v>
      </c>
    </row>
    <row r="566" spans="1:4" x14ac:dyDescent="0.25">
      <c r="A566" s="51">
        <v>42916</v>
      </c>
      <c r="B566" s="51" t="s">
        <v>60</v>
      </c>
      <c r="C566" s="51" t="s">
        <v>53</v>
      </c>
      <c r="D566" s="50">
        <v>522.41</v>
      </c>
    </row>
    <row r="567" spans="1:4" x14ac:dyDescent="0.25">
      <c r="A567" s="51">
        <v>42916</v>
      </c>
      <c r="B567" s="51" t="s">
        <v>61</v>
      </c>
      <c r="C567" s="51" t="s">
        <v>53</v>
      </c>
      <c r="D567" s="50">
        <v>0</v>
      </c>
    </row>
    <row r="568" spans="1:4" x14ac:dyDescent="0.25">
      <c r="A568" s="51">
        <v>42916</v>
      </c>
      <c r="B568" s="51" t="s">
        <v>64</v>
      </c>
      <c r="C568" s="51" t="s">
        <v>53</v>
      </c>
      <c r="D568" s="50">
        <v>0</v>
      </c>
    </row>
    <row r="569" spans="1:4" x14ac:dyDescent="0.25">
      <c r="A569" s="51">
        <v>42916</v>
      </c>
      <c r="B569" s="51" t="s">
        <v>65</v>
      </c>
      <c r="C569" s="51" t="s">
        <v>53</v>
      </c>
      <c r="D569" s="50">
        <v>0</v>
      </c>
    </row>
    <row r="570" spans="1:4" x14ac:dyDescent="0.25">
      <c r="A570" s="51">
        <v>42916</v>
      </c>
      <c r="B570" s="51" t="s">
        <v>66</v>
      </c>
      <c r="C570" s="51" t="s">
        <v>53</v>
      </c>
      <c r="D570" s="50">
        <v>-865.94</v>
      </c>
    </row>
    <row r="571" spans="1:4" x14ac:dyDescent="0.25">
      <c r="A571" s="51">
        <v>42916</v>
      </c>
      <c r="B571" s="51" t="s">
        <v>67</v>
      </c>
      <c r="C571" s="51" t="s">
        <v>53</v>
      </c>
      <c r="D571" s="50">
        <v>2576.25</v>
      </c>
    </row>
    <row r="572" spans="1:4" x14ac:dyDescent="0.25">
      <c r="A572" s="51">
        <v>42916</v>
      </c>
      <c r="B572" s="51" t="s">
        <v>68</v>
      </c>
      <c r="C572" s="51" t="s">
        <v>69</v>
      </c>
      <c r="D572" s="50">
        <v>13.8</v>
      </c>
    </row>
    <row r="573" spans="1:4" x14ac:dyDescent="0.25">
      <c r="A573" s="51">
        <v>42916</v>
      </c>
      <c r="B573" s="51" t="s">
        <v>70</v>
      </c>
      <c r="C573" s="51" t="s">
        <v>53</v>
      </c>
      <c r="D573" s="50">
        <v>42409.9</v>
      </c>
    </row>
    <row r="574" spans="1:4" x14ac:dyDescent="0.25">
      <c r="A574" s="51">
        <v>42916</v>
      </c>
      <c r="B574" s="51" t="s">
        <v>71</v>
      </c>
      <c r="C574" s="51" t="s">
        <v>53</v>
      </c>
      <c r="D574" s="50">
        <v>1000.54</v>
      </c>
    </row>
    <row r="575" spans="1:4" x14ac:dyDescent="0.25">
      <c r="A575" s="51">
        <v>42916</v>
      </c>
      <c r="B575" s="51" t="s">
        <v>72</v>
      </c>
      <c r="C575" s="51" t="s">
        <v>69</v>
      </c>
      <c r="D575" s="50">
        <v>120</v>
      </c>
    </row>
    <row r="576" spans="1:4" x14ac:dyDescent="0.25">
      <c r="A576" s="51">
        <v>42916</v>
      </c>
      <c r="B576" s="51" t="s">
        <v>74</v>
      </c>
      <c r="C576" s="51" t="s">
        <v>53</v>
      </c>
      <c r="D576" s="50">
        <v>0</v>
      </c>
    </row>
    <row r="577" spans="1:4" x14ac:dyDescent="0.25">
      <c r="A577" s="51">
        <v>42886</v>
      </c>
      <c r="B577" s="51" t="s">
        <v>52</v>
      </c>
      <c r="C577" s="51" t="s">
        <v>53</v>
      </c>
      <c r="D577" s="50">
        <v>7491.91</v>
      </c>
    </row>
    <row r="578" spans="1:4" x14ac:dyDescent="0.25">
      <c r="A578" s="51">
        <v>42886</v>
      </c>
      <c r="B578" s="51" t="s">
        <v>54</v>
      </c>
      <c r="C578" s="51" t="s">
        <v>53</v>
      </c>
      <c r="D578" s="50">
        <v>2822.93</v>
      </c>
    </row>
    <row r="579" spans="1:4" x14ac:dyDescent="0.25">
      <c r="A579" s="51">
        <v>42886</v>
      </c>
      <c r="B579" s="51" t="s">
        <v>55</v>
      </c>
      <c r="C579" s="51" t="s">
        <v>53</v>
      </c>
      <c r="D579" s="50">
        <v>6370.19</v>
      </c>
    </row>
    <row r="580" spans="1:4" x14ac:dyDescent="0.25">
      <c r="A580" s="51">
        <v>42886</v>
      </c>
      <c r="B580" s="51" t="s">
        <v>56</v>
      </c>
      <c r="C580" s="51" t="s">
        <v>53</v>
      </c>
      <c r="D580" s="50">
        <v>0</v>
      </c>
    </row>
    <row r="581" spans="1:4" x14ac:dyDescent="0.25">
      <c r="A581" s="51">
        <v>42886</v>
      </c>
      <c r="B581" s="51" t="s">
        <v>57</v>
      </c>
      <c r="C581" s="51" t="s">
        <v>53</v>
      </c>
      <c r="D581" s="50">
        <v>0</v>
      </c>
    </row>
    <row r="582" spans="1:4" x14ac:dyDescent="0.25">
      <c r="A582" s="51">
        <v>42886</v>
      </c>
      <c r="B582" s="51" t="s">
        <v>58</v>
      </c>
      <c r="C582" s="51" t="s">
        <v>53</v>
      </c>
      <c r="D582" s="50">
        <v>0</v>
      </c>
    </row>
    <row r="583" spans="1:4" x14ac:dyDescent="0.25">
      <c r="A583" s="51">
        <v>42886</v>
      </c>
      <c r="B583" s="51" t="s">
        <v>59</v>
      </c>
      <c r="C583" s="51" t="s">
        <v>53</v>
      </c>
      <c r="D583" s="50">
        <v>0</v>
      </c>
    </row>
    <row r="584" spans="1:4" x14ac:dyDescent="0.25">
      <c r="A584" s="51">
        <v>42886</v>
      </c>
      <c r="B584" s="51" t="s">
        <v>60</v>
      </c>
      <c r="C584" s="51" t="s">
        <v>53</v>
      </c>
      <c r="D584" s="50">
        <v>2537.2399999999998</v>
      </c>
    </row>
    <row r="585" spans="1:4" x14ac:dyDescent="0.25">
      <c r="A585" s="51">
        <v>42886</v>
      </c>
      <c r="B585" s="51" t="s">
        <v>61</v>
      </c>
      <c r="C585" s="51" t="s">
        <v>53</v>
      </c>
      <c r="D585" s="50">
        <v>0</v>
      </c>
    </row>
    <row r="586" spans="1:4" x14ac:dyDescent="0.25">
      <c r="A586" s="51">
        <v>42886</v>
      </c>
      <c r="B586" s="51" t="s">
        <v>64</v>
      </c>
      <c r="C586" s="51" t="s">
        <v>53</v>
      </c>
      <c r="D586" s="50">
        <v>0</v>
      </c>
    </row>
    <row r="587" spans="1:4" x14ac:dyDescent="0.25">
      <c r="A587" s="51">
        <v>42886</v>
      </c>
      <c r="B587" s="51" t="s">
        <v>65</v>
      </c>
      <c r="C587" s="51" t="s">
        <v>53</v>
      </c>
      <c r="D587" s="50">
        <v>0</v>
      </c>
    </row>
    <row r="588" spans="1:4" x14ac:dyDescent="0.25">
      <c r="A588" s="51">
        <v>42886</v>
      </c>
      <c r="B588" s="51" t="s">
        <v>66</v>
      </c>
      <c r="C588" s="51" t="s">
        <v>53</v>
      </c>
      <c r="D588" s="50">
        <v>-280.74</v>
      </c>
    </row>
    <row r="589" spans="1:4" x14ac:dyDescent="0.25">
      <c r="A589" s="51">
        <v>42886</v>
      </c>
      <c r="B589" s="51" t="s">
        <v>67</v>
      </c>
      <c r="C589" s="51" t="s">
        <v>53</v>
      </c>
      <c r="D589" s="50">
        <v>1717.5</v>
      </c>
    </row>
    <row r="590" spans="1:4" x14ac:dyDescent="0.25">
      <c r="A590" s="51">
        <v>42886</v>
      </c>
      <c r="B590" s="51" t="s">
        <v>68</v>
      </c>
      <c r="C590" s="51" t="s">
        <v>69</v>
      </c>
      <c r="D590" s="50">
        <v>0</v>
      </c>
    </row>
    <row r="591" spans="1:4" x14ac:dyDescent="0.25">
      <c r="A591" s="51">
        <v>42886</v>
      </c>
      <c r="B591" s="51" t="s">
        <v>70</v>
      </c>
      <c r="C591" s="51" t="s">
        <v>53</v>
      </c>
      <c r="D591" s="50">
        <v>40583.81</v>
      </c>
    </row>
    <row r="592" spans="1:4" x14ac:dyDescent="0.25">
      <c r="A592" s="51">
        <v>42886</v>
      </c>
      <c r="B592" s="51" t="s">
        <v>71</v>
      </c>
      <c r="C592" s="51" t="s">
        <v>53</v>
      </c>
      <c r="D592" s="50">
        <v>3.33</v>
      </c>
    </row>
    <row r="593" spans="1:4" x14ac:dyDescent="0.25">
      <c r="A593" s="51">
        <v>42886</v>
      </c>
      <c r="B593" s="51" t="s">
        <v>72</v>
      </c>
      <c r="C593" s="51" t="s">
        <v>69</v>
      </c>
      <c r="D593" s="50">
        <v>114.18</v>
      </c>
    </row>
    <row r="594" spans="1:4" x14ac:dyDescent="0.25">
      <c r="A594" s="51">
        <v>42886</v>
      </c>
      <c r="B594" s="51" t="s">
        <v>74</v>
      </c>
      <c r="C594" s="51" t="s">
        <v>53</v>
      </c>
      <c r="D594" s="50">
        <v>0</v>
      </c>
    </row>
    <row r="595" spans="1:4" x14ac:dyDescent="0.25">
      <c r="A595" s="51">
        <v>42855</v>
      </c>
      <c r="B595" s="51" t="s">
        <v>52</v>
      </c>
      <c r="C595" s="51" t="s">
        <v>53</v>
      </c>
      <c r="D595" s="50">
        <v>7491.91</v>
      </c>
    </row>
    <row r="596" spans="1:4" x14ac:dyDescent="0.25">
      <c r="A596" s="51">
        <v>42855</v>
      </c>
      <c r="B596" s="51" t="s">
        <v>54</v>
      </c>
      <c r="C596" s="51" t="s">
        <v>53</v>
      </c>
      <c r="D596" s="50">
        <v>2772.93</v>
      </c>
    </row>
    <row r="597" spans="1:4" x14ac:dyDescent="0.25">
      <c r="A597" s="51">
        <v>42855</v>
      </c>
      <c r="B597" s="51" t="s">
        <v>55</v>
      </c>
      <c r="C597" s="51" t="s">
        <v>53</v>
      </c>
      <c r="D597" s="50">
        <v>6175.23</v>
      </c>
    </row>
    <row r="598" spans="1:4" x14ac:dyDescent="0.25">
      <c r="A598" s="51">
        <v>42855</v>
      </c>
      <c r="B598" s="51" t="s">
        <v>56</v>
      </c>
      <c r="C598" s="51" t="s">
        <v>53</v>
      </c>
      <c r="D598" s="50">
        <v>0</v>
      </c>
    </row>
    <row r="599" spans="1:4" x14ac:dyDescent="0.25">
      <c r="A599" s="51">
        <v>42855</v>
      </c>
      <c r="B599" s="51" t="s">
        <v>57</v>
      </c>
      <c r="C599" s="51" t="s">
        <v>53</v>
      </c>
      <c r="D599" s="50">
        <v>0</v>
      </c>
    </row>
    <row r="600" spans="1:4" x14ac:dyDescent="0.25">
      <c r="A600" s="51">
        <v>42855</v>
      </c>
      <c r="B600" s="51" t="s">
        <v>58</v>
      </c>
      <c r="C600" s="51" t="s">
        <v>53</v>
      </c>
      <c r="D600" s="50">
        <v>0</v>
      </c>
    </row>
    <row r="601" spans="1:4" x14ac:dyDescent="0.25">
      <c r="A601" s="51">
        <v>42855</v>
      </c>
      <c r="B601" s="51" t="s">
        <v>59</v>
      </c>
      <c r="C601" s="51" t="s">
        <v>53</v>
      </c>
      <c r="D601" s="50">
        <v>0</v>
      </c>
    </row>
    <row r="602" spans="1:4" x14ac:dyDescent="0.25">
      <c r="A602" s="51">
        <v>42855</v>
      </c>
      <c r="B602" s="51" t="s">
        <v>60</v>
      </c>
      <c r="C602" s="51" t="s">
        <v>53</v>
      </c>
      <c r="D602" s="50">
        <v>-1389.39</v>
      </c>
    </row>
    <row r="603" spans="1:4" x14ac:dyDescent="0.25">
      <c r="A603" s="51">
        <v>42855</v>
      </c>
      <c r="B603" s="51" t="s">
        <v>61</v>
      </c>
      <c r="C603" s="51" t="s">
        <v>53</v>
      </c>
      <c r="D603" s="50">
        <v>0</v>
      </c>
    </row>
    <row r="604" spans="1:4" x14ac:dyDescent="0.25">
      <c r="A604" s="51">
        <v>42855</v>
      </c>
      <c r="B604" s="51" t="s">
        <v>64</v>
      </c>
      <c r="C604" s="51" t="s">
        <v>53</v>
      </c>
      <c r="D604" s="50">
        <v>0</v>
      </c>
    </row>
    <row r="605" spans="1:4" x14ac:dyDescent="0.25">
      <c r="A605" s="51">
        <v>42855</v>
      </c>
      <c r="B605" s="51" t="s">
        <v>65</v>
      </c>
      <c r="C605" s="51" t="s">
        <v>53</v>
      </c>
      <c r="D605" s="50">
        <v>0</v>
      </c>
    </row>
    <row r="606" spans="1:4" x14ac:dyDescent="0.25">
      <c r="A606" s="51">
        <v>42855</v>
      </c>
      <c r="B606" s="51" t="s">
        <v>66</v>
      </c>
      <c r="C606" s="51" t="s">
        <v>53</v>
      </c>
      <c r="D606" s="50">
        <v>-6.56</v>
      </c>
    </row>
    <row r="607" spans="1:4" x14ac:dyDescent="0.25">
      <c r="A607" s="51">
        <v>42855</v>
      </c>
      <c r="B607" s="51" t="s">
        <v>67</v>
      </c>
      <c r="C607" s="51" t="s">
        <v>53</v>
      </c>
      <c r="D607" s="50">
        <v>858.75</v>
      </c>
    </row>
    <row r="608" spans="1:4" x14ac:dyDescent="0.25">
      <c r="A608" s="51">
        <v>42855</v>
      </c>
      <c r="B608" s="51" t="s">
        <v>68</v>
      </c>
      <c r="C608" s="51" t="s">
        <v>69</v>
      </c>
      <c r="D608" s="50">
        <v>2588.84</v>
      </c>
    </row>
    <row r="609" spans="1:4" x14ac:dyDescent="0.25">
      <c r="A609" s="51">
        <v>42855</v>
      </c>
      <c r="B609" s="51" t="s">
        <v>70</v>
      </c>
      <c r="C609" s="51" t="s">
        <v>53</v>
      </c>
      <c r="D609" s="50">
        <v>39473.81</v>
      </c>
    </row>
    <row r="610" spans="1:4" x14ac:dyDescent="0.25">
      <c r="A610" s="51">
        <v>42855</v>
      </c>
      <c r="B610" s="51" t="s">
        <v>71</v>
      </c>
      <c r="C610" s="51" t="s">
        <v>53</v>
      </c>
      <c r="D610" s="50">
        <v>1117.42</v>
      </c>
    </row>
    <row r="611" spans="1:4" x14ac:dyDescent="0.25">
      <c r="A611" s="51">
        <v>42855</v>
      </c>
      <c r="B611" s="51" t="s">
        <v>72</v>
      </c>
      <c r="C611" s="51" t="s">
        <v>69</v>
      </c>
      <c r="D611" s="50">
        <v>117.9</v>
      </c>
    </row>
    <row r="612" spans="1:4" x14ac:dyDescent="0.25">
      <c r="A612" s="51">
        <v>42855</v>
      </c>
      <c r="B612" s="51" t="s">
        <v>74</v>
      </c>
      <c r="C612" s="51" t="s">
        <v>53</v>
      </c>
      <c r="D612" s="50">
        <v>0</v>
      </c>
    </row>
    <row r="613" spans="1:4" x14ac:dyDescent="0.25">
      <c r="A613" s="51">
        <v>42825</v>
      </c>
      <c r="B613" s="51" t="s">
        <v>52</v>
      </c>
      <c r="C613" s="51" t="s">
        <v>53</v>
      </c>
      <c r="D613" s="50">
        <v>7491.91</v>
      </c>
    </row>
    <row r="614" spans="1:4" x14ac:dyDescent="0.25">
      <c r="A614" s="51">
        <v>42825</v>
      </c>
      <c r="B614" s="51" t="s">
        <v>54</v>
      </c>
      <c r="C614" s="51" t="s">
        <v>53</v>
      </c>
      <c r="D614" s="50">
        <v>2722.93</v>
      </c>
    </row>
    <row r="615" spans="1:4" x14ac:dyDescent="0.25">
      <c r="A615" s="51">
        <v>42825</v>
      </c>
      <c r="B615" s="51" t="s">
        <v>55</v>
      </c>
      <c r="C615" s="51" t="s">
        <v>53</v>
      </c>
      <c r="D615" s="50">
        <v>6075.23</v>
      </c>
    </row>
    <row r="616" spans="1:4" x14ac:dyDescent="0.25">
      <c r="A616" s="51">
        <v>42825</v>
      </c>
      <c r="B616" s="51" t="s">
        <v>56</v>
      </c>
      <c r="C616" s="51" t="s">
        <v>53</v>
      </c>
      <c r="D616" s="50">
        <v>0</v>
      </c>
    </row>
    <row r="617" spans="1:4" x14ac:dyDescent="0.25">
      <c r="A617" s="51">
        <v>42825</v>
      </c>
      <c r="B617" s="51" t="s">
        <v>57</v>
      </c>
      <c r="C617" s="51" t="s">
        <v>53</v>
      </c>
      <c r="D617" s="50">
        <v>0</v>
      </c>
    </row>
    <row r="618" spans="1:4" x14ac:dyDescent="0.25">
      <c r="A618" s="51">
        <v>42825</v>
      </c>
      <c r="B618" s="51" t="s">
        <v>58</v>
      </c>
      <c r="C618" s="51" t="s">
        <v>53</v>
      </c>
      <c r="D618" s="50">
        <v>0</v>
      </c>
    </row>
    <row r="619" spans="1:4" x14ac:dyDescent="0.25">
      <c r="A619" s="51">
        <v>42825</v>
      </c>
      <c r="B619" s="51" t="s">
        <v>59</v>
      </c>
      <c r="C619" s="51" t="s">
        <v>53</v>
      </c>
      <c r="D619" s="50">
        <v>0</v>
      </c>
    </row>
    <row r="620" spans="1:4" x14ac:dyDescent="0.25">
      <c r="A620" s="51">
        <v>42825</v>
      </c>
      <c r="B620" s="51" t="s">
        <v>60</v>
      </c>
      <c r="C620" s="51" t="s">
        <v>53</v>
      </c>
      <c r="D620" s="50">
        <v>-97.62</v>
      </c>
    </row>
    <row r="621" spans="1:4" x14ac:dyDescent="0.25">
      <c r="A621" s="51">
        <v>42825</v>
      </c>
      <c r="B621" s="51" t="s">
        <v>61</v>
      </c>
      <c r="C621" s="51" t="s">
        <v>53</v>
      </c>
      <c r="D621" s="50">
        <v>0</v>
      </c>
    </row>
    <row r="622" spans="1:4" x14ac:dyDescent="0.25">
      <c r="A622" s="51">
        <v>42825</v>
      </c>
      <c r="B622" s="51" t="s">
        <v>64</v>
      </c>
      <c r="C622" s="51" t="s">
        <v>53</v>
      </c>
      <c r="D622" s="50">
        <v>0</v>
      </c>
    </row>
    <row r="623" spans="1:4" x14ac:dyDescent="0.25">
      <c r="A623" s="51">
        <v>42825</v>
      </c>
      <c r="B623" s="51" t="s">
        <v>65</v>
      </c>
      <c r="C623" s="51" t="s">
        <v>53</v>
      </c>
      <c r="D623" s="50">
        <v>0</v>
      </c>
    </row>
    <row r="624" spans="1:4" x14ac:dyDescent="0.25">
      <c r="A624" s="51">
        <v>42825</v>
      </c>
      <c r="B624" s="51" t="s">
        <v>66</v>
      </c>
      <c r="C624" s="51" t="s">
        <v>53</v>
      </c>
      <c r="D624" s="50">
        <v>-220.24</v>
      </c>
    </row>
    <row r="625" spans="1:4" x14ac:dyDescent="0.25">
      <c r="A625" s="51">
        <v>42825</v>
      </c>
      <c r="B625" s="51" t="s">
        <v>67</v>
      </c>
      <c r="C625" s="51" t="s">
        <v>53</v>
      </c>
      <c r="D625" s="50">
        <v>0</v>
      </c>
    </row>
    <row r="626" spans="1:4" x14ac:dyDescent="0.25">
      <c r="A626" s="51">
        <v>42825</v>
      </c>
      <c r="B626" s="51" t="s">
        <v>68</v>
      </c>
      <c r="C626" s="51" t="s">
        <v>69</v>
      </c>
      <c r="D626" s="50">
        <v>2588.84</v>
      </c>
    </row>
    <row r="627" spans="1:4" x14ac:dyDescent="0.25">
      <c r="A627" s="51">
        <v>42825</v>
      </c>
      <c r="B627" s="51" t="s">
        <v>70</v>
      </c>
      <c r="C627" s="51" t="s">
        <v>53</v>
      </c>
      <c r="D627" s="50">
        <v>39473.81</v>
      </c>
    </row>
    <row r="628" spans="1:4" x14ac:dyDescent="0.25">
      <c r="A628" s="51">
        <v>42825</v>
      </c>
      <c r="B628" s="51" t="s">
        <v>71</v>
      </c>
      <c r="C628" s="51" t="s">
        <v>53</v>
      </c>
      <c r="D628" s="50">
        <v>-235.84</v>
      </c>
    </row>
    <row r="629" spans="1:4" x14ac:dyDescent="0.25">
      <c r="A629" s="51">
        <v>42825</v>
      </c>
      <c r="B629" s="51" t="s">
        <v>72</v>
      </c>
      <c r="C629" s="51" t="s">
        <v>69</v>
      </c>
      <c r="D629" s="50">
        <v>123.67</v>
      </c>
    </row>
    <row r="630" spans="1:4" x14ac:dyDescent="0.25">
      <c r="A630" s="51">
        <v>42825</v>
      </c>
      <c r="B630" s="51" t="s">
        <v>74</v>
      </c>
      <c r="C630" s="51" t="s">
        <v>53</v>
      </c>
      <c r="D630" s="50">
        <v>0</v>
      </c>
    </row>
    <row r="631" spans="1:4" x14ac:dyDescent="0.25">
      <c r="A631" s="51">
        <v>42794</v>
      </c>
      <c r="B631" s="51" t="s">
        <v>52</v>
      </c>
      <c r="C631" s="51" t="s">
        <v>53</v>
      </c>
      <c r="D631" s="50">
        <v>7491.91</v>
      </c>
    </row>
    <row r="632" spans="1:4" x14ac:dyDescent="0.25">
      <c r="A632" s="51">
        <v>42794</v>
      </c>
      <c r="B632" s="51" t="s">
        <v>54</v>
      </c>
      <c r="C632" s="51" t="s">
        <v>53</v>
      </c>
      <c r="D632" s="50">
        <v>2672.93</v>
      </c>
    </row>
    <row r="633" spans="1:4" x14ac:dyDescent="0.25">
      <c r="A633" s="51">
        <v>42794</v>
      </c>
      <c r="B633" s="51" t="s">
        <v>55</v>
      </c>
      <c r="C633" s="51" t="s">
        <v>53</v>
      </c>
      <c r="D633" s="50">
        <v>5975.23</v>
      </c>
    </row>
    <row r="634" spans="1:4" x14ac:dyDescent="0.25">
      <c r="A634" s="51">
        <v>42794</v>
      </c>
      <c r="B634" s="51" t="s">
        <v>56</v>
      </c>
      <c r="C634" s="51" t="s">
        <v>53</v>
      </c>
      <c r="D634" s="50">
        <v>0</v>
      </c>
    </row>
    <row r="635" spans="1:4" x14ac:dyDescent="0.25">
      <c r="A635" s="51">
        <v>42794</v>
      </c>
      <c r="B635" s="51" t="s">
        <v>57</v>
      </c>
      <c r="C635" s="51" t="s">
        <v>53</v>
      </c>
      <c r="D635" s="50">
        <v>0</v>
      </c>
    </row>
    <row r="636" spans="1:4" x14ac:dyDescent="0.25">
      <c r="A636" s="51">
        <v>42794</v>
      </c>
      <c r="B636" s="51" t="s">
        <v>58</v>
      </c>
      <c r="C636" s="51" t="s">
        <v>53</v>
      </c>
      <c r="D636" s="50">
        <v>0</v>
      </c>
    </row>
    <row r="637" spans="1:4" x14ac:dyDescent="0.25">
      <c r="A637" s="51">
        <v>42794</v>
      </c>
      <c r="B637" s="51" t="s">
        <v>59</v>
      </c>
      <c r="C637" s="51" t="s">
        <v>53</v>
      </c>
      <c r="D637" s="50">
        <v>0</v>
      </c>
    </row>
    <row r="638" spans="1:4" x14ac:dyDescent="0.25">
      <c r="A638" s="51">
        <v>42794</v>
      </c>
      <c r="B638" s="51" t="s">
        <v>60</v>
      </c>
      <c r="C638" s="51" t="s">
        <v>53</v>
      </c>
      <c r="D638" s="50">
        <v>1038.08</v>
      </c>
    </row>
    <row r="639" spans="1:4" x14ac:dyDescent="0.25">
      <c r="A639" s="51">
        <v>42794</v>
      </c>
      <c r="B639" s="51" t="s">
        <v>61</v>
      </c>
      <c r="C639" s="51" t="s">
        <v>53</v>
      </c>
      <c r="D639" s="50">
        <v>0</v>
      </c>
    </row>
    <row r="640" spans="1:4" x14ac:dyDescent="0.25">
      <c r="A640" s="51">
        <v>42794</v>
      </c>
      <c r="B640" s="51" t="s">
        <v>64</v>
      </c>
      <c r="C640" s="51" t="s">
        <v>53</v>
      </c>
      <c r="D640" s="50">
        <v>0</v>
      </c>
    </row>
    <row r="641" spans="1:4" x14ac:dyDescent="0.25">
      <c r="A641" s="51">
        <v>42794</v>
      </c>
      <c r="B641" s="51" t="s">
        <v>65</v>
      </c>
      <c r="C641" s="51" t="s">
        <v>53</v>
      </c>
      <c r="D641" s="50">
        <v>0</v>
      </c>
    </row>
    <row r="642" spans="1:4" x14ac:dyDescent="0.25">
      <c r="A642" s="51">
        <v>42794</v>
      </c>
      <c r="B642" s="51" t="s">
        <v>66</v>
      </c>
      <c r="C642" s="51" t="s">
        <v>53</v>
      </c>
      <c r="D642" s="50">
        <v>-346.82</v>
      </c>
    </row>
    <row r="643" spans="1:4" x14ac:dyDescent="0.25">
      <c r="A643" s="51">
        <v>42794</v>
      </c>
      <c r="B643" s="51" t="s">
        <v>67</v>
      </c>
      <c r="C643" s="51" t="s">
        <v>53</v>
      </c>
      <c r="D643" s="50">
        <v>1717.5</v>
      </c>
    </row>
    <row r="644" spans="1:4" x14ac:dyDescent="0.25">
      <c r="A644" s="51">
        <v>42794</v>
      </c>
      <c r="B644" s="51" t="s">
        <v>68</v>
      </c>
      <c r="C644" s="51" t="s">
        <v>69</v>
      </c>
      <c r="D644" s="50">
        <v>0</v>
      </c>
    </row>
    <row r="645" spans="1:4" x14ac:dyDescent="0.25">
      <c r="A645" s="51">
        <v>42794</v>
      </c>
      <c r="B645" s="51" t="s">
        <v>70</v>
      </c>
      <c r="C645" s="51" t="s">
        <v>53</v>
      </c>
      <c r="D645" s="50">
        <v>36343.620000000003</v>
      </c>
    </row>
    <row r="646" spans="1:4" x14ac:dyDescent="0.25">
      <c r="A646" s="51">
        <v>42794</v>
      </c>
      <c r="B646" s="51" t="s">
        <v>71</v>
      </c>
      <c r="C646" s="51" t="s">
        <v>53</v>
      </c>
      <c r="D646" s="50">
        <v>5.88</v>
      </c>
    </row>
    <row r="647" spans="1:4" x14ac:dyDescent="0.25">
      <c r="A647" s="51">
        <v>42794</v>
      </c>
      <c r="B647" s="51" t="s">
        <v>72</v>
      </c>
      <c r="C647" s="51" t="s">
        <v>69</v>
      </c>
      <c r="D647" s="50">
        <v>121.31</v>
      </c>
    </row>
    <row r="648" spans="1:4" x14ac:dyDescent="0.25">
      <c r="A648" s="51">
        <v>42794</v>
      </c>
      <c r="B648" s="51" t="s">
        <v>74</v>
      </c>
      <c r="C648" s="51" t="s">
        <v>53</v>
      </c>
      <c r="D648" s="50">
        <v>0</v>
      </c>
    </row>
    <row r="649" spans="1:4" x14ac:dyDescent="0.25">
      <c r="A649" s="51">
        <v>42766</v>
      </c>
      <c r="B649" s="51" t="s">
        <v>52</v>
      </c>
      <c r="C649" s="51" t="s">
        <v>53</v>
      </c>
      <c r="D649" s="50">
        <v>7491.91</v>
      </c>
    </row>
    <row r="650" spans="1:4" x14ac:dyDescent="0.25">
      <c r="A650" s="51">
        <v>42766</v>
      </c>
      <c r="B650" s="51" t="s">
        <v>54</v>
      </c>
      <c r="C650" s="51" t="s">
        <v>53</v>
      </c>
      <c r="D650" s="50">
        <v>2622.93</v>
      </c>
    </row>
    <row r="651" spans="1:4" x14ac:dyDescent="0.25">
      <c r="A651" s="51">
        <v>42766</v>
      </c>
      <c r="B651" s="51" t="s">
        <v>55</v>
      </c>
      <c r="C651" s="51" t="s">
        <v>53</v>
      </c>
      <c r="D651" s="50">
        <v>5875.23</v>
      </c>
    </row>
    <row r="652" spans="1:4" x14ac:dyDescent="0.25">
      <c r="A652" s="51">
        <v>42766</v>
      </c>
      <c r="B652" s="51" t="s">
        <v>56</v>
      </c>
      <c r="C652" s="51" t="s">
        <v>53</v>
      </c>
      <c r="D652" s="50">
        <v>0</v>
      </c>
    </row>
    <row r="653" spans="1:4" x14ac:dyDescent="0.25">
      <c r="A653" s="51">
        <v>42766</v>
      </c>
      <c r="B653" s="51" t="s">
        <v>57</v>
      </c>
      <c r="C653" s="51" t="s">
        <v>53</v>
      </c>
      <c r="D653" s="50">
        <v>0</v>
      </c>
    </row>
    <row r="654" spans="1:4" x14ac:dyDescent="0.25">
      <c r="A654" s="51">
        <v>42766</v>
      </c>
      <c r="B654" s="51" t="s">
        <v>58</v>
      </c>
      <c r="C654" s="51" t="s">
        <v>53</v>
      </c>
      <c r="D654" s="50">
        <v>0</v>
      </c>
    </row>
    <row r="655" spans="1:4" x14ac:dyDescent="0.25">
      <c r="A655" s="51">
        <v>42766</v>
      </c>
      <c r="B655" s="51" t="s">
        <v>59</v>
      </c>
      <c r="C655" s="51" t="s">
        <v>53</v>
      </c>
      <c r="D655" s="50">
        <v>0</v>
      </c>
    </row>
    <row r="656" spans="1:4" x14ac:dyDescent="0.25">
      <c r="A656" s="51">
        <v>42766</v>
      </c>
      <c r="B656" s="51" t="s">
        <v>60</v>
      </c>
      <c r="C656" s="51" t="s">
        <v>53</v>
      </c>
      <c r="D656" s="50">
        <v>3018.66</v>
      </c>
    </row>
    <row r="657" spans="1:4" x14ac:dyDescent="0.25">
      <c r="A657" s="51">
        <v>42766</v>
      </c>
      <c r="B657" s="51" t="s">
        <v>61</v>
      </c>
      <c r="C657" s="51" t="s">
        <v>53</v>
      </c>
      <c r="D657" s="50">
        <v>0</v>
      </c>
    </row>
    <row r="658" spans="1:4" x14ac:dyDescent="0.25">
      <c r="A658" s="51">
        <v>42766</v>
      </c>
      <c r="B658" s="51" t="s">
        <v>64</v>
      </c>
      <c r="C658" s="51" t="s">
        <v>53</v>
      </c>
      <c r="D658" s="50">
        <v>0</v>
      </c>
    </row>
    <row r="659" spans="1:4" x14ac:dyDescent="0.25">
      <c r="A659" s="51">
        <v>42766</v>
      </c>
      <c r="B659" s="51" t="s">
        <v>65</v>
      </c>
      <c r="C659" s="51" t="s">
        <v>53</v>
      </c>
      <c r="D659" s="50">
        <v>0</v>
      </c>
    </row>
    <row r="660" spans="1:4" x14ac:dyDescent="0.25">
      <c r="A660" s="51">
        <v>42766</v>
      </c>
      <c r="B660" s="51" t="s">
        <v>66</v>
      </c>
      <c r="C660" s="51" t="s">
        <v>53</v>
      </c>
      <c r="D660" s="50">
        <v>424.91</v>
      </c>
    </row>
    <row r="661" spans="1:4" x14ac:dyDescent="0.25">
      <c r="A661" s="51">
        <v>42766</v>
      </c>
      <c r="B661" s="51" t="s">
        <v>67</v>
      </c>
      <c r="C661" s="51" t="s">
        <v>53</v>
      </c>
      <c r="D661" s="50">
        <v>858.75</v>
      </c>
    </row>
    <row r="662" spans="1:4" x14ac:dyDescent="0.25">
      <c r="A662" s="51">
        <v>42766</v>
      </c>
      <c r="B662" s="51" t="s">
        <v>68</v>
      </c>
      <c r="C662" s="51" t="s">
        <v>69</v>
      </c>
      <c r="D662" s="50">
        <v>0</v>
      </c>
    </row>
    <row r="663" spans="1:4" x14ac:dyDescent="0.25">
      <c r="A663" s="51">
        <v>42766</v>
      </c>
      <c r="B663" s="51" t="s">
        <v>70</v>
      </c>
      <c r="C663" s="51" t="s">
        <v>53</v>
      </c>
      <c r="D663" s="50">
        <v>33885.49</v>
      </c>
    </row>
    <row r="664" spans="1:4" x14ac:dyDescent="0.25">
      <c r="A664" s="51">
        <v>42766</v>
      </c>
      <c r="B664" s="51" t="s">
        <v>71</v>
      </c>
      <c r="C664" s="51" t="s">
        <v>53</v>
      </c>
      <c r="D664" s="50">
        <v>117.77</v>
      </c>
    </row>
    <row r="665" spans="1:4" x14ac:dyDescent="0.25">
      <c r="A665" s="51">
        <v>42766</v>
      </c>
      <c r="B665" s="51" t="s">
        <v>72</v>
      </c>
      <c r="C665" s="51" t="s">
        <v>69</v>
      </c>
      <c r="D665" s="50">
        <v>0</v>
      </c>
    </row>
    <row r="666" spans="1:4" x14ac:dyDescent="0.25">
      <c r="A666" s="51">
        <v>42766</v>
      </c>
      <c r="B666" s="51" t="s">
        <v>74</v>
      </c>
      <c r="C666" s="51" t="s">
        <v>53</v>
      </c>
      <c r="D666" s="50">
        <v>0</v>
      </c>
    </row>
    <row r="667" spans="1:4" x14ac:dyDescent="0.25">
      <c r="A667" s="51">
        <v>42735</v>
      </c>
      <c r="B667" s="51" t="s">
        <v>52</v>
      </c>
      <c r="C667" s="51" t="s">
        <v>53</v>
      </c>
      <c r="D667" s="50">
        <v>7501.11</v>
      </c>
    </row>
    <row r="668" spans="1:4" x14ac:dyDescent="0.25">
      <c r="A668" s="51">
        <v>42735</v>
      </c>
      <c r="B668" s="51" t="s">
        <v>54</v>
      </c>
      <c r="C668" s="51" t="s">
        <v>53</v>
      </c>
      <c r="D668" s="50">
        <v>2582.13</v>
      </c>
    </row>
    <row r="669" spans="1:4" x14ac:dyDescent="0.25">
      <c r="A669" s="51">
        <v>42735</v>
      </c>
      <c r="B669" s="51" t="s">
        <v>55</v>
      </c>
      <c r="C669" s="51" t="s">
        <v>53</v>
      </c>
      <c r="D669" s="50">
        <v>5789.23</v>
      </c>
    </row>
    <row r="670" spans="1:4" x14ac:dyDescent="0.25">
      <c r="A670" s="51">
        <v>42735</v>
      </c>
      <c r="B670" s="51" t="s">
        <v>56</v>
      </c>
      <c r="C670" s="51" t="s">
        <v>53</v>
      </c>
      <c r="D670" s="50">
        <v>0</v>
      </c>
    </row>
    <row r="671" spans="1:4" x14ac:dyDescent="0.25">
      <c r="A671" s="51">
        <v>42735</v>
      </c>
      <c r="B671" s="51" t="s">
        <v>57</v>
      </c>
      <c r="C671" s="51" t="s">
        <v>53</v>
      </c>
      <c r="D671" s="50">
        <v>0</v>
      </c>
    </row>
    <row r="672" spans="1:4" x14ac:dyDescent="0.25">
      <c r="A672" s="51">
        <v>42735</v>
      </c>
      <c r="B672" s="51" t="s">
        <v>58</v>
      </c>
      <c r="C672" s="51" t="s">
        <v>53</v>
      </c>
      <c r="D672" s="50">
        <v>0</v>
      </c>
    </row>
    <row r="673" spans="1:4" x14ac:dyDescent="0.25">
      <c r="A673" s="51">
        <v>42735</v>
      </c>
      <c r="B673" s="51" t="s">
        <v>59</v>
      </c>
      <c r="C673" s="51" t="s">
        <v>53</v>
      </c>
      <c r="D673" s="50">
        <v>0</v>
      </c>
    </row>
    <row r="674" spans="1:4" x14ac:dyDescent="0.25">
      <c r="A674" s="51">
        <v>42735</v>
      </c>
      <c r="B674" s="51" t="s">
        <v>60</v>
      </c>
      <c r="C674" s="51" t="s">
        <v>53</v>
      </c>
      <c r="D674" s="50">
        <v>1999.46</v>
      </c>
    </row>
    <row r="675" spans="1:4" x14ac:dyDescent="0.25">
      <c r="A675" s="51">
        <v>42735</v>
      </c>
      <c r="B675" s="51" t="s">
        <v>61</v>
      </c>
      <c r="C675" s="51" t="s">
        <v>53</v>
      </c>
      <c r="D675" s="50">
        <v>0</v>
      </c>
    </row>
    <row r="676" spans="1:4" x14ac:dyDescent="0.25">
      <c r="A676" s="51">
        <v>42735</v>
      </c>
      <c r="B676" s="51" t="s">
        <v>64</v>
      </c>
      <c r="C676" s="51" t="s">
        <v>53</v>
      </c>
      <c r="D676" s="50">
        <v>0</v>
      </c>
    </row>
    <row r="677" spans="1:4" x14ac:dyDescent="0.25">
      <c r="A677" s="51">
        <v>42735</v>
      </c>
      <c r="B677" s="51" t="s">
        <v>65</v>
      </c>
      <c r="C677" s="51" t="s">
        <v>53</v>
      </c>
      <c r="D677" s="50">
        <v>0</v>
      </c>
    </row>
    <row r="678" spans="1:4" x14ac:dyDescent="0.25">
      <c r="A678" s="51">
        <v>42735</v>
      </c>
      <c r="B678" s="51" t="s">
        <v>66</v>
      </c>
      <c r="C678" s="51" t="s">
        <v>53</v>
      </c>
      <c r="D678" s="50">
        <v>445.28</v>
      </c>
    </row>
    <row r="679" spans="1:4" x14ac:dyDescent="0.25">
      <c r="A679" s="51">
        <v>42735</v>
      </c>
      <c r="B679" s="51" t="s">
        <v>67</v>
      </c>
      <c r="C679" s="51" t="s">
        <v>53</v>
      </c>
      <c r="D679" s="50">
        <v>0</v>
      </c>
    </row>
    <row r="680" spans="1:4" x14ac:dyDescent="0.25">
      <c r="A680" s="51">
        <v>42735</v>
      </c>
      <c r="B680" s="51" t="s">
        <v>68</v>
      </c>
      <c r="C680" s="51" t="s">
        <v>69</v>
      </c>
      <c r="D680" s="50">
        <v>0</v>
      </c>
    </row>
    <row r="681" spans="1:4" x14ac:dyDescent="0.25">
      <c r="A681" s="51">
        <v>42735</v>
      </c>
      <c r="B681" s="51" t="s">
        <v>70</v>
      </c>
      <c r="C681" s="51" t="s">
        <v>53</v>
      </c>
      <c r="D681" s="50">
        <v>33420.47</v>
      </c>
    </row>
    <row r="682" spans="1:4" x14ac:dyDescent="0.25">
      <c r="A682" s="51">
        <v>42735</v>
      </c>
      <c r="B682" s="51" t="s">
        <v>71</v>
      </c>
      <c r="C682" s="51" t="s">
        <v>53</v>
      </c>
      <c r="D682" s="50">
        <v>1567.73</v>
      </c>
    </row>
    <row r="683" spans="1:4" x14ac:dyDescent="0.25">
      <c r="A683" s="51">
        <v>42735</v>
      </c>
      <c r="B683" s="51" t="s">
        <v>72</v>
      </c>
      <c r="C683" s="51" t="s">
        <v>69</v>
      </c>
      <c r="D683" s="50">
        <v>0</v>
      </c>
    </row>
    <row r="684" spans="1:4" x14ac:dyDescent="0.25">
      <c r="A684" s="51">
        <v>42735</v>
      </c>
      <c r="B684" s="51" t="s">
        <v>74</v>
      </c>
      <c r="C684" s="51" t="s">
        <v>53</v>
      </c>
      <c r="D684" s="50">
        <v>0</v>
      </c>
    </row>
    <row r="685" spans="1:4" x14ac:dyDescent="0.25">
      <c r="A685" s="51">
        <v>42704</v>
      </c>
      <c r="B685" s="51" t="s">
        <v>52</v>
      </c>
      <c r="C685" s="51" t="s">
        <v>53</v>
      </c>
      <c r="D685" s="50">
        <v>7318.16</v>
      </c>
    </row>
    <row r="686" spans="1:4" x14ac:dyDescent="0.25">
      <c r="A686" s="51">
        <v>42704</v>
      </c>
      <c r="B686" s="51" t="s">
        <v>54</v>
      </c>
      <c r="C686" s="51" t="s">
        <v>53</v>
      </c>
      <c r="D686" s="50">
        <v>2520.67</v>
      </c>
    </row>
    <row r="687" spans="1:4" x14ac:dyDescent="0.25">
      <c r="A687" s="51">
        <v>42704</v>
      </c>
      <c r="B687" s="51" t="s">
        <v>55</v>
      </c>
      <c r="C687" s="51" t="s">
        <v>53</v>
      </c>
      <c r="D687" s="50">
        <v>5663.24</v>
      </c>
    </row>
    <row r="688" spans="1:4" x14ac:dyDescent="0.25">
      <c r="A688" s="51">
        <v>42704</v>
      </c>
      <c r="B688" s="51" t="s">
        <v>56</v>
      </c>
      <c r="C688" s="51" t="s">
        <v>53</v>
      </c>
      <c r="D688" s="50">
        <v>0</v>
      </c>
    </row>
    <row r="689" spans="1:4" x14ac:dyDescent="0.25">
      <c r="A689" s="51">
        <v>42704</v>
      </c>
      <c r="B689" s="51" t="s">
        <v>57</v>
      </c>
      <c r="C689" s="51" t="s">
        <v>53</v>
      </c>
      <c r="D689" s="50">
        <v>0</v>
      </c>
    </row>
    <row r="690" spans="1:4" x14ac:dyDescent="0.25">
      <c r="A690" s="51">
        <v>42704</v>
      </c>
      <c r="B690" s="51" t="s">
        <v>58</v>
      </c>
      <c r="C690" s="51" t="s">
        <v>53</v>
      </c>
      <c r="D690" s="50">
        <v>0</v>
      </c>
    </row>
    <row r="691" spans="1:4" x14ac:dyDescent="0.25">
      <c r="A691" s="51">
        <v>42704</v>
      </c>
      <c r="B691" s="51" t="s">
        <v>59</v>
      </c>
      <c r="C691" s="51" t="s">
        <v>53</v>
      </c>
      <c r="D691" s="50">
        <v>0</v>
      </c>
    </row>
    <row r="692" spans="1:4" x14ac:dyDescent="0.25">
      <c r="A692" s="51">
        <v>42704</v>
      </c>
      <c r="B692" s="51" t="s">
        <v>60</v>
      </c>
      <c r="C692" s="51" t="s">
        <v>53</v>
      </c>
      <c r="D692" s="50">
        <v>1886.84</v>
      </c>
    </row>
    <row r="693" spans="1:4" x14ac:dyDescent="0.25">
      <c r="A693" s="51">
        <v>42704</v>
      </c>
      <c r="B693" s="51" t="s">
        <v>61</v>
      </c>
      <c r="C693" s="51" t="s">
        <v>53</v>
      </c>
      <c r="D693" s="50">
        <v>0</v>
      </c>
    </row>
    <row r="694" spans="1:4" x14ac:dyDescent="0.25">
      <c r="A694" s="51">
        <v>42704</v>
      </c>
      <c r="B694" s="51" t="s">
        <v>64</v>
      </c>
      <c r="C694" s="51" t="s">
        <v>53</v>
      </c>
      <c r="D694" s="50">
        <v>0</v>
      </c>
    </row>
    <row r="695" spans="1:4" x14ac:dyDescent="0.25">
      <c r="A695" s="51">
        <v>42704</v>
      </c>
      <c r="B695" s="51" t="s">
        <v>65</v>
      </c>
      <c r="C695" s="51" t="s">
        <v>53</v>
      </c>
      <c r="D695" s="50">
        <v>0</v>
      </c>
    </row>
    <row r="696" spans="1:4" x14ac:dyDescent="0.25">
      <c r="A696" s="51">
        <v>42704</v>
      </c>
      <c r="B696" s="51" t="s">
        <v>66</v>
      </c>
      <c r="C696" s="51" t="s">
        <v>53</v>
      </c>
      <c r="D696" s="50">
        <v>1891.49</v>
      </c>
    </row>
    <row r="697" spans="1:4" x14ac:dyDescent="0.25">
      <c r="A697" s="51">
        <v>42704</v>
      </c>
      <c r="B697" s="51" t="s">
        <v>67</v>
      </c>
      <c r="C697" s="51" t="s">
        <v>53</v>
      </c>
      <c r="D697" s="50">
        <v>0</v>
      </c>
    </row>
    <row r="698" spans="1:4" x14ac:dyDescent="0.25">
      <c r="A698" s="51">
        <v>42704</v>
      </c>
      <c r="B698" s="51" t="s">
        <v>68</v>
      </c>
      <c r="C698" s="51" t="s">
        <v>69</v>
      </c>
      <c r="D698" s="50">
        <v>0</v>
      </c>
    </row>
    <row r="699" spans="1:4" x14ac:dyDescent="0.25">
      <c r="A699" s="51">
        <v>42704</v>
      </c>
      <c r="B699" s="51" t="s">
        <v>70</v>
      </c>
      <c r="C699" s="51" t="s">
        <v>53</v>
      </c>
      <c r="D699" s="50">
        <v>33442.25</v>
      </c>
    </row>
    <row r="700" spans="1:4" x14ac:dyDescent="0.25">
      <c r="A700" s="51">
        <v>42704</v>
      </c>
      <c r="B700" s="51" t="s">
        <v>71</v>
      </c>
      <c r="C700" s="51" t="s">
        <v>53</v>
      </c>
      <c r="D700" s="50">
        <v>45.95</v>
      </c>
    </row>
    <row r="701" spans="1:4" x14ac:dyDescent="0.25">
      <c r="A701" s="51">
        <v>42704</v>
      </c>
      <c r="B701" s="51" t="s">
        <v>72</v>
      </c>
      <c r="C701" s="51" t="s">
        <v>69</v>
      </c>
      <c r="D701" s="50">
        <v>565.57000000000005</v>
      </c>
    </row>
    <row r="702" spans="1:4" x14ac:dyDescent="0.25">
      <c r="A702" s="51">
        <v>42704</v>
      </c>
      <c r="B702" s="51" t="s">
        <v>74</v>
      </c>
      <c r="C702" s="51" t="s">
        <v>53</v>
      </c>
      <c r="D702" s="50">
        <v>0</v>
      </c>
    </row>
    <row r="703" spans="1:4" x14ac:dyDescent="0.25">
      <c r="A703" s="51">
        <v>42674</v>
      </c>
      <c r="B703" s="51" t="s">
        <v>52</v>
      </c>
      <c r="C703" s="51" t="s">
        <v>53</v>
      </c>
      <c r="D703" s="50">
        <v>7318.16</v>
      </c>
    </row>
    <row r="704" spans="1:4" x14ac:dyDescent="0.25">
      <c r="A704" s="51">
        <v>42674</v>
      </c>
      <c r="B704" s="51" t="s">
        <v>54</v>
      </c>
      <c r="C704" s="51" t="s">
        <v>53</v>
      </c>
      <c r="D704" s="50">
        <v>2470.67</v>
      </c>
    </row>
    <row r="705" spans="1:4" x14ac:dyDescent="0.25">
      <c r="A705" s="51">
        <v>42674</v>
      </c>
      <c r="B705" s="51" t="s">
        <v>55</v>
      </c>
      <c r="C705" s="51" t="s">
        <v>53</v>
      </c>
      <c r="D705" s="50">
        <v>5563.24</v>
      </c>
    </row>
    <row r="706" spans="1:4" x14ac:dyDescent="0.25">
      <c r="A706" s="51">
        <v>42674</v>
      </c>
      <c r="B706" s="51" t="s">
        <v>56</v>
      </c>
      <c r="C706" s="51" t="s">
        <v>53</v>
      </c>
      <c r="D706" s="50">
        <v>0</v>
      </c>
    </row>
    <row r="707" spans="1:4" x14ac:dyDescent="0.25">
      <c r="A707" s="51">
        <v>42674</v>
      </c>
      <c r="B707" s="51" t="s">
        <v>57</v>
      </c>
      <c r="C707" s="51" t="s">
        <v>53</v>
      </c>
      <c r="D707" s="50">
        <v>0</v>
      </c>
    </row>
    <row r="708" spans="1:4" x14ac:dyDescent="0.25">
      <c r="A708" s="51">
        <v>42674</v>
      </c>
      <c r="B708" s="51" t="s">
        <v>58</v>
      </c>
      <c r="C708" s="51" t="s">
        <v>53</v>
      </c>
      <c r="D708" s="50">
        <v>0</v>
      </c>
    </row>
    <row r="709" spans="1:4" x14ac:dyDescent="0.25">
      <c r="A709" s="51">
        <v>42674</v>
      </c>
      <c r="B709" s="51" t="s">
        <v>59</v>
      </c>
      <c r="C709" s="51" t="s">
        <v>53</v>
      </c>
      <c r="D709" s="50">
        <v>0</v>
      </c>
    </row>
    <row r="710" spans="1:4" x14ac:dyDescent="0.25">
      <c r="A710" s="51">
        <v>42674</v>
      </c>
      <c r="B710" s="51" t="s">
        <v>60</v>
      </c>
      <c r="C710" s="51" t="s">
        <v>53</v>
      </c>
      <c r="D710" s="50">
        <v>3500</v>
      </c>
    </row>
    <row r="711" spans="1:4" x14ac:dyDescent="0.25">
      <c r="A711" s="51">
        <v>42674</v>
      </c>
      <c r="B711" s="51" t="s">
        <v>61</v>
      </c>
      <c r="C711" s="51" t="s">
        <v>53</v>
      </c>
      <c r="D711" s="50">
        <v>0</v>
      </c>
    </row>
    <row r="712" spans="1:4" x14ac:dyDescent="0.25">
      <c r="A712" s="51">
        <v>42674</v>
      </c>
      <c r="B712" s="51" t="s">
        <v>64</v>
      </c>
      <c r="C712" s="51" t="s">
        <v>53</v>
      </c>
      <c r="D712" s="50">
        <v>0</v>
      </c>
    </row>
    <row r="713" spans="1:4" x14ac:dyDescent="0.25">
      <c r="A713" s="51">
        <v>42674</v>
      </c>
      <c r="B713" s="51" t="s">
        <v>65</v>
      </c>
      <c r="C713" s="51" t="s">
        <v>53</v>
      </c>
      <c r="D713" s="50">
        <v>0</v>
      </c>
    </row>
    <row r="714" spans="1:4" x14ac:dyDescent="0.25">
      <c r="A714" s="51">
        <v>42674</v>
      </c>
      <c r="B714" s="51" t="s">
        <v>66</v>
      </c>
      <c r="C714" s="51" t="s">
        <v>53</v>
      </c>
      <c r="D714" s="50">
        <v>2347.14</v>
      </c>
    </row>
    <row r="715" spans="1:4" x14ac:dyDescent="0.25">
      <c r="A715" s="51">
        <v>42674</v>
      </c>
      <c r="B715" s="51" t="s">
        <v>67</v>
      </c>
      <c r="C715" s="51" t="s">
        <v>53</v>
      </c>
      <c r="D715" s="50">
        <v>0</v>
      </c>
    </row>
    <row r="716" spans="1:4" x14ac:dyDescent="0.25">
      <c r="A716" s="51">
        <v>42674</v>
      </c>
      <c r="B716" s="51" t="s">
        <v>68</v>
      </c>
      <c r="C716" s="51" t="s">
        <v>69</v>
      </c>
      <c r="D716" s="50">
        <v>0</v>
      </c>
    </row>
    <row r="717" spans="1:4" x14ac:dyDescent="0.25">
      <c r="A717" s="51">
        <v>42674</v>
      </c>
      <c r="B717" s="51" t="s">
        <v>70</v>
      </c>
      <c r="C717" s="51" t="s">
        <v>53</v>
      </c>
      <c r="D717" s="50">
        <v>31969.17</v>
      </c>
    </row>
    <row r="718" spans="1:4" x14ac:dyDescent="0.25">
      <c r="A718" s="51">
        <v>42674</v>
      </c>
      <c r="B718" s="51" t="s">
        <v>71</v>
      </c>
      <c r="C718" s="51" t="s">
        <v>53</v>
      </c>
      <c r="D718" s="50">
        <v>19.03</v>
      </c>
    </row>
    <row r="719" spans="1:4" x14ac:dyDescent="0.25">
      <c r="A719" s="51">
        <v>42674</v>
      </c>
      <c r="B719" s="51" t="s">
        <v>72</v>
      </c>
      <c r="C719" s="51" t="s">
        <v>69</v>
      </c>
      <c r="D719" s="50">
        <v>551.41</v>
      </c>
    </row>
    <row r="720" spans="1:4" x14ac:dyDescent="0.25">
      <c r="A720" s="51">
        <v>42674</v>
      </c>
      <c r="B720" s="51" t="s">
        <v>74</v>
      </c>
      <c r="C720" s="51" t="s">
        <v>53</v>
      </c>
      <c r="D720" s="50">
        <v>0</v>
      </c>
    </row>
    <row r="721" spans="1:4" x14ac:dyDescent="0.25">
      <c r="A721" s="51">
        <v>42643</v>
      </c>
      <c r="B721" s="51" t="s">
        <v>52</v>
      </c>
      <c r="C721" s="51" t="s">
        <v>53</v>
      </c>
      <c r="D721" s="50">
        <v>7318.16</v>
      </c>
    </row>
    <row r="722" spans="1:4" x14ac:dyDescent="0.25">
      <c r="A722" s="51">
        <v>42643</v>
      </c>
      <c r="B722" s="51" t="s">
        <v>54</v>
      </c>
      <c r="C722" s="51" t="s">
        <v>53</v>
      </c>
      <c r="D722" s="50">
        <v>2420.67</v>
      </c>
    </row>
    <row r="723" spans="1:4" x14ac:dyDescent="0.25">
      <c r="A723" s="51">
        <v>42643</v>
      </c>
      <c r="B723" s="51" t="s">
        <v>55</v>
      </c>
      <c r="C723" s="51" t="s">
        <v>53</v>
      </c>
      <c r="D723" s="50">
        <v>5463.24</v>
      </c>
    </row>
    <row r="724" spans="1:4" x14ac:dyDescent="0.25">
      <c r="A724" s="51">
        <v>42643</v>
      </c>
      <c r="B724" s="51" t="s">
        <v>56</v>
      </c>
      <c r="C724" s="51" t="s">
        <v>53</v>
      </c>
      <c r="D724" s="50">
        <v>0</v>
      </c>
    </row>
    <row r="725" spans="1:4" x14ac:dyDescent="0.25">
      <c r="A725" s="51">
        <v>42643</v>
      </c>
      <c r="B725" s="51" t="s">
        <v>57</v>
      </c>
      <c r="C725" s="51" t="s">
        <v>53</v>
      </c>
      <c r="D725" s="50">
        <v>0</v>
      </c>
    </row>
    <row r="726" spans="1:4" x14ac:dyDescent="0.25">
      <c r="A726" s="51">
        <v>42643</v>
      </c>
      <c r="B726" s="51" t="s">
        <v>58</v>
      </c>
      <c r="C726" s="51" t="s">
        <v>53</v>
      </c>
      <c r="D726" s="50">
        <v>0</v>
      </c>
    </row>
    <row r="727" spans="1:4" x14ac:dyDescent="0.25">
      <c r="A727" s="51">
        <v>42643</v>
      </c>
      <c r="B727" s="51" t="s">
        <v>59</v>
      </c>
      <c r="C727" s="51" t="s">
        <v>53</v>
      </c>
      <c r="D727" s="50">
        <v>0</v>
      </c>
    </row>
    <row r="728" spans="1:4" x14ac:dyDescent="0.25">
      <c r="A728" s="51">
        <v>42643</v>
      </c>
      <c r="B728" s="51" t="s">
        <v>60</v>
      </c>
      <c r="C728" s="51" t="s">
        <v>53</v>
      </c>
      <c r="D728" s="50">
        <v>3500</v>
      </c>
    </row>
    <row r="729" spans="1:4" x14ac:dyDescent="0.25">
      <c r="A729" s="51">
        <v>42643</v>
      </c>
      <c r="B729" s="51" t="s">
        <v>61</v>
      </c>
      <c r="C729" s="51" t="s">
        <v>53</v>
      </c>
      <c r="D729" s="50">
        <v>0</v>
      </c>
    </row>
    <row r="730" spans="1:4" x14ac:dyDescent="0.25">
      <c r="A730" s="51">
        <v>42643</v>
      </c>
      <c r="B730" s="51" t="s">
        <v>64</v>
      </c>
      <c r="C730" s="51" t="s">
        <v>53</v>
      </c>
      <c r="D730" s="50">
        <v>0</v>
      </c>
    </row>
    <row r="731" spans="1:4" x14ac:dyDescent="0.25">
      <c r="A731" s="51">
        <v>42643</v>
      </c>
      <c r="B731" s="51" t="s">
        <v>65</v>
      </c>
      <c r="C731" s="51" t="s">
        <v>53</v>
      </c>
      <c r="D731" s="50">
        <v>0</v>
      </c>
    </row>
    <row r="732" spans="1:4" x14ac:dyDescent="0.25">
      <c r="A732" s="51">
        <v>42643</v>
      </c>
      <c r="B732" s="51" t="s">
        <v>66</v>
      </c>
      <c r="C732" s="51" t="s">
        <v>53</v>
      </c>
      <c r="D732" s="50">
        <v>3250</v>
      </c>
    </row>
    <row r="733" spans="1:4" x14ac:dyDescent="0.25">
      <c r="A733" s="51">
        <v>42643</v>
      </c>
      <c r="B733" s="51" t="s">
        <v>67</v>
      </c>
      <c r="C733" s="51" t="s">
        <v>53</v>
      </c>
      <c r="D733" s="50">
        <v>0</v>
      </c>
    </row>
    <row r="734" spans="1:4" x14ac:dyDescent="0.25">
      <c r="A734" s="51">
        <v>42643</v>
      </c>
      <c r="B734" s="51" t="s">
        <v>68</v>
      </c>
      <c r="C734" s="51" t="s">
        <v>69</v>
      </c>
      <c r="D734" s="50">
        <v>0</v>
      </c>
    </row>
    <row r="735" spans="1:4" x14ac:dyDescent="0.25">
      <c r="A735" s="51">
        <v>42643</v>
      </c>
      <c r="B735" s="51" t="s">
        <v>70</v>
      </c>
      <c r="C735" s="51" t="s">
        <v>53</v>
      </c>
      <c r="D735" s="50">
        <v>29851.97</v>
      </c>
    </row>
    <row r="736" spans="1:4" x14ac:dyDescent="0.25">
      <c r="A736" s="51">
        <v>42643</v>
      </c>
      <c r="B736" s="51" t="s">
        <v>71</v>
      </c>
      <c r="C736" s="51" t="s">
        <v>53</v>
      </c>
      <c r="D736" s="50">
        <v>136.22999999999999</v>
      </c>
    </row>
    <row r="737" spans="1:4" x14ac:dyDescent="0.25">
      <c r="A737" s="51">
        <v>42643</v>
      </c>
      <c r="B737" s="51" t="s">
        <v>72</v>
      </c>
      <c r="C737" s="51" t="s">
        <v>69</v>
      </c>
      <c r="D737" s="50">
        <v>0</v>
      </c>
    </row>
    <row r="738" spans="1:4" x14ac:dyDescent="0.25">
      <c r="A738" s="51">
        <v>42643</v>
      </c>
      <c r="B738" s="51" t="s">
        <v>74</v>
      </c>
      <c r="C738" s="51" t="s">
        <v>53</v>
      </c>
      <c r="D738" s="50">
        <v>0</v>
      </c>
    </row>
    <row r="739" spans="1:4" x14ac:dyDescent="0.25">
      <c r="A739" s="51">
        <v>42613</v>
      </c>
      <c r="B739" s="51" t="s">
        <v>52</v>
      </c>
      <c r="C739" s="51" t="s">
        <v>53</v>
      </c>
      <c r="D739" s="50">
        <v>7318.16</v>
      </c>
    </row>
    <row r="740" spans="1:4" x14ac:dyDescent="0.25">
      <c r="A740" s="51">
        <v>42613</v>
      </c>
      <c r="B740" s="51" t="s">
        <v>54</v>
      </c>
      <c r="C740" s="51" t="s">
        <v>53</v>
      </c>
      <c r="D740" s="50">
        <v>2370.67</v>
      </c>
    </row>
    <row r="741" spans="1:4" x14ac:dyDescent="0.25">
      <c r="A741" s="51">
        <v>42613</v>
      </c>
      <c r="B741" s="51" t="s">
        <v>55</v>
      </c>
      <c r="C741" s="51" t="s">
        <v>53</v>
      </c>
      <c r="D741" s="50">
        <v>5363.24</v>
      </c>
    </row>
    <row r="742" spans="1:4" x14ac:dyDescent="0.25">
      <c r="A742" s="51">
        <v>42613</v>
      </c>
      <c r="B742" s="51" t="s">
        <v>56</v>
      </c>
      <c r="C742" s="51" t="s">
        <v>53</v>
      </c>
      <c r="D742" s="50">
        <v>0</v>
      </c>
    </row>
    <row r="743" spans="1:4" x14ac:dyDescent="0.25">
      <c r="A743" s="51">
        <v>42613</v>
      </c>
      <c r="B743" s="51" t="s">
        <v>57</v>
      </c>
      <c r="C743" s="51" t="s">
        <v>53</v>
      </c>
      <c r="D743" s="50">
        <v>-0.44</v>
      </c>
    </row>
    <row r="744" spans="1:4" x14ac:dyDescent="0.25">
      <c r="A744" s="51">
        <v>42613</v>
      </c>
      <c r="B744" s="51" t="s">
        <v>58</v>
      </c>
      <c r="C744" s="51" t="s">
        <v>53</v>
      </c>
      <c r="D744" s="50">
        <v>3.34</v>
      </c>
    </row>
    <row r="745" spans="1:4" x14ac:dyDescent="0.25">
      <c r="A745" s="51">
        <v>42613</v>
      </c>
      <c r="B745" s="51" t="s">
        <v>59</v>
      </c>
      <c r="C745" s="51" t="s">
        <v>53</v>
      </c>
      <c r="D745" s="50">
        <v>0</v>
      </c>
    </row>
    <row r="746" spans="1:4" x14ac:dyDescent="0.25">
      <c r="A746" s="51">
        <v>42613</v>
      </c>
      <c r="B746" s="51" t="s">
        <v>60</v>
      </c>
      <c r="C746" s="51" t="s">
        <v>53</v>
      </c>
      <c r="D746" s="50">
        <v>2000</v>
      </c>
    </row>
    <row r="747" spans="1:4" x14ac:dyDescent="0.25">
      <c r="A747" s="51">
        <v>42613</v>
      </c>
      <c r="B747" s="51" t="s">
        <v>61</v>
      </c>
      <c r="C747" s="51" t="s">
        <v>53</v>
      </c>
      <c r="D747" s="50">
        <v>0</v>
      </c>
    </row>
    <row r="748" spans="1:4" x14ac:dyDescent="0.25">
      <c r="A748" s="51">
        <v>42613</v>
      </c>
      <c r="B748" s="51" t="s">
        <v>64</v>
      </c>
      <c r="C748" s="51" t="s">
        <v>53</v>
      </c>
      <c r="D748" s="50">
        <v>0</v>
      </c>
    </row>
    <row r="749" spans="1:4" x14ac:dyDescent="0.25">
      <c r="A749" s="51">
        <v>42613</v>
      </c>
      <c r="B749" s="51" t="s">
        <v>65</v>
      </c>
      <c r="C749" s="51" t="s">
        <v>53</v>
      </c>
      <c r="D749" s="50">
        <v>0</v>
      </c>
    </row>
    <row r="750" spans="1:4" x14ac:dyDescent="0.25">
      <c r="A750" s="51">
        <v>42613</v>
      </c>
      <c r="B750" s="51" t="s">
        <v>66</v>
      </c>
      <c r="C750" s="51" t="s">
        <v>53</v>
      </c>
      <c r="D750" s="50">
        <v>29790.29</v>
      </c>
    </row>
    <row r="751" spans="1:4" x14ac:dyDescent="0.25">
      <c r="A751" s="51">
        <v>42613</v>
      </c>
      <c r="B751" s="51" t="s">
        <v>67</v>
      </c>
      <c r="C751" s="51" t="s">
        <v>53</v>
      </c>
      <c r="D751" s="50">
        <v>0</v>
      </c>
    </row>
    <row r="752" spans="1:4" x14ac:dyDescent="0.25">
      <c r="A752" s="51">
        <v>42613</v>
      </c>
      <c r="B752" s="51" t="s">
        <v>68</v>
      </c>
      <c r="C752" s="51" t="s">
        <v>69</v>
      </c>
      <c r="D752" s="50">
        <v>0</v>
      </c>
    </row>
    <row r="753" spans="1:4" x14ac:dyDescent="0.25">
      <c r="A753" s="51">
        <v>42613</v>
      </c>
      <c r="B753" s="51" t="s">
        <v>70</v>
      </c>
      <c r="C753" s="51" t="s">
        <v>53</v>
      </c>
      <c r="D753" s="50">
        <v>0</v>
      </c>
    </row>
    <row r="754" spans="1:4" x14ac:dyDescent="0.25">
      <c r="A754" s="51">
        <v>42613</v>
      </c>
      <c r="B754" s="51" t="s">
        <v>71</v>
      </c>
      <c r="C754" s="51" t="s">
        <v>53</v>
      </c>
      <c r="D754" s="50">
        <v>0</v>
      </c>
    </row>
    <row r="755" spans="1:4" x14ac:dyDescent="0.25">
      <c r="A755" s="51">
        <v>42613</v>
      </c>
      <c r="B755" s="51" t="s">
        <v>72</v>
      </c>
      <c r="C755" s="51" t="s">
        <v>69</v>
      </c>
      <c r="D755" s="50">
        <v>0</v>
      </c>
    </row>
    <row r="756" spans="1:4" x14ac:dyDescent="0.25">
      <c r="A756" s="51">
        <v>42613</v>
      </c>
      <c r="B756" s="51" t="s">
        <v>74</v>
      </c>
      <c r="C756" s="51" t="s">
        <v>53</v>
      </c>
      <c r="D756" s="50">
        <v>0</v>
      </c>
    </row>
    <row r="757" spans="1:4" x14ac:dyDescent="0.25">
      <c r="A757" s="51">
        <v>42582</v>
      </c>
      <c r="B757" s="51" t="s">
        <v>52</v>
      </c>
      <c r="C757" s="51" t="s">
        <v>53</v>
      </c>
      <c r="D757" s="50">
        <v>7318.16</v>
      </c>
    </row>
    <row r="758" spans="1:4" x14ac:dyDescent="0.25">
      <c r="A758" s="51">
        <v>42582</v>
      </c>
      <c r="B758" s="51" t="s">
        <v>54</v>
      </c>
      <c r="C758" s="51" t="s">
        <v>53</v>
      </c>
      <c r="D758" s="50">
        <v>2320.67</v>
      </c>
    </row>
    <row r="759" spans="1:4" x14ac:dyDescent="0.25">
      <c r="A759" s="51">
        <v>42582</v>
      </c>
      <c r="B759" s="51" t="s">
        <v>55</v>
      </c>
      <c r="C759" s="51" t="s">
        <v>53</v>
      </c>
      <c r="D759" s="50">
        <v>5263.24</v>
      </c>
    </row>
    <row r="760" spans="1:4" x14ac:dyDescent="0.25">
      <c r="A760" s="51">
        <v>42582</v>
      </c>
      <c r="B760" s="51" t="s">
        <v>56</v>
      </c>
      <c r="C760" s="51" t="s">
        <v>53</v>
      </c>
      <c r="D760" s="50">
        <v>0</v>
      </c>
    </row>
    <row r="761" spans="1:4" x14ac:dyDescent="0.25">
      <c r="A761" s="51">
        <v>42582</v>
      </c>
      <c r="B761" s="51" t="s">
        <v>57</v>
      </c>
      <c r="C761" s="51" t="s">
        <v>53</v>
      </c>
      <c r="D761" s="50">
        <v>-0.44</v>
      </c>
    </row>
    <row r="762" spans="1:4" x14ac:dyDescent="0.25">
      <c r="A762" s="51">
        <v>42582</v>
      </c>
      <c r="B762" s="51" t="s">
        <v>58</v>
      </c>
      <c r="C762" s="51" t="s">
        <v>53</v>
      </c>
      <c r="D762" s="50">
        <v>3.34</v>
      </c>
    </row>
    <row r="763" spans="1:4" x14ac:dyDescent="0.25">
      <c r="A763" s="51">
        <v>42582</v>
      </c>
      <c r="B763" s="51" t="s">
        <v>59</v>
      </c>
      <c r="C763" s="51" t="s">
        <v>53</v>
      </c>
      <c r="D763" s="50">
        <v>0</v>
      </c>
    </row>
    <row r="764" spans="1:4" x14ac:dyDescent="0.25">
      <c r="A764" s="51">
        <v>42582</v>
      </c>
      <c r="B764" s="51" t="s">
        <v>60</v>
      </c>
      <c r="C764" s="51" t="s">
        <v>53</v>
      </c>
      <c r="D764" s="50">
        <v>2778.38</v>
      </c>
    </row>
    <row r="765" spans="1:4" x14ac:dyDescent="0.25">
      <c r="A765" s="51">
        <v>42582</v>
      </c>
      <c r="B765" s="51" t="s">
        <v>61</v>
      </c>
      <c r="C765" s="51" t="s">
        <v>53</v>
      </c>
      <c r="D765" s="50">
        <v>0</v>
      </c>
    </row>
    <row r="766" spans="1:4" x14ac:dyDescent="0.25">
      <c r="A766" s="51">
        <v>42582</v>
      </c>
      <c r="B766" s="51" t="s">
        <v>64</v>
      </c>
      <c r="C766" s="51" t="s">
        <v>53</v>
      </c>
      <c r="D766" s="50">
        <v>0</v>
      </c>
    </row>
    <row r="767" spans="1:4" x14ac:dyDescent="0.25">
      <c r="A767" s="51">
        <v>42582</v>
      </c>
      <c r="B767" s="51" t="s">
        <v>65</v>
      </c>
      <c r="C767" s="51" t="s">
        <v>53</v>
      </c>
      <c r="D767" s="50">
        <v>0</v>
      </c>
    </row>
    <row r="768" spans="1:4" x14ac:dyDescent="0.25">
      <c r="A768" s="51">
        <v>42582</v>
      </c>
      <c r="B768" s="51" t="s">
        <v>66</v>
      </c>
      <c r="C768" s="51" t="s">
        <v>53</v>
      </c>
      <c r="D768" s="50">
        <v>26519.06</v>
      </c>
    </row>
    <row r="769" spans="1:4" x14ac:dyDescent="0.25">
      <c r="A769" s="51">
        <v>42582</v>
      </c>
      <c r="B769" s="51" t="s">
        <v>67</v>
      </c>
      <c r="C769" s="51" t="s">
        <v>53</v>
      </c>
      <c r="D769" s="50">
        <v>0</v>
      </c>
    </row>
    <row r="770" spans="1:4" x14ac:dyDescent="0.25">
      <c r="A770" s="51">
        <v>42582</v>
      </c>
      <c r="B770" s="51" t="s">
        <v>68</v>
      </c>
      <c r="C770" s="51" t="s">
        <v>69</v>
      </c>
      <c r="D770" s="50">
        <v>0</v>
      </c>
    </row>
    <row r="771" spans="1:4" x14ac:dyDescent="0.25">
      <c r="A771" s="51">
        <v>42582</v>
      </c>
      <c r="B771" s="51" t="s">
        <v>70</v>
      </c>
      <c r="C771" s="51" t="s">
        <v>53</v>
      </c>
      <c r="D771" s="50">
        <v>0</v>
      </c>
    </row>
    <row r="772" spans="1:4" x14ac:dyDescent="0.25">
      <c r="A772" s="51">
        <v>42582</v>
      </c>
      <c r="B772" s="51" t="s">
        <v>71</v>
      </c>
      <c r="C772" s="51" t="s">
        <v>53</v>
      </c>
      <c r="D772" s="50">
        <v>0</v>
      </c>
    </row>
    <row r="773" spans="1:4" x14ac:dyDescent="0.25">
      <c r="A773" s="51">
        <v>42582</v>
      </c>
      <c r="B773" s="51" t="s">
        <v>72</v>
      </c>
      <c r="C773" s="51" t="s">
        <v>69</v>
      </c>
      <c r="D773" s="50">
        <v>0</v>
      </c>
    </row>
    <row r="774" spans="1:4" x14ac:dyDescent="0.25">
      <c r="A774" s="51">
        <v>42582</v>
      </c>
      <c r="B774" s="51" t="s">
        <v>74</v>
      </c>
      <c r="C774" s="51" t="s">
        <v>53</v>
      </c>
      <c r="D774" s="50">
        <v>0</v>
      </c>
    </row>
    <row r="775" spans="1:4" x14ac:dyDescent="0.25">
      <c r="A775" s="51">
        <v>42551</v>
      </c>
      <c r="B775" s="51" t="s">
        <v>52</v>
      </c>
      <c r="C775" s="51" t="s">
        <v>53</v>
      </c>
      <c r="D775" s="50">
        <v>7318.16</v>
      </c>
    </row>
    <row r="776" spans="1:4" x14ac:dyDescent="0.25">
      <c r="A776" s="51">
        <v>42551</v>
      </c>
      <c r="B776" s="51" t="s">
        <v>54</v>
      </c>
      <c r="C776" s="51" t="s">
        <v>53</v>
      </c>
      <c r="D776" s="50">
        <v>2270.67</v>
      </c>
    </row>
    <row r="777" spans="1:4" x14ac:dyDescent="0.25">
      <c r="A777" s="51">
        <v>42551</v>
      </c>
      <c r="B777" s="51" t="s">
        <v>55</v>
      </c>
      <c r="C777" s="51" t="s">
        <v>53</v>
      </c>
      <c r="D777" s="50">
        <v>5163.24</v>
      </c>
    </row>
    <row r="778" spans="1:4" x14ac:dyDescent="0.25">
      <c r="A778" s="51">
        <v>42551</v>
      </c>
      <c r="B778" s="51" t="s">
        <v>56</v>
      </c>
      <c r="C778" s="51" t="s">
        <v>53</v>
      </c>
      <c r="D778" s="50">
        <v>0</v>
      </c>
    </row>
    <row r="779" spans="1:4" x14ac:dyDescent="0.25">
      <c r="A779" s="51">
        <v>42551</v>
      </c>
      <c r="B779" s="51" t="s">
        <v>57</v>
      </c>
      <c r="C779" s="51" t="s">
        <v>53</v>
      </c>
      <c r="D779" s="50">
        <v>-0.44</v>
      </c>
    </row>
    <row r="780" spans="1:4" x14ac:dyDescent="0.25">
      <c r="A780" s="51">
        <v>42551</v>
      </c>
      <c r="B780" s="51" t="s">
        <v>58</v>
      </c>
      <c r="C780" s="51" t="s">
        <v>53</v>
      </c>
      <c r="D780" s="50">
        <v>3.34</v>
      </c>
    </row>
    <row r="781" spans="1:4" x14ac:dyDescent="0.25">
      <c r="A781" s="51">
        <v>42551</v>
      </c>
      <c r="B781" s="51" t="s">
        <v>59</v>
      </c>
      <c r="C781" s="51" t="s">
        <v>53</v>
      </c>
      <c r="D781" s="50">
        <v>0</v>
      </c>
    </row>
    <row r="782" spans="1:4" x14ac:dyDescent="0.25">
      <c r="A782" s="51">
        <v>42551</v>
      </c>
      <c r="B782" s="51" t="s">
        <v>60</v>
      </c>
      <c r="C782" s="51" t="s">
        <v>53</v>
      </c>
      <c r="D782" s="50">
        <v>2000</v>
      </c>
    </row>
    <row r="783" spans="1:4" x14ac:dyDescent="0.25">
      <c r="A783" s="51">
        <v>42551</v>
      </c>
      <c r="B783" s="51" t="s">
        <v>61</v>
      </c>
      <c r="C783" s="51" t="s">
        <v>53</v>
      </c>
      <c r="D783" s="50">
        <v>0</v>
      </c>
    </row>
    <row r="784" spans="1:4" x14ac:dyDescent="0.25">
      <c r="A784" s="51">
        <v>42551</v>
      </c>
      <c r="B784" s="51" t="s">
        <v>64</v>
      </c>
      <c r="C784" s="51" t="s">
        <v>53</v>
      </c>
      <c r="D784" s="50">
        <v>0</v>
      </c>
    </row>
    <row r="785" spans="1:4" x14ac:dyDescent="0.25">
      <c r="A785" s="51">
        <v>42551</v>
      </c>
      <c r="B785" s="51" t="s">
        <v>65</v>
      </c>
      <c r="C785" s="51" t="s">
        <v>53</v>
      </c>
      <c r="D785" s="50">
        <v>0</v>
      </c>
    </row>
    <row r="786" spans="1:4" x14ac:dyDescent="0.25">
      <c r="A786" s="51">
        <v>42551</v>
      </c>
      <c r="B786" s="51" t="s">
        <v>66</v>
      </c>
      <c r="C786" s="51" t="s">
        <v>53</v>
      </c>
      <c r="D786" s="50">
        <v>28863.48</v>
      </c>
    </row>
    <row r="787" spans="1:4" x14ac:dyDescent="0.25">
      <c r="A787" s="51">
        <v>42551</v>
      </c>
      <c r="B787" s="51" t="s">
        <v>67</v>
      </c>
      <c r="C787" s="51" t="s">
        <v>53</v>
      </c>
      <c r="D787" s="50">
        <v>0</v>
      </c>
    </row>
    <row r="788" spans="1:4" x14ac:dyDescent="0.25">
      <c r="A788" s="51">
        <v>42551</v>
      </c>
      <c r="B788" s="51" t="s">
        <v>68</v>
      </c>
      <c r="C788" s="51" t="s">
        <v>69</v>
      </c>
      <c r="D788" s="50">
        <v>0</v>
      </c>
    </row>
    <row r="789" spans="1:4" x14ac:dyDescent="0.25">
      <c r="A789" s="51">
        <v>42551</v>
      </c>
      <c r="B789" s="51" t="s">
        <v>70</v>
      </c>
      <c r="C789" s="51" t="s">
        <v>53</v>
      </c>
      <c r="D789" s="50">
        <v>0</v>
      </c>
    </row>
    <row r="790" spans="1:4" x14ac:dyDescent="0.25">
      <c r="A790" s="51">
        <v>42551</v>
      </c>
      <c r="B790" s="51" t="s">
        <v>71</v>
      </c>
      <c r="C790" s="51" t="s">
        <v>53</v>
      </c>
      <c r="D790" s="50">
        <v>0</v>
      </c>
    </row>
    <row r="791" spans="1:4" x14ac:dyDescent="0.25">
      <c r="A791" s="51">
        <v>42551</v>
      </c>
      <c r="B791" s="51" t="s">
        <v>72</v>
      </c>
      <c r="C791" s="51" t="s">
        <v>69</v>
      </c>
      <c r="D791" s="50">
        <v>0</v>
      </c>
    </row>
    <row r="792" spans="1:4" x14ac:dyDescent="0.25">
      <c r="A792" s="51">
        <v>42551</v>
      </c>
      <c r="B792" s="51" t="s">
        <v>74</v>
      </c>
      <c r="C792" s="51" t="s">
        <v>53</v>
      </c>
      <c r="D792" s="50">
        <v>0</v>
      </c>
    </row>
    <row r="793" spans="1:4" x14ac:dyDescent="0.25">
      <c r="A793" s="51">
        <v>42521</v>
      </c>
      <c r="B793" s="51" t="s">
        <v>52</v>
      </c>
      <c r="C793" s="51" t="s">
        <v>53</v>
      </c>
      <c r="D793" s="50">
        <v>7318.16</v>
      </c>
    </row>
    <row r="794" spans="1:4" x14ac:dyDescent="0.25">
      <c r="A794" s="51">
        <v>42521</v>
      </c>
      <c r="B794" s="51" t="s">
        <v>54</v>
      </c>
      <c r="C794" s="51" t="s">
        <v>53</v>
      </c>
      <c r="D794" s="50">
        <v>2220.67</v>
      </c>
    </row>
    <row r="795" spans="1:4" x14ac:dyDescent="0.25">
      <c r="A795" s="51">
        <v>42521</v>
      </c>
      <c r="B795" s="51" t="s">
        <v>55</v>
      </c>
      <c r="C795" s="51" t="s">
        <v>53</v>
      </c>
      <c r="D795" s="50">
        <v>5123.24</v>
      </c>
    </row>
    <row r="796" spans="1:4" x14ac:dyDescent="0.25">
      <c r="A796" s="51">
        <v>42521</v>
      </c>
      <c r="B796" s="51" t="s">
        <v>56</v>
      </c>
      <c r="C796" s="51" t="s">
        <v>53</v>
      </c>
      <c r="D796" s="50">
        <v>0</v>
      </c>
    </row>
    <row r="797" spans="1:4" x14ac:dyDescent="0.25">
      <c r="A797" s="51">
        <v>42521</v>
      </c>
      <c r="B797" s="51" t="s">
        <v>57</v>
      </c>
      <c r="C797" s="51" t="s">
        <v>53</v>
      </c>
      <c r="D797" s="50">
        <v>-0.44</v>
      </c>
    </row>
    <row r="798" spans="1:4" x14ac:dyDescent="0.25">
      <c r="A798" s="51">
        <v>42521</v>
      </c>
      <c r="B798" s="51" t="s">
        <v>58</v>
      </c>
      <c r="C798" s="51" t="s">
        <v>53</v>
      </c>
      <c r="D798" s="50">
        <v>3.34</v>
      </c>
    </row>
    <row r="799" spans="1:4" x14ac:dyDescent="0.25">
      <c r="A799" s="51">
        <v>42521</v>
      </c>
      <c r="B799" s="51" t="s">
        <v>59</v>
      </c>
      <c r="C799" s="51" t="s">
        <v>53</v>
      </c>
      <c r="D799" s="50">
        <v>0</v>
      </c>
    </row>
    <row r="800" spans="1:4" x14ac:dyDescent="0.25">
      <c r="A800" s="51">
        <v>42521</v>
      </c>
      <c r="B800" s="51" t="s">
        <v>60</v>
      </c>
      <c r="C800" s="51" t="s">
        <v>53</v>
      </c>
      <c r="D800" s="50">
        <v>2000</v>
      </c>
    </row>
    <row r="801" spans="1:4" x14ac:dyDescent="0.25">
      <c r="A801" s="51">
        <v>42521</v>
      </c>
      <c r="B801" s="51" t="s">
        <v>61</v>
      </c>
      <c r="C801" s="51" t="s">
        <v>53</v>
      </c>
      <c r="D801" s="50">
        <v>0</v>
      </c>
    </row>
    <row r="802" spans="1:4" x14ac:dyDescent="0.25">
      <c r="A802" s="51">
        <v>42521</v>
      </c>
      <c r="B802" s="51" t="s">
        <v>64</v>
      </c>
      <c r="C802" s="51" t="s">
        <v>53</v>
      </c>
      <c r="D802" s="50">
        <v>0</v>
      </c>
    </row>
    <row r="803" spans="1:4" x14ac:dyDescent="0.25">
      <c r="A803" s="51">
        <v>42521</v>
      </c>
      <c r="B803" s="51" t="s">
        <v>65</v>
      </c>
      <c r="C803" s="51" t="s">
        <v>53</v>
      </c>
      <c r="D803" s="50">
        <v>0</v>
      </c>
    </row>
    <row r="804" spans="1:4" x14ac:dyDescent="0.25">
      <c r="A804" s="51">
        <v>42521</v>
      </c>
      <c r="B804" s="51" t="s">
        <v>66</v>
      </c>
      <c r="C804" s="51" t="s">
        <v>53</v>
      </c>
      <c r="D804" s="50">
        <v>27077.66</v>
      </c>
    </row>
    <row r="805" spans="1:4" x14ac:dyDescent="0.25">
      <c r="A805" s="51">
        <v>42521</v>
      </c>
      <c r="B805" s="51" t="s">
        <v>67</v>
      </c>
      <c r="C805" s="51" t="s">
        <v>53</v>
      </c>
      <c r="D805" s="50">
        <v>0</v>
      </c>
    </row>
    <row r="806" spans="1:4" x14ac:dyDescent="0.25">
      <c r="A806" s="51">
        <v>42521</v>
      </c>
      <c r="B806" s="51" t="s">
        <v>68</v>
      </c>
      <c r="C806" s="51" t="s">
        <v>69</v>
      </c>
      <c r="D806" s="50">
        <v>0</v>
      </c>
    </row>
    <row r="807" spans="1:4" x14ac:dyDescent="0.25">
      <c r="A807" s="51">
        <v>42521</v>
      </c>
      <c r="B807" s="51" t="s">
        <v>70</v>
      </c>
      <c r="C807" s="51" t="s">
        <v>53</v>
      </c>
      <c r="D807" s="50">
        <v>0</v>
      </c>
    </row>
    <row r="808" spans="1:4" x14ac:dyDescent="0.25">
      <c r="A808" s="51">
        <v>42521</v>
      </c>
      <c r="B808" s="51" t="s">
        <v>71</v>
      </c>
      <c r="C808" s="51" t="s">
        <v>53</v>
      </c>
      <c r="D808" s="50">
        <v>0</v>
      </c>
    </row>
    <row r="809" spans="1:4" x14ac:dyDescent="0.25">
      <c r="A809" s="51">
        <v>42521</v>
      </c>
      <c r="B809" s="51" t="s">
        <v>72</v>
      </c>
      <c r="C809" s="51" t="s">
        <v>69</v>
      </c>
      <c r="D809" s="50">
        <v>0</v>
      </c>
    </row>
    <row r="810" spans="1:4" x14ac:dyDescent="0.25">
      <c r="A810" s="51">
        <v>42521</v>
      </c>
      <c r="B810" s="51" t="s">
        <v>74</v>
      </c>
      <c r="C810" s="51" t="s">
        <v>53</v>
      </c>
      <c r="D810" s="50">
        <v>0</v>
      </c>
    </row>
    <row r="811" spans="1:4" x14ac:dyDescent="0.25">
      <c r="A811" s="51">
        <v>42490</v>
      </c>
      <c r="B811" s="51" t="s">
        <v>52</v>
      </c>
      <c r="C811" s="51" t="s">
        <v>53</v>
      </c>
      <c r="D811" s="50">
        <v>7318.16</v>
      </c>
    </row>
    <row r="812" spans="1:4" x14ac:dyDescent="0.25">
      <c r="A812" s="51">
        <v>42490</v>
      </c>
      <c r="B812" s="51" t="s">
        <v>54</v>
      </c>
      <c r="C812" s="51" t="s">
        <v>53</v>
      </c>
      <c r="D812" s="50">
        <v>2170.67</v>
      </c>
    </row>
    <row r="813" spans="1:4" x14ac:dyDescent="0.25">
      <c r="A813" s="51">
        <v>42490</v>
      </c>
      <c r="B813" s="51" t="s">
        <v>55</v>
      </c>
      <c r="C813" s="51" t="s">
        <v>53</v>
      </c>
      <c r="D813" s="50">
        <v>4928.28</v>
      </c>
    </row>
    <row r="814" spans="1:4" x14ac:dyDescent="0.25">
      <c r="A814" s="51">
        <v>42490</v>
      </c>
      <c r="B814" s="51" t="s">
        <v>56</v>
      </c>
      <c r="C814" s="51" t="s">
        <v>53</v>
      </c>
      <c r="D814" s="50">
        <v>0</v>
      </c>
    </row>
    <row r="815" spans="1:4" x14ac:dyDescent="0.25">
      <c r="A815" s="51">
        <v>42490</v>
      </c>
      <c r="B815" s="51" t="s">
        <v>57</v>
      </c>
      <c r="C815" s="51" t="s">
        <v>53</v>
      </c>
      <c r="D815" s="50">
        <v>-0.44</v>
      </c>
    </row>
    <row r="816" spans="1:4" x14ac:dyDescent="0.25">
      <c r="A816" s="51">
        <v>42490</v>
      </c>
      <c r="B816" s="51" t="s">
        <v>58</v>
      </c>
      <c r="C816" s="51" t="s">
        <v>53</v>
      </c>
      <c r="D816" s="50">
        <v>3.34</v>
      </c>
    </row>
    <row r="817" spans="1:4" x14ac:dyDescent="0.25">
      <c r="A817" s="51">
        <v>42490</v>
      </c>
      <c r="B817" s="51" t="s">
        <v>59</v>
      </c>
      <c r="C817" s="51" t="s">
        <v>53</v>
      </c>
      <c r="D817" s="50">
        <v>0</v>
      </c>
    </row>
    <row r="818" spans="1:4" x14ac:dyDescent="0.25">
      <c r="A818" s="51">
        <v>42490</v>
      </c>
      <c r="B818" s="51" t="s">
        <v>60</v>
      </c>
      <c r="C818" s="51" t="s">
        <v>53</v>
      </c>
      <c r="D818" s="50">
        <v>4912.33</v>
      </c>
    </row>
    <row r="819" spans="1:4" x14ac:dyDescent="0.25">
      <c r="A819" s="51">
        <v>42490</v>
      </c>
      <c r="B819" s="51" t="s">
        <v>61</v>
      </c>
      <c r="C819" s="51" t="s">
        <v>53</v>
      </c>
      <c r="D819" s="50">
        <v>0</v>
      </c>
    </row>
    <row r="820" spans="1:4" x14ac:dyDescent="0.25">
      <c r="A820" s="51">
        <v>42490</v>
      </c>
      <c r="B820" s="51" t="s">
        <v>64</v>
      </c>
      <c r="C820" s="51" t="s">
        <v>53</v>
      </c>
      <c r="D820" s="50">
        <v>0</v>
      </c>
    </row>
    <row r="821" spans="1:4" x14ac:dyDescent="0.25">
      <c r="A821" s="51">
        <v>42490</v>
      </c>
      <c r="B821" s="51" t="s">
        <v>65</v>
      </c>
      <c r="C821" s="51" t="s">
        <v>53</v>
      </c>
      <c r="D821" s="50">
        <v>0</v>
      </c>
    </row>
    <row r="822" spans="1:4" x14ac:dyDescent="0.25">
      <c r="A822" s="51">
        <v>42490</v>
      </c>
      <c r="B822" s="51" t="s">
        <v>66</v>
      </c>
      <c r="C822" s="51" t="s">
        <v>53</v>
      </c>
      <c r="D822" s="50">
        <v>22565.82</v>
      </c>
    </row>
    <row r="823" spans="1:4" x14ac:dyDescent="0.25">
      <c r="A823" s="51">
        <v>42490</v>
      </c>
      <c r="B823" s="51" t="s">
        <v>67</v>
      </c>
      <c r="C823" s="51" t="s">
        <v>53</v>
      </c>
      <c r="D823" s="50">
        <v>0</v>
      </c>
    </row>
    <row r="824" spans="1:4" x14ac:dyDescent="0.25">
      <c r="A824" s="51">
        <v>42490</v>
      </c>
      <c r="B824" s="51" t="s">
        <v>68</v>
      </c>
      <c r="C824" s="51" t="s">
        <v>69</v>
      </c>
      <c r="D824" s="50">
        <v>0</v>
      </c>
    </row>
    <row r="825" spans="1:4" x14ac:dyDescent="0.25">
      <c r="A825" s="51">
        <v>42490</v>
      </c>
      <c r="B825" s="51" t="s">
        <v>70</v>
      </c>
      <c r="C825" s="51" t="s">
        <v>53</v>
      </c>
      <c r="D825" s="50">
        <v>0</v>
      </c>
    </row>
    <row r="826" spans="1:4" x14ac:dyDescent="0.25">
      <c r="A826" s="51">
        <v>42490</v>
      </c>
      <c r="B826" s="51" t="s">
        <v>71</v>
      </c>
      <c r="C826" s="51" t="s">
        <v>53</v>
      </c>
      <c r="D826" s="50">
        <v>0</v>
      </c>
    </row>
    <row r="827" spans="1:4" x14ac:dyDescent="0.25">
      <c r="A827" s="51">
        <v>42490</v>
      </c>
      <c r="B827" s="51" t="s">
        <v>72</v>
      </c>
      <c r="C827" s="51" t="s">
        <v>69</v>
      </c>
      <c r="D827" s="50">
        <v>0</v>
      </c>
    </row>
    <row r="828" spans="1:4" x14ac:dyDescent="0.25">
      <c r="A828" s="51">
        <v>42490</v>
      </c>
      <c r="B828" s="51" t="s">
        <v>74</v>
      </c>
      <c r="C828" s="51" t="s">
        <v>53</v>
      </c>
      <c r="D828" s="50">
        <v>0</v>
      </c>
    </row>
    <row r="829" spans="1:4" x14ac:dyDescent="0.25">
      <c r="A829" s="51">
        <v>42460</v>
      </c>
      <c r="B829" s="51" t="s">
        <v>52</v>
      </c>
      <c r="C829" s="51" t="s">
        <v>53</v>
      </c>
      <c r="D829" s="50">
        <v>7318.16</v>
      </c>
    </row>
    <row r="830" spans="1:4" x14ac:dyDescent="0.25">
      <c r="A830" s="51">
        <v>42460</v>
      </c>
      <c r="B830" s="51" t="s">
        <v>54</v>
      </c>
      <c r="C830" s="51" t="s">
        <v>53</v>
      </c>
      <c r="D830" s="50">
        <v>2120.67</v>
      </c>
    </row>
    <row r="831" spans="1:4" x14ac:dyDescent="0.25">
      <c r="A831" s="51">
        <v>42460</v>
      </c>
      <c r="B831" s="51" t="s">
        <v>55</v>
      </c>
      <c r="C831" s="51" t="s">
        <v>53</v>
      </c>
      <c r="D831" s="50">
        <v>4828.28</v>
      </c>
    </row>
    <row r="832" spans="1:4" x14ac:dyDescent="0.25">
      <c r="A832" s="51">
        <v>42460</v>
      </c>
      <c r="B832" s="51" t="s">
        <v>56</v>
      </c>
      <c r="C832" s="51" t="s">
        <v>53</v>
      </c>
      <c r="D832" s="50">
        <v>0</v>
      </c>
    </row>
    <row r="833" spans="1:4" x14ac:dyDescent="0.25">
      <c r="A833" s="51">
        <v>42460</v>
      </c>
      <c r="B833" s="51" t="s">
        <v>57</v>
      </c>
      <c r="C833" s="51" t="s">
        <v>53</v>
      </c>
      <c r="D833" s="50">
        <v>-0.44</v>
      </c>
    </row>
    <row r="834" spans="1:4" x14ac:dyDescent="0.25">
      <c r="A834" s="51">
        <v>42460</v>
      </c>
      <c r="B834" s="51" t="s">
        <v>58</v>
      </c>
      <c r="C834" s="51" t="s">
        <v>53</v>
      </c>
      <c r="D834" s="50">
        <v>3.34</v>
      </c>
    </row>
    <row r="835" spans="1:4" x14ac:dyDescent="0.25">
      <c r="A835" s="51">
        <v>42460</v>
      </c>
      <c r="B835" s="51" t="s">
        <v>59</v>
      </c>
      <c r="C835" s="51" t="s">
        <v>53</v>
      </c>
      <c r="D835" s="50">
        <v>0</v>
      </c>
    </row>
    <row r="836" spans="1:4" x14ac:dyDescent="0.25">
      <c r="A836" s="51">
        <v>42460</v>
      </c>
      <c r="B836" s="51" t="s">
        <v>60</v>
      </c>
      <c r="C836" s="51" t="s">
        <v>53</v>
      </c>
      <c r="D836" s="50">
        <v>2000</v>
      </c>
    </row>
    <row r="837" spans="1:4" x14ac:dyDescent="0.25">
      <c r="A837" s="51">
        <v>42460</v>
      </c>
      <c r="B837" s="51" t="s">
        <v>61</v>
      </c>
      <c r="C837" s="51" t="s">
        <v>53</v>
      </c>
      <c r="D837" s="50">
        <v>0</v>
      </c>
    </row>
    <row r="838" spans="1:4" x14ac:dyDescent="0.25">
      <c r="A838" s="51">
        <v>42460</v>
      </c>
      <c r="B838" s="51" t="s">
        <v>64</v>
      </c>
      <c r="C838" s="51" t="s">
        <v>53</v>
      </c>
      <c r="D838" s="50">
        <v>0</v>
      </c>
    </row>
    <row r="839" spans="1:4" x14ac:dyDescent="0.25">
      <c r="A839" s="51">
        <v>42460</v>
      </c>
      <c r="B839" s="51" t="s">
        <v>65</v>
      </c>
      <c r="C839" s="51" t="s">
        <v>53</v>
      </c>
      <c r="D839" s="50">
        <v>0</v>
      </c>
    </row>
    <row r="840" spans="1:4" x14ac:dyDescent="0.25">
      <c r="A840" s="51">
        <v>42460</v>
      </c>
      <c r="B840" s="51" t="s">
        <v>66</v>
      </c>
      <c r="C840" s="51" t="s">
        <v>53</v>
      </c>
      <c r="D840" s="50">
        <v>23724.75</v>
      </c>
    </row>
    <row r="841" spans="1:4" x14ac:dyDescent="0.25">
      <c r="A841" s="51">
        <v>42460</v>
      </c>
      <c r="B841" s="51" t="s">
        <v>67</v>
      </c>
      <c r="C841" s="51" t="s">
        <v>53</v>
      </c>
      <c r="D841" s="50">
        <v>0</v>
      </c>
    </row>
    <row r="842" spans="1:4" x14ac:dyDescent="0.25">
      <c r="A842" s="51">
        <v>42460</v>
      </c>
      <c r="B842" s="51" t="s">
        <v>68</v>
      </c>
      <c r="C842" s="51" t="s">
        <v>69</v>
      </c>
      <c r="D842" s="50">
        <v>0</v>
      </c>
    </row>
    <row r="843" spans="1:4" x14ac:dyDescent="0.25">
      <c r="A843" s="51">
        <v>42460</v>
      </c>
      <c r="B843" s="51" t="s">
        <v>70</v>
      </c>
      <c r="C843" s="51" t="s">
        <v>53</v>
      </c>
      <c r="D843" s="50">
        <v>0</v>
      </c>
    </row>
    <row r="844" spans="1:4" x14ac:dyDescent="0.25">
      <c r="A844" s="51">
        <v>42460</v>
      </c>
      <c r="B844" s="51" t="s">
        <v>71</v>
      </c>
      <c r="C844" s="51" t="s">
        <v>53</v>
      </c>
      <c r="D844" s="50">
        <v>0</v>
      </c>
    </row>
    <row r="845" spans="1:4" x14ac:dyDescent="0.25">
      <c r="A845" s="51">
        <v>42460</v>
      </c>
      <c r="B845" s="51" t="s">
        <v>72</v>
      </c>
      <c r="C845" s="51" t="s">
        <v>69</v>
      </c>
      <c r="D845" s="50">
        <v>0</v>
      </c>
    </row>
    <row r="846" spans="1:4" x14ac:dyDescent="0.25">
      <c r="A846" s="51">
        <v>42460</v>
      </c>
      <c r="B846" s="51" t="s">
        <v>74</v>
      </c>
      <c r="C846" s="51" t="s">
        <v>53</v>
      </c>
      <c r="D846" s="50">
        <v>0</v>
      </c>
    </row>
    <row r="847" spans="1:4" x14ac:dyDescent="0.25">
      <c r="A847" s="51">
        <v>42429</v>
      </c>
      <c r="B847" s="51" t="s">
        <v>52</v>
      </c>
      <c r="C847" s="51" t="s">
        <v>53</v>
      </c>
      <c r="D847" s="50">
        <v>7318.16</v>
      </c>
    </row>
    <row r="848" spans="1:4" x14ac:dyDescent="0.25">
      <c r="A848" s="51">
        <v>42429</v>
      </c>
      <c r="B848" s="51" t="s">
        <v>54</v>
      </c>
      <c r="C848" s="51" t="s">
        <v>53</v>
      </c>
      <c r="D848" s="50">
        <v>2070.67</v>
      </c>
    </row>
    <row r="849" spans="1:4" x14ac:dyDescent="0.25">
      <c r="A849" s="51">
        <v>42429</v>
      </c>
      <c r="B849" s="51" t="s">
        <v>55</v>
      </c>
      <c r="C849" s="51" t="s">
        <v>53</v>
      </c>
      <c r="D849" s="50">
        <v>4728.28</v>
      </c>
    </row>
    <row r="850" spans="1:4" x14ac:dyDescent="0.25">
      <c r="A850" s="51">
        <v>42429</v>
      </c>
      <c r="B850" s="51" t="s">
        <v>56</v>
      </c>
      <c r="C850" s="51" t="s">
        <v>53</v>
      </c>
      <c r="D850" s="50">
        <v>0</v>
      </c>
    </row>
    <row r="851" spans="1:4" x14ac:dyDescent="0.25">
      <c r="A851" s="51">
        <v>42429</v>
      </c>
      <c r="B851" s="51" t="s">
        <v>57</v>
      </c>
      <c r="C851" s="51" t="s">
        <v>53</v>
      </c>
      <c r="D851" s="50">
        <v>0.26</v>
      </c>
    </row>
    <row r="852" spans="1:4" x14ac:dyDescent="0.25">
      <c r="A852" s="51">
        <v>42429</v>
      </c>
      <c r="B852" s="51" t="s">
        <v>58</v>
      </c>
      <c r="C852" s="51" t="s">
        <v>53</v>
      </c>
      <c r="D852" s="50">
        <v>3.34</v>
      </c>
    </row>
    <row r="853" spans="1:4" x14ac:dyDescent="0.25">
      <c r="A853" s="51">
        <v>42429</v>
      </c>
      <c r="B853" s="51" t="s">
        <v>59</v>
      </c>
      <c r="C853" s="51" t="s">
        <v>53</v>
      </c>
      <c r="D853" s="50">
        <v>0</v>
      </c>
    </row>
    <row r="854" spans="1:4" x14ac:dyDescent="0.25">
      <c r="A854" s="51">
        <v>42429</v>
      </c>
      <c r="B854" s="51" t="s">
        <v>60</v>
      </c>
      <c r="C854" s="51" t="s">
        <v>53</v>
      </c>
      <c r="D854" s="50">
        <v>2000</v>
      </c>
    </row>
    <row r="855" spans="1:4" x14ac:dyDescent="0.25">
      <c r="A855" s="51">
        <v>42429</v>
      </c>
      <c r="B855" s="51" t="s">
        <v>61</v>
      </c>
      <c r="C855" s="51" t="s">
        <v>53</v>
      </c>
      <c r="D855" s="50">
        <v>0</v>
      </c>
    </row>
    <row r="856" spans="1:4" x14ac:dyDescent="0.25">
      <c r="A856" s="51">
        <v>42429</v>
      </c>
      <c r="B856" s="51" t="s">
        <v>64</v>
      </c>
      <c r="C856" s="51" t="s">
        <v>53</v>
      </c>
      <c r="D856" s="50">
        <v>0</v>
      </c>
    </row>
    <row r="857" spans="1:4" x14ac:dyDescent="0.25">
      <c r="A857" s="51">
        <v>42429</v>
      </c>
      <c r="B857" s="51" t="s">
        <v>65</v>
      </c>
      <c r="C857" s="51" t="s">
        <v>53</v>
      </c>
      <c r="D857" s="50">
        <v>0</v>
      </c>
    </row>
    <row r="858" spans="1:4" x14ac:dyDescent="0.25">
      <c r="A858" s="51">
        <v>42429</v>
      </c>
      <c r="B858" s="51" t="s">
        <v>66</v>
      </c>
      <c r="C858" s="51" t="s">
        <v>53</v>
      </c>
      <c r="D858" s="50">
        <v>23491.31</v>
      </c>
    </row>
    <row r="859" spans="1:4" x14ac:dyDescent="0.25">
      <c r="A859" s="51">
        <v>42429</v>
      </c>
      <c r="B859" s="51" t="s">
        <v>67</v>
      </c>
      <c r="C859" s="51" t="s">
        <v>53</v>
      </c>
      <c r="D859" s="50">
        <v>0</v>
      </c>
    </row>
    <row r="860" spans="1:4" x14ac:dyDescent="0.25">
      <c r="A860" s="51">
        <v>42429</v>
      </c>
      <c r="B860" s="51" t="s">
        <v>68</v>
      </c>
      <c r="C860" s="51" t="s">
        <v>69</v>
      </c>
      <c r="D860" s="50">
        <v>0</v>
      </c>
    </row>
    <row r="861" spans="1:4" x14ac:dyDescent="0.25">
      <c r="A861" s="51">
        <v>42429</v>
      </c>
      <c r="B861" s="51" t="s">
        <v>70</v>
      </c>
      <c r="C861" s="51" t="s">
        <v>53</v>
      </c>
      <c r="D861" s="50">
        <v>0</v>
      </c>
    </row>
    <row r="862" spans="1:4" x14ac:dyDescent="0.25">
      <c r="A862" s="51">
        <v>42429</v>
      </c>
      <c r="B862" s="51" t="s">
        <v>71</v>
      </c>
      <c r="C862" s="51" t="s">
        <v>53</v>
      </c>
      <c r="D862" s="50">
        <v>0</v>
      </c>
    </row>
    <row r="863" spans="1:4" x14ac:dyDescent="0.25">
      <c r="A863" s="51">
        <v>42429</v>
      </c>
      <c r="B863" s="51" t="s">
        <v>72</v>
      </c>
      <c r="C863" s="51" t="s">
        <v>69</v>
      </c>
      <c r="D863" s="50">
        <v>0</v>
      </c>
    </row>
    <row r="864" spans="1:4" x14ac:dyDescent="0.25">
      <c r="A864" s="51">
        <v>42429</v>
      </c>
      <c r="B864" s="51" t="s">
        <v>74</v>
      </c>
      <c r="C864" s="51" t="s">
        <v>53</v>
      </c>
      <c r="D864" s="50">
        <v>0</v>
      </c>
    </row>
    <row r="865" spans="1:4" x14ac:dyDescent="0.25">
      <c r="A865" s="51">
        <v>42400</v>
      </c>
      <c r="B865" s="51" t="s">
        <v>52</v>
      </c>
      <c r="C865" s="51" t="s">
        <v>53</v>
      </c>
      <c r="D865" s="50">
        <v>7318.16</v>
      </c>
    </row>
    <row r="866" spans="1:4" x14ac:dyDescent="0.25">
      <c r="A866" s="51">
        <v>42400</v>
      </c>
      <c r="B866" s="51" t="s">
        <v>54</v>
      </c>
      <c r="C866" s="51" t="s">
        <v>53</v>
      </c>
      <c r="D866" s="50">
        <v>2020.67</v>
      </c>
    </row>
    <row r="867" spans="1:4" x14ac:dyDescent="0.25">
      <c r="A867" s="51">
        <v>42400</v>
      </c>
      <c r="B867" s="51" t="s">
        <v>55</v>
      </c>
      <c r="C867" s="51" t="s">
        <v>53</v>
      </c>
      <c r="D867" s="50">
        <v>4628.28</v>
      </c>
    </row>
    <row r="868" spans="1:4" x14ac:dyDescent="0.25">
      <c r="A868" s="51">
        <v>42400</v>
      </c>
      <c r="B868" s="51" t="s">
        <v>56</v>
      </c>
      <c r="C868" s="51" t="s">
        <v>53</v>
      </c>
      <c r="D868" s="50">
        <v>0</v>
      </c>
    </row>
    <row r="869" spans="1:4" x14ac:dyDescent="0.25">
      <c r="A869" s="51">
        <v>42400</v>
      </c>
      <c r="B869" s="51" t="s">
        <v>57</v>
      </c>
      <c r="C869" s="51" t="s">
        <v>53</v>
      </c>
      <c r="D869" s="50">
        <v>-0.74</v>
      </c>
    </row>
    <row r="870" spans="1:4" x14ac:dyDescent="0.25">
      <c r="A870" s="51">
        <v>42400</v>
      </c>
      <c r="B870" s="51" t="s">
        <v>58</v>
      </c>
      <c r="C870" s="51" t="s">
        <v>53</v>
      </c>
      <c r="D870" s="50">
        <v>3.34</v>
      </c>
    </row>
    <row r="871" spans="1:4" x14ac:dyDescent="0.25">
      <c r="A871" s="51">
        <v>42400</v>
      </c>
      <c r="B871" s="51" t="s">
        <v>59</v>
      </c>
      <c r="C871" s="51" t="s">
        <v>53</v>
      </c>
      <c r="D871" s="50">
        <v>0</v>
      </c>
    </row>
    <row r="872" spans="1:4" x14ac:dyDescent="0.25">
      <c r="A872" s="51">
        <v>42400</v>
      </c>
      <c r="B872" s="51" t="s">
        <v>60</v>
      </c>
      <c r="C872" s="51" t="s">
        <v>53</v>
      </c>
      <c r="D872" s="50">
        <v>5325.93</v>
      </c>
    </row>
    <row r="873" spans="1:4" x14ac:dyDescent="0.25">
      <c r="A873" s="51">
        <v>42400</v>
      </c>
      <c r="B873" s="51" t="s">
        <v>61</v>
      </c>
      <c r="C873" s="51" t="s">
        <v>53</v>
      </c>
      <c r="D873" s="50">
        <v>0</v>
      </c>
    </row>
    <row r="874" spans="1:4" x14ac:dyDescent="0.25">
      <c r="A874" s="51">
        <v>42400</v>
      </c>
      <c r="B874" s="51" t="s">
        <v>64</v>
      </c>
      <c r="C874" s="51" t="s">
        <v>53</v>
      </c>
      <c r="D874" s="50">
        <v>0</v>
      </c>
    </row>
    <row r="875" spans="1:4" x14ac:dyDescent="0.25">
      <c r="A875" s="51">
        <v>42400</v>
      </c>
      <c r="B875" s="51" t="s">
        <v>65</v>
      </c>
      <c r="C875" s="51" t="s">
        <v>53</v>
      </c>
      <c r="D875" s="50">
        <v>0</v>
      </c>
    </row>
    <row r="876" spans="1:4" x14ac:dyDescent="0.25">
      <c r="A876" s="51">
        <v>42400</v>
      </c>
      <c r="B876" s="51" t="s">
        <v>66</v>
      </c>
      <c r="C876" s="51" t="s">
        <v>53</v>
      </c>
      <c r="D876" s="50">
        <v>18485.46</v>
      </c>
    </row>
    <row r="877" spans="1:4" x14ac:dyDescent="0.25">
      <c r="A877" s="51">
        <v>42400</v>
      </c>
      <c r="B877" s="51" t="s">
        <v>67</v>
      </c>
      <c r="C877" s="51" t="s">
        <v>53</v>
      </c>
      <c r="D877" s="50">
        <v>0</v>
      </c>
    </row>
    <row r="878" spans="1:4" x14ac:dyDescent="0.25">
      <c r="A878" s="51">
        <v>42400</v>
      </c>
      <c r="B878" s="51" t="s">
        <v>68</v>
      </c>
      <c r="C878" s="51" t="s">
        <v>69</v>
      </c>
      <c r="D878" s="50">
        <v>0</v>
      </c>
    </row>
    <row r="879" spans="1:4" x14ac:dyDescent="0.25">
      <c r="A879" s="51">
        <v>42400</v>
      </c>
      <c r="B879" s="51" t="s">
        <v>70</v>
      </c>
      <c r="C879" s="51" t="s">
        <v>53</v>
      </c>
      <c r="D879" s="50">
        <v>0</v>
      </c>
    </row>
    <row r="880" spans="1:4" x14ac:dyDescent="0.25">
      <c r="A880" s="51">
        <v>42400</v>
      </c>
      <c r="B880" s="51" t="s">
        <v>71</v>
      </c>
      <c r="C880" s="51" t="s">
        <v>53</v>
      </c>
      <c r="D880" s="50">
        <v>0</v>
      </c>
    </row>
    <row r="881" spans="1:4" x14ac:dyDescent="0.25">
      <c r="A881" s="51">
        <v>42400</v>
      </c>
      <c r="B881" s="51" t="s">
        <v>72</v>
      </c>
      <c r="C881" s="51" t="s">
        <v>69</v>
      </c>
      <c r="D881" s="50">
        <v>0</v>
      </c>
    </row>
    <row r="882" spans="1:4" x14ac:dyDescent="0.25">
      <c r="A882" s="51">
        <v>42400</v>
      </c>
      <c r="B882" s="51" t="s">
        <v>74</v>
      </c>
      <c r="C882" s="51" t="s">
        <v>53</v>
      </c>
      <c r="D882" s="50">
        <v>0</v>
      </c>
    </row>
    <row r="883" spans="1:4" x14ac:dyDescent="0.25">
      <c r="A883" s="51">
        <v>42369</v>
      </c>
      <c r="B883" s="51" t="s">
        <v>52</v>
      </c>
      <c r="C883" s="51" t="s">
        <v>53</v>
      </c>
      <c r="D883" s="50">
        <v>7327.36</v>
      </c>
    </row>
    <row r="884" spans="1:4" x14ac:dyDescent="0.25">
      <c r="A884" s="51">
        <v>42369</v>
      </c>
      <c r="B884" s="51" t="s">
        <v>54</v>
      </c>
      <c r="C884" s="51" t="s">
        <v>53</v>
      </c>
      <c r="D884" s="50">
        <v>1979.87</v>
      </c>
    </row>
    <row r="885" spans="1:4" x14ac:dyDescent="0.25">
      <c r="A885" s="51">
        <v>42369</v>
      </c>
      <c r="B885" s="51" t="s">
        <v>55</v>
      </c>
      <c r="C885" s="51" t="s">
        <v>53</v>
      </c>
      <c r="D885" s="50">
        <v>4537.4799999999996</v>
      </c>
    </row>
    <row r="886" spans="1:4" x14ac:dyDescent="0.25">
      <c r="A886" s="51">
        <v>42369</v>
      </c>
      <c r="B886" s="51" t="s">
        <v>56</v>
      </c>
      <c r="C886" s="51" t="s">
        <v>53</v>
      </c>
      <c r="D886" s="50">
        <v>0</v>
      </c>
    </row>
    <row r="887" spans="1:4" x14ac:dyDescent="0.25">
      <c r="A887" s="51">
        <v>42369</v>
      </c>
      <c r="B887" s="51" t="s">
        <v>57</v>
      </c>
      <c r="C887" s="51" t="s">
        <v>53</v>
      </c>
      <c r="D887" s="50">
        <v>-0.74</v>
      </c>
    </row>
    <row r="888" spans="1:4" x14ac:dyDescent="0.25">
      <c r="A888" s="51">
        <v>42369</v>
      </c>
      <c r="B888" s="51" t="s">
        <v>58</v>
      </c>
      <c r="C888" s="51" t="s">
        <v>53</v>
      </c>
      <c r="D888" s="50">
        <v>3.34</v>
      </c>
    </row>
    <row r="889" spans="1:4" x14ac:dyDescent="0.25">
      <c r="A889" s="51">
        <v>42369</v>
      </c>
      <c r="B889" s="51" t="s">
        <v>59</v>
      </c>
      <c r="C889" s="51" t="s">
        <v>53</v>
      </c>
      <c r="D889" s="50">
        <v>0</v>
      </c>
    </row>
    <row r="890" spans="1:4" x14ac:dyDescent="0.25">
      <c r="A890" s="51">
        <v>42369</v>
      </c>
      <c r="B890" s="51" t="s">
        <v>60</v>
      </c>
      <c r="C890" s="51" t="s">
        <v>53</v>
      </c>
      <c r="D890" s="50">
        <v>4879.2299999999996</v>
      </c>
    </row>
    <row r="891" spans="1:4" x14ac:dyDescent="0.25">
      <c r="A891" s="51">
        <v>42369</v>
      </c>
      <c r="B891" s="51" t="s">
        <v>61</v>
      </c>
      <c r="C891" s="51" t="s">
        <v>53</v>
      </c>
      <c r="D891" s="50">
        <v>0</v>
      </c>
    </row>
    <row r="892" spans="1:4" x14ac:dyDescent="0.25">
      <c r="A892" s="51">
        <v>42369</v>
      </c>
      <c r="B892" s="51" t="s">
        <v>64</v>
      </c>
      <c r="C892" s="51" t="s">
        <v>53</v>
      </c>
      <c r="D892" s="50">
        <v>0</v>
      </c>
    </row>
    <row r="893" spans="1:4" x14ac:dyDescent="0.25">
      <c r="A893" s="51">
        <v>42369</v>
      </c>
      <c r="B893" s="51" t="s">
        <v>65</v>
      </c>
      <c r="C893" s="51" t="s">
        <v>53</v>
      </c>
      <c r="D893" s="50">
        <v>0</v>
      </c>
    </row>
    <row r="894" spans="1:4" x14ac:dyDescent="0.25">
      <c r="A894" s="51">
        <v>42369</v>
      </c>
      <c r="B894" s="51" t="s">
        <v>66</v>
      </c>
      <c r="C894" s="51" t="s">
        <v>53</v>
      </c>
      <c r="D894" s="50">
        <v>18583.400000000001</v>
      </c>
    </row>
    <row r="895" spans="1:4" x14ac:dyDescent="0.25">
      <c r="A895" s="51">
        <v>42369</v>
      </c>
      <c r="B895" s="51" t="s">
        <v>67</v>
      </c>
      <c r="C895" s="51" t="s">
        <v>53</v>
      </c>
      <c r="D895" s="50">
        <v>0</v>
      </c>
    </row>
    <row r="896" spans="1:4" x14ac:dyDescent="0.25">
      <c r="A896" s="51">
        <v>42369</v>
      </c>
      <c r="B896" s="51" t="s">
        <v>68</v>
      </c>
      <c r="C896" s="51" t="s">
        <v>69</v>
      </c>
      <c r="D896" s="50">
        <v>0</v>
      </c>
    </row>
    <row r="897" spans="1:4" x14ac:dyDescent="0.25">
      <c r="A897" s="51">
        <v>42369</v>
      </c>
      <c r="B897" s="51" t="s">
        <v>70</v>
      </c>
      <c r="C897" s="51" t="s">
        <v>53</v>
      </c>
      <c r="D897" s="50">
        <v>0</v>
      </c>
    </row>
    <row r="898" spans="1:4" x14ac:dyDescent="0.25">
      <c r="A898" s="51">
        <v>42369</v>
      </c>
      <c r="B898" s="51" t="s">
        <v>71</v>
      </c>
      <c r="C898" s="51" t="s">
        <v>53</v>
      </c>
      <c r="D898" s="50">
        <v>0</v>
      </c>
    </row>
    <row r="899" spans="1:4" x14ac:dyDescent="0.25">
      <c r="A899" s="51">
        <v>42369</v>
      </c>
      <c r="B899" s="51" t="s">
        <v>72</v>
      </c>
      <c r="C899" s="51" t="s">
        <v>69</v>
      </c>
      <c r="D899" s="50">
        <v>0</v>
      </c>
    </row>
    <row r="900" spans="1:4" x14ac:dyDescent="0.25">
      <c r="A900" s="51">
        <v>42369</v>
      </c>
      <c r="B900" s="51" t="s">
        <v>74</v>
      </c>
      <c r="C900" s="51" t="s">
        <v>53</v>
      </c>
      <c r="D900" s="50">
        <v>0</v>
      </c>
    </row>
    <row r="901" spans="1:4" x14ac:dyDescent="0.25">
      <c r="A901" s="51">
        <v>42338</v>
      </c>
      <c r="B901" s="51" t="s">
        <v>52</v>
      </c>
      <c r="C901" s="51" t="s">
        <v>53</v>
      </c>
      <c r="D901" s="50">
        <v>7148.63</v>
      </c>
    </row>
    <row r="902" spans="1:4" x14ac:dyDescent="0.25">
      <c r="A902" s="51">
        <v>42338</v>
      </c>
      <c r="B902" s="51" t="s">
        <v>54</v>
      </c>
      <c r="C902" s="51" t="s">
        <v>53</v>
      </c>
      <c r="D902" s="50">
        <v>1921.4</v>
      </c>
    </row>
    <row r="903" spans="1:4" x14ac:dyDescent="0.25">
      <c r="A903" s="51">
        <v>42338</v>
      </c>
      <c r="B903" s="51" t="s">
        <v>55</v>
      </c>
      <c r="C903" s="51" t="s">
        <v>53</v>
      </c>
      <c r="D903" s="50">
        <v>4417.72</v>
      </c>
    </row>
    <row r="904" spans="1:4" x14ac:dyDescent="0.25">
      <c r="A904" s="51">
        <v>42338</v>
      </c>
      <c r="B904" s="51" t="s">
        <v>56</v>
      </c>
      <c r="C904" s="51" t="s">
        <v>53</v>
      </c>
      <c r="D904" s="50">
        <v>0</v>
      </c>
    </row>
    <row r="905" spans="1:4" x14ac:dyDescent="0.25">
      <c r="A905" s="51">
        <v>42338</v>
      </c>
      <c r="B905" s="51" t="s">
        <v>57</v>
      </c>
      <c r="C905" s="51" t="s">
        <v>53</v>
      </c>
      <c r="D905" s="50">
        <v>-0.7</v>
      </c>
    </row>
    <row r="906" spans="1:4" x14ac:dyDescent="0.25">
      <c r="A906" s="51">
        <v>42338</v>
      </c>
      <c r="B906" s="51" t="s">
        <v>58</v>
      </c>
      <c r="C906" s="51" t="s">
        <v>53</v>
      </c>
      <c r="D906" s="50">
        <v>3.34</v>
      </c>
    </row>
    <row r="907" spans="1:4" x14ac:dyDescent="0.25">
      <c r="A907" s="51">
        <v>42338</v>
      </c>
      <c r="B907" s="51" t="s">
        <v>59</v>
      </c>
      <c r="C907" s="51" t="s">
        <v>53</v>
      </c>
      <c r="D907" s="50">
        <v>0</v>
      </c>
    </row>
    <row r="908" spans="1:4" x14ac:dyDescent="0.25">
      <c r="A908" s="51">
        <v>42338</v>
      </c>
      <c r="B908" s="51" t="s">
        <v>60</v>
      </c>
      <c r="C908" s="51" t="s">
        <v>53</v>
      </c>
      <c r="D908" s="50">
        <v>2000</v>
      </c>
    </row>
    <row r="909" spans="1:4" x14ac:dyDescent="0.25">
      <c r="A909" s="51">
        <v>42338</v>
      </c>
      <c r="B909" s="51" t="s">
        <v>61</v>
      </c>
      <c r="C909" s="51" t="s">
        <v>53</v>
      </c>
      <c r="D909" s="50">
        <v>0</v>
      </c>
    </row>
    <row r="910" spans="1:4" x14ac:dyDescent="0.25">
      <c r="A910" s="51">
        <v>42338</v>
      </c>
      <c r="B910" s="51" t="s">
        <v>64</v>
      </c>
      <c r="C910" s="51" t="s">
        <v>53</v>
      </c>
      <c r="D910" s="50">
        <v>0</v>
      </c>
    </row>
    <row r="911" spans="1:4" x14ac:dyDescent="0.25">
      <c r="A911" s="51">
        <v>42338</v>
      </c>
      <c r="B911" s="51" t="s">
        <v>65</v>
      </c>
      <c r="C911" s="51" t="s">
        <v>53</v>
      </c>
      <c r="D911" s="50">
        <v>0</v>
      </c>
    </row>
    <row r="912" spans="1:4" x14ac:dyDescent="0.25">
      <c r="A912" s="51">
        <v>42338</v>
      </c>
      <c r="B912" s="51" t="s">
        <v>66</v>
      </c>
      <c r="C912" s="51" t="s">
        <v>53</v>
      </c>
      <c r="D912" s="50">
        <v>19349.07</v>
      </c>
    </row>
    <row r="913" spans="1:4" x14ac:dyDescent="0.25">
      <c r="A913" s="51">
        <v>42338</v>
      </c>
      <c r="B913" s="51" t="s">
        <v>67</v>
      </c>
      <c r="C913" s="51" t="s">
        <v>53</v>
      </c>
      <c r="D913" s="50">
        <v>0</v>
      </c>
    </row>
    <row r="914" spans="1:4" x14ac:dyDescent="0.25">
      <c r="A914" s="51">
        <v>42338</v>
      </c>
      <c r="B914" s="51" t="s">
        <v>68</v>
      </c>
      <c r="C914" s="51" t="s">
        <v>69</v>
      </c>
      <c r="D914" s="50">
        <v>0</v>
      </c>
    </row>
    <row r="915" spans="1:4" x14ac:dyDescent="0.25">
      <c r="A915" s="51">
        <v>42338</v>
      </c>
      <c r="B915" s="51" t="s">
        <v>70</v>
      </c>
      <c r="C915" s="51" t="s">
        <v>53</v>
      </c>
      <c r="D915" s="50">
        <v>0</v>
      </c>
    </row>
    <row r="916" spans="1:4" x14ac:dyDescent="0.25">
      <c r="A916" s="51">
        <v>42338</v>
      </c>
      <c r="B916" s="51" t="s">
        <v>71</v>
      </c>
      <c r="C916" s="51" t="s">
        <v>53</v>
      </c>
      <c r="D916" s="50">
        <v>0</v>
      </c>
    </row>
    <row r="917" spans="1:4" x14ac:dyDescent="0.25">
      <c r="A917" s="51">
        <v>42338</v>
      </c>
      <c r="B917" s="51" t="s">
        <v>72</v>
      </c>
      <c r="C917" s="51" t="s">
        <v>69</v>
      </c>
      <c r="D917" s="50">
        <v>0</v>
      </c>
    </row>
    <row r="918" spans="1:4" x14ac:dyDescent="0.25">
      <c r="A918" s="51">
        <v>42338</v>
      </c>
      <c r="B918" s="51" t="s">
        <v>74</v>
      </c>
      <c r="C918" s="51" t="s">
        <v>53</v>
      </c>
      <c r="D918" s="50">
        <v>0</v>
      </c>
    </row>
    <row r="919" spans="1:4" x14ac:dyDescent="0.25">
      <c r="A919" s="51">
        <v>42308</v>
      </c>
      <c r="B919" s="51" t="s">
        <v>52</v>
      </c>
      <c r="C919" s="51" t="s">
        <v>53</v>
      </c>
      <c r="D919" s="50">
        <v>7148.63</v>
      </c>
    </row>
    <row r="920" spans="1:4" x14ac:dyDescent="0.25">
      <c r="A920" s="51">
        <v>42308</v>
      </c>
      <c r="B920" s="51" t="s">
        <v>54</v>
      </c>
      <c r="C920" s="51" t="s">
        <v>53</v>
      </c>
      <c r="D920" s="50">
        <v>1871.4</v>
      </c>
    </row>
    <row r="921" spans="1:4" x14ac:dyDescent="0.25">
      <c r="A921" s="51">
        <v>42308</v>
      </c>
      <c r="B921" s="51" t="s">
        <v>55</v>
      </c>
      <c r="C921" s="51" t="s">
        <v>53</v>
      </c>
      <c r="D921" s="50">
        <v>4317.72</v>
      </c>
    </row>
    <row r="922" spans="1:4" x14ac:dyDescent="0.25">
      <c r="A922" s="51">
        <v>42308</v>
      </c>
      <c r="B922" s="51" t="s">
        <v>56</v>
      </c>
      <c r="C922" s="51" t="s">
        <v>53</v>
      </c>
      <c r="D922" s="50">
        <v>0</v>
      </c>
    </row>
    <row r="923" spans="1:4" x14ac:dyDescent="0.25">
      <c r="A923" s="51">
        <v>42308</v>
      </c>
      <c r="B923" s="51" t="s">
        <v>57</v>
      </c>
      <c r="C923" s="51" t="s">
        <v>53</v>
      </c>
      <c r="D923" s="50">
        <v>-0.7</v>
      </c>
    </row>
    <row r="924" spans="1:4" x14ac:dyDescent="0.25">
      <c r="A924" s="51">
        <v>42308</v>
      </c>
      <c r="B924" s="51" t="s">
        <v>58</v>
      </c>
      <c r="C924" s="51" t="s">
        <v>53</v>
      </c>
      <c r="D924" s="50">
        <v>3.34</v>
      </c>
    </row>
    <row r="925" spans="1:4" x14ac:dyDescent="0.25">
      <c r="A925" s="51">
        <v>42308</v>
      </c>
      <c r="B925" s="51" t="s">
        <v>59</v>
      </c>
      <c r="C925" s="51" t="s">
        <v>53</v>
      </c>
      <c r="D925" s="50">
        <v>0</v>
      </c>
    </row>
    <row r="926" spans="1:4" x14ac:dyDescent="0.25">
      <c r="A926" s="51">
        <v>42308</v>
      </c>
      <c r="B926" s="51" t="s">
        <v>60</v>
      </c>
      <c r="C926" s="51" t="s">
        <v>53</v>
      </c>
      <c r="D926" s="50">
        <v>4857.2</v>
      </c>
    </row>
    <row r="927" spans="1:4" x14ac:dyDescent="0.25">
      <c r="A927" s="51">
        <v>42308</v>
      </c>
      <c r="B927" s="51" t="s">
        <v>61</v>
      </c>
      <c r="C927" s="51" t="s">
        <v>53</v>
      </c>
      <c r="D927" s="50">
        <v>0</v>
      </c>
    </row>
    <row r="928" spans="1:4" x14ac:dyDescent="0.25">
      <c r="A928" s="51">
        <v>42308</v>
      </c>
      <c r="B928" s="51" t="s">
        <v>64</v>
      </c>
      <c r="C928" s="51" t="s">
        <v>53</v>
      </c>
      <c r="D928" s="50">
        <v>0</v>
      </c>
    </row>
    <row r="929" spans="1:4" x14ac:dyDescent="0.25">
      <c r="A929" s="51">
        <v>42308</v>
      </c>
      <c r="B929" s="51" t="s">
        <v>65</v>
      </c>
      <c r="C929" s="51" t="s">
        <v>53</v>
      </c>
      <c r="D929" s="50">
        <v>0</v>
      </c>
    </row>
    <row r="930" spans="1:4" x14ac:dyDescent="0.25">
      <c r="A930" s="51">
        <v>42308</v>
      </c>
      <c r="B930" s="51" t="s">
        <v>66</v>
      </c>
      <c r="C930" s="51" t="s">
        <v>53</v>
      </c>
      <c r="D930" s="50">
        <v>16251.6</v>
      </c>
    </row>
    <row r="931" spans="1:4" x14ac:dyDescent="0.25">
      <c r="A931" s="51">
        <v>42308</v>
      </c>
      <c r="B931" s="51" t="s">
        <v>67</v>
      </c>
      <c r="C931" s="51" t="s">
        <v>53</v>
      </c>
      <c r="D931" s="50">
        <v>0</v>
      </c>
    </row>
    <row r="932" spans="1:4" x14ac:dyDescent="0.25">
      <c r="A932" s="51">
        <v>42308</v>
      </c>
      <c r="B932" s="51" t="s">
        <v>68</v>
      </c>
      <c r="C932" s="51" t="s">
        <v>69</v>
      </c>
      <c r="D932" s="50">
        <v>0</v>
      </c>
    </row>
    <row r="933" spans="1:4" x14ac:dyDescent="0.25">
      <c r="A933" s="51">
        <v>42308</v>
      </c>
      <c r="B933" s="51" t="s">
        <v>70</v>
      </c>
      <c r="C933" s="51" t="s">
        <v>53</v>
      </c>
      <c r="D933" s="50">
        <v>0</v>
      </c>
    </row>
    <row r="934" spans="1:4" x14ac:dyDescent="0.25">
      <c r="A934" s="51">
        <v>42308</v>
      </c>
      <c r="B934" s="51" t="s">
        <v>71</v>
      </c>
      <c r="C934" s="51" t="s">
        <v>53</v>
      </c>
      <c r="D934" s="50">
        <v>0</v>
      </c>
    </row>
    <row r="935" spans="1:4" x14ac:dyDescent="0.25">
      <c r="A935" s="51">
        <v>42308</v>
      </c>
      <c r="B935" s="51" t="s">
        <v>72</v>
      </c>
      <c r="C935" s="51" t="s">
        <v>69</v>
      </c>
      <c r="D935" s="50">
        <v>0</v>
      </c>
    </row>
    <row r="936" spans="1:4" x14ac:dyDescent="0.25">
      <c r="A936" s="51">
        <v>42308</v>
      </c>
      <c r="B936" s="51" t="s">
        <v>74</v>
      </c>
      <c r="C936" s="51" t="s">
        <v>53</v>
      </c>
      <c r="D936" s="50">
        <v>0</v>
      </c>
    </row>
    <row r="937" spans="1:4" x14ac:dyDescent="0.25">
      <c r="A937" s="51">
        <v>42277</v>
      </c>
      <c r="B937" s="51" t="s">
        <v>52</v>
      </c>
      <c r="C937" s="51" t="s">
        <v>53</v>
      </c>
      <c r="D937" s="50">
        <v>7148.63</v>
      </c>
    </row>
    <row r="938" spans="1:4" x14ac:dyDescent="0.25">
      <c r="A938" s="51">
        <v>42277</v>
      </c>
      <c r="B938" s="51" t="s">
        <v>54</v>
      </c>
      <c r="C938" s="51" t="s">
        <v>53</v>
      </c>
      <c r="D938" s="50">
        <v>1821.4</v>
      </c>
    </row>
    <row r="939" spans="1:4" x14ac:dyDescent="0.25">
      <c r="A939" s="51">
        <v>42277</v>
      </c>
      <c r="B939" s="51" t="s">
        <v>55</v>
      </c>
      <c r="C939" s="51" t="s">
        <v>53</v>
      </c>
      <c r="D939" s="50">
        <v>4217.72</v>
      </c>
    </row>
    <row r="940" spans="1:4" x14ac:dyDescent="0.25">
      <c r="A940" s="51">
        <v>42277</v>
      </c>
      <c r="B940" s="51" t="s">
        <v>56</v>
      </c>
      <c r="C940" s="51" t="s">
        <v>53</v>
      </c>
      <c r="D940" s="50">
        <v>0</v>
      </c>
    </row>
    <row r="941" spans="1:4" x14ac:dyDescent="0.25">
      <c r="A941" s="51">
        <v>42277</v>
      </c>
      <c r="B941" s="51" t="s">
        <v>57</v>
      </c>
      <c r="C941" s="51" t="s">
        <v>53</v>
      </c>
      <c r="D941" s="50">
        <v>-0.7</v>
      </c>
    </row>
    <row r="942" spans="1:4" x14ac:dyDescent="0.25">
      <c r="A942" s="51">
        <v>42277</v>
      </c>
      <c r="B942" s="51" t="s">
        <v>58</v>
      </c>
      <c r="C942" s="51" t="s">
        <v>53</v>
      </c>
      <c r="D942" s="50">
        <v>3.34</v>
      </c>
    </row>
    <row r="943" spans="1:4" x14ac:dyDescent="0.25">
      <c r="A943" s="51">
        <v>42277</v>
      </c>
      <c r="B943" s="51" t="s">
        <v>59</v>
      </c>
      <c r="C943" s="51" t="s">
        <v>53</v>
      </c>
      <c r="D943" s="50">
        <v>0</v>
      </c>
    </row>
    <row r="944" spans="1:4" x14ac:dyDescent="0.25">
      <c r="A944" s="51">
        <v>42277</v>
      </c>
      <c r="B944" s="51" t="s">
        <v>60</v>
      </c>
      <c r="C944" s="51" t="s">
        <v>53</v>
      </c>
      <c r="D944" s="50">
        <v>2000</v>
      </c>
    </row>
    <row r="945" spans="1:4" x14ac:dyDescent="0.25">
      <c r="A945" s="51">
        <v>42277</v>
      </c>
      <c r="B945" s="51" t="s">
        <v>61</v>
      </c>
      <c r="C945" s="51" t="s">
        <v>53</v>
      </c>
      <c r="D945" s="50">
        <v>0</v>
      </c>
    </row>
    <row r="946" spans="1:4" x14ac:dyDescent="0.25">
      <c r="A946" s="51">
        <v>42277</v>
      </c>
      <c r="B946" s="51" t="s">
        <v>64</v>
      </c>
      <c r="C946" s="51" t="s">
        <v>53</v>
      </c>
      <c r="D946" s="50">
        <v>0</v>
      </c>
    </row>
    <row r="947" spans="1:4" x14ac:dyDescent="0.25">
      <c r="A947" s="51">
        <v>42277</v>
      </c>
      <c r="B947" s="51" t="s">
        <v>65</v>
      </c>
      <c r="C947" s="51" t="s">
        <v>53</v>
      </c>
      <c r="D947" s="50">
        <v>0</v>
      </c>
    </row>
    <row r="948" spans="1:4" x14ac:dyDescent="0.25">
      <c r="A948" s="51">
        <v>42277</v>
      </c>
      <c r="B948" s="51" t="s">
        <v>66</v>
      </c>
      <c r="C948" s="51" t="s">
        <v>53</v>
      </c>
      <c r="D948" s="50">
        <v>17279.150000000001</v>
      </c>
    </row>
    <row r="949" spans="1:4" x14ac:dyDescent="0.25">
      <c r="A949" s="51">
        <v>42277</v>
      </c>
      <c r="B949" s="51" t="s">
        <v>67</v>
      </c>
      <c r="C949" s="51" t="s">
        <v>53</v>
      </c>
      <c r="D949" s="50">
        <v>0</v>
      </c>
    </row>
    <row r="950" spans="1:4" x14ac:dyDescent="0.25">
      <c r="A950" s="51">
        <v>42277</v>
      </c>
      <c r="B950" s="51" t="s">
        <v>68</v>
      </c>
      <c r="C950" s="51" t="s">
        <v>69</v>
      </c>
      <c r="D950" s="50">
        <v>0</v>
      </c>
    </row>
    <row r="951" spans="1:4" x14ac:dyDescent="0.25">
      <c r="A951" s="51">
        <v>42277</v>
      </c>
      <c r="B951" s="51" t="s">
        <v>70</v>
      </c>
      <c r="C951" s="51" t="s">
        <v>53</v>
      </c>
      <c r="D951" s="50">
        <v>0</v>
      </c>
    </row>
    <row r="952" spans="1:4" x14ac:dyDescent="0.25">
      <c r="A952" s="51">
        <v>42277</v>
      </c>
      <c r="B952" s="51" t="s">
        <v>71</v>
      </c>
      <c r="C952" s="51" t="s">
        <v>53</v>
      </c>
      <c r="D952" s="50">
        <v>0</v>
      </c>
    </row>
    <row r="953" spans="1:4" x14ac:dyDescent="0.25">
      <c r="A953" s="51">
        <v>42277</v>
      </c>
      <c r="B953" s="51" t="s">
        <v>72</v>
      </c>
      <c r="C953" s="51" t="s">
        <v>69</v>
      </c>
      <c r="D953" s="50">
        <v>0</v>
      </c>
    </row>
    <row r="954" spans="1:4" x14ac:dyDescent="0.25">
      <c r="A954" s="51">
        <v>42277</v>
      </c>
      <c r="B954" s="51" t="s">
        <v>74</v>
      </c>
      <c r="C954" s="51" t="s">
        <v>53</v>
      </c>
      <c r="D954" s="50">
        <v>0</v>
      </c>
    </row>
    <row r="955" spans="1:4" x14ac:dyDescent="0.25">
      <c r="A955" s="51">
        <v>42247</v>
      </c>
      <c r="B955" s="51" t="s">
        <v>52</v>
      </c>
      <c r="C955" s="51" t="s">
        <v>53</v>
      </c>
      <c r="D955" s="50">
        <v>7148.63</v>
      </c>
    </row>
    <row r="956" spans="1:4" x14ac:dyDescent="0.25">
      <c r="A956" s="51">
        <v>42247</v>
      </c>
      <c r="B956" s="51" t="s">
        <v>54</v>
      </c>
      <c r="C956" s="51" t="s">
        <v>53</v>
      </c>
      <c r="D956" s="50">
        <v>1771.4</v>
      </c>
    </row>
    <row r="957" spans="1:4" x14ac:dyDescent="0.25">
      <c r="A957" s="51">
        <v>42247</v>
      </c>
      <c r="B957" s="51" t="s">
        <v>55</v>
      </c>
      <c r="C957" s="51" t="s">
        <v>53</v>
      </c>
      <c r="D957" s="50">
        <v>4117.72</v>
      </c>
    </row>
    <row r="958" spans="1:4" x14ac:dyDescent="0.25">
      <c r="A958" s="51">
        <v>42247</v>
      </c>
      <c r="B958" s="51" t="s">
        <v>56</v>
      </c>
      <c r="C958" s="51" t="s">
        <v>53</v>
      </c>
      <c r="D958" s="50">
        <v>0</v>
      </c>
    </row>
    <row r="959" spans="1:4" x14ac:dyDescent="0.25">
      <c r="A959" s="51">
        <v>42247</v>
      </c>
      <c r="B959" s="51" t="s">
        <v>57</v>
      </c>
      <c r="C959" s="51" t="s">
        <v>53</v>
      </c>
      <c r="D959" s="50">
        <v>-0.66</v>
      </c>
    </row>
    <row r="960" spans="1:4" x14ac:dyDescent="0.25">
      <c r="A960" s="51">
        <v>42247</v>
      </c>
      <c r="B960" s="51" t="s">
        <v>58</v>
      </c>
      <c r="C960" s="51" t="s">
        <v>53</v>
      </c>
      <c r="D960" s="50">
        <v>3.34</v>
      </c>
    </row>
    <row r="961" spans="1:4" x14ac:dyDescent="0.25">
      <c r="A961" s="51">
        <v>42247</v>
      </c>
      <c r="B961" s="51" t="s">
        <v>59</v>
      </c>
      <c r="C961" s="51" t="s">
        <v>53</v>
      </c>
      <c r="D961" s="50">
        <v>0</v>
      </c>
    </row>
    <row r="962" spans="1:4" x14ac:dyDescent="0.25">
      <c r="A962" s="51">
        <v>42247</v>
      </c>
      <c r="B962" s="51" t="s">
        <v>60</v>
      </c>
      <c r="C962" s="51" t="s">
        <v>53</v>
      </c>
      <c r="D962" s="50">
        <v>2000</v>
      </c>
    </row>
    <row r="963" spans="1:4" x14ac:dyDescent="0.25">
      <c r="A963" s="51">
        <v>42247</v>
      </c>
      <c r="B963" s="51" t="s">
        <v>61</v>
      </c>
      <c r="C963" s="51" t="s">
        <v>53</v>
      </c>
      <c r="D963" s="50">
        <v>0</v>
      </c>
    </row>
    <row r="964" spans="1:4" x14ac:dyDescent="0.25">
      <c r="A964" s="51">
        <v>42247</v>
      </c>
      <c r="B964" s="51" t="s">
        <v>64</v>
      </c>
      <c r="C964" s="51" t="s">
        <v>53</v>
      </c>
      <c r="D964" s="50">
        <v>0</v>
      </c>
    </row>
    <row r="965" spans="1:4" x14ac:dyDescent="0.25">
      <c r="A965" s="51">
        <v>42247</v>
      </c>
      <c r="B965" s="51" t="s">
        <v>65</v>
      </c>
      <c r="C965" s="51" t="s">
        <v>53</v>
      </c>
      <c r="D965" s="50">
        <v>0</v>
      </c>
    </row>
    <row r="966" spans="1:4" x14ac:dyDescent="0.25">
      <c r="A966" s="51">
        <v>42247</v>
      </c>
      <c r="B966" s="51" t="s">
        <v>66</v>
      </c>
      <c r="C966" s="51" t="s">
        <v>53</v>
      </c>
      <c r="D966" s="50">
        <v>14855</v>
      </c>
    </row>
    <row r="967" spans="1:4" x14ac:dyDescent="0.25">
      <c r="A967" s="51">
        <v>42247</v>
      </c>
      <c r="B967" s="51" t="s">
        <v>67</v>
      </c>
      <c r="C967" s="51" t="s">
        <v>53</v>
      </c>
      <c r="D967" s="50">
        <v>0</v>
      </c>
    </row>
    <row r="968" spans="1:4" x14ac:dyDescent="0.25">
      <c r="A968" s="51">
        <v>42247</v>
      </c>
      <c r="B968" s="51" t="s">
        <v>68</v>
      </c>
      <c r="C968" s="51" t="s">
        <v>69</v>
      </c>
      <c r="D968" s="50">
        <v>0</v>
      </c>
    </row>
    <row r="969" spans="1:4" x14ac:dyDescent="0.25">
      <c r="A969" s="51">
        <v>42247</v>
      </c>
      <c r="B969" s="51" t="s">
        <v>70</v>
      </c>
      <c r="C969" s="51" t="s">
        <v>53</v>
      </c>
      <c r="D969" s="50">
        <v>0</v>
      </c>
    </row>
    <row r="970" spans="1:4" x14ac:dyDescent="0.25">
      <c r="A970" s="51">
        <v>42247</v>
      </c>
      <c r="B970" s="51" t="s">
        <v>71</v>
      </c>
      <c r="C970" s="51" t="s">
        <v>53</v>
      </c>
      <c r="D970" s="50">
        <v>0</v>
      </c>
    </row>
    <row r="971" spans="1:4" x14ac:dyDescent="0.25">
      <c r="A971" s="51">
        <v>42247</v>
      </c>
      <c r="B971" s="51" t="s">
        <v>72</v>
      </c>
      <c r="C971" s="51" t="s">
        <v>69</v>
      </c>
      <c r="D971" s="50">
        <v>0</v>
      </c>
    </row>
    <row r="972" spans="1:4" x14ac:dyDescent="0.25">
      <c r="A972" s="51">
        <v>42247</v>
      </c>
      <c r="B972" s="51" t="s">
        <v>74</v>
      </c>
      <c r="C972" s="51" t="s">
        <v>53</v>
      </c>
      <c r="D972" s="50">
        <v>0</v>
      </c>
    </row>
    <row r="973" spans="1:4" x14ac:dyDescent="0.25">
      <c r="A973" s="51">
        <v>42216</v>
      </c>
      <c r="B973" s="51" t="s">
        <v>52</v>
      </c>
      <c r="C973" s="51" t="s">
        <v>53</v>
      </c>
      <c r="D973" s="50">
        <v>7148.63</v>
      </c>
    </row>
    <row r="974" spans="1:4" x14ac:dyDescent="0.25">
      <c r="A974" s="51">
        <v>42216</v>
      </c>
      <c r="B974" s="51" t="s">
        <v>54</v>
      </c>
      <c r="C974" s="51" t="s">
        <v>53</v>
      </c>
      <c r="D974" s="50">
        <v>1721.4</v>
      </c>
    </row>
    <row r="975" spans="1:4" x14ac:dyDescent="0.25">
      <c r="A975" s="51">
        <v>42216</v>
      </c>
      <c r="B975" s="51" t="s">
        <v>55</v>
      </c>
      <c r="C975" s="51" t="s">
        <v>53</v>
      </c>
      <c r="D975" s="50">
        <v>4017.72</v>
      </c>
    </row>
    <row r="976" spans="1:4" x14ac:dyDescent="0.25">
      <c r="A976" s="51">
        <v>42216</v>
      </c>
      <c r="B976" s="51" t="s">
        <v>56</v>
      </c>
      <c r="C976" s="51" t="s">
        <v>53</v>
      </c>
      <c r="D976" s="50">
        <v>0</v>
      </c>
    </row>
    <row r="977" spans="1:4" x14ac:dyDescent="0.25">
      <c r="A977" s="51">
        <v>42216</v>
      </c>
      <c r="B977" s="51" t="s">
        <v>57</v>
      </c>
      <c r="C977" s="51" t="s">
        <v>53</v>
      </c>
      <c r="D977" s="50">
        <v>-0.66</v>
      </c>
    </row>
    <row r="978" spans="1:4" x14ac:dyDescent="0.25">
      <c r="A978" s="51">
        <v>42216</v>
      </c>
      <c r="B978" s="51" t="s">
        <v>58</v>
      </c>
      <c r="C978" s="51" t="s">
        <v>53</v>
      </c>
      <c r="D978" s="50">
        <v>3.34</v>
      </c>
    </row>
    <row r="979" spans="1:4" x14ac:dyDescent="0.25">
      <c r="A979" s="51">
        <v>42216</v>
      </c>
      <c r="B979" s="51" t="s">
        <v>59</v>
      </c>
      <c r="C979" s="51" t="s">
        <v>53</v>
      </c>
      <c r="D979" s="50">
        <v>0</v>
      </c>
    </row>
    <row r="980" spans="1:4" x14ac:dyDescent="0.25">
      <c r="A980" s="51">
        <v>42216</v>
      </c>
      <c r="B980" s="51" t="s">
        <v>60</v>
      </c>
      <c r="C980" s="51" t="s">
        <v>53</v>
      </c>
      <c r="D980" s="50">
        <v>1500</v>
      </c>
    </row>
    <row r="981" spans="1:4" x14ac:dyDescent="0.25">
      <c r="A981" s="51">
        <v>42216</v>
      </c>
      <c r="B981" s="51" t="s">
        <v>61</v>
      </c>
      <c r="C981" s="51" t="s">
        <v>53</v>
      </c>
      <c r="D981" s="50">
        <v>0</v>
      </c>
    </row>
    <row r="982" spans="1:4" x14ac:dyDescent="0.25">
      <c r="A982" s="51">
        <v>42216</v>
      </c>
      <c r="B982" s="51" t="s">
        <v>64</v>
      </c>
      <c r="C982" s="51" t="s">
        <v>53</v>
      </c>
      <c r="D982" s="50">
        <v>0</v>
      </c>
    </row>
    <row r="983" spans="1:4" x14ac:dyDescent="0.25">
      <c r="A983" s="51">
        <v>42216</v>
      </c>
      <c r="B983" s="51" t="s">
        <v>65</v>
      </c>
      <c r="C983" s="51" t="s">
        <v>53</v>
      </c>
      <c r="D983" s="50">
        <v>0</v>
      </c>
    </row>
    <row r="984" spans="1:4" x14ac:dyDescent="0.25">
      <c r="A984" s="51">
        <v>42216</v>
      </c>
      <c r="B984" s="51" t="s">
        <v>66</v>
      </c>
      <c r="C984" s="51" t="s">
        <v>53</v>
      </c>
      <c r="D984" s="50">
        <v>16144.94</v>
      </c>
    </row>
    <row r="985" spans="1:4" x14ac:dyDescent="0.25">
      <c r="A985" s="51">
        <v>42216</v>
      </c>
      <c r="B985" s="51" t="s">
        <v>67</v>
      </c>
      <c r="C985" s="51" t="s">
        <v>53</v>
      </c>
      <c r="D985" s="50">
        <v>0</v>
      </c>
    </row>
    <row r="986" spans="1:4" x14ac:dyDescent="0.25">
      <c r="A986" s="51">
        <v>42216</v>
      </c>
      <c r="B986" s="51" t="s">
        <v>68</v>
      </c>
      <c r="C986" s="51" t="s">
        <v>69</v>
      </c>
      <c r="D986" s="50">
        <v>0</v>
      </c>
    </row>
    <row r="987" spans="1:4" x14ac:dyDescent="0.25">
      <c r="A987" s="51">
        <v>42216</v>
      </c>
      <c r="B987" s="51" t="s">
        <v>70</v>
      </c>
      <c r="C987" s="51" t="s">
        <v>53</v>
      </c>
      <c r="D987" s="50">
        <v>0</v>
      </c>
    </row>
    <row r="988" spans="1:4" x14ac:dyDescent="0.25">
      <c r="A988" s="51">
        <v>42216</v>
      </c>
      <c r="B988" s="51" t="s">
        <v>71</v>
      </c>
      <c r="C988" s="51" t="s">
        <v>53</v>
      </c>
      <c r="D988" s="50">
        <v>0</v>
      </c>
    </row>
    <row r="989" spans="1:4" x14ac:dyDescent="0.25">
      <c r="A989" s="51">
        <v>42216</v>
      </c>
      <c r="B989" s="51" t="s">
        <v>72</v>
      </c>
      <c r="C989" s="51" t="s">
        <v>69</v>
      </c>
      <c r="D989" s="50">
        <v>0</v>
      </c>
    </row>
    <row r="990" spans="1:4" x14ac:dyDescent="0.25">
      <c r="A990" s="51">
        <v>42216</v>
      </c>
      <c r="B990" s="51" t="s">
        <v>74</v>
      </c>
      <c r="C990" s="51" t="s">
        <v>53</v>
      </c>
      <c r="D990" s="50">
        <v>0</v>
      </c>
    </row>
    <row r="991" spans="1:4" x14ac:dyDescent="0.25">
      <c r="A991" s="51">
        <v>42185</v>
      </c>
      <c r="B991" s="51" t="s">
        <v>52</v>
      </c>
      <c r="C991" s="51" t="s">
        <v>53</v>
      </c>
      <c r="D991" s="50">
        <v>7148.63</v>
      </c>
    </row>
    <row r="992" spans="1:4" x14ac:dyDescent="0.25">
      <c r="A992" s="51">
        <v>42185</v>
      </c>
      <c r="B992" s="51" t="s">
        <v>54</v>
      </c>
      <c r="C992" s="51" t="s">
        <v>53</v>
      </c>
      <c r="D992" s="50">
        <v>1671.4</v>
      </c>
    </row>
    <row r="993" spans="1:4" x14ac:dyDescent="0.25">
      <c r="A993" s="51">
        <v>42185</v>
      </c>
      <c r="B993" s="51" t="s">
        <v>55</v>
      </c>
      <c r="C993" s="51" t="s">
        <v>53</v>
      </c>
      <c r="D993" s="50">
        <v>3917.72</v>
      </c>
    </row>
    <row r="994" spans="1:4" x14ac:dyDescent="0.25">
      <c r="A994" s="51">
        <v>42185</v>
      </c>
      <c r="B994" s="51" t="s">
        <v>56</v>
      </c>
      <c r="C994" s="51" t="s">
        <v>53</v>
      </c>
      <c r="D994" s="50">
        <v>0</v>
      </c>
    </row>
    <row r="995" spans="1:4" x14ac:dyDescent="0.25">
      <c r="A995" s="51">
        <v>42185</v>
      </c>
      <c r="B995" s="51" t="s">
        <v>57</v>
      </c>
      <c r="C995" s="51" t="s">
        <v>53</v>
      </c>
      <c r="D995" s="50">
        <v>-0.66</v>
      </c>
    </row>
    <row r="996" spans="1:4" x14ac:dyDescent="0.25">
      <c r="A996" s="51">
        <v>42185</v>
      </c>
      <c r="B996" s="51" t="s">
        <v>58</v>
      </c>
      <c r="C996" s="51" t="s">
        <v>53</v>
      </c>
      <c r="D996" s="50">
        <v>3.34</v>
      </c>
    </row>
    <row r="997" spans="1:4" x14ac:dyDescent="0.25">
      <c r="A997" s="51">
        <v>42185</v>
      </c>
      <c r="B997" s="51" t="s">
        <v>59</v>
      </c>
      <c r="C997" s="51" t="s">
        <v>53</v>
      </c>
      <c r="D997" s="50">
        <v>0</v>
      </c>
    </row>
    <row r="998" spans="1:4" x14ac:dyDescent="0.25">
      <c r="A998" s="51">
        <v>42185</v>
      </c>
      <c r="B998" s="51" t="s">
        <v>60</v>
      </c>
      <c r="C998" s="51" t="s">
        <v>53</v>
      </c>
      <c r="D998" s="50">
        <v>1500</v>
      </c>
    </row>
    <row r="999" spans="1:4" x14ac:dyDescent="0.25">
      <c r="A999" s="51">
        <v>42185</v>
      </c>
      <c r="B999" s="51" t="s">
        <v>61</v>
      </c>
      <c r="C999" s="51" t="s">
        <v>53</v>
      </c>
      <c r="D999" s="50">
        <v>0</v>
      </c>
    </row>
    <row r="1000" spans="1:4" x14ac:dyDescent="0.25">
      <c r="A1000" s="51">
        <v>42185</v>
      </c>
      <c r="B1000" s="51" t="s">
        <v>64</v>
      </c>
      <c r="C1000" s="51" t="s">
        <v>53</v>
      </c>
      <c r="D1000" s="50">
        <v>0</v>
      </c>
    </row>
    <row r="1001" spans="1:4" x14ac:dyDescent="0.25">
      <c r="A1001" s="51">
        <v>42185</v>
      </c>
      <c r="B1001" s="51" t="s">
        <v>65</v>
      </c>
      <c r="C1001" s="51" t="s">
        <v>53</v>
      </c>
      <c r="D1001" s="50">
        <v>0</v>
      </c>
    </row>
    <row r="1002" spans="1:4" x14ac:dyDescent="0.25">
      <c r="A1002" s="51">
        <v>42185</v>
      </c>
      <c r="B1002" s="51" t="s">
        <v>66</v>
      </c>
      <c r="C1002" s="51" t="s">
        <v>53</v>
      </c>
      <c r="D1002" s="50">
        <v>16142.58</v>
      </c>
    </row>
    <row r="1003" spans="1:4" x14ac:dyDescent="0.25">
      <c r="A1003" s="51">
        <v>42185</v>
      </c>
      <c r="B1003" s="51" t="s">
        <v>67</v>
      </c>
      <c r="C1003" s="51" t="s">
        <v>53</v>
      </c>
      <c r="D1003" s="50">
        <v>0</v>
      </c>
    </row>
    <row r="1004" spans="1:4" x14ac:dyDescent="0.25">
      <c r="A1004" s="51">
        <v>42185</v>
      </c>
      <c r="B1004" s="51" t="s">
        <v>68</v>
      </c>
      <c r="C1004" s="51" t="s">
        <v>69</v>
      </c>
      <c r="D1004" s="50">
        <v>0</v>
      </c>
    </row>
    <row r="1005" spans="1:4" x14ac:dyDescent="0.25">
      <c r="A1005" s="51">
        <v>42185</v>
      </c>
      <c r="B1005" s="51" t="s">
        <v>70</v>
      </c>
      <c r="C1005" s="51" t="s">
        <v>53</v>
      </c>
      <c r="D1005" s="50">
        <v>0</v>
      </c>
    </row>
    <row r="1006" spans="1:4" x14ac:dyDescent="0.25">
      <c r="A1006" s="51">
        <v>42185</v>
      </c>
      <c r="B1006" s="51" t="s">
        <v>71</v>
      </c>
      <c r="C1006" s="51" t="s">
        <v>53</v>
      </c>
      <c r="D1006" s="50">
        <v>0</v>
      </c>
    </row>
    <row r="1007" spans="1:4" x14ac:dyDescent="0.25">
      <c r="A1007" s="51">
        <v>42185</v>
      </c>
      <c r="B1007" s="51" t="s">
        <v>72</v>
      </c>
      <c r="C1007" s="51" t="s">
        <v>69</v>
      </c>
      <c r="D1007" s="50">
        <v>0</v>
      </c>
    </row>
    <row r="1008" spans="1:4" x14ac:dyDescent="0.25">
      <c r="A1008" s="51">
        <v>42185</v>
      </c>
      <c r="B1008" s="51" t="s">
        <v>74</v>
      </c>
      <c r="C1008" s="51" t="s">
        <v>53</v>
      </c>
      <c r="D1008" s="50">
        <v>0</v>
      </c>
    </row>
    <row r="1009" spans="1:4" x14ac:dyDescent="0.25">
      <c r="A1009" s="51">
        <v>42155</v>
      </c>
      <c r="B1009" s="51" t="s">
        <v>52</v>
      </c>
      <c r="C1009" s="51" t="s">
        <v>53</v>
      </c>
      <c r="D1009" s="50">
        <v>7148.63</v>
      </c>
    </row>
    <row r="1010" spans="1:4" x14ac:dyDescent="0.25">
      <c r="A1010" s="51">
        <v>42155</v>
      </c>
      <c r="B1010" s="51" t="s">
        <v>54</v>
      </c>
      <c r="C1010" s="51" t="s">
        <v>53</v>
      </c>
      <c r="D1010" s="50">
        <v>1621.4</v>
      </c>
    </row>
    <row r="1011" spans="1:4" x14ac:dyDescent="0.25">
      <c r="A1011" s="51">
        <v>42155</v>
      </c>
      <c r="B1011" s="51" t="s">
        <v>55</v>
      </c>
      <c r="C1011" s="51" t="s">
        <v>53</v>
      </c>
      <c r="D1011" s="50">
        <v>3877.72</v>
      </c>
    </row>
    <row r="1012" spans="1:4" x14ac:dyDescent="0.25">
      <c r="A1012" s="51">
        <v>42155</v>
      </c>
      <c r="B1012" s="51" t="s">
        <v>56</v>
      </c>
      <c r="C1012" s="51" t="s">
        <v>53</v>
      </c>
      <c r="D1012" s="50">
        <v>0</v>
      </c>
    </row>
    <row r="1013" spans="1:4" x14ac:dyDescent="0.25">
      <c r="A1013" s="51">
        <v>42155</v>
      </c>
      <c r="B1013" s="51" t="s">
        <v>57</v>
      </c>
      <c r="C1013" s="51" t="s">
        <v>53</v>
      </c>
      <c r="D1013" s="50">
        <v>-0.66</v>
      </c>
    </row>
    <row r="1014" spans="1:4" x14ac:dyDescent="0.25">
      <c r="A1014" s="51">
        <v>42155</v>
      </c>
      <c r="B1014" s="51" t="s">
        <v>58</v>
      </c>
      <c r="C1014" s="51" t="s">
        <v>53</v>
      </c>
      <c r="D1014" s="50">
        <v>3.34</v>
      </c>
    </row>
    <row r="1015" spans="1:4" x14ac:dyDescent="0.25">
      <c r="A1015" s="51">
        <v>42155</v>
      </c>
      <c r="B1015" s="51" t="s">
        <v>59</v>
      </c>
      <c r="C1015" s="51" t="s">
        <v>53</v>
      </c>
      <c r="D1015" s="50">
        <v>0</v>
      </c>
    </row>
    <row r="1016" spans="1:4" x14ac:dyDescent="0.25">
      <c r="A1016" s="51">
        <v>42155</v>
      </c>
      <c r="B1016" s="51" t="s">
        <v>60</v>
      </c>
      <c r="C1016" s="51" t="s">
        <v>53</v>
      </c>
      <c r="D1016" s="50">
        <v>3313.16</v>
      </c>
    </row>
    <row r="1017" spans="1:4" x14ac:dyDescent="0.25">
      <c r="A1017" s="51">
        <v>42155</v>
      </c>
      <c r="B1017" s="51" t="s">
        <v>61</v>
      </c>
      <c r="C1017" s="51" t="s">
        <v>53</v>
      </c>
      <c r="D1017" s="50">
        <v>0</v>
      </c>
    </row>
    <row r="1018" spans="1:4" x14ac:dyDescent="0.25">
      <c r="A1018" s="51">
        <v>42155</v>
      </c>
      <c r="B1018" s="51" t="s">
        <v>64</v>
      </c>
      <c r="C1018" s="51" t="s">
        <v>53</v>
      </c>
      <c r="D1018" s="50">
        <v>0</v>
      </c>
    </row>
    <row r="1019" spans="1:4" x14ac:dyDescent="0.25">
      <c r="A1019" s="51">
        <v>42155</v>
      </c>
      <c r="B1019" s="51" t="s">
        <v>65</v>
      </c>
      <c r="C1019" s="51" t="s">
        <v>53</v>
      </c>
      <c r="D1019" s="50">
        <v>0</v>
      </c>
    </row>
    <row r="1020" spans="1:4" x14ac:dyDescent="0.25">
      <c r="A1020" s="51">
        <v>42155</v>
      </c>
      <c r="B1020" s="51" t="s">
        <v>66</v>
      </c>
      <c r="C1020" s="51" t="s">
        <v>53</v>
      </c>
      <c r="D1020" s="50">
        <v>13862.62</v>
      </c>
    </row>
    <row r="1021" spans="1:4" x14ac:dyDescent="0.25">
      <c r="A1021" s="51">
        <v>42155</v>
      </c>
      <c r="B1021" s="51" t="s">
        <v>67</v>
      </c>
      <c r="C1021" s="51" t="s">
        <v>53</v>
      </c>
      <c r="D1021" s="50">
        <v>0</v>
      </c>
    </row>
    <row r="1022" spans="1:4" x14ac:dyDescent="0.25">
      <c r="A1022" s="51">
        <v>42155</v>
      </c>
      <c r="B1022" s="51" t="s">
        <v>68</v>
      </c>
      <c r="C1022" s="51" t="s">
        <v>69</v>
      </c>
      <c r="D1022" s="50">
        <v>0</v>
      </c>
    </row>
    <row r="1023" spans="1:4" x14ac:dyDescent="0.25">
      <c r="A1023" s="51">
        <v>42155</v>
      </c>
      <c r="B1023" s="51" t="s">
        <v>70</v>
      </c>
      <c r="C1023" s="51" t="s">
        <v>53</v>
      </c>
      <c r="D1023" s="50">
        <v>0</v>
      </c>
    </row>
    <row r="1024" spans="1:4" x14ac:dyDescent="0.25">
      <c r="A1024" s="51">
        <v>42155</v>
      </c>
      <c r="B1024" s="51" t="s">
        <v>71</v>
      </c>
      <c r="C1024" s="51" t="s">
        <v>53</v>
      </c>
      <c r="D1024" s="50">
        <v>0</v>
      </c>
    </row>
    <row r="1025" spans="1:4" x14ac:dyDescent="0.25">
      <c r="A1025" s="51">
        <v>42155</v>
      </c>
      <c r="B1025" s="51" t="s">
        <v>72</v>
      </c>
      <c r="C1025" s="51" t="s">
        <v>69</v>
      </c>
      <c r="D1025" s="50">
        <v>0</v>
      </c>
    </row>
    <row r="1026" spans="1:4" x14ac:dyDescent="0.25">
      <c r="A1026" s="51">
        <v>42155</v>
      </c>
      <c r="B1026" s="51" t="s">
        <v>74</v>
      </c>
      <c r="C1026" s="51" t="s">
        <v>53</v>
      </c>
      <c r="D1026" s="50">
        <v>0</v>
      </c>
    </row>
    <row r="1027" spans="1:4" x14ac:dyDescent="0.25">
      <c r="A1027" s="51">
        <v>42124</v>
      </c>
      <c r="B1027" s="51" t="s">
        <v>52</v>
      </c>
      <c r="C1027" s="51" t="s">
        <v>53</v>
      </c>
      <c r="D1027" s="50">
        <v>7148.63</v>
      </c>
    </row>
    <row r="1028" spans="1:4" x14ac:dyDescent="0.25">
      <c r="A1028" s="51">
        <v>42124</v>
      </c>
      <c r="B1028" s="51" t="s">
        <v>54</v>
      </c>
      <c r="C1028" s="51" t="s">
        <v>53</v>
      </c>
      <c r="D1028" s="50">
        <v>1571.4</v>
      </c>
    </row>
    <row r="1029" spans="1:4" x14ac:dyDescent="0.25">
      <c r="A1029" s="51">
        <v>42124</v>
      </c>
      <c r="B1029" s="51" t="s">
        <v>55</v>
      </c>
      <c r="C1029" s="51" t="s">
        <v>53</v>
      </c>
      <c r="D1029" s="50">
        <v>3681.72</v>
      </c>
    </row>
    <row r="1030" spans="1:4" x14ac:dyDescent="0.25">
      <c r="A1030" s="51">
        <v>42124</v>
      </c>
      <c r="B1030" s="51" t="s">
        <v>56</v>
      </c>
      <c r="C1030" s="51" t="s">
        <v>53</v>
      </c>
      <c r="D1030" s="50">
        <v>0</v>
      </c>
    </row>
    <row r="1031" spans="1:4" x14ac:dyDescent="0.25">
      <c r="A1031" s="51">
        <v>42124</v>
      </c>
      <c r="B1031" s="51" t="s">
        <v>57</v>
      </c>
      <c r="C1031" s="51" t="s">
        <v>53</v>
      </c>
      <c r="D1031" s="50">
        <v>-0.66</v>
      </c>
    </row>
    <row r="1032" spans="1:4" x14ac:dyDescent="0.25">
      <c r="A1032" s="51">
        <v>42124</v>
      </c>
      <c r="B1032" s="51" t="s">
        <v>58</v>
      </c>
      <c r="C1032" s="51" t="s">
        <v>53</v>
      </c>
      <c r="D1032" s="50">
        <v>3.34</v>
      </c>
    </row>
    <row r="1033" spans="1:4" x14ac:dyDescent="0.25">
      <c r="A1033" s="51">
        <v>42124</v>
      </c>
      <c r="B1033" s="51" t="s">
        <v>59</v>
      </c>
      <c r="C1033" s="51" t="s">
        <v>53</v>
      </c>
      <c r="D1033" s="50">
        <v>0</v>
      </c>
    </row>
    <row r="1034" spans="1:4" x14ac:dyDescent="0.25">
      <c r="A1034" s="51">
        <v>42124</v>
      </c>
      <c r="B1034" s="51" t="s">
        <v>60</v>
      </c>
      <c r="C1034" s="51" t="s">
        <v>53</v>
      </c>
      <c r="D1034" s="50">
        <v>1500</v>
      </c>
    </row>
    <row r="1035" spans="1:4" x14ac:dyDescent="0.25">
      <c r="A1035" s="51">
        <v>42124</v>
      </c>
      <c r="B1035" s="51" t="s">
        <v>61</v>
      </c>
      <c r="C1035" s="51" t="s">
        <v>53</v>
      </c>
      <c r="D1035" s="50">
        <v>0</v>
      </c>
    </row>
    <row r="1036" spans="1:4" x14ac:dyDescent="0.25">
      <c r="A1036" s="51">
        <v>42124</v>
      </c>
      <c r="B1036" s="51" t="s">
        <v>64</v>
      </c>
      <c r="C1036" s="51" t="s">
        <v>53</v>
      </c>
      <c r="D1036" s="50">
        <v>0</v>
      </c>
    </row>
    <row r="1037" spans="1:4" x14ac:dyDescent="0.25">
      <c r="A1037" s="51">
        <v>42124</v>
      </c>
      <c r="B1037" s="51" t="s">
        <v>65</v>
      </c>
      <c r="C1037" s="51" t="s">
        <v>53</v>
      </c>
      <c r="D1037" s="50">
        <v>0</v>
      </c>
    </row>
    <row r="1038" spans="1:4" x14ac:dyDescent="0.25">
      <c r="A1038" s="51">
        <v>42124</v>
      </c>
      <c r="B1038" s="51" t="s">
        <v>66</v>
      </c>
      <c r="C1038" s="51" t="s">
        <v>53</v>
      </c>
      <c r="D1038" s="50">
        <v>15452.13</v>
      </c>
    </row>
    <row r="1039" spans="1:4" x14ac:dyDescent="0.25">
      <c r="A1039" s="51">
        <v>42124</v>
      </c>
      <c r="B1039" s="51" t="s">
        <v>67</v>
      </c>
      <c r="C1039" s="51" t="s">
        <v>53</v>
      </c>
      <c r="D1039" s="50">
        <v>0</v>
      </c>
    </row>
    <row r="1040" spans="1:4" x14ac:dyDescent="0.25">
      <c r="A1040" s="51">
        <v>42124</v>
      </c>
      <c r="B1040" s="51" t="s">
        <v>68</v>
      </c>
      <c r="C1040" s="51" t="s">
        <v>69</v>
      </c>
      <c r="D1040" s="50">
        <v>0</v>
      </c>
    </row>
    <row r="1041" spans="1:4" x14ac:dyDescent="0.25">
      <c r="A1041" s="51">
        <v>42124</v>
      </c>
      <c r="B1041" s="51" t="s">
        <v>70</v>
      </c>
      <c r="C1041" s="51" t="s">
        <v>53</v>
      </c>
      <c r="D1041" s="50">
        <v>0</v>
      </c>
    </row>
    <row r="1042" spans="1:4" x14ac:dyDescent="0.25">
      <c r="A1042" s="51">
        <v>42124</v>
      </c>
      <c r="B1042" s="51" t="s">
        <v>71</v>
      </c>
      <c r="C1042" s="51" t="s">
        <v>53</v>
      </c>
      <c r="D1042" s="50">
        <v>0</v>
      </c>
    </row>
    <row r="1043" spans="1:4" x14ac:dyDescent="0.25">
      <c r="A1043" s="51">
        <v>42124</v>
      </c>
      <c r="B1043" s="51" t="s">
        <v>72</v>
      </c>
      <c r="C1043" s="51" t="s">
        <v>69</v>
      </c>
      <c r="D1043" s="50">
        <v>0</v>
      </c>
    </row>
    <row r="1044" spans="1:4" x14ac:dyDescent="0.25">
      <c r="A1044" s="51">
        <v>42124</v>
      </c>
      <c r="B1044" s="51" t="s">
        <v>74</v>
      </c>
      <c r="C1044" s="51" t="s">
        <v>53</v>
      </c>
      <c r="D1044" s="50">
        <v>0</v>
      </c>
    </row>
    <row r="1045" spans="1:4" x14ac:dyDescent="0.25">
      <c r="A1045" s="51">
        <v>42094</v>
      </c>
      <c r="B1045" s="51" t="s">
        <v>52</v>
      </c>
      <c r="C1045" s="51" t="s">
        <v>53</v>
      </c>
      <c r="D1045" s="50">
        <v>7148.63</v>
      </c>
    </row>
    <row r="1046" spans="1:4" x14ac:dyDescent="0.25">
      <c r="A1046" s="51">
        <v>42094</v>
      </c>
      <c r="B1046" s="51" t="s">
        <v>54</v>
      </c>
      <c r="C1046" s="51" t="s">
        <v>53</v>
      </c>
      <c r="D1046" s="50">
        <v>1521.4</v>
      </c>
    </row>
    <row r="1047" spans="1:4" x14ac:dyDescent="0.25">
      <c r="A1047" s="51">
        <v>42094</v>
      </c>
      <c r="B1047" s="51" t="s">
        <v>55</v>
      </c>
      <c r="C1047" s="51" t="s">
        <v>53</v>
      </c>
      <c r="D1047" s="50">
        <v>3581.72</v>
      </c>
    </row>
    <row r="1048" spans="1:4" x14ac:dyDescent="0.25">
      <c r="A1048" s="51">
        <v>42094</v>
      </c>
      <c r="B1048" s="51" t="s">
        <v>56</v>
      </c>
      <c r="C1048" s="51" t="s">
        <v>53</v>
      </c>
      <c r="D1048" s="50">
        <v>0</v>
      </c>
    </row>
    <row r="1049" spans="1:4" x14ac:dyDescent="0.25">
      <c r="A1049" s="51">
        <v>42094</v>
      </c>
      <c r="B1049" s="51" t="s">
        <v>57</v>
      </c>
      <c r="C1049" s="51" t="s">
        <v>53</v>
      </c>
      <c r="D1049" s="50">
        <v>-0.66</v>
      </c>
    </row>
    <row r="1050" spans="1:4" x14ac:dyDescent="0.25">
      <c r="A1050" s="51">
        <v>42094</v>
      </c>
      <c r="B1050" s="51" t="s">
        <v>58</v>
      </c>
      <c r="C1050" s="51" t="s">
        <v>53</v>
      </c>
      <c r="D1050" s="50">
        <v>3.34</v>
      </c>
    </row>
    <row r="1051" spans="1:4" x14ac:dyDescent="0.25">
      <c r="A1051" s="51">
        <v>42094</v>
      </c>
      <c r="B1051" s="51" t="s">
        <v>59</v>
      </c>
      <c r="C1051" s="51" t="s">
        <v>53</v>
      </c>
      <c r="D1051" s="50">
        <v>0</v>
      </c>
    </row>
    <row r="1052" spans="1:4" x14ac:dyDescent="0.25">
      <c r="A1052" s="51">
        <v>42094</v>
      </c>
      <c r="B1052" s="51" t="s">
        <v>60</v>
      </c>
      <c r="C1052" s="51" t="s">
        <v>53</v>
      </c>
      <c r="D1052" s="50">
        <v>1269.01</v>
      </c>
    </row>
    <row r="1053" spans="1:4" x14ac:dyDescent="0.25">
      <c r="A1053" s="51">
        <v>42094</v>
      </c>
      <c r="B1053" s="51" t="s">
        <v>61</v>
      </c>
      <c r="C1053" s="51" t="s">
        <v>53</v>
      </c>
      <c r="D1053" s="50">
        <v>0</v>
      </c>
    </row>
    <row r="1054" spans="1:4" x14ac:dyDescent="0.25">
      <c r="A1054" s="51">
        <v>42094</v>
      </c>
      <c r="B1054" s="51" t="s">
        <v>64</v>
      </c>
      <c r="C1054" s="51" t="s">
        <v>53</v>
      </c>
      <c r="D1054" s="50">
        <v>0</v>
      </c>
    </row>
    <row r="1055" spans="1:4" x14ac:dyDescent="0.25">
      <c r="A1055" s="51">
        <v>42094</v>
      </c>
      <c r="B1055" s="51" t="s">
        <v>65</v>
      </c>
      <c r="C1055" s="51" t="s">
        <v>53</v>
      </c>
      <c r="D1055" s="50">
        <v>0</v>
      </c>
    </row>
    <row r="1056" spans="1:4" x14ac:dyDescent="0.25">
      <c r="A1056" s="51">
        <v>42094</v>
      </c>
      <c r="B1056" s="51" t="s">
        <v>66</v>
      </c>
      <c r="C1056" s="51" t="s">
        <v>53</v>
      </c>
      <c r="D1056" s="50">
        <v>15419.23</v>
      </c>
    </row>
    <row r="1057" spans="1:4" x14ac:dyDescent="0.25">
      <c r="A1057" s="51">
        <v>42094</v>
      </c>
      <c r="B1057" s="51" t="s">
        <v>67</v>
      </c>
      <c r="C1057" s="51" t="s">
        <v>53</v>
      </c>
      <c r="D1057" s="50">
        <v>0</v>
      </c>
    </row>
    <row r="1058" spans="1:4" x14ac:dyDescent="0.25">
      <c r="A1058" s="51">
        <v>42094</v>
      </c>
      <c r="B1058" s="51" t="s">
        <v>68</v>
      </c>
      <c r="C1058" s="51" t="s">
        <v>69</v>
      </c>
      <c r="D1058" s="50">
        <v>0</v>
      </c>
    </row>
    <row r="1059" spans="1:4" x14ac:dyDescent="0.25">
      <c r="A1059" s="51">
        <v>42094</v>
      </c>
      <c r="B1059" s="51" t="s">
        <v>70</v>
      </c>
      <c r="C1059" s="51" t="s">
        <v>53</v>
      </c>
      <c r="D1059" s="50">
        <v>0</v>
      </c>
    </row>
    <row r="1060" spans="1:4" x14ac:dyDescent="0.25">
      <c r="A1060" s="51">
        <v>42094</v>
      </c>
      <c r="B1060" s="51" t="s">
        <v>71</v>
      </c>
      <c r="C1060" s="51" t="s">
        <v>53</v>
      </c>
      <c r="D1060" s="50">
        <v>0</v>
      </c>
    </row>
    <row r="1061" spans="1:4" x14ac:dyDescent="0.25">
      <c r="A1061" s="51">
        <v>42094</v>
      </c>
      <c r="B1061" s="51" t="s">
        <v>72</v>
      </c>
      <c r="C1061" s="51" t="s">
        <v>69</v>
      </c>
      <c r="D1061" s="50">
        <v>0</v>
      </c>
    </row>
    <row r="1062" spans="1:4" x14ac:dyDescent="0.25">
      <c r="A1062" s="51">
        <v>42094</v>
      </c>
      <c r="B1062" s="51" t="s">
        <v>74</v>
      </c>
      <c r="C1062" s="51" t="s">
        <v>53</v>
      </c>
      <c r="D1062" s="50">
        <v>0</v>
      </c>
    </row>
    <row r="1063" spans="1:4" x14ac:dyDescent="0.25">
      <c r="A1063" s="51">
        <v>42063</v>
      </c>
      <c r="B1063" s="51" t="s">
        <v>52</v>
      </c>
      <c r="C1063" s="51" t="s">
        <v>53</v>
      </c>
      <c r="D1063" s="50">
        <v>7148.63</v>
      </c>
    </row>
    <row r="1064" spans="1:4" x14ac:dyDescent="0.25">
      <c r="A1064" s="51">
        <v>42063</v>
      </c>
      <c r="B1064" s="51" t="s">
        <v>54</v>
      </c>
      <c r="C1064" s="51" t="s">
        <v>53</v>
      </c>
      <c r="D1064" s="50">
        <v>1471.4</v>
      </c>
    </row>
    <row r="1065" spans="1:4" x14ac:dyDescent="0.25">
      <c r="A1065" s="51">
        <v>42063</v>
      </c>
      <c r="B1065" s="51" t="s">
        <v>55</v>
      </c>
      <c r="C1065" s="51" t="s">
        <v>53</v>
      </c>
      <c r="D1065" s="50">
        <v>3481.72</v>
      </c>
    </row>
    <row r="1066" spans="1:4" x14ac:dyDescent="0.25">
      <c r="A1066" s="51">
        <v>42063</v>
      </c>
      <c r="B1066" s="51" t="s">
        <v>56</v>
      </c>
      <c r="C1066" s="51" t="s">
        <v>53</v>
      </c>
      <c r="D1066" s="50">
        <v>0</v>
      </c>
    </row>
    <row r="1067" spans="1:4" x14ac:dyDescent="0.25">
      <c r="A1067" s="51">
        <v>42063</v>
      </c>
      <c r="B1067" s="51" t="s">
        <v>57</v>
      </c>
      <c r="C1067" s="51" t="s">
        <v>53</v>
      </c>
      <c r="D1067" s="50">
        <v>-0.66</v>
      </c>
    </row>
    <row r="1068" spans="1:4" x14ac:dyDescent="0.25">
      <c r="A1068" s="51">
        <v>42063</v>
      </c>
      <c r="B1068" s="51" t="s">
        <v>58</v>
      </c>
      <c r="C1068" s="51" t="s">
        <v>53</v>
      </c>
      <c r="D1068" s="50">
        <v>3.34</v>
      </c>
    </row>
    <row r="1069" spans="1:4" x14ac:dyDescent="0.25">
      <c r="A1069" s="51">
        <v>42063</v>
      </c>
      <c r="B1069" s="51" t="s">
        <v>59</v>
      </c>
      <c r="C1069" s="51" t="s">
        <v>53</v>
      </c>
      <c r="D1069" s="50">
        <v>0</v>
      </c>
    </row>
    <row r="1070" spans="1:4" x14ac:dyDescent="0.25">
      <c r="A1070" s="51">
        <v>42063</v>
      </c>
      <c r="B1070" s="51" t="s">
        <v>60</v>
      </c>
      <c r="C1070" s="51" t="s">
        <v>53</v>
      </c>
      <c r="D1070" s="50">
        <v>7836.37</v>
      </c>
    </row>
    <row r="1071" spans="1:4" x14ac:dyDescent="0.25">
      <c r="A1071" s="51">
        <v>42063</v>
      </c>
      <c r="B1071" s="51" t="s">
        <v>61</v>
      </c>
      <c r="C1071" s="51" t="s">
        <v>53</v>
      </c>
      <c r="D1071" s="50">
        <v>0</v>
      </c>
    </row>
    <row r="1072" spans="1:4" x14ac:dyDescent="0.25">
      <c r="A1072" s="51">
        <v>42063</v>
      </c>
      <c r="B1072" s="51" t="s">
        <v>64</v>
      </c>
      <c r="C1072" s="51" t="s">
        <v>53</v>
      </c>
      <c r="D1072" s="50">
        <v>0</v>
      </c>
    </row>
    <row r="1073" spans="1:4" x14ac:dyDescent="0.25">
      <c r="A1073" s="51">
        <v>42063</v>
      </c>
      <c r="B1073" s="51" t="s">
        <v>65</v>
      </c>
      <c r="C1073" s="51" t="s">
        <v>53</v>
      </c>
      <c r="D1073" s="50">
        <v>0</v>
      </c>
    </row>
    <row r="1074" spans="1:4" x14ac:dyDescent="0.25">
      <c r="A1074" s="51">
        <v>42063</v>
      </c>
      <c r="B1074" s="51" t="s">
        <v>66</v>
      </c>
      <c r="C1074" s="51" t="s">
        <v>53</v>
      </c>
      <c r="D1074" s="50">
        <v>8997.77</v>
      </c>
    </row>
    <row r="1075" spans="1:4" x14ac:dyDescent="0.25">
      <c r="A1075" s="51">
        <v>42063</v>
      </c>
      <c r="B1075" s="51" t="s">
        <v>67</v>
      </c>
      <c r="C1075" s="51" t="s">
        <v>53</v>
      </c>
      <c r="D1075" s="50">
        <v>0</v>
      </c>
    </row>
    <row r="1076" spans="1:4" x14ac:dyDescent="0.25">
      <c r="A1076" s="51">
        <v>42063</v>
      </c>
      <c r="B1076" s="51" t="s">
        <v>68</v>
      </c>
      <c r="C1076" s="51" t="s">
        <v>69</v>
      </c>
      <c r="D1076" s="50">
        <v>0</v>
      </c>
    </row>
    <row r="1077" spans="1:4" x14ac:dyDescent="0.25">
      <c r="A1077" s="51">
        <v>42063</v>
      </c>
      <c r="B1077" s="51" t="s">
        <v>70</v>
      </c>
      <c r="C1077" s="51" t="s">
        <v>53</v>
      </c>
      <c r="D1077" s="50">
        <v>0</v>
      </c>
    </row>
    <row r="1078" spans="1:4" x14ac:dyDescent="0.25">
      <c r="A1078" s="51">
        <v>42063</v>
      </c>
      <c r="B1078" s="51" t="s">
        <v>71</v>
      </c>
      <c r="C1078" s="51" t="s">
        <v>53</v>
      </c>
      <c r="D1078" s="50">
        <v>0</v>
      </c>
    </row>
    <row r="1079" spans="1:4" x14ac:dyDescent="0.25">
      <c r="A1079" s="51">
        <v>42063</v>
      </c>
      <c r="B1079" s="51" t="s">
        <v>72</v>
      </c>
      <c r="C1079" s="51" t="s">
        <v>69</v>
      </c>
      <c r="D1079" s="50">
        <v>0</v>
      </c>
    </row>
    <row r="1080" spans="1:4" x14ac:dyDescent="0.25">
      <c r="A1080" s="51">
        <v>42063</v>
      </c>
      <c r="B1080" s="51" t="s">
        <v>74</v>
      </c>
      <c r="C1080" s="51" t="s">
        <v>53</v>
      </c>
      <c r="D1080" s="50">
        <v>0</v>
      </c>
    </row>
    <row r="1081" spans="1:4" x14ac:dyDescent="0.25">
      <c r="A1081" s="51">
        <v>42035</v>
      </c>
      <c r="B1081" s="51" t="s">
        <v>52</v>
      </c>
      <c r="C1081" s="51" t="s">
        <v>53</v>
      </c>
      <c r="D1081" s="50">
        <v>7148.63</v>
      </c>
    </row>
    <row r="1082" spans="1:4" x14ac:dyDescent="0.25">
      <c r="A1082" s="51">
        <v>42035</v>
      </c>
      <c r="B1082" s="51" t="s">
        <v>54</v>
      </c>
      <c r="C1082" s="51" t="s">
        <v>53</v>
      </c>
      <c r="D1082" s="50">
        <v>1421.4</v>
      </c>
    </row>
    <row r="1083" spans="1:4" x14ac:dyDescent="0.25">
      <c r="A1083" s="51">
        <v>42035</v>
      </c>
      <c r="B1083" s="51" t="s">
        <v>55</v>
      </c>
      <c r="C1083" s="51" t="s">
        <v>53</v>
      </c>
      <c r="D1083" s="50">
        <v>3381.72</v>
      </c>
    </row>
    <row r="1084" spans="1:4" x14ac:dyDescent="0.25">
      <c r="A1084" s="51">
        <v>42035</v>
      </c>
      <c r="B1084" s="51" t="s">
        <v>56</v>
      </c>
      <c r="C1084" s="51" t="s">
        <v>53</v>
      </c>
      <c r="D1084" s="50">
        <v>0</v>
      </c>
    </row>
    <row r="1085" spans="1:4" x14ac:dyDescent="0.25">
      <c r="A1085" s="51">
        <v>42035</v>
      </c>
      <c r="B1085" s="51" t="s">
        <v>57</v>
      </c>
      <c r="C1085" s="51" t="s">
        <v>53</v>
      </c>
      <c r="D1085" s="50">
        <v>-0.66</v>
      </c>
    </row>
    <row r="1086" spans="1:4" x14ac:dyDescent="0.25">
      <c r="A1086" s="51">
        <v>42035</v>
      </c>
      <c r="B1086" s="51" t="s">
        <v>58</v>
      </c>
      <c r="C1086" s="51" t="s">
        <v>53</v>
      </c>
      <c r="D1086" s="50">
        <v>3.34</v>
      </c>
    </row>
    <row r="1087" spans="1:4" x14ac:dyDescent="0.25">
      <c r="A1087" s="51">
        <v>42035</v>
      </c>
      <c r="B1087" s="51" t="s">
        <v>59</v>
      </c>
      <c r="C1087" s="51" t="s">
        <v>53</v>
      </c>
      <c r="D1087" s="50">
        <v>0</v>
      </c>
    </row>
    <row r="1088" spans="1:4" x14ac:dyDescent="0.25">
      <c r="A1088" s="51">
        <v>42035</v>
      </c>
      <c r="B1088" s="51" t="s">
        <v>60</v>
      </c>
      <c r="C1088" s="51" t="s">
        <v>53</v>
      </c>
      <c r="D1088" s="50">
        <v>5467.45</v>
      </c>
    </row>
    <row r="1089" spans="1:4" x14ac:dyDescent="0.25">
      <c r="A1089" s="51">
        <v>42035</v>
      </c>
      <c r="B1089" s="51" t="s">
        <v>61</v>
      </c>
      <c r="C1089" s="51" t="s">
        <v>53</v>
      </c>
      <c r="D1089" s="50">
        <v>0</v>
      </c>
    </row>
    <row r="1090" spans="1:4" x14ac:dyDescent="0.25">
      <c r="A1090" s="51">
        <v>42035</v>
      </c>
      <c r="B1090" s="51" t="s">
        <v>64</v>
      </c>
      <c r="C1090" s="51" t="s">
        <v>53</v>
      </c>
      <c r="D1090" s="50">
        <v>0</v>
      </c>
    </row>
    <row r="1091" spans="1:4" x14ac:dyDescent="0.25">
      <c r="A1091" s="51">
        <v>42035</v>
      </c>
      <c r="B1091" s="51" t="s">
        <v>65</v>
      </c>
      <c r="C1091" s="51" t="s">
        <v>53</v>
      </c>
      <c r="D1091" s="50">
        <v>0</v>
      </c>
    </row>
    <row r="1092" spans="1:4" x14ac:dyDescent="0.25">
      <c r="A1092" s="51">
        <v>42035</v>
      </c>
      <c r="B1092" s="51" t="s">
        <v>66</v>
      </c>
      <c r="C1092" s="51" t="s">
        <v>53</v>
      </c>
      <c r="D1092" s="50">
        <v>8733.01</v>
      </c>
    </row>
    <row r="1093" spans="1:4" x14ac:dyDescent="0.25">
      <c r="A1093" s="51">
        <v>42035</v>
      </c>
      <c r="B1093" s="51" t="s">
        <v>67</v>
      </c>
      <c r="C1093" s="51" t="s">
        <v>53</v>
      </c>
      <c r="D1093" s="50">
        <v>0</v>
      </c>
    </row>
    <row r="1094" spans="1:4" x14ac:dyDescent="0.25">
      <c r="A1094" s="51">
        <v>42035</v>
      </c>
      <c r="B1094" s="51" t="s">
        <v>68</v>
      </c>
      <c r="C1094" s="51" t="s">
        <v>69</v>
      </c>
      <c r="D1094" s="50">
        <v>0</v>
      </c>
    </row>
    <row r="1095" spans="1:4" x14ac:dyDescent="0.25">
      <c r="A1095" s="51">
        <v>42035</v>
      </c>
      <c r="B1095" s="51" t="s">
        <v>70</v>
      </c>
      <c r="C1095" s="51" t="s">
        <v>53</v>
      </c>
      <c r="D1095" s="50">
        <v>0</v>
      </c>
    </row>
    <row r="1096" spans="1:4" x14ac:dyDescent="0.25">
      <c r="A1096" s="51">
        <v>42035</v>
      </c>
      <c r="B1096" s="51" t="s">
        <v>71</v>
      </c>
      <c r="C1096" s="51" t="s">
        <v>53</v>
      </c>
      <c r="D1096" s="50">
        <v>0</v>
      </c>
    </row>
    <row r="1097" spans="1:4" x14ac:dyDescent="0.25">
      <c r="A1097" s="51">
        <v>42035</v>
      </c>
      <c r="B1097" s="51" t="s">
        <v>72</v>
      </c>
      <c r="C1097" s="51" t="s">
        <v>69</v>
      </c>
      <c r="D1097" s="50">
        <v>0</v>
      </c>
    </row>
    <row r="1098" spans="1:4" x14ac:dyDescent="0.25">
      <c r="A1098" s="51">
        <v>42035</v>
      </c>
      <c r="B1098" s="51" t="s">
        <v>74</v>
      </c>
      <c r="C1098" s="51" t="s">
        <v>53</v>
      </c>
      <c r="D1098" s="50">
        <v>0</v>
      </c>
    </row>
    <row r="1099" spans="1:4" x14ac:dyDescent="0.25">
      <c r="A1099" s="51">
        <v>42004</v>
      </c>
      <c r="B1099" s="51" t="s">
        <v>52</v>
      </c>
      <c r="C1099" s="51" t="s">
        <v>53</v>
      </c>
      <c r="D1099" s="50">
        <v>0</v>
      </c>
    </row>
    <row r="1100" spans="1:4" x14ac:dyDescent="0.25">
      <c r="A1100" s="51">
        <v>42004</v>
      </c>
      <c r="B1100" s="51" t="s">
        <v>54</v>
      </c>
      <c r="C1100" s="51" t="s">
        <v>53</v>
      </c>
      <c r="D1100" s="50">
        <v>0</v>
      </c>
    </row>
    <row r="1101" spans="1:4" x14ac:dyDescent="0.25">
      <c r="A1101" s="51">
        <v>42004</v>
      </c>
      <c r="B1101" s="51" t="s">
        <v>55</v>
      </c>
      <c r="C1101" s="51" t="s">
        <v>53</v>
      </c>
      <c r="D1101" s="50">
        <v>0</v>
      </c>
    </row>
    <row r="1102" spans="1:4" x14ac:dyDescent="0.25">
      <c r="A1102" s="51">
        <v>42004</v>
      </c>
      <c r="B1102" s="51" t="s">
        <v>56</v>
      </c>
      <c r="C1102" s="51" t="s">
        <v>53</v>
      </c>
      <c r="D1102" s="50">
        <v>0</v>
      </c>
    </row>
    <row r="1103" spans="1:4" x14ac:dyDescent="0.25">
      <c r="A1103" s="51">
        <v>42004</v>
      </c>
      <c r="B1103" s="51" t="s">
        <v>57</v>
      </c>
      <c r="C1103" s="51" t="s">
        <v>53</v>
      </c>
      <c r="D1103" s="50">
        <v>0</v>
      </c>
    </row>
    <row r="1104" spans="1:4" x14ac:dyDescent="0.25">
      <c r="A1104" s="51">
        <v>42004</v>
      </c>
      <c r="B1104" s="51" t="s">
        <v>58</v>
      </c>
      <c r="C1104" s="51" t="s">
        <v>53</v>
      </c>
      <c r="D1104" s="50">
        <v>3.34</v>
      </c>
    </row>
    <row r="1105" spans="1:4" x14ac:dyDescent="0.25">
      <c r="A1105" s="51">
        <v>42004</v>
      </c>
      <c r="B1105" s="51" t="s">
        <v>59</v>
      </c>
      <c r="C1105" s="51" t="s">
        <v>53</v>
      </c>
      <c r="D1105" s="50">
        <v>0</v>
      </c>
    </row>
    <row r="1106" spans="1:4" x14ac:dyDescent="0.25">
      <c r="A1106" s="51">
        <v>42004</v>
      </c>
      <c r="B1106" s="51" t="s">
        <v>60</v>
      </c>
      <c r="C1106" s="51" t="s">
        <v>53</v>
      </c>
      <c r="D1106" s="50">
        <v>4129.21</v>
      </c>
    </row>
    <row r="1107" spans="1:4" x14ac:dyDescent="0.25">
      <c r="A1107" s="51">
        <v>42004</v>
      </c>
      <c r="B1107" s="51" t="s">
        <v>61</v>
      </c>
      <c r="C1107" s="51" t="s">
        <v>53</v>
      </c>
      <c r="D1107" s="50">
        <v>0</v>
      </c>
    </row>
    <row r="1108" spans="1:4" x14ac:dyDescent="0.25">
      <c r="A1108" s="51">
        <v>42004</v>
      </c>
      <c r="B1108" s="51" t="s">
        <v>64</v>
      </c>
      <c r="C1108" s="51" t="s">
        <v>53</v>
      </c>
      <c r="D1108" s="50">
        <v>0</v>
      </c>
    </row>
    <row r="1109" spans="1:4" x14ac:dyDescent="0.25">
      <c r="A1109" s="51">
        <v>42004</v>
      </c>
      <c r="B1109" s="51" t="s">
        <v>65</v>
      </c>
      <c r="C1109" s="51" t="s">
        <v>53</v>
      </c>
      <c r="D1109" s="50">
        <v>0</v>
      </c>
    </row>
    <row r="1110" spans="1:4" x14ac:dyDescent="0.25">
      <c r="A1110" s="51">
        <v>42004</v>
      </c>
      <c r="B1110" s="51" t="s">
        <v>66</v>
      </c>
      <c r="C1110" s="51" t="s">
        <v>53</v>
      </c>
      <c r="D1110" s="50">
        <v>8452.39</v>
      </c>
    </row>
    <row r="1111" spans="1:4" x14ac:dyDescent="0.25">
      <c r="A1111" s="51">
        <v>42004</v>
      </c>
      <c r="B1111" s="51" t="s">
        <v>67</v>
      </c>
      <c r="C1111" s="51" t="s">
        <v>53</v>
      </c>
      <c r="D1111" s="50">
        <v>0</v>
      </c>
    </row>
    <row r="1112" spans="1:4" x14ac:dyDescent="0.25">
      <c r="A1112" s="51">
        <v>42004</v>
      </c>
      <c r="B1112" s="51" t="s">
        <v>68</v>
      </c>
      <c r="C1112" s="51" t="s">
        <v>69</v>
      </c>
      <c r="D1112" s="50">
        <v>0</v>
      </c>
    </row>
    <row r="1113" spans="1:4" x14ac:dyDescent="0.25">
      <c r="A1113" s="51">
        <v>42004</v>
      </c>
      <c r="B1113" s="51" t="s">
        <v>70</v>
      </c>
      <c r="C1113" s="51" t="s">
        <v>53</v>
      </c>
      <c r="D1113" s="50">
        <v>0</v>
      </c>
    </row>
    <row r="1114" spans="1:4" x14ac:dyDescent="0.25">
      <c r="A1114" s="51">
        <v>42004</v>
      </c>
      <c r="B1114" s="51" t="s">
        <v>71</v>
      </c>
      <c r="C1114" s="51" t="s">
        <v>53</v>
      </c>
      <c r="D1114" s="50">
        <v>0</v>
      </c>
    </row>
    <row r="1115" spans="1:4" x14ac:dyDescent="0.25">
      <c r="A1115" s="51">
        <v>42004</v>
      </c>
      <c r="B1115" s="51" t="s">
        <v>72</v>
      </c>
      <c r="C1115" s="51" t="s">
        <v>69</v>
      </c>
      <c r="D1115" s="50">
        <v>0</v>
      </c>
    </row>
    <row r="1116" spans="1:4" x14ac:dyDescent="0.25">
      <c r="A1116" s="51">
        <v>42004</v>
      </c>
      <c r="B1116" s="51" t="s">
        <v>74</v>
      </c>
      <c r="C1116" s="51" t="s">
        <v>53</v>
      </c>
      <c r="D1116" s="50">
        <v>0</v>
      </c>
    </row>
    <row r="1117" spans="1:4" x14ac:dyDescent="0.25">
      <c r="A1117" s="51">
        <v>41639</v>
      </c>
      <c r="B1117" s="51" t="s">
        <v>52</v>
      </c>
      <c r="C1117" s="51" t="s">
        <v>53</v>
      </c>
      <c r="D1117" s="50">
        <v>0</v>
      </c>
    </row>
    <row r="1118" spans="1:4" x14ac:dyDescent="0.25">
      <c r="A1118" s="51">
        <v>41639</v>
      </c>
      <c r="B1118" s="51" t="s">
        <v>54</v>
      </c>
      <c r="C1118" s="51" t="s">
        <v>53</v>
      </c>
      <c r="D1118" s="50">
        <v>0</v>
      </c>
    </row>
    <row r="1119" spans="1:4" x14ac:dyDescent="0.25">
      <c r="A1119" s="51">
        <v>41639</v>
      </c>
      <c r="B1119" s="51" t="s">
        <v>55</v>
      </c>
      <c r="C1119" s="51" t="s">
        <v>53</v>
      </c>
      <c r="D1119" s="50">
        <v>0</v>
      </c>
    </row>
    <row r="1120" spans="1:4" x14ac:dyDescent="0.25">
      <c r="A1120" s="51">
        <v>41639</v>
      </c>
      <c r="B1120" s="51" t="s">
        <v>56</v>
      </c>
      <c r="C1120" s="51" t="s">
        <v>53</v>
      </c>
      <c r="D1120" s="50">
        <v>0</v>
      </c>
    </row>
    <row r="1121" spans="1:4" x14ac:dyDescent="0.25">
      <c r="A1121" s="51">
        <v>41639</v>
      </c>
      <c r="B1121" s="51" t="s">
        <v>57</v>
      </c>
      <c r="C1121" s="51" t="s">
        <v>53</v>
      </c>
      <c r="D1121" s="50">
        <v>124.41</v>
      </c>
    </row>
    <row r="1122" spans="1:4" x14ac:dyDescent="0.25">
      <c r="A1122" s="51">
        <v>41639</v>
      </c>
      <c r="B1122" s="51" t="s">
        <v>58</v>
      </c>
      <c r="C1122" s="51" t="s">
        <v>53</v>
      </c>
      <c r="D1122" s="50">
        <v>7229.87</v>
      </c>
    </row>
    <row r="1123" spans="1:4" x14ac:dyDescent="0.25">
      <c r="A1123" s="51">
        <v>41639</v>
      </c>
      <c r="B1123" s="51" t="s">
        <v>59</v>
      </c>
      <c r="C1123" s="51" t="s">
        <v>53</v>
      </c>
      <c r="D1123" s="50">
        <v>0</v>
      </c>
    </row>
    <row r="1124" spans="1:4" x14ac:dyDescent="0.25">
      <c r="A1124" s="51">
        <v>41639</v>
      </c>
      <c r="B1124" s="51" t="s">
        <v>60</v>
      </c>
      <c r="C1124" s="51" t="s">
        <v>53</v>
      </c>
      <c r="D1124" s="50">
        <v>2868.44</v>
      </c>
    </row>
    <row r="1125" spans="1:4" x14ac:dyDescent="0.25">
      <c r="A1125" s="51">
        <v>41639</v>
      </c>
      <c r="B1125" s="51" t="s">
        <v>61</v>
      </c>
      <c r="C1125" s="51" t="s">
        <v>53</v>
      </c>
      <c r="D1125" s="50">
        <v>0</v>
      </c>
    </row>
    <row r="1126" spans="1:4" x14ac:dyDescent="0.25">
      <c r="A1126" s="51">
        <v>41639</v>
      </c>
      <c r="B1126" s="51" t="s">
        <v>64</v>
      </c>
      <c r="C1126" s="51" t="s">
        <v>53</v>
      </c>
      <c r="D1126" s="50">
        <v>0</v>
      </c>
    </row>
    <row r="1127" spans="1:4" x14ac:dyDescent="0.25">
      <c r="A1127" s="51">
        <v>41639</v>
      </c>
      <c r="B1127" s="51" t="s">
        <v>65</v>
      </c>
      <c r="C1127" s="51" t="s">
        <v>53</v>
      </c>
      <c r="D1127" s="50">
        <v>0</v>
      </c>
    </row>
    <row r="1128" spans="1:4" x14ac:dyDescent="0.25">
      <c r="A1128" s="51">
        <v>41639</v>
      </c>
      <c r="B1128" s="51" t="s">
        <v>66</v>
      </c>
      <c r="C1128" s="51" t="s">
        <v>53</v>
      </c>
      <c r="D1128" s="50">
        <v>399.55</v>
      </c>
    </row>
    <row r="1129" spans="1:4" x14ac:dyDescent="0.25">
      <c r="A1129" s="51">
        <v>41639</v>
      </c>
      <c r="B1129" s="51" t="s">
        <v>67</v>
      </c>
      <c r="C1129" s="51" t="s">
        <v>53</v>
      </c>
      <c r="D1129" s="50">
        <v>0</v>
      </c>
    </row>
    <row r="1130" spans="1:4" x14ac:dyDescent="0.25">
      <c r="A1130" s="51">
        <v>41639</v>
      </c>
      <c r="B1130" s="51" t="s">
        <v>68</v>
      </c>
      <c r="C1130" s="51" t="s">
        <v>69</v>
      </c>
      <c r="D1130" s="50">
        <v>0</v>
      </c>
    </row>
    <row r="1131" spans="1:4" x14ac:dyDescent="0.25">
      <c r="A1131" s="51">
        <v>41639</v>
      </c>
      <c r="B1131" s="51" t="s">
        <v>70</v>
      </c>
      <c r="C1131" s="51" t="s">
        <v>53</v>
      </c>
      <c r="D1131" s="50">
        <v>0</v>
      </c>
    </row>
    <row r="1132" spans="1:4" x14ac:dyDescent="0.25">
      <c r="A1132" s="51">
        <v>41639</v>
      </c>
      <c r="B1132" s="51" t="s">
        <v>71</v>
      </c>
      <c r="C1132" s="51" t="s">
        <v>53</v>
      </c>
      <c r="D1132" s="50">
        <v>0</v>
      </c>
    </row>
    <row r="1133" spans="1:4" x14ac:dyDescent="0.25">
      <c r="A1133" s="51">
        <v>41639</v>
      </c>
      <c r="B1133" s="51" t="s">
        <v>72</v>
      </c>
      <c r="C1133" s="51" t="s">
        <v>69</v>
      </c>
      <c r="D1133" s="50">
        <v>0</v>
      </c>
    </row>
    <row r="1134" spans="1:4" x14ac:dyDescent="0.25">
      <c r="A1134" s="51">
        <v>41639</v>
      </c>
      <c r="B1134" s="51" t="s">
        <v>74</v>
      </c>
      <c r="C1134" s="51" t="s">
        <v>53</v>
      </c>
      <c r="D1134" s="50">
        <v>0</v>
      </c>
    </row>
    <row r="1135" spans="1:4" x14ac:dyDescent="0.25">
      <c r="A1135" s="51">
        <v>41274</v>
      </c>
      <c r="B1135" s="51" t="s">
        <v>52</v>
      </c>
      <c r="C1135" s="51" t="s">
        <v>53</v>
      </c>
      <c r="D1135" s="50">
        <v>0</v>
      </c>
    </row>
    <row r="1136" spans="1:4" x14ac:dyDescent="0.25">
      <c r="A1136" s="51">
        <v>41274</v>
      </c>
      <c r="B1136" s="51" t="s">
        <v>54</v>
      </c>
      <c r="C1136" s="51" t="s">
        <v>53</v>
      </c>
      <c r="D1136" s="50">
        <v>0</v>
      </c>
    </row>
    <row r="1137" spans="1:4" x14ac:dyDescent="0.25">
      <c r="A1137" s="51">
        <v>41274</v>
      </c>
      <c r="B1137" s="51" t="s">
        <v>55</v>
      </c>
      <c r="C1137" s="51" t="s">
        <v>53</v>
      </c>
      <c r="D1137" s="50">
        <v>0</v>
      </c>
    </row>
    <row r="1138" spans="1:4" x14ac:dyDescent="0.25">
      <c r="A1138" s="51">
        <v>41274</v>
      </c>
      <c r="B1138" s="51" t="s">
        <v>56</v>
      </c>
      <c r="C1138" s="51" t="s">
        <v>53</v>
      </c>
      <c r="D1138" s="50">
        <v>0</v>
      </c>
    </row>
    <row r="1139" spans="1:4" x14ac:dyDescent="0.25">
      <c r="A1139" s="51">
        <v>41274</v>
      </c>
      <c r="B1139" s="51" t="s">
        <v>57</v>
      </c>
      <c r="C1139" s="51" t="s">
        <v>53</v>
      </c>
      <c r="D1139" s="50">
        <v>133.97999999999999</v>
      </c>
    </row>
    <row r="1140" spans="1:4" x14ac:dyDescent="0.25">
      <c r="A1140" s="51">
        <v>41274</v>
      </c>
      <c r="B1140" s="51" t="s">
        <v>58</v>
      </c>
      <c r="C1140" s="51" t="s">
        <v>53</v>
      </c>
      <c r="D1140" s="50">
        <v>7168.34</v>
      </c>
    </row>
    <row r="1141" spans="1:4" x14ac:dyDescent="0.25">
      <c r="A1141" s="51">
        <v>41274</v>
      </c>
      <c r="B1141" s="51" t="s">
        <v>59</v>
      </c>
      <c r="C1141" s="51" t="s">
        <v>53</v>
      </c>
      <c r="D1141" s="50">
        <v>0</v>
      </c>
    </row>
    <row r="1142" spans="1:4" x14ac:dyDescent="0.25">
      <c r="A1142" s="51">
        <v>41274</v>
      </c>
      <c r="B1142" s="51" t="s">
        <v>60</v>
      </c>
      <c r="C1142" s="51" t="s">
        <v>53</v>
      </c>
      <c r="D1142" s="50">
        <v>1609.77</v>
      </c>
    </row>
    <row r="1143" spans="1:4" x14ac:dyDescent="0.25">
      <c r="A1143" s="51">
        <v>41274</v>
      </c>
      <c r="B1143" s="51" t="s">
        <v>61</v>
      </c>
      <c r="C1143" s="51" t="s">
        <v>53</v>
      </c>
      <c r="D1143" s="50">
        <v>0</v>
      </c>
    </row>
    <row r="1144" spans="1:4" x14ac:dyDescent="0.25">
      <c r="A1144" s="51">
        <v>41274</v>
      </c>
      <c r="B1144" s="51" t="s">
        <v>64</v>
      </c>
      <c r="C1144" s="51" t="s">
        <v>53</v>
      </c>
      <c r="D1144" s="50">
        <v>0</v>
      </c>
    </row>
    <row r="1145" spans="1:4" x14ac:dyDescent="0.25">
      <c r="A1145" s="51">
        <v>41274</v>
      </c>
      <c r="B1145" s="51" t="s">
        <v>65</v>
      </c>
      <c r="C1145" s="51" t="s">
        <v>53</v>
      </c>
      <c r="D1145" s="50">
        <v>0</v>
      </c>
    </row>
    <row r="1146" spans="1:4" x14ac:dyDescent="0.25">
      <c r="A1146" s="51">
        <v>41274</v>
      </c>
      <c r="B1146" s="51" t="s">
        <v>66</v>
      </c>
      <c r="C1146" s="51" t="s">
        <v>53</v>
      </c>
      <c r="D1146" s="50">
        <v>4981.97</v>
      </c>
    </row>
    <row r="1147" spans="1:4" x14ac:dyDescent="0.25">
      <c r="A1147" s="51">
        <v>41274</v>
      </c>
      <c r="B1147" s="51" t="s">
        <v>67</v>
      </c>
      <c r="C1147" s="51" t="s">
        <v>53</v>
      </c>
      <c r="D1147" s="50">
        <v>0</v>
      </c>
    </row>
    <row r="1148" spans="1:4" x14ac:dyDescent="0.25">
      <c r="A1148" s="51">
        <v>41274</v>
      </c>
      <c r="B1148" s="51" t="s">
        <v>68</v>
      </c>
      <c r="C1148" s="51" t="s">
        <v>69</v>
      </c>
      <c r="D1148" s="50">
        <v>0</v>
      </c>
    </row>
    <row r="1149" spans="1:4" x14ac:dyDescent="0.25">
      <c r="A1149" s="51">
        <v>41274</v>
      </c>
      <c r="B1149" s="51" t="s">
        <v>70</v>
      </c>
      <c r="C1149" s="51" t="s">
        <v>53</v>
      </c>
      <c r="D1149" s="50">
        <v>0</v>
      </c>
    </row>
    <row r="1150" spans="1:4" x14ac:dyDescent="0.25">
      <c r="A1150" s="51">
        <v>41274</v>
      </c>
      <c r="B1150" s="51" t="s">
        <v>71</v>
      </c>
      <c r="C1150" s="51" t="s">
        <v>53</v>
      </c>
      <c r="D1150" s="50">
        <v>0</v>
      </c>
    </row>
    <row r="1151" spans="1:4" x14ac:dyDescent="0.25">
      <c r="A1151" s="51">
        <v>41274</v>
      </c>
      <c r="B1151" s="51" t="s">
        <v>72</v>
      </c>
      <c r="C1151" s="51" t="s">
        <v>69</v>
      </c>
      <c r="D1151" s="50">
        <v>0</v>
      </c>
    </row>
    <row r="1152" spans="1:4" x14ac:dyDescent="0.25">
      <c r="A1152" s="51">
        <v>41274</v>
      </c>
      <c r="B1152" s="51" t="s">
        <v>74</v>
      </c>
      <c r="C1152" s="51" t="s">
        <v>53</v>
      </c>
      <c r="D1152" s="50">
        <v>0</v>
      </c>
    </row>
    <row r="1153" spans="1:4" x14ac:dyDescent="0.25">
      <c r="A1153" s="51">
        <v>40908</v>
      </c>
      <c r="B1153" s="51" t="s">
        <v>52</v>
      </c>
      <c r="C1153" s="51" t="s">
        <v>53</v>
      </c>
      <c r="D1153" s="50">
        <v>0</v>
      </c>
    </row>
    <row r="1154" spans="1:4" x14ac:dyDescent="0.25">
      <c r="A1154" s="51">
        <v>40908</v>
      </c>
      <c r="B1154" s="51" t="s">
        <v>54</v>
      </c>
      <c r="C1154" s="51" t="s">
        <v>53</v>
      </c>
      <c r="D1154" s="50">
        <v>0</v>
      </c>
    </row>
    <row r="1155" spans="1:4" x14ac:dyDescent="0.25">
      <c r="A1155" s="51">
        <v>40908</v>
      </c>
      <c r="B1155" s="51" t="s">
        <v>55</v>
      </c>
      <c r="C1155" s="51" t="s">
        <v>53</v>
      </c>
      <c r="D1155" s="50">
        <v>0</v>
      </c>
    </row>
    <row r="1156" spans="1:4" x14ac:dyDescent="0.25">
      <c r="A1156" s="51">
        <v>40908</v>
      </c>
      <c r="B1156" s="51" t="s">
        <v>56</v>
      </c>
      <c r="C1156" s="51" t="s">
        <v>53</v>
      </c>
      <c r="D1156" s="50">
        <v>0</v>
      </c>
    </row>
    <row r="1157" spans="1:4" x14ac:dyDescent="0.25">
      <c r="A1157" s="51">
        <v>40908</v>
      </c>
      <c r="B1157" s="51" t="s">
        <v>57</v>
      </c>
      <c r="C1157" s="51" t="s">
        <v>53</v>
      </c>
      <c r="D1157" s="50">
        <v>958.18</v>
      </c>
    </row>
    <row r="1158" spans="1:4" x14ac:dyDescent="0.25">
      <c r="A1158" s="51">
        <v>40908</v>
      </c>
      <c r="B1158" s="51" t="s">
        <v>58</v>
      </c>
      <c r="C1158" s="51" t="s">
        <v>53</v>
      </c>
      <c r="D1158" s="50">
        <v>5066.26</v>
      </c>
    </row>
    <row r="1159" spans="1:4" x14ac:dyDescent="0.25">
      <c r="A1159" s="51">
        <v>40908</v>
      </c>
      <c r="B1159" s="51" t="s">
        <v>59</v>
      </c>
      <c r="C1159" s="51" t="s">
        <v>53</v>
      </c>
      <c r="D1159" s="50">
        <v>0</v>
      </c>
    </row>
    <row r="1160" spans="1:4" x14ac:dyDescent="0.25">
      <c r="A1160" s="51">
        <v>40908</v>
      </c>
      <c r="B1160" s="51" t="s">
        <v>60</v>
      </c>
      <c r="C1160" s="51" t="s">
        <v>53</v>
      </c>
      <c r="D1160" s="50">
        <v>0</v>
      </c>
    </row>
    <row r="1161" spans="1:4" x14ac:dyDescent="0.25">
      <c r="A1161" s="51">
        <v>40908</v>
      </c>
      <c r="B1161" s="51" t="s">
        <v>61</v>
      </c>
      <c r="C1161" s="51" t="s">
        <v>53</v>
      </c>
      <c r="D1161" s="50">
        <v>0</v>
      </c>
    </row>
    <row r="1162" spans="1:4" x14ac:dyDescent="0.25">
      <c r="A1162" s="51">
        <v>40908</v>
      </c>
      <c r="B1162" s="51" t="s">
        <v>64</v>
      </c>
      <c r="C1162" s="51" t="s">
        <v>53</v>
      </c>
      <c r="D1162" s="50">
        <v>0</v>
      </c>
    </row>
    <row r="1163" spans="1:4" x14ac:dyDescent="0.25">
      <c r="A1163" s="51">
        <v>40908</v>
      </c>
      <c r="B1163" s="51" t="s">
        <v>65</v>
      </c>
      <c r="C1163" s="51" t="s">
        <v>53</v>
      </c>
      <c r="D1163" s="50">
        <v>0</v>
      </c>
    </row>
    <row r="1164" spans="1:4" x14ac:dyDescent="0.25">
      <c r="A1164" s="51">
        <v>40908</v>
      </c>
      <c r="B1164" s="51" t="s">
        <v>66</v>
      </c>
      <c r="C1164" s="51" t="s">
        <v>53</v>
      </c>
      <c r="D1164" s="50">
        <v>0</v>
      </c>
    </row>
    <row r="1165" spans="1:4" x14ac:dyDescent="0.25">
      <c r="A1165" s="51">
        <v>40908</v>
      </c>
      <c r="B1165" s="51" t="s">
        <v>67</v>
      </c>
      <c r="C1165" s="51" t="s">
        <v>53</v>
      </c>
      <c r="D1165" s="50">
        <v>0</v>
      </c>
    </row>
    <row r="1166" spans="1:4" x14ac:dyDescent="0.25">
      <c r="A1166" s="51">
        <v>40908</v>
      </c>
      <c r="B1166" s="51" t="s">
        <v>68</v>
      </c>
      <c r="C1166" s="51" t="s">
        <v>69</v>
      </c>
      <c r="D1166" s="50">
        <v>0</v>
      </c>
    </row>
    <row r="1167" spans="1:4" x14ac:dyDescent="0.25">
      <c r="A1167" s="51">
        <v>40908</v>
      </c>
      <c r="B1167" s="51" t="s">
        <v>70</v>
      </c>
      <c r="C1167" s="51" t="s">
        <v>53</v>
      </c>
      <c r="D1167" s="50">
        <v>0</v>
      </c>
    </row>
    <row r="1168" spans="1:4" x14ac:dyDescent="0.25">
      <c r="A1168" s="51">
        <v>40908</v>
      </c>
      <c r="B1168" s="51" t="s">
        <v>71</v>
      </c>
      <c r="C1168" s="51" t="s">
        <v>53</v>
      </c>
      <c r="D1168" s="50">
        <v>0</v>
      </c>
    </row>
    <row r="1169" spans="1:4" x14ac:dyDescent="0.25">
      <c r="A1169" s="51">
        <v>40908</v>
      </c>
      <c r="B1169" s="51" t="s">
        <v>72</v>
      </c>
      <c r="C1169" s="51" t="s">
        <v>69</v>
      </c>
      <c r="D1169" s="50">
        <v>0</v>
      </c>
    </row>
    <row r="1170" spans="1:4" x14ac:dyDescent="0.25">
      <c r="A1170" s="51">
        <v>40908</v>
      </c>
      <c r="B1170" s="51" t="s">
        <v>74</v>
      </c>
      <c r="C1170" s="51" t="s">
        <v>53</v>
      </c>
      <c r="D1170" s="50">
        <v>0</v>
      </c>
    </row>
    <row r="1171" spans="1:4" x14ac:dyDescent="0.25">
      <c r="A1171" s="51">
        <v>40543</v>
      </c>
      <c r="B1171" s="51" t="s">
        <v>52</v>
      </c>
      <c r="C1171" s="51" t="s">
        <v>53</v>
      </c>
      <c r="D1171" s="50">
        <v>0</v>
      </c>
    </row>
    <row r="1172" spans="1:4" x14ac:dyDescent="0.25">
      <c r="A1172" s="51">
        <v>40543</v>
      </c>
      <c r="B1172" s="51" t="s">
        <v>54</v>
      </c>
      <c r="C1172" s="51" t="s">
        <v>53</v>
      </c>
      <c r="D1172" s="50">
        <v>0</v>
      </c>
    </row>
    <row r="1173" spans="1:4" x14ac:dyDescent="0.25">
      <c r="A1173" s="51">
        <v>40543</v>
      </c>
      <c r="B1173" s="51" t="s">
        <v>55</v>
      </c>
      <c r="C1173" s="51" t="s">
        <v>53</v>
      </c>
      <c r="D1173" s="50">
        <v>0</v>
      </c>
    </row>
    <row r="1174" spans="1:4" x14ac:dyDescent="0.25">
      <c r="A1174" s="51">
        <v>40543</v>
      </c>
      <c r="B1174" s="51" t="s">
        <v>56</v>
      </c>
      <c r="C1174" s="51" t="s">
        <v>53</v>
      </c>
      <c r="D1174" s="50">
        <v>0</v>
      </c>
    </row>
    <row r="1175" spans="1:4" x14ac:dyDescent="0.25">
      <c r="A1175" s="51">
        <v>40543</v>
      </c>
      <c r="B1175" s="51" t="s">
        <v>57</v>
      </c>
      <c r="C1175" s="51" t="s">
        <v>53</v>
      </c>
      <c r="D1175" s="50">
        <v>1252.53</v>
      </c>
    </row>
    <row r="1176" spans="1:4" x14ac:dyDescent="0.25">
      <c r="A1176" s="51">
        <v>40543</v>
      </c>
      <c r="B1176" s="51" t="s">
        <v>58</v>
      </c>
      <c r="C1176" s="51" t="s">
        <v>53</v>
      </c>
      <c r="D1176" s="50">
        <v>4972.88</v>
      </c>
    </row>
    <row r="1177" spans="1:4" x14ac:dyDescent="0.25">
      <c r="A1177" s="51">
        <v>40543</v>
      </c>
      <c r="B1177" s="51" t="s">
        <v>59</v>
      </c>
      <c r="C1177" s="51" t="s">
        <v>53</v>
      </c>
      <c r="D1177" s="50">
        <v>0</v>
      </c>
    </row>
    <row r="1178" spans="1:4" x14ac:dyDescent="0.25">
      <c r="A1178" s="51">
        <v>40543</v>
      </c>
      <c r="B1178" s="51" t="s">
        <v>60</v>
      </c>
      <c r="C1178" s="51" t="s">
        <v>53</v>
      </c>
      <c r="D1178" s="50">
        <v>0</v>
      </c>
    </row>
    <row r="1179" spans="1:4" x14ac:dyDescent="0.25">
      <c r="A1179" s="51">
        <v>40543</v>
      </c>
      <c r="B1179" s="51" t="s">
        <v>61</v>
      </c>
      <c r="C1179" s="51" t="s">
        <v>53</v>
      </c>
      <c r="D1179" s="50">
        <v>0</v>
      </c>
    </row>
    <row r="1180" spans="1:4" x14ac:dyDescent="0.25">
      <c r="A1180" s="51">
        <v>40543</v>
      </c>
      <c r="B1180" s="51" t="s">
        <v>64</v>
      </c>
      <c r="C1180" s="51" t="s">
        <v>53</v>
      </c>
      <c r="D1180" s="50">
        <v>0</v>
      </c>
    </row>
    <row r="1181" spans="1:4" x14ac:dyDescent="0.25">
      <c r="A1181" s="51">
        <v>40543</v>
      </c>
      <c r="B1181" s="51" t="s">
        <v>65</v>
      </c>
      <c r="C1181" s="51" t="s">
        <v>53</v>
      </c>
      <c r="D1181" s="50">
        <v>0</v>
      </c>
    </row>
    <row r="1182" spans="1:4" x14ac:dyDescent="0.25">
      <c r="A1182" s="51">
        <v>40543</v>
      </c>
      <c r="B1182" s="51" t="s">
        <v>66</v>
      </c>
      <c r="C1182" s="51" t="s">
        <v>53</v>
      </c>
      <c r="D1182" s="50">
        <v>0</v>
      </c>
    </row>
    <row r="1183" spans="1:4" x14ac:dyDescent="0.25">
      <c r="A1183" s="51">
        <v>40543</v>
      </c>
      <c r="B1183" s="51" t="s">
        <v>67</v>
      </c>
      <c r="C1183" s="51" t="s">
        <v>53</v>
      </c>
      <c r="D1183" s="50">
        <v>0</v>
      </c>
    </row>
    <row r="1184" spans="1:4" x14ac:dyDescent="0.25">
      <c r="A1184" s="51">
        <v>40543</v>
      </c>
      <c r="B1184" s="51" t="s">
        <v>68</v>
      </c>
      <c r="C1184" s="51" t="s">
        <v>69</v>
      </c>
      <c r="D1184" s="50">
        <v>0</v>
      </c>
    </row>
    <row r="1185" spans="1:4" x14ac:dyDescent="0.25">
      <c r="A1185" s="51">
        <v>40543</v>
      </c>
      <c r="B1185" s="51" t="s">
        <v>70</v>
      </c>
      <c r="C1185" s="51" t="s">
        <v>53</v>
      </c>
      <c r="D1185" s="50">
        <v>0</v>
      </c>
    </row>
    <row r="1186" spans="1:4" x14ac:dyDescent="0.25">
      <c r="A1186" s="51">
        <v>40543</v>
      </c>
      <c r="B1186" s="51" t="s">
        <v>71</v>
      </c>
      <c r="C1186" s="51" t="s">
        <v>53</v>
      </c>
      <c r="D1186" s="50">
        <v>0</v>
      </c>
    </row>
    <row r="1187" spans="1:4" x14ac:dyDescent="0.25">
      <c r="A1187" s="51">
        <v>40543</v>
      </c>
      <c r="B1187" s="51" t="s">
        <v>72</v>
      </c>
      <c r="C1187" s="51" t="s">
        <v>69</v>
      </c>
      <c r="D1187" s="50">
        <v>0</v>
      </c>
    </row>
    <row r="1188" spans="1:4" x14ac:dyDescent="0.25">
      <c r="A1188" s="51">
        <v>40543</v>
      </c>
      <c r="B1188" s="51" t="s">
        <v>74</v>
      </c>
      <c r="C1188" s="51" t="s">
        <v>53</v>
      </c>
      <c r="D1188" s="50">
        <v>0</v>
      </c>
    </row>
    <row r="1189" spans="1:4" x14ac:dyDescent="0.25">
      <c r="A1189" s="51">
        <v>40178</v>
      </c>
      <c r="B1189" s="51" t="s">
        <v>52</v>
      </c>
      <c r="C1189" s="51" t="s">
        <v>53</v>
      </c>
      <c r="D1189" s="50">
        <v>0</v>
      </c>
    </row>
    <row r="1190" spans="1:4" x14ac:dyDescent="0.25">
      <c r="A1190" s="51">
        <v>40178</v>
      </c>
      <c r="B1190" s="51" t="s">
        <v>54</v>
      </c>
      <c r="C1190" s="51" t="s">
        <v>53</v>
      </c>
      <c r="D1190" s="50">
        <v>0</v>
      </c>
    </row>
    <row r="1191" spans="1:4" x14ac:dyDescent="0.25">
      <c r="A1191" s="51">
        <v>40178</v>
      </c>
      <c r="B1191" s="51" t="s">
        <v>55</v>
      </c>
      <c r="C1191" s="51" t="s">
        <v>53</v>
      </c>
      <c r="D1191" s="50">
        <v>0</v>
      </c>
    </row>
    <row r="1192" spans="1:4" x14ac:dyDescent="0.25">
      <c r="A1192" s="51">
        <v>40178</v>
      </c>
      <c r="B1192" s="51" t="s">
        <v>56</v>
      </c>
      <c r="C1192" s="51" t="s">
        <v>53</v>
      </c>
      <c r="D1192" s="50">
        <v>0</v>
      </c>
    </row>
    <row r="1193" spans="1:4" x14ac:dyDescent="0.25">
      <c r="A1193" s="51">
        <v>40178</v>
      </c>
      <c r="B1193" s="51" t="s">
        <v>57</v>
      </c>
      <c r="C1193" s="51" t="s">
        <v>53</v>
      </c>
      <c r="D1193" s="50">
        <v>0</v>
      </c>
    </row>
    <row r="1194" spans="1:4" x14ac:dyDescent="0.25">
      <c r="A1194" s="51">
        <v>40178</v>
      </c>
      <c r="B1194" s="51" t="s">
        <v>58</v>
      </c>
      <c r="C1194" s="51" t="s">
        <v>53</v>
      </c>
      <c r="D1194" s="50">
        <v>4893</v>
      </c>
    </row>
    <row r="1195" spans="1:4" x14ac:dyDescent="0.25">
      <c r="A1195" s="51">
        <v>40178</v>
      </c>
      <c r="B1195" s="51" t="s">
        <v>59</v>
      </c>
      <c r="C1195" s="51" t="s">
        <v>53</v>
      </c>
      <c r="D1195" s="50">
        <v>0</v>
      </c>
    </row>
    <row r="1196" spans="1:4" x14ac:dyDescent="0.25">
      <c r="A1196" s="51">
        <v>40178</v>
      </c>
      <c r="B1196" s="51" t="s">
        <v>60</v>
      </c>
      <c r="C1196" s="51" t="s">
        <v>53</v>
      </c>
      <c r="D1196" s="50">
        <v>0</v>
      </c>
    </row>
    <row r="1197" spans="1:4" x14ac:dyDescent="0.25">
      <c r="A1197" s="51">
        <v>40178</v>
      </c>
      <c r="B1197" s="51" t="s">
        <v>61</v>
      </c>
      <c r="C1197" s="51" t="s">
        <v>53</v>
      </c>
      <c r="D1197" s="50">
        <v>0</v>
      </c>
    </row>
    <row r="1198" spans="1:4" x14ac:dyDescent="0.25">
      <c r="A1198" s="51">
        <v>40178</v>
      </c>
      <c r="B1198" s="51" t="s">
        <v>64</v>
      </c>
      <c r="C1198" s="51" t="s">
        <v>53</v>
      </c>
      <c r="D1198" s="50">
        <v>0</v>
      </c>
    </row>
    <row r="1199" spans="1:4" x14ac:dyDescent="0.25">
      <c r="A1199" s="51">
        <v>40178</v>
      </c>
      <c r="B1199" s="51" t="s">
        <v>65</v>
      </c>
      <c r="C1199" s="51" t="s">
        <v>53</v>
      </c>
      <c r="D1199" s="50">
        <v>0</v>
      </c>
    </row>
    <row r="1200" spans="1:4" x14ac:dyDescent="0.25">
      <c r="A1200" s="51">
        <v>40178</v>
      </c>
      <c r="B1200" s="51" t="s">
        <v>66</v>
      </c>
      <c r="C1200" s="51" t="s">
        <v>53</v>
      </c>
      <c r="D1200" s="50">
        <v>0</v>
      </c>
    </row>
    <row r="1201" spans="1:4" x14ac:dyDescent="0.25">
      <c r="A1201" s="51">
        <v>40178</v>
      </c>
      <c r="B1201" s="51" t="s">
        <v>67</v>
      </c>
      <c r="C1201" s="51" t="s">
        <v>53</v>
      </c>
      <c r="D1201" s="50">
        <v>0</v>
      </c>
    </row>
    <row r="1202" spans="1:4" x14ac:dyDescent="0.25">
      <c r="A1202" s="51">
        <v>40178</v>
      </c>
      <c r="B1202" s="51" t="s">
        <v>68</v>
      </c>
      <c r="C1202" s="51" t="s">
        <v>69</v>
      </c>
      <c r="D1202" s="50">
        <v>0</v>
      </c>
    </row>
    <row r="1203" spans="1:4" x14ac:dyDescent="0.25">
      <c r="A1203" s="51">
        <v>40178</v>
      </c>
      <c r="B1203" s="51" t="s">
        <v>70</v>
      </c>
      <c r="C1203" s="51" t="s">
        <v>53</v>
      </c>
      <c r="D1203" s="50">
        <v>0</v>
      </c>
    </row>
    <row r="1204" spans="1:4" x14ac:dyDescent="0.25">
      <c r="A1204" s="51">
        <v>40178</v>
      </c>
      <c r="B1204" s="51" t="s">
        <v>71</v>
      </c>
      <c r="C1204" s="51" t="s">
        <v>53</v>
      </c>
      <c r="D1204" s="50">
        <v>0</v>
      </c>
    </row>
    <row r="1205" spans="1:4" x14ac:dyDescent="0.25">
      <c r="A1205" s="51">
        <v>40178</v>
      </c>
      <c r="B1205" s="51" t="s">
        <v>72</v>
      </c>
      <c r="C1205" s="51" t="s">
        <v>69</v>
      </c>
      <c r="D1205" s="50">
        <v>0</v>
      </c>
    </row>
    <row r="1206" spans="1:4" x14ac:dyDescent="0.25">
      <c r="A1206" s="51">
        <v>40178</v>
      </c>
      <c r="B1206" s="51" t="s">
        <v>74</v>
      </c>
      <c r="C1206" s="51" t="s">
        <v>53</v>
      </c>
      <c r="D1206" s="50">
        <v>0</v>
      </c>
    </row>
    <row r="1207" spans="1:4" x14ac:dyDescent="0.25">
      <c r="A1207" s="51">
        <v>39813</v>
      </c>
      <c r="B1207" s="51" t="s">
        <v>52</v>
      </c>
      <c r="C1207" s="51" t="s">
        <v>53</v>
      </c>
      <c r="D1207" s="50">
        <v>0</v>
      </c>
    </row>
    <row r="1208" spans="1:4" x14ac:dyDescent="0.25">
      <c r="A1208" s="51">
        <v>39813</v>
      </c>
      <c r="B1208" s="51" t="s">
        <v>54</v>
      </c>
      <c r="C1208" s="51" t="s">
        <v>53</v>
      </c>
      <c r="D1208" s="50">
        <v>0</v>
      </c>
    </row>
    <row r="1209" spans="1:4" x14ac:dyDescent="0.25">
      <c r="A1209" s="51">
        <v>39813</v>
      </c>
      <c r="B1209" s="51" t="s">
        <v>55</v>
      </c>
      <c r="C1209" s="51" t="s">
        <v>53</v>
      </c>
      <c r="D1209" s="50">
        <v>0</v>
      </c>
    </row>
    <row r="1210" spans="1:4" x14ac:dyDescent="0.25">
      <c r="A1210" s="51">
        <v>39813</v>
      </c>
      <c r="B1210" s="51" t="s">
        <v>56</v>
      </c>
      <c r="C1210" s="51" t="s">
        <v>53</v>
      </c>
      <c r="D1210" s="50">
        <v>0</v>
      </c>
    </row>
    <row r="1211" spans="1:4" x14ac:dyDescent="0.25">
      <c r="A1211" s="51">
        <v>39813</v>
      </c>
      <c r="B1211" s="51" t="s">
        <v>57</v>
      </c>
      <c r="C1211" s="51" t="s">
        <v>53</v>
      </c>
      <c r="D1211" s="50">
        <v>0</v>
      </c>
    </row>
    <row r="1212" spans="1:4" x14ac:dyDescent="0.25">
      <c r="A1212" s="51">
        <v>39813</v>
      </c>
      <c r="B1212" s="51" t="s">
        <v>58</v>
      </c>
      <c r="C1212" s="51" t="s">
        <v>53</v>
      </c>
      <c r="D1212" s="50">
        <v>5129.18</v>
      </c>
    </row>
    <row r="1213" spans="1:4" x14ac:dyDescent="0.25">
      <c r="A1213" s="51">
        <v>39813</v>
      </c>
      <c r="B1213" s="51" t="s">
        <v>59</v>
      </c>
      <c r="C1213" s="51" t="s">
        <v>53</v>
      </c>
      <c r="D1213" s="50">
        <v>0</v>
      </c>
    </row>
    <row r="1214" spans="1:4" x14ac:dyDescent="0.25">
      <c r="A1214" s="51">
        <v>39813</v>
      </c>
      <c r="B1214" s="51" t="s">
        <v>60</v>
      </c>
      <c r="C1214" s="51" t="s">
        <v>53</v>
      </c>
      <c r="D1214" s="50">
        <v>0</v>
      </c>
    </row>
    <row r="1215" spans="1:4" x14ac:dyDescent="0.25">
      <c r="A1215" s="51">
        <v>39813</v>
      </c>
      <c r="B1215" s="51" t="s">
        <v>61</v>
      </c>
      <c r="C1215" s="51" t="s">
        <v>53</v>
      </c>
      <c r="D1215" s="50">
        <v>0</v>
      </c>
    </row>
    <row r="1216" spans="1:4" x14ac:dyDescent="0.25">
      <c r="A1216" s="51">
        <v>39813</v>
      </c>
      <c r="B1216" s="51" t="s">
        <v>64</v>
      </c>
      <c r="C1216" s="51" t="s">
        <v>53</v>
      </c>
      <c r="D1216" s="50">
        <v>0</v>
      </c>
    </row>
    <row r="1217" spans="1:4" x14ac:dyDescent="0.25">
      <c r="A1217" s="51">
        <v>39813</v>
      </c>
      <c r="B1217" s="51" t="s">
        <v>65</v>
      </c>
      <c r="C1217" s="51" t="s">
        <v>53</v>
      </c>
      <c r="D1217" s="50">
        <v>0</v>
      </c>
    </row>
    <row r="1218" spans="1:4" x14ac:dyDescent="0.25">
      <c r="A1218" s="51">
        <v>39813</v>
      </c>
      <c r="B1218" s="51" t="s">
        <v>66</v>
      </c>
      <c r="C1218" s="51" t="s">
        <v>53</v>
      </c>
      <c r="D1218" s="50">
        <v>0</v>
      </c>
    </row>
    <row r="1219" spans="1:4" x14ac:dyDescent="0.25">
      <c r="A1219" s="51">
        <v>39813</v>
      </c>
      <c r="B1219" s="51" t="s">
        <v>67</v>
      </c>
      <c r="C1219" s="51" t="s">
        <v>53</v>
      </c>
      <c r="D1219" s="50">
        <v>0</v>
      </c>
    </row>
    <row r="1220" spans="1:4" x14ac:dyDescent="0.25">
      <c r="A1220" s="51">
        <v>39813</v>
      </c>
      <c r="B1220" s="51" t="s">
        <v>68</v>
      </c>
      <c r="C1220" s="51" t="s">
        <v>69</v>
      </c>
      <c r="D1220" s="50">
        <v>0</v>
      </c>
    </row>
    <row r="1221" spans="1:4" x14ac:dyDescent="0.25">
      <c r="A1221" s="51">
        <v>39813</v>
      </c>
      <c r="B1221" s="51" t="s">
        <v>70</v>
      </c>
      <c r="C1221" s="51" t="s">
        <v>53</v>
      </c>
      <c r="D1221" s="50">
        <v>0</v>
      </c>
    </row>
    <row r="1222" spans="1:4" x14ac:dyDescent="0.25">
      <c r="A1222" s="51">
        <v>39813</v>
      </c>
      <c r="B1222" s="51" t="s">
        <v>71</v>
      </c>
      <c r="C1222" s="51" t="s">
        <v>53</v>
      </c>
      <c r="D1222" s="50">
        <v>0</v>
      </c>
    </row>
    <row r="1223" spans="1:4" x14ac:dyDescent="0.25">
      <c r="A1223" s="51">
        <v>39813</v>
      </c>
      <c r="B1223" s="51" t="s">
        <v>72</v>
      </c>
      <c r="C1223" s="51" t="s">
        <v>69</v>
      </c>
      <c r="D1223" s="50">
        <v>0</v>
      </c>
    </row>
    <row r="1224" spans="1:4" x14ac:dyDescent="0.25">
      <c r="A1224" s="51">
        <v>39813</v>
      </c>
      <c r="B1224" s="51" t="s">
        <v>74</v>
      </c>
      <c r="C1224" s="51" t="s">
        <v>53</v>
      </c>
      <c r="D1224" s="50">
        <v>0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62</vt:i4>
      </vt:variant>
    </vt:vector>
  </HeadingPairs>
  <TitlesOfParts>
    <vt:vector size="69" baseType="lpstr">
      <vt:lpstr>Dashboard</vt:lpstr>
      <vt:lpstr>FIRE</vt:lpstr>
      <vt:lpstr>Rente</vt:lpstr>
      <vt:lpstr>Ausgaben</vt:lpstr>
      <vt:lpstr>temp</vt:lpstr>
      <vt:lpstr>temp2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2020-08-09T16:26:25Z</dcterms:modified>
</cp:coreProperties>
</file>